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lisraeli\Documents\GitHub\Deshe\DesheTools\configuration\"/>
    </mc:Choice>
  </mc:AlternateContent>
  <xr:revisionPtr revIDLastSave="0" documentId="13_ncr:1_{0ECF0B23-6439-421F-9A2B-17EEDE20C926}" xr6:coauthVersionLast="47" xr6:coauthVersionMax="47" xr10:uidLastSave="{00000000-0000-0000-0000-000000000000}"/>
  <bookViews>
    <workbookView xWindow="-108" yWindow="-108" windowWidth="23256" windowHeight="12456" tabRatio="642" activeTab="4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able_modification" sheetId="13" r:id="rId5"/>
    <sheet name="total cover" sheetId="10" r:id="rId6"/>
    <sheet name="convert values" sheetId="11" r:id="rId7"/>
    <sheet name="_fields old" sheetId="6" r:id="rId8"/>
  </sheets>
  <definedNames>
    <definedName name="_xlnm._FilterDatabase" localSheetId="7" hidden="1">'_fields old'!$A$1:$J$275</definedName>
    <definedName name="_xlnm._FilterDatabase" localSheetId="0" hidden="1">fields!$A$1:$G$296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4" i="12" l="1"/>
  <c r="B295" i="10"/>
  <c r="B296" i="10"/>
  <c r="C295" i="10"/>
  <c r="C296" i="10"/>
  <c r="D295" i="10"/>
  <c r="D296" i="10"/>
  <c r="E295" i="10"/>
  <c r="E296" i="10"/>
  <c r="F295" i="10"/>
  <c r="F296" i="10"/>
  <c r="G295" i="10"/>
  <c r="G296" i="10"/>
  <c r="B295" i="9"/>
  <c r="B296" i="9"/>
  <c r="C295" i="9"/>
  <c r="C296" i="9"/>
  <c r="D295" i="9"/>
  <c r="D296" i="9"/>
  <c r="E295" i="9"/>
  <c r="E296" i="9"/>
  <c r="F295" i="9"/>
  <c r="F296" i="9"/>
  <c r="G295" i="9"/>
  <c r="G296" i="9"/>
  <c r="B295" i="5"/>
  <c r="B296" i="5"/>
  <c r="C295" i="5"/>
  <c r="C296" i="5"/>
  <c r="D295" i="5"/>
  <c r="D296" i="5"/>
  <c r="E295" i="5"/>
  <c r="E296" i="5"/>
  <c r="F295" i="5"/>
  <c r="F296" i="5"/>
  <c r="G295" i="5"/>
  <c r="G296" i="5"/>
  <c r="B295" i="12"/>
  <c r="B296" i="12"/>
  <c r="C295" i="12"/>
  <c r="C296" i="12"/>
  <c r="D295" i="12"/>
  <c r="D296" i="12"/>
  <c r="E295" i="12"/>
  <c r="E296" i="12"/>
  <c r="F295" i="12"/>
  <c r="F296" i="12"/>
  <c r="G295" i="12"/>
  <c r="G296" i="12"/>
  <c r="B294" i="10"/>
  <c r="C294" i="10"/>
  <c r="D294" i="10"/>
  <c r="E294" i="10"/>
  <c r="F294" i="10"/>
  <c r="G294" i="10"/>
  <c r="B294" i="12"/>
  <c r="C294" i="12"/>
  <c r="E294" i="12"/>
  <c r="F294" i="12"/>
  <c r="G294" i="12"/>
  <c r="B294" i="5"/>
  <c r="C294" i="5"/>
  <c r="D294" i="5"/>
  <c r="E294" i="5"/>
  <c r="F294" i="5"/>
  <c r="G294" i="5"/>
  <c r="B294" i="9"/>
  <c r="C294" i="9"/>
  <c r="D294" i="9"/>
  <c r="E294" i="9"/>
  <c r="F294" i="9"/>
  <c r="G294" i="9"/>
  <c r="B228" i="12"/>
  <c r="C228" i="12"/>
  <c r="D228" i="12"/>
  <c r="E228" i="12"/>
  <c r="F228" i="12"/>
  <c r="G228" i="12"/>
  <c r="F233" i="12" l="1"/>
  <c r="C201" i="12" l="1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l="1"/>
  <c r="C293" i="10"/>
  <c r="C292" i="10"/>
  <c r="F290" i="10"/>
  <c r="B289" i="12"/>
  <c r="E291" i="12"/>
  <c r="B291" i="5"/>
  <c r="D293" i="5"/>
  <c r="G289" i="5"/>
  <c r="C290" i="9"/>
  <c r="E292" i="9"/>
  <c r="B291" i="10"/>
  <c r="B293" i="12"/>
  <c r="D288" i="12"/>
  <c r="G290" i="12"/>
  <c r="C293" i="5"/>
  <c r="F289" i="5"/>
  <c r="B290" i="9"/>
  <c r="D292" i="9"/>
  <c r="G288" i="9"/>
  <c r="E293" i="10"/>
  <c r="D289" i="10"/>
  <c r="F292" i="10"/>
  <c r="B291" i="12"/>
  <c r="F288" i="12"/>
  <c r="B293" i="5"/>
  <c r="E289" i="5"/>
  <c r="G290" i="5"/>
  <c r="C292" i="9"/>
  <c r="F288" i="9"/>
  <c r="C288" i="10"/>
  <c r="E291" i="10"/>
  <c r="D293" i="12"/>
  <c r="D291" i="12"/>
  <c r="G292" i="12"/>
  <c r="D289" i="5"/>
  <c r="F290" i="5"/>
  <c r="B292" i="9"/>
  <c r="E288" i="9"/>
  <c r="E275" i="9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F292" i="9" l="1"/>
  <c r="D290" i="9"/>
  <c r="B289" i="9"/>
  <c r="E293" i="5"/>
  <c r="C291" i="5"/>
  <c r="G288" i="12"/>
  <c r="C291" i="12"/>
  <c r="G291" i="10"/>
  <c r="E288" i="10"/>
  <c r="G292" i="9"/>
  <c r="E290" i="9"/>
  <c r="C289" i="9"/>
  <c r="F293" i="5"/>
  <c r="D291" i="5"/>
  <c r="E289" i="12"/>
  <c r="G293" i="12"/>
  <c r="F289" i="10"/>
  <c r="C290" i="10"/>
  <c r="F290" i="9"/>
  <c r="D289" i="9"/>
  <c r="G293" i="5"/>
  <c r="E291" i="5"/>
  <c r="F291" i="12"/>
  <c r="C289" i="12"/>
  <c r="D291" i="10"/>
  <c r="B288" i="10"/>
  <c r="G290" i="9"/>
  <c r="E289" i="9"/>
  <c r="B293" i="9"/>
  <c r="F291" i="5"/>
  <c r="B288" i="5"/>
  <c r="D292" i="12"/>
  <c r="E293" i="12"/>
  <c r="E292" i="10"/>
  <c r="C289" i="10"/>
  <c r="F289" i="9"/>
  <c r="C293" i="9"/>
  <c r="G291" i="5"/>
  <c r="C288" i="5"/>
  <c r="F289" i="12"/>
  <c r="B292" i="12"/>
  <c r="G288" i="10"/>
  <c r="F293" i="10"/>
  <c r="G289" i="9"/>
  <c r="D293" i="9"/>
  <c r="B291" i="9"/>
  <c r="D288" i="5"/>
  <c r="G291" i="12"/>
  <c r="D289" i="12"/>
  <c r="C293" i="12"/>
  <c r="E290" i="10"/>
  <c r="B292" i="10"/>
  <c r="E293" i="9"/>
  <c r="C291" i="9"/>
  <c r="E288" i="5"/>
  <c r="B292" i="5"/>
  <c r="E292" i="12"/>
  <c r="B290" i="12"/>
  <c r="F291" i="10"/>
  <c r="D288" i="10"/>
  <c r="D293" i="10"/>
  <c r="F293" i="9"/>
  <c r="D291" i="9"/>
  <c r="F288" i="5"/>
  <c r="C292" i="5"/>
  <c r="G289" i="12"/>
  <c r="C292" i="12"/>
  <c r="G292" i="10"/>
  <c r="E289" i="10"/>
  <c r="B290" i="10"/>
  <c r="D290" i="12"/>
  <c r="G293" i="9"/>
  <c r="E291" i="9"/>
  <c r="G288" i="5"/>
  <c r="D292" i="5"/>
  <c r="B290" i="5"/>
  <c r="E290" i="12"/>
  <c r="B288" i="12"/>
  <c r="C291" i="10"/>
  <c r="B293" i="10"/>
  <c r="F291" i="9"/>
  <c r="B288" i="9"/>
  <c r="E292" i="5"/>
  <c r="C290" i="5"/>
  <c r="F292" i="12"/>
  <c r="C290" i="12"/>
  <c r="G290" i="10"/>
  <c r="D292" i="10"/>
  <c r="B289" i="10"/>
  <c r="G291" i="9"/>
  <c r="C288" i="9"/>
  <c r="F292" i="5"/>
  <c r="D290" i="5"/>
  <c r="B289" i="5"/>
  <c r="E288" i="12"/>
  <c r="F293" i="12"/>
  <c r="F288" i="10"/>
  <c r="D288" i="9"/>
  <c r="G292" i="5"/>
  <c r="E290" i="5"/>
  <c r="C289" i="5"/>
  <c r="F290" i="12"/>
  <c r="C288" i="12"/>
  <c r="G289" i="10"/>
  <c r="D290" i="10"/>
  <c r="G293" i="10"/>
  <c r="B286" i="5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<sst xmlns="http://schemas.openxmlformats.org/spreadsheetml/2006/main" count="2947" uniqueCount="509">
  <si>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</si>
  <si>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</si>
  <si>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</si>
  <si>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</si>
  <si>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</si>
  <si>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</si>
  <si>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</si>
  <si>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</si>
  <si>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</si>
  <si>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</si>
  <si>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</si>
  <si>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</si>
  <si>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</si>
  <si>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</si>
  <si>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</si>
  <si>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</si>
  <si>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</si>
  <si>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</si>
  <si>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</si>
  <si>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</si>
  <si>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</si>
  <si>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</si>
  <si>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</si>
  <si>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</si>
  <si>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</si>
  <si>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</si>
  <si>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</si>
  <si>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</si>
  <si>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</si>
  <si>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</si>
  <si>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</si>
  <si>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</si>
  <si>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</si>
  <si>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</si>
  <si>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</si>
  <si>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</si>
  <si>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</si>
  <si>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</si>
  <si>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</si>
  <si>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</si>
  <si>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</si>
  <si>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</si>
  <si>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</si>
  <si>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</si>
  <si>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</si>
  <si>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</si>
  <si>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</si>
  <si>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</si>
  <si>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</si>
  <si>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</si>
  <si>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</si>
  <si>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</si>
  <si>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</si>
  <si>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</si>
  <si>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</si>
  <si>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</si>
  <si>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</si>
  <si>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</si>
  <si>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</si>
  <si>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</si>
  <si>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</si>
  <si>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</si>
  <si>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</si>
  <si>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</si>
  <si>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</si>
  <si>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</si>
  <si>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</si>
  <si>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</si>
  <si>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</si>
  <si>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</si>
  <si>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</si>
  <si>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</si>
  <si>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</si>
  <si>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</si>
  <si>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</si>
  <si>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</si>
  <si>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</si>
  <si>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</si>
  <si>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</si>
  <si>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</si>
  <si>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</si>
  <si>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</si>
  <si>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</si>
  <si>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</si>
  <si>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</si>
  <si>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</si>
  <si>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</si>
  <si>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</si>
  <si>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</si>
  <si>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</si>
  <si>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</si>
  <si>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</si>
  <si>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</si>
  <si>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</si>
  <si>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</si>
  <si>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</si>
  <si>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</si>
  <si>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</si>
  <si>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</si>
  <si>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</si>
  <si>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</si>
  <si>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</si>
  <si>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</si>
  <si>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</si>
  <si>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</si>
  <si>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</si>
  <si>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</si>
  <si>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</si>
  <si>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</si>
  <si>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</si>
  <si>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</si>
  <si>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</si>
  <si>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</si>
  <si>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</si>
  <si>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</si>
  <si>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</si>
  <si>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</si>
  <si>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</si>
  <si>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</si>
  <si>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</si>
  <si>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</si>
  <si>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</si>
  <si>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</si>
  <si>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</si>
  <si>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</si>
  <si>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</si>
  <si>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</si>
  <si>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</si>
  <si>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</si>
  <si>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</si>
  <si>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</si>
  <si>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</si>
  <si>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</si>
  <si>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</si>
  <si>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</si>
  <si>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</si>
  <si>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</si>
  <si>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</si>
  <si>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</si>
  <si>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</si>
  <si>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</si>
  <si>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</si>
  <si>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</si>
  <si>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</si>
  <si>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</si>
  <si>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</si>
  <si>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</si>
  <si>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</si>
  <si>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</si>
  <si>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</si>
  <si>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</si>
  <si>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</si>
  <si>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</si>
  <si>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</si>
  <si>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</si>
  <si>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</si>
  <si>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</si>
  <si>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</si>
  <si>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</si>
  <si>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</si>
  <si>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</si>
  <si>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</si>
  <si>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</si>
  <si>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</si>
  <si>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</si>
  <si>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</si>
  <si>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</si>
  <si>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</si>
  <si>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</si>
  <si>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</si>
  <si>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</si>
  <si>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</si>
  <si>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</si>
  <si>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</si>
  <si>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</si>
  <si>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</si>
  <si>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</si>
  <si>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</si>
  <si>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</si>
  <si>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</si>
  <si>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</si>
  <si>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</si>
  <si>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</si>
  <si>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</si>
  <si>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</si>
  <si>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</si>
  <si>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</si>
  <si>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</si>
  <si>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</si>
  <si>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</si>
  <si>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</si>
  <si>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</si>
  <si>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</si>
  <si>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</si>
  <si>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</si>
  <si>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</si>
  <si>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</si>
  <si>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</si>
  <si>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</si>
  <si>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</si>
  <si>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</si>
  <si>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</si>
  <si>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</si>
  <si>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</si>
  <si>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</si>
  <si>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</si>
  <si>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</si>
  <si>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</si>
  <si>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</si>
  <si>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</si>
  <si>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</si>
  <si>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</si>
  <si>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</si>
  <si>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</si>
  <si>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</si>
  <si>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</si>
  <si>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</si>
  <si>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</si>
  <si>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</si>
  <si>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</si>
  <si>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</si>
  <si>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</si>
  <si>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</si>
  <si>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</si>
  <si>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</si>
  <si>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</si>
  <si>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</si>
  <si>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</si>
  <si>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</si>
  <si>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</si>
  <si>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</si>
  <si>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</si>
  <si>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</si>
  <si>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</si>
  <si>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</si>
  <si>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</si>
  <si>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</si>
  <si>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</si>
  <si>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</si>
  <si>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</si>
  <si>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</si>
  <si>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</si>
  <si>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</si>
  <si>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</si>
  <si>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</si>
  <si>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</si>
  <si>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</si>
  <si>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</si>
  <si>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</si>
  <si>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</si>
  <si>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</si>
  <si>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</si>
  <si>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</si>
  <si>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</si>
  <si>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</si>
  <si>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</si>
  <si>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</si>
  <si>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</si>
  <si>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</si>
  <si>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</si>
  <si>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</si>
  <si>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</si>
  <si>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</si>
  <si>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</si>
  <si>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</si>
  <si>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</si>
  <si>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</si>
  <si>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</si>
  <si>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</si>
  <si>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</si>
  <si>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</si>
  <si>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</si>
  <si>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</si>
  <si>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</si>
  <si>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</si>
  <si>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</si>
  <si>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</si>
  <si>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</si>
  <si>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</si>
  <si>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</si>
  <si>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</si>
  <si>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</si>
  <si>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</si>
  <si>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</si>
  <si>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</si>
  <si>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</si>
  <si>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</si>
  <si>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</si>
  <si>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</si>
  <si>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</si>
  <si>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</si>
  <si>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</si>
  <si>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</si>
  <si>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</si>
  <si>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</si>
  <si>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</si>
  <si>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</si>
  <si>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</si>
  <si>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</si>
  <si>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</si>
  <si>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</si>
  <si>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</si>
  <si>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</si>
  <si>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</si>
  <si>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</si>
  <si>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</si>
  <si>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</si>
  <si>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</si>
  <si>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</si>
  <si>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</si>
  <si>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</si>
  <si>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</si>
  <si>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</si>
  <si>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</si>
  <si>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</si>
  <si>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</si>
  <si>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</si>
  <si>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</si>
  <si>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</si>
  <si>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</si>
  <si>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</si>
  <si>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</si>
  <si>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</si>
  <si>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</si>
  <si>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</si>
  <si>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</si>
  <si>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</si>
  <si>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</si>
  <si>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</si>
  <si>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</si>
  <si>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</si>
  <si>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</si>
  <si>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</si>
  <si>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</si>
  <si>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</si>
  <si>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</si>
  <si>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</si>
  <si>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</si>
  <si>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</si>
  <si>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</si>
  <si>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</si>
  <si>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</si>
  <si>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</si>
  <si>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</si>
  <si>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</si>
  <si>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</si>
  <si>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</si>
  <si>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</si>
  <si>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</si>
  <si>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</si>
  <si>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</si>
  <si>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</si>
  <si>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</si>
  <si>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</si>
  <si>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</si>
  <si>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</si>
  <si>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</si>
  <si>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</si>
  <si>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</si>
  <si>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</si>
  <si>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</si>
  <si>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</si>
  <si>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</si>
  <si>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</si>
  <si>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</si>
  <si>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</si>
  <si>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</si>
  <si>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</si>
  <si>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</si>
  <si>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</si>
  <si>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</si>
  <si>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</si>
  <si>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</si>
  <si>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</si>
  <si>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</si>
  <si>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</si>
  <si>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</si>
  <si>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</si>
  <si>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</si>
  <si>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</si>
  <si>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</si>
  <si>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</si>
  <si>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</si>
  <si>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</si>
  <si>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</si>
  <si>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</si>
  <si>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</si>
  <si>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</si>
  <si>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</si>
  <si>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</si>
  <si>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</si>
  <si>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</si>
  <si>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</si>
  <si>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</si>
  <si>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</si>
  <si>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</si>
  <si>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</si>
  <si>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</si>
  <si>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</si>
  <si>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</si>
  <si>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</si>
  <si>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</si>
  <si>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</si>
  <si>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</si>
  <si>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</si>
  <si>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</si>
  <si>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</si>
  <si>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</si>
  <si>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</si>
  <si>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</si>
  <si>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</si>
  <si>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</si>
  <si>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</si>
  <si>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</si>
  <si>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</si>
  <si>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</si>
  <si>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</si>
  <si>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</si>
  <si>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</si>
  <si>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</si>
  <si>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</si>
  <si>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</si>
  <si>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</si>
  <si>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spatialRelation</t>
  </si>
  <si>
    <t>יחס מרחבי בין העומדים</t>
  </si>
  <si>
    <t>status</t>
  </si>
  <si>
    <t>unite lines</t>
  </si>
  <si>
    <t>סטטוס חיבור</t>
  </si>
  <si>
    <t>conclusion</t>
  </si>
  <si>
    <t>החלטה</t>
  </si>
  <si>
    <t>uniteStands_conclusion</t>
  </si>
  <si>
    <t>tableName</t>
  </si>
  <si>
    <t>default_value</t>
  </si>
  <si>
    <t>to_add</t>
  </si>
  <si>
    <t>exists</t>
  </si>
  <si>
    <t>common_error</t>
  </si>
  <si>
    <t>line_remarks_discussion_1</t>
  </si>
  <si>
    <t>Note_Number</t>
  </si>
  <si>
    <t>מספר הערה</t>
  </si>
  <si>
    <t>Short</t>
  </si>
  <si>
    <t>Stand_number_1</t>
  </si>
  <si>
    <t>מספר עומד 1</t>
  </si>
  <si>
    <t>text</t>
  </si>
  <si>
    <t>Stand_number_2</t>
  </si>
  <si>
    <t>מספר עומד 2</t>
  </si>
  <si>
    <t>Suggestion</t>
  </si>
  <si>
    <t>הצעה</t>
  </si>
  <si>
    <t>Explanation</t>
  </si>
  <si>
    <t>הסבר</t>
  </si>
  <si>
    <t>Decision</t>
  </si>
  <si>
    <t>MappingNotes</t>
  </si>
  <si>
    <t>הערות לבדיקה</t>
  </si>
  <si>
    <t>final_stands_online_template</t>
  </si>
  <si>
    <t>cov_type_name</t>
  </si>
  <si>
    <t>שם הרכב מינים</t>
  </si>
  <si>
    <t xml:space="preserve">קבוצת גיל </t>
  </si>
  <si>
    <t>Long</t>
  </si>
  <si>
    <t>EzorName</t>
  </si>
  <si>
    <t>אזור</t>
  </si>
  <si>
    <t>kkl_line_remarks_online_template</t>
  </si>
  <si>
    <t>relvStands</t>
  </si>
  <si>
    <t>עומדים לבדיקה</t>
  </si>
  <si>
    <t>DateRemark</t>
  </si>
  <si>
    <t>תאריך ושעה</t>
  </si>
  <si>
    <t>surveyDecision</t>
  </si>
  <si>
    <t>החלטת הסוקר</t>
  </si>
  <si>
    <t>Describe</t>
  </si>
  <si>
    <t>הסבר להחלטה</t>
  </si>
  <si>
    <t>SokerName</t>
  </si>
  <si>
    <t>שם הסוקר</t>
  </si>
  <si>
    <t>survey_points</t>
  </si>
  <si>
    <t>ForestName</t>
  </si>
  <si>
    <t>AgeCategory</t>
  </si>
  <si>
    <t xml:space="preserve">שיטת הדיגום </t>
  </si>
  <si>
    <t>"הליכה בין נקודות"</t>
  </si>
  <si>
    <t xml:space="preserve">נוכחות מחטניים – פרטים לדונם </t>
  </si>
  <si>
    <t>"אין"</t>
  </si>
  <si>
    <t xml:space="preserve">נוכחות עצים רחבי עלים </t>
  </si>
  <si>
    <t xml:space="preserve">עצים מתים </t>
  </si>
  <si>
    <t xml:space="preserve">עצים נטויים </t>
  </si>
  <si>
    <t xml:space="preserve">עצים שבורים </t>
  </si>
  <si>
    <t xml:space="preserve">עצים שרופים </t>
  </si>
  <si>
    <t xml:space="preserve">ערכי טבע </t>
  </si>
  <si>
    <t>line_remarks_discussion_2</t>
  </si>
  <si>
    <t>NoteNumber</t>
  </si>
  <si>
    <t xml:space="preserve">Stand_Number_1 </t>
  </si>
  <si>
    <t>עומד 1</t>
  </si>
  <si>
    <t xml:space="preserve">Stand_Number_2 </t>
  </si>
  <si>
    <t>עומד 2</t>
  </si>
  <si>
    <t xml:space="preserve">Explanation </t>
  </si>
  <si>
    <t>Notes</t>
  </si>
  <si>
    <t>מקור ההצעה</t>
  </si>
  <si>
    <t>suggestions_after_disscusion</t>
  </si>
  <si>
    <t>הערה</t>
  </si>
  <si>
    <t>Stand_Number_1</t>
  </si>
  <si>
    <t>Text</t>
  </si>
  <si>
    <t>Stand_Number_2</t>
  </si>
  <si>
    <t>Accept</t>
  </si>
  <si>
    <t>For_Num</t>
  </si>
  <si>
    <t>COMMENT_KKL</t>
  </si>
  <si>
    <t>הערות-קק"ל</t>
  </si>
  <si>
    <t>Source</t>
  </si>
  <si>
    <t>originStand1</t>
  </si>
  <si>
    <t>עומד מקור 1</t>
  </si>
  <si>
    <t>עומד מקור 2</t>
  </si>
  <si>
    <t>originStand2</t>
  </si>
  <si>
    <t>החלטת איחוד</t>
  </si>
  <si>
    <t>CoverTypeName</t>
  </si>
  <si>
    <t>COV_TYPE_CODE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</si>
</sst>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0"/>
      <color theme="0"/>
      <name val="Arial"/>
      <charset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109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  <xf numFmtId="0" fontId="15" fillId="10" borderId="12" xfId="0" applyFont="1" applyFill="1" applyBorder="1"/>
    <xf numFmtId="0" fontId="5" fillId="10" borderId="13" xfId="0" applyFont="1" applyFill="1" applyBorder="1"/>
    <xf numFmtId="0" fontId="15" fillId="10" borderId="0" xfId="0" applyFont="1" applyFill="1" applyBorder="1"/>
    <xf numFmtId="0" fontId="5" fillId="10" borderId="0" xfId="0" applyFont="1" applyFill="1" applyBorder="1"/>
    <xf numFmtId="0" fontId="14" fillId="0" borderId="12" xfId="0" applyFont="1" applyBorder="1"/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/>
    <xf numFmtId="0" fontId="10" fillId="11" borderId="12" xfId="0" applyFont="1" applyFill="1" applyBorder="1" applyAlignment="1"/>
    <xf numFmtId="0" fontId="10" fillId="11" borderId="12" xfId="0" applyFont="1" applyFill="1" applyBorder="1"/>
    <xf numFmtId="0" fontId="10" fillId="11" borderId="12" xfId="0" applyFont="1" applyFill="1" applyBorder="1" applyAlignment="1">
      <alignment horizontal="center"/>
    </xf>
    <xf numFmtId="0" fontId="10" fillId="11" borderId="13" xfId="0" applyFont="1" applyFill="1" applyBorder="1"/>
    <xf numFmtId="0" fontId="10" fillId="0" borderId="12" xfId="0" applyFont="1" applyBorder="1" applyAlignment="1"/>
    <xf numFmtId="0" fontId="14" fillId="11" borderId="12" xfId="0" applyFont="1" applyFill="1" applyBorder="1"/>
    <xf numFmtId="0" fontId="2" fillId="0" borderId="0" xfId="0" applyFont="1"/>
    <xf numFmtId="0" fontId="16" fillId="0" borderId="12" xfId="0" applyFont="1" applyBorder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6" totalsRowShown="0" dataDxfId="63">
  <autoFilter ref="A1:G296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6" totalsRowShown="0" headerRowDxfId="55" dataDxfId="54">
  <autoFilter ref="A1:J296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6" totalsRowShown="0" headerRowDxfId="43" dataDxfId="42">
  <autoFilter ref="A1:J296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6" totalsRowShown="0" headerRowDxfId="31" dataDxfId="30">
  <autoFilter ref="A1:J296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6" totalsRowShown="0" headerRowDxfId="19" dataDxfId="18">
  <autoFilter ref="A1:J296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4"/>
  <sheetViews>
    <sheetView zoomScale="90" zoomScaleNormal="90" workbookViewId="0">
      <pane ySplit="1" topLeftCell="A254" activePane="bottomLeft" state="frozen"/>
      <selection pane="bottomLeft" activeCell="D294" sqref="D294"/>
    </sheetView>
  </sheetViews>
  <sheetFormatPr defaultColWidth="8.6640625" defaultRowHeight="13.2" x14ac:dyDescent="0.25"/>
  <cols>
    <col min="1" max="1" width="8.6640625" style="16"/>
    <col min="2" max="2" width="27.88671875" style="16" bestFit="1" customWidth="1"/>
    <col min="3" max="3" width="31.44140625" style="44" customWidth="1"/>
    <col min="4" max="4" width="31.109375" style="16" customWidth="1"/>
    <col min="5" max="5" width="19.109375" style="16" customWidth="1"/>
    <col min="6" max="6" width="25.6640625" style="16" bestFit="1" customWidth="1"/>
    <col min="7" max="7" width="23.6640625" style="46" customWidth="1"/>
    <col min="8" max="16384" width="8.6640625" style="16"/>
  </cols>
  <sheetData>
    <row r="1" spans="1:7" customFormat="1" x14ac:dyDescent="0.25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5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5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5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5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5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5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5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5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5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5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5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5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5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5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5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5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5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5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5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5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5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5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5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5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5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5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5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5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5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5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5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5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5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5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5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5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5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5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5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5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5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5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5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5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5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5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5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5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5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5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5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5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5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5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5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5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5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5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5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5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5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5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5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5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5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5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5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5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5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5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5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5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5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5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5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5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5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5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5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5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5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5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5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5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5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5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5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5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5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5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5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5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5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5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5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5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5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5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5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5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5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8" thickBot="1" x14ac:dyDescent="0.3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5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5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5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8" thickBot="1" x14ac:dyDescent="0.3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5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5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5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8" thickBot="1" x14ac:dyDescent="0.3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5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5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5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5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5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5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5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5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5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5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5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5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5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5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5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5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5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5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5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5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5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5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5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5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5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5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5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5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5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5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5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5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5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5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5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5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5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5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5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5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5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5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5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5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5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5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5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5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5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5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5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5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5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5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5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5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5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5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5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5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5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5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5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5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5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5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5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5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5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5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5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5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5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5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5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5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5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5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5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5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5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5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5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5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5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5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5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5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" customHeight="1" x14ac:dyDescent="0.25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" customHeight="1" x14ac:dyDescent="0.25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" customHeight="1" x14ac:dyDescent="0.25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" customHeight="1" x14ac:dyDescent="0.25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" customHeight="1" x14ac:dyDescent="0.25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" customHeight="1" x14ac:dyDescent="0.25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" customHeight="1" x14ac:dyDescent="0.25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5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5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5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5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5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5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5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5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5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5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5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" customHeight="1" x14ac:dyDescent="0.25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5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5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5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5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" customHeight="1" x14ac:dyDescent="0.25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5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5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" customHeight="1" x14ac:dyDescent="0.25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" customHeight="1" x14ac:dyDescent="0.25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5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" customHeight="1" x14ac:dyDescent="0.25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" customHeight="1" x14ac:dyDescent="0.25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" customHeight="1" x14ac:dyDescent="0.25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" customHeight="1" x14ac:dyDescent="0.25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" customHeight="1" x14ac:dyDescent="0.25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" customHeight="1" x14ac:dyDescent="0.25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4" x14ac:dyDescent="0.25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5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5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5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5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" customHeight="1" x14ac:dyDescent="0.25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5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" customHeight="1" x14ac:dyDescent="0.25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" customHeight="1" x14ac:dyDescent="0.25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" customHeight="1" x14ac:dyDescent="0.25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" customHeight="1" x14ac:dyDescent="0.25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" customHeight="1" x14ac:dyDescent="0.25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" customHeight="1" x14ac:dyDescent="0.25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" customHeight="1" x14ac:dyDescent="0.25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" customHeight="1" x14ac:dyDescent="0.25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" customHeight="1" x14ac:dyDescent="0.25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" customHeight="1" x14ac:dyDescent="0.25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" customHeight="1" x14ac:dyDescent="0.25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" customHeight="1" x14ac:dyDescent="0.25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" customHeight="1" x14ac:dyDescent="0.25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" customHeight="1" x14ac:dyDescent="0.25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" customHeight="1" x14ac:dyDescent="0.25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5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5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5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5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5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5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5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5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5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5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5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5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5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5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5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5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5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5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5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5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5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5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5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5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5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5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" customHeight="1" x14ac:dyDescent="0.25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5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" customHeight="1" x14ac:dyDescent="0.25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" customHeight="1" x14ac:dyDescent="0.25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" customHeight="1" x14ac:dyDescent="0.25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5">
      <c r="A288" s="43">
        <v>60000</v>
      </c>
      <c r="B288" s="36" t="s">
        <v>426</v>
      </c>
      <c r="C288" s="36" t="s">
        <v>6</v>
      </c>
      <c r="D288" s="36" t="s">
        <v>6</v>
      </c>
      <c r="E288" s="19" t="s">
        <v>7</v>
      </c>
    </row>
    <row r="289" spans="1:7" x14ac:dyDescent="0.25">
      <c r="A289" s="43">
        <v>60001</v>
      </c>
      <c r="B289" s="36" t="s">
        <v>426</v>
      </c>
      <c r="C289" s="36" t="s">
        <v>8</v>
      </c>
      <c r="D289" s="36" t="s">
        <v>8</v>
      </c>
      <c r="E289" s="19" t="s">
        <v>9</v>
      </c>
    </row>
    <row r="290" spans="1:7" x14ac:dyDescent="0.25">
      <c r="A290" s="43">
        <v>60002</v>
      </c>
      <c r="B290" s="36" t="s">
        <v>426</v>
      </c>
      <c r="C290" s="19" t="s">
        <v>211</v>
      </c>
      <c r="D290" s="20" t="s">
        <v>211</v>
      </c>
      <c r="E290" s="19" t="s">
        <v>212</v>
      </c>
    </row>
    <row r="291" spans="1:7" x14ac:dyDescent="0.25">
      <c r="A291" s="43">
        <v>60003</v>
      </c>
      <c r="B291" s="36" t="s">
        <v>426</v>
      </c>
      <c r="C291" s="44" t="s">
        <v>425</v>
      </c>
      <c r="D291" s="16" t="s">
        <v>427</v>
      </c>
      <c r="E291" s="16" t="s">
        <v>14</v>
      </c>
    </row>
    <row r="292" spans="1:7" x14ac:dyDescent="0.25">
      <c r="A292" s="43">
        <v>60004</v>
      </c>
      <c r="B292" s="36" t="s">
        <v>426</v>
      </c>
      <c r="C292" s="44" t="s">
        <v>423</v>
      </c>
      <c r="D292" s="16" t="s">
        <v>424</v>
      </c>
      <c r="E292" s="16" t="s">
        <v>14</v>
      </c>
    </row>
    <row r="293" spans="1:7" x14ac:dyDescent="0.25">
      <c r="A293" s="43">
        <v>60005</v>
      </c>
      <c r="B293" s="36" t="s">
        <v>426</v>
      </c>
      <c r="C293" s="49" t="s">
        <v>136</v>
      </c>
      <c r="D293" s="16" t="s">
        <v>137</v>
      </c>
      <c r="E293" s="16" t="s">
        <v>14</v>
      </c>
      <c r="G293" s="46">
        <v>10000</v>
      </c>
    </row>
    <row r="294" spans="1:7" x14ac:dyDescent="0.25">
      <c r="A294" s="43">
        <v>60006</v>
      </c>
      <c r="B294" s="36" t="s">
        <v>426</v>
      </c>
      <c r="C294" s="44" t="s">
        <v>428</v>
      </c>
      <c r="D294" s="16" t="s">
        <v>506</v>
      </c>
      <c r="E294" s="16" t="s">
        <v>14</v>
      </c>
      <c r="F294" s="16" t="s">
        <v>430</v>
      </c>
    </row>
    <row r="295" spans="1:7" x14ac:dyDescent="0.25">
      <c r="A295" s="43">
        <v>60007</v>
      </c>
      <c r="B295" s="36" t="s">
        <v>426</v>
      </c>
      <c r="C295" s="44" t="s">
        <v>502</v>
      </c>
      <c r="D295" s="16" t="s">
        <v>503</v>
      </c>
      <c r="E295" s="20" t="s">
        <v>212</v>
      </c>
    </row>
    <row r="296" spans="1:7" x14ac:dyDescent="0.25">
      <c r="A296" s="70">
        <v>60008</v>
      </c>
      <c r="B296" s="36" t="s">
        <v>426</v>
      </c>
      <c r="C296" s="44" t="s">
        <v>505</v>
      </c>
      <c r="D296" s="16" t="s">
        <v>504</v>
      </c>
      <c r="E296" s="20" t="s">
        <v>212</v>
      </c>
    </row>
    <row r="297" spans="1:7" x14ac:dyDescent="0.25">
      <c r="A297"/>
      <c r="B297" s="36"/>
    </row>
    <row r="298" spans="1:7" x14ac:dyDescent="0.25">
      <c r="A298"/>
      <c r="B298"/>
      <c r="C298"/>
    </row>
    <row r="299" spans="1:7" x14ac:dyDescent="0.25">
      <c r="A299"/>
      <c r="B299"/>
      <c r="C299"/>
    </row>
    <row r="300" spans="1:7" x14ac:dyDescent="0.25">
      <c r="A300"/>
      <c r="B300"/>
      <c r="C300"/>
    </row>
    <row r="301" spans="1:7" x14ac:dyDescent="0.25">
      <c r="A301"/>
      <c r="B301"/>
      <c r="C301"/>
    </row>
    <row r="302" spans="1:7" x14ac:dyDescent="0.25">
      <c r="A302"/>
      <c r="B302"/>
      <c r="C302"/>
    </row>
    <row r="303" spans="1:7" x14ac:dyDescent="0.25">
      <c r="A303"/>
      <c r="B303"/>
      <c r="C303"/>
    </row>
    <row r="304" spans="1:7" x14ac:dyDescent="0.25">
      <c r="A304"/>
      <c r="B304"/>
      <c r="C3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6"/>
  <sheetViews>
    <sheetView topLeftCell="A271" zoomScale="115" zoomScaleNormal="115" workbookViewId="0">
      <selection activeCell="A298" sqref="A298"/>
    </sheetView>
  </sheetViews>
  <sheetFormatPr defaultColWidth="9.109375" defaultRowHeight="13.2" x14ac:dyDescent="0.25"/>
  <cols>
    <col min="1" max="1" width="9.109375" style="71"/>
    <col min="2" max="2" width="30.33203125" style="69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3.3320312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5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5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5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5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5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5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10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10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10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10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10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10" customFormat="1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/>
      <c r="I294" s="20"/>
      <c r="J294" s="20"/>
    </row>
    <row r="295" spans="1:10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10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6" xr:uid="{161D6BE2-4DE6-4553-9FC5-78D751EC8A60}">
      <formula1>"1"</formula1>
    </dataValidation>
    <dataValidation type="list" allowBlank="1" showInputMessage="1" showErrorMessage="1" sqref="H2:H296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6"/>
  <sheetViews>
    <sheetView topLeftCell="A264" zoomScale="80" zoomScaleNormal="80" workbookViewId="0">
      <selection activeCell="A295" sqref="A295:A296"/>
    </sheetView>
  </sheetViews>
  <sheetFormatPr defaultColWidth="9.109375" defaultRowHeight="13.2" x14ac:dyDescent="0.25"/>
  <cols>
    <col min="1" max="1" width="8.6640625" style="71" customWidth="1"/>
    <col min="2" max="2" width="27.88671875" style="69" bestFit="1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0.554687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>
        <v>1</v>
      </c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>
        <v>1</v>
      </c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>
        <v>1</v>
      </c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>
        <v>1</v>
      </c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5">
      <c r="A228" s="70">
        <v>50059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SubTreeSpNames</v>
      </c>
      <c r="D228" s="69" t="str">
        <f>IF(VLOOKUP($A228,fields[[code]:[length]],4,FALSE)=0, "", VLOOKUP($A228,fields[[code]:[length]],4,FALSE))</f>
        <v>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5">
      <c r="A229" s="70">
        <v>50060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SubTreeSpCode</v>
      </c>
      <c r="D229" s="69" t="str">
        <f>IF(VLOOKUP($A229,fields[[code]:[length]],4,FALSE)=0, "", VLOOKUP($A229,fields[[code]:[length]],4,FALSE))</f>
        <v>קוד 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5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5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5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5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5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2">
    <dataValidation type="list" allowBlank="1" showInputMessage="1" showErrorMessage="1" sqref="J2:J296" xr:uid="{EB947E22-4305-442D-BBE3-E8B970A9AD1D}">
      <formula1>"1"</formula1>
    </dataValidation>
    <dataValidation type="list" allowBlank="1" showInputMessage="1" showErrorMessage="1" sqref="H2:H296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6"/>
  <sheetViews>
    <sheetView topLeftCell="A258" zoomScale="90" zoomScaleNormal="90" workbookViewId="0">
      <selection activeCell="F288" sqref="F288"/>
    </sheetView>
  </sheetViews>
  <sheetFormatPr defaultColWidth="9.109375" defaultRowHeight="13.2" x14ac:dyDescent="0.25"/>
  <cols>
    <col min="1" max="1" width="9.109375" style="71"/>
    <col min="2" max="2" width="30.5546875" style="69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0.554687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>
        <v>1</v>
      </c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>
        <v>1</v>
      </c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>
        <v>1</v>
      </c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>
        <v>1</v>
      </c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>
        <v>1</v>
      </c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>
        <v>1</v>
      </c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>
        <v>1</v>
      </c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>
        <v>1</v>
      </c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>
        <v>1</v>
      </c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>
        <v>1</v>
      </c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>
        <v>1</v>
      </c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>
        <v>1</v>
      </c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>
        <v>1</v>
      </c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>
        <v>1</v>
      </c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>
        <v>1</v>
      </c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>
        <v>1</v>
      </c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>
        <v>1</v>
      </c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>
        <v>1</v>
      </c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>
        <v>1</v>
      </c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>
        <v>1</v>
      </c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71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>
        <v>1</v>
      </c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71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>
        <v>1</v>
      </c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71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>
        <v>1</v>
      </c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71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>
        <v>1</v>
      </c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71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>
        <v>1</v>
      </c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71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>
        <v>1</v>
      </c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71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>
        <v>1</v>
      </c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71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>
        <v>1</v>
      </c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71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>
        <v>1</v>
      </c>
    </row>
    <row r="214" spans="1:10" x14ac:dyDescent="0.25">
      <c r="A214" s="70">
        <v>50046</v>
      </c>
      <c r="B214" s="71" t="str">
        <f>IF(VLOOKUP($A214,fields[[code]:[length]],2,FALSE)=0, "", VLOOKUP($A214,fields[[code]:[length]],2,FALSE))</f>
        <v>stands</v>
      </c>
      <c r="C214" s="71" t="str">
        <f>IF(VLOOKUP($A214,fields[[code]:[length]],3,FALSE)=0, "", VLOOKUP($A214,fields[[code]:[length]],3,FALSE))</f>
        <v>TmiraForestVegForm</v>
      </c>
      <c r="D214" s="71" t="str">
        <f>IF(VLOOKUP($A214,fields[[code]:[length]],4,FALSE)=0, "", VLOOKUP($A214,fields[[code]:[length]],4,FALSE))</f>
        <v>תצורת צומח בקבוצה תמירה</v>
      </c>
      <c r="E214" s="71" t="str">
        <f>IF(VLOOKUP($A214,fields[[code]:[length]],5,FALSE)=0, "", VLOOKUP($A214,fields[[code]:[length]],5,FALSE))</f>
        <v>String</v>
      </c>
      <c r="F214" s="71" t="str">
        <f>IF(VLOOKUP($A214,fields[[code]:[length]],6,FALSE)=0, "", VLOOKUP($A214,fields[[code]:[length]],6,FALSE))</f>
        <v/>
      </c>
      <c r="G214" s="71">
        <f>IF(VLOOKUP($A214,fields[[code]:[length]],7,FALSE)=0, "", VLOOKUP($A214,fields[[code]:[length]],7,FALSE))</f>
        <v>50</v>
      </c>
      <c r="H214" s="16"/>
      <c r="I214" s="16"/>
      <c r="J214" s="16">
        <v>1</v>
      </c>
    </row>
    <row r="215" spans="1:10" x14ac:dyDescent="0.25">
      <c r="A215" s="70">
        <v>50047</v>
      </c>
      <c r="B215" s="71" t="str">
        <f>IF(VLOOKUP($A215,fields[[code]:[length]],2,FALSE)=0, "", VLOOKUP($A215,fields[[code]:[length]],2,FALSE))</f>
        <v>stands</v>
      </c>
      <c r="C215" s="71" t="str">
        <f>IF(VLOOKUP($A215,fields[[code]:[length]],3,FALSE)=0, "", VLOOKUP($A215,fields[[code]:[length]],3,FALSE))</f>
        <v>TmiraLayerCover</v>
      </c>
      <c r="D215" s="71" t="str">
        <f>IF(VLOOKUP($A215,fields[[code]:[length]],4,FALSE)=0, "", VLOOKUP($A215,fields[[code]:[length]],4,FALSE))</f>
        <v>כיסוי צמרות בקבוצה תמירה</v>
      </c>
      <c r="E215" s="71" t="str">
        <f>IF(VLOOKUP($A215,fields[[code]:[length]],5,FALSE)=0, "", VLOOKUP($A215,fields[[code]:[length]],5,FALSE))</f>
        <v>String</v>
      </c>
      <c r="F215" s="71" t="str">
        <f>IF(VLOOKUP($A215,fields[[code]:[length]],6,FALSE)=0, "", VLOOKUP($A215,fields[[code]:[length]],6,FALSE))</f>
        <v>s_LayerCover</v>
      </c>
      <c r="G215" s="71">
        <f>IF(VLOOKUP($A215,fields[[code]:[length]],7,FALSE)=0, "", VLOOKUP($A215,fields[[code]:[length]],7,FALSE))</f>
        <v>50</v>
      </c>
      <c r="H215" s="16"/>
      <c r="I215" s="16"/>
      <c r="J215" s="16">
        <v>1</v>
      </c>
    </row>
    <row r="216" spans="1:10" x14ac:dyDescent="0.25">
      <c r="A216" s="70">
        <v>50049</v>
      </c>
      <c r="B216" s="71" t="str">
        <f>IF(VLOOKUP($A216,fields[[code]:[length]],2,FALSE)=0, "", VLOOKUP($A216,fields[[code]:[length]],2,FALSE))</f>
        <v>stands</v>
      </c>
      <c r="C216" s="71" t="str">
        <f>IF(VLOOKUP($A216,fields[[code]:[length]],3,FALSE)=0, "", VLOOKUP($A216,fields[[code]:[length]],3,FALSE))</f>
        <v>TmiraTreeSpCode</v>
      </c>
      <c r="D216" s="71" t="str">
        <f>IF(VLOOKUP($A216,fields[[code]:[length]],4,FALSE)=0, "", VLOOKUP($A216,fields[[code]:[length]],4,FALSE))</f>
        <v xml:space="preserve">קוד מיני עצים עיקריים בקבוצה תמירה </v>
      </c>
      <c r="E216" s="71" t="str">
        <f>IF(VLOOKUP($A216,fields[[code]:[length]],5,FALSE)=0, "", VLOOKUP($A216,fields[[code]:[length]],5,FALSE))</f>
        <v>String</v>
      </c>
      <c r="F216" s="71" t="str">
        <f>IF(VLOOKUP($A216,fields[[code]:[length]],6,FALSE)=0, "", VLOOKUP($A216,fields[[code]:[length]],6,FALSE))</f>
        <v/>
      </c>
      <c r="G216" s="71">
        <f>IF(VLOOKUP($A216,fields[[code]:[length]],7,FALSE)=0, "", VLOOKUP($A216,fields[[code]:[length]],7,FALSE))</f>
        <v>255</v>
      </c>
      <c r="H216" s="16"/>
      <c r="I216" s="16"/>
      <c r="J216" s="16">
        <v>1</v>
      </c>
    </row>
    <row r="217" spans="1:10" x14ac:dyDescent="0.25">
      <c r="A217" s="70">
        <v>50048</v>
      </c>
      <c r="B217" s="71" t="str">
        <f>IF(VLOOKUP($A217,fields[[code]:[length]],2,FALSE)=0, "", VLOOKUP($A217,fields[[code]:[length]],2,FALSE))</f>
        <v>stands</v>
      </c>
      <c r="C217" s="71" t="str">
        <f>IF(VLOOKUP($A217,fields[[code]:[length]],3,FALSE)=0, "", VLOOKUP($A217,fields[[code]:[length]],3,FALSE))</f>
        <v>TmiraTreeSpNames</v>
      </c>
      <c r="D217" s="71" t="str">
        <f>IF(VLOOKUP($A217,fields[[code]:[length]],4,FALSE)=0, "", VLOOKUP($A217,fields[[code]:[length]],4,FALSE))</f>
        <v>מיני עצים עיקריים בקבוצה תמירה</v>
      </c>
      <c r="E217" s="71" t="str">
        <f>IF(VLOOKUP($A217,fields[[code]:[length]],5,FALSE)=0, "", VLOOKUP($A217,fields[[code]:[length]],5,FALSE))</f>
        <v>String</v>
      </c>
      <c r="F217" s="71" t="str">
        <f>IF(VLOOKUP($A217,fields[[code]:[length]],6,FALSE)=0, "", VLOOKUP($A217,fields[[code]:[length]],6,FALSE))</f>
        <v/>
      </c>
      <c r="G217" s="71">
        <f>IF(VLOOKUP($A217,fields[[code]:[length]],7,FALSE)=0, "", VLOOKUP($A217,fields[[code]:[length]],7,FALSE))</f>
        <v>255</v>
      </c>
      <c r="H217" s="16"/>
      <c r="I217" s="16"/>
      <c r="J217" s="16">
        <v>1</v>
      </c>
    </row>
    <row r="218" spans="1:10" x14ac:dyDescent="0.25">
      <c r="A218" s="70">
        <v>50050</v>
      </c>
      <c r="B218" s="71" t="str">
        <f>IF(VLOOKUP($A218,fields[[code]:[length]],2,FALSE)=0, "", VLOOKUP($A218,fields[[code]:[length]],2,FALSE))</f>
        <v>stands</v>
      </c>
      <c r="C218" s="71" t="str">
        <f>IF(VLOOKUP($A218,fields[[code]:[length]],3,FALSE)=0, "", VLOOKUP($A218,fields[[code]:[length]],3,FALSE))</f>
        <v>HighForestVegForm</v>
      </c>
      <c r="D218" s="71" t="str">
        <f>IF(VLOOKUP($A218,fields[[code]:[length]],4,FALSE)=0, "", VLOOKUP($A218,fields[[code]:[length]],4,FALSE))</f>
        <v>תצורת צומח בקבוצה גבוהה</v>
      </c>
      <c r="E218" s="71" t="str">
        <f>IF(VLOOKUP($A218,fields[[code]:[length]],5,FALSE)=0, "", VLOOKUP($A218,fields[[code]:[length]],5,FALSE))</f>
        <v>String</v>
      </c>
      <c r="F218" s="71" t="str">
        <f>IF(VLOOKUP($A218,fields[[code]:[length]],6,FALSE)=0, "", VLOOKUP($A218,fields[[code]:[length]],6,FALSE))</f>
        <v/>
      </c>
      <c r="G218" s="71">
        <f>IF(VLOOKUP($A218,fields[[code]:[length]],7,FALSE)=0, "", VLOOKUP($A218,fields[[code]:[length]],7,FALSE))</f>
        <v>50</v>
      </c>
      <c r="H218" s="16"/>
      <c r="I218" s="16"/>
      <c r="J218" s="16">
        <v>1</v>
      </c>
    </row>
    <row r="219" spans="1:10" x14ac:dyDescent="0.25">
      <c r="A219" s="70">
        <v>50051</v>
      </c>
      <c r="B219" s="71" t="str">
        <f>IF(VLOOKUP($A219,fields[[code]:[length]],2,FALSE)=0, "", VLOOKUP($A219,fields[[code]:[length]],2,FALSE))</f>
        <v>stands</v>
      </c>
      <c r="C219" s="71" t="str">
        <f>IF(VLOOKUP($A219,fields[[code]:[length]],3,FALSE)=0, "", VLOOKUP($A219,fields[[code]:[length]],3,FALSE))</f>
        <v>HighLayerCover</v>
      </c>
      <c r="D219" s="71" t="str">
        <f>IF(VLOOKUP($A219,fields[[code]:[length]],4,FALSE)=0, "", VLOOKUP($A219,fields[[code]:[length]],4,FALSE))</f>
        <v>כיסוי צמרות בקבוצה גבוהה</v>
      </c>
      <c r="E219" s="71" t="str">
        <f>IF(VLOOKUP($A219,fields[[code]:[length]],5,FALSE)=0, "", VLOOKUP($A219,fields[[code]:[length]],5,FALSE))</f>
        <v>String</v>
      </c>
      <c r="F219" s="71" t="str">
        <f>IF(VLOOKUP($A219,fields[[code]:[length]],6,FALSE)=0, "", VLOOKUP($A219,fields[[code]:[length]],6,FALSE))</f>
        <v>s_LayerCover</v>
      </c>
      <c r="G219" s="71">
        <f>IF(VLOOKUP($A219,fields[[code]:[length]],7,FALSE)=0, "", VLOOKUP($A219,fields[[code]:[length]],7,FALSE))</f>
        <v>50</v>
      </c>
      <c r="H219" s="16"/>
      <c r="I219" s="16"/>
      <c r="J219" s="16">
        <v>1</v>
      </c>
    </row>
    <row r="220" spans="1:10" x14ac:dyDescent="0.25">
      <c r="A220" s="70">
        <v>50053</v>
      </c>
      <c r="B220" s="71" t="str">
        <f>IF(VLOOKUP($A220,fields[[code]:[length]],2,FALSE)=0, "", VLOOKUP($A220,fields[[code]:[length]],2,FALSE))</f>
        <v>stands</v>
      </c>
      <c r="C220" s="71" t="str">
        <f>IF(VLOOKUP($A220,fields[[code]:[length]],3,FALSE)=0, "", VLOOKUP($A220,fields[[code]:[length]],3,FALSE))</f>
        <v>HighTreeSpCode</v>
      </c>
      <c r="D220" s="71" t="str">
        <f>IF(VLOOKUP($A220,fields[[code]:[length]],4,FALSE)=0, "", VLOOKUP($A220,fields[[code]:[length]],4,FALSE))</f>
        <v>קוד מיני עצים עיקריים בקבוצה גבוהה</v>
      </c>
      <c r="E220" s="71" t="str">
        <f>IF(VLOOKUP($A220,fields[[code]:[length]],5,FALSE)=0, "", VLOOKUP($A220,fields[[code]:[length]],5,FALSE))</f>
        <v>String</v>
      </c>
      <c r="F220" s="71" t="str">
        <f>IF(VLOOKUP($A220,fields[[code]:[length]],6,FALSE)=0, "", VLOOKUP($A220,fields[[code]:[length]],6,FALSE))</f>
        <v/>
      </c>
      <c r="G220" s="71">
        <f>IF(VLOOKUP($A220,fields[[code]:[length]],7,FALSE)=0, "", VLOOKUP($A220,fields[[code]:[length]],7,FALSE))</f>
        <v>255</v>
      </c>
      <c r="H220" s="16"/>
      <c r="I220" s="16"/>
      <c r="J220" s="16">
        <v>1</v>
      </c>
    </row>
    <row r="221" spans="1:10" x14ac:dyDescent="0.25">
      <c r="A221" s="70">
        <v>50052</v>
      </c>
      <c r="B221" s="71" t="str">
        <f>IF(VLOOKUP($A221,fields[[code]:[length]],2,FALSE)=0, "", VLOOKUP($A221,fields[[code]:[length]],2,FALSE))</f>
        <v>stands</v>
      </c>
      <c r="C221" s="71" t="str">
        <f>IF(VLOOKUP($A221,fields[[code]:[length]],3,FALSE)=0, "", VLOOKUP($A221,fields[[code]:[length]],3,FALSE))</f>
        <v>HighTreeSpNames</v>
      </c>
      <c r="D221" s="71" t="str">
        <f>IF(VLOOKUP($A221,fields[[code]:[length]],4,FALSE)=0, "", VLOOKUP($A221,fields[[code]:[length]],4,FALSE))</f>
        <v>מיני עצים עיקריים בקבוצה גבוהה</v>
      </c>
      <c r="E221" s="71" t="str">
        <f>IF(VLOOKUP($A221,fields[[code]:[length]],5,FALSE)=0, "", VLOOKUP($A221,fields[[code]:[length]],5,FALSE))</f>
        <v>String</v>
      </c>
      <c r="F221" s="71" t="str">
        <f>IF(VLOOKUP($A221,fields[[code]:[length]],6,FALSE)=0, "", VLOOKUP($A221,fields[[code]:[length]],6,FALSE))</f>
        <v/>
      </c>
      <c r="G221" s="71">
        <f>IF(VLOOKUP($A221,fields[[code]:[length]],7,FALSE)=0, "", VLOOKUP($A221,fields[[code]:[length]],7,FALSE))</f>
        <v>255</v>
      </c>
      <c r="H221" s="16"/>
      <c r="I221" s="16"/>
      <c r="J221" s="16">
        <v>1</v>
      </c>
    </row>
    <row r="222" spans="1:10" x14ac:dyDescent="0.25">
      <c r="A222" s="70">
        <v>50054</v>
      </c>
      <c r="B222" s="71" t="str">
        <f>IF(VLOOKUP($A222,fields[[code]:[length]],2,FALSE)=0, "", VLOOKUP($A222,fields[[code]:[length]],2,FALSE))</f>
        <v>stands</v>
      </c>
      <c r="C222" s="71" t="str">
        <f>IF(VLOOKUP($A222,fields[[code]:[length]],3,FALSE)=0, "", VLOOKUP($A222,fields[[code]:[length]],3,FALSE))</f>
        <v>MidForestVegForm</v>
      </c>
      <c r="D222" s="71" t="str">
        <f>IF(VLOOKUP($A222,fields[[code]:[length]],4,FALSE)=0, "", VLOOKUP($A222,fields[[code]:[length]],4,FALSE))</f>
        <v>תצורת צומח בקבוצה בינונית</v>
      </c>
      <c r="E222" s="71" t="str">
        <f>IF(VLOOKUP($A222,fields[[code]:[length]],5,FALSE)=0, "", VLOOKUP($A222,fields[[code]:[length]],5,FALSE))</f>
        <v>String</v>
      </c>
      <c r="F222" s="71" t="str">
        <f>IF(VLOOKUP($A222,fields[[code]:[length]],6,FALSE)=0, "", VLOOKUP($A222,fields[[code]:[length]],6,FALSE))</f>
        <v/>
      </c>
      <c r="G222" s="71">
        <f>IF(VLOOKUP($A222,fields[[code]:[length]],7,FALSE)=0, "", VLOOKUP($A222,fields[[code]:[length]],7,FALSE))</f>
        <v>50</v>
      </c>
      <c r="H222" s="16"/>
      <c r="I222" s="16"/>
      <c r="J222" s="16">
        <v>1</v>
      </c>
    </row>
    <row r="223" spans="1:10" x14ac:dyDescent="0.25">
      <c r="A223" s="70">
        <v>50055</v>
      </c>
      <c r="B223" s="71" t="str">
        <f>IF(VLOOKUP($A223,fields[[code]:[length]],2,FALSE)=0, "", VLOOKUP($A223,fields[[code]:[length]],2,FALSE))</f>
        <v>stands</v>
      </c>
      <c r="C223" s="71" t="str">
        <f>IF(VLOOKUP($A223,fields[[code]:[length]],3,FALSE)=0, "", VLOOKUP($A223,fields[[code]:[length]],3,FALSE))</f>
        <v>MidLayerCover</v>
      </c>
      <c r="D223" s="71" t="str">
        <f>IF(VLOOKUP($A223,fields[[code]:[length]],4,FALSE)=0, "", VLOOKUP($A223,fields[[code]:[length]],4,FALSE))</f>
        <v>כיסוי צמרות בקבוצה בינונית</v>
      </c>
      <c r="E223" s="71" t="str">
        <f>IF(VLOOKUP($A223,fields[[code]:[length]],5,FALSE)=0, "", VLOOKUP($A223,fields[[code]:[length]],5,FALSE))</f>
        <v>String</v>
      </c>
      <c r="F223" s="71" t="str">
        <f>IF(VLOOKUP($A223,fields[[code]:[length]],6,FALSE)=0, "", VLOOKUP($A223,fields[[code]:[length]],6,FALSE))</f>
        <v>s_LayerCover</v>
      </c>
      <c r="G223" s="71">
        <f>IF(VLOOKUP($A223,fields[[code]:[length]],7,FALSE)=0, "", VLOOKUP($A223,fields[[code]:[length]],7,FALSE))</f>
        <v>50</v>
      </c>
      <c r="H223" s="16"/>
      <c r="I223" s="16"/>
      <c r="J223" s="16">
        <v>1</v>
      </c>
    </row>
    <row r="224" spans="1:10" x14ac:dyDescent="0.25">
      <c r="A224" s="70">
        <v>50057</v>
      </c>
      <c r="B224" s="71" t="str">
        <f>IF(VLOOKUP($A224,fields[[code]:[length]],2,FALSE)=0, "", VLOOKUP($A224,fields[[code]:[length]],2,FALSE))</f>
        <v>stands</v>
      </c>
      <c r="C224" s="71" t="str">
        <f>IF(VLOOKUP($A224,fields[[code]:[length]],3,FALSE)=0, "", VLOOKUP($A224,fields[[code]:[length]],3,FALSE))</f>
        <v>MidTreeSpCode</v>
      </c>
      <c r="D224" s="71" t="str">
        <f>IF(VLOOKUP($A224,fields[[code]:[length]],4,FALSE)=0, "", VLOOKUP($A224,fields[[code]:[length]],4,FALSE))</f>
        <v xml:space="preserve">קוד מיני עצים עיקריים בקבוצה בינונית </v>
      </c>
      <c r="E224" s="71" t="str">
        <f>IF(VLOOKUP($A224,fields[[code]:[length]],5,FALSE)=0, "", VLOOKUP($A224,fields[[code]:[length]],5,FALSE))</f>
        <v>String</v>
      </c>
      <c r="F224" s="71" t="str">
        <f>IF(VLOOKUP($A224,fields[[code]:[length]],6,FALSE)=0, "", VLOOKUP($A224,fields[[code]:[length]],6,FALSE))</f>
        <v/>
      </c>
      <c r="G224" s="71">
        <f>IF(VLOOKUP($A224,fields[[code]:[length]],7,FALSE)=0, "", VLOOKUP($A224,fields[[code]:[length]],7,FALSE))</f>
        <v>255</v>
      </c>
      <c r="H224" s="16"/>
      <c r="I224" s="16"/>
      <c r="J224" s="16">
        <v>1</v>
      </c>
    </row>
    <row r="225" spans="1:10" x14ac:dyDescent="0.25">
      <c r="A225" s="70">
        <v>50056</v>
      </c>
      <c r="B225" s="71" t="str">
        <f>IF(VLOOKUP($A225,fields[[code]:[length]],2,FALSE)=0, "", VLOOKUP($A225,fields[[code]:[length]],2,FALSE))</f>
        <v>stands</v>
      </c>
      <c r="C225" s="71" t="str">
        <f>IF(VLOOKUP($A225,fields[[code]:[length]],3,FALSE)=0, "", VLOOKUP($A225,fields[[code]:[length]],3,FALSE))</f>
        <v>MidTreeSpNames</v>
      </c>
      <c r="D225" s="71" t="str">
        <f>IF(VLOOKUP($A225,fields[[code]:[length]],4,FALSE)=0, "", VLOOKUP($A225,fields[[code]:[length]],4,FALSE))</f>
        <v>מיני עצים עיקריים בקבוצה בינונית</v>
      </c>
      <c r="E225" s="71" t="str">
        <f>IF(VLOOKUP($A225,fields[[code]:[length]],5,FALSE)=0, "", VLOOKUP($A225,fields[[code]:[length]],5,FALSE))</f>
        <v>String</v>
      </c>
      <c r="F225" s="71" t="str">
        <f>IF(VLOOKUP($A225,fields[[code]:[length]],6,FALSE)=0, "", VLOOKUP($A225,fields[[code]:[length]],6,FALSE))</f>
        <v/>
      </c>
      <c r="G225" s="71">
        <f>IF(VLOOKUP($A225,fields[[code]:[length]],7,FALSE)=0, "", VLOOKUP($A225,fields[[code]:[length]],7,FALSE))</f>
        <v>255</v>
      </c>
      <c r="H225" s="16"/>
      <c r="I225" s="16"/>
      <c r="J225" s="16">
        <v>1</v>
      </c>
    </row>
    <row r="226" spans="1:10" x14ac:dyDescent="0.25">
      <c r="A226" s="70">
        <v>50058</v>
      </c>
      <c r="B226" s="71" t="str">
        <f>IF(VLOOKUP($A226,fields[[code]:[length]],2,FALSE)=0, "", VLOOKUP($A226,fields[[code]:[length]],2,FALSE))</f>
        <v>stands</v>
      </c>
      <c r="C226" s="71" t="str">
        <f>IF(VLOOKUP($A226,fields[[code]:[length]],3,FALSE)=0, "", VLOOKUP($A226,fields[[code]:[length]],3,FALSE))</f>
        <v>PlantTypeCoverDistribut_desc</v>
      </c>
      <c r="D226" s="71" t="str">
        <f>IF(VLOOKUP($A226,fields[[code]:[length]],4,FALSE)=0, "", VLOOKUP($A226,fields[[code]:[length]],4,FALSE))</f>
        <v>פירוט קומת הקרקע</v>
      </c>
      <c r="E226" s="71" t="str">
        <f>IF(VLOOKUP($A226,fields[[code]:[length]],5,FALSE)=0, "", VLOOKUP($A226,fields[[code]:[length]],5,FALSE))</f>
        <v>String</v>
      </c>
      <c r="F226" s="71" t="str">
        <f>IF(VLOOKUP($A226,fields[[code]:[length]],6,FALSE)=0, "", VLOOKUP($A226,fields[[code]:[length]],6,FALSE))</f>
        <v/>
      </c>
      <c r="G226" s="71">
        <f>IF(VLOOKUP($A226,fields[[code]:[length]],7,FALSE)=0, "", VLOOKUP($A226,fields[[code]:[length]],7,FALSE))</f>
        <v>255</v>
      </c>
      <c r="H226" s="16"/>
      <c r="I226" s="16"/>
      <c r="J226" s="16">
        <v>1</v>
      </c>
    </row>
    <row r="227" spans="1:10" x14ac:dyDescent="0.25">
      <c r="A227" s="70">
        <v>50089</v>
      </c>
      <c r="B227" s="71" t="str">
        <f>IF(VLOOKUP($A227,fields[[code]:[length]],2,FALSE)=0, "", VLOOKUP($A227,fields[[code]:[length]],2,FALSE))</f>
        <v>stands</v>
      </c>
      <c r="C227" s="71" t="str">
        <f>IF(VLOOKUP($A227,fields[[code]:[length]],3,FALSE)=0, "", VLOOKUP($A227,fields[[code]:[length]],3,FALSE))</f>
        <v>GroundLevelFloorVegForm</v>
      </c>
      <c r="D227" s="71" t="str">
        <f>IF(VLOOKUP($A227,fields[[code]:[length]],4,FALSE)=0, "", VLOOKUP($A227,fields[[code]:[length]],4,FALSE))</f>
        <v>תצורת צומח קומת הקרקע</v>
      </c>
      <c r="E227" s="71" t="str">
        <f>IF(VLOOKUP($A227,fields[[code]:[length]],5,FALSE)=0, "", VLOOKUP($A227,fields[[code]:[length]],5,FALSE))</f>
        <v>String</v>
      </c>
      <c r="F227" s="71" t="str">
        <f>IF(VLOOKUP($A227,fields[[code]:[length]],6,FALSE)=0, "", VLOOKUP($A227,fields[[code]:[length]],6,FALSE))</f>
        <v>s_GroundLevelFloorVegForm</v>
      </c>
      <c r="G227" s="71">
        <f>IF(VLOOKUP($A227,fields[[code]:[length]],7,FALSE)=0, "", VLOOKUP($A227,fields[[code]:[length]],7,FALSE))</f>
        <v>50</v>
      </c>
      <c r="H227" s="16"/>
      <c r="I227" s="16"/>
      <c r="J227" s="16">
        <v>1</v>
      </c>
    </row>
    <row r="228" spans="1:10" x14ac:dyDescent="0.25">
      <c r="A228" s="70">
        <v>50059</v>
      </c>
      <c r="B228" s="71" t="str">
        <f>IF(VLOOKUP($A228,fields[[code]:[length]],2,FALSE)=0, "", VLOOKUP($A228,fields[[code]:[length]],2,FALSE))</f>
        <v>stands</v>
      </c>
      <c r="C228" s="71" t="str">
        <f>IF(VLOOKUP($A228,fields[[code]:[length]],3,FALSE)=0, "", VLOOKUP($A228,fields[[code]:[length]],3,FALSE))</f>
        <v>SubTreeSpNames</v>
      </c>
      <c r="D228" s="71" t="str">
        <f>IF(VLOOKUP($A228,fields[[code]:[length]],4,FALSE)=0, "", VLOOKUP($A228,fields[[code]:[length]],4,FALSE))</f>
        <v>מיני עצים בקומת הקרקע</v>
      </c>
      <c r="E228" s="71" t="str">
        <f>IF(VLOOKUP($A228,fields[[code]:[length]],5,FALSE)=0, "", VLOOKUP($A228,fields[[code]:[length]],5,FALSE))</f>
        <v>String</v>
      </c>
      <c r="F228" s="71" t="str">
        <f>IF(VLOOKUP($A228,fields[[code]:[length]],6,FALSE)=0, "", VLOOKUP($A228,fields[[code]:[length]],6,FALSE))</f>
        <v/>
      </c>
      <c r="G228" s="71">
        <f>IF(VLOOKUP($A228,fields[[code]:[length]],7,FALSE)=0, "", VLOOKUP($A228,fields[[code]:[length]],7,FALSE))</f>
        <v>255</v>
      </c>
      <c r="H228" s="16"/>
      <c r="I228" s="16"/>
      <c r="J228" s="16">
        <v>1</v>
      </c>
    </row>
    <row r="229" spans="1:10" x14ac:dyDescent="0.25">
      <c r="A229" s="70">
        <v>50060</v>
      </c>
      <c r="B229" s="71" t="str">
        <f>IF(VLOOKUP($A229,fields[[code]:[length]],2,FALSE)=0, "", VLOOKUP($A229,fields[[code]:[length]],2,FALSE))</f>
        <v>stands</v>
      </c>
      <c r="C229" s="71" t="str">
        <f>IF(VLOOKUP($A229,fields[[code]:[length]],3,FALSE)=0, "", VLOOKUP($A229,fields[[code]:[length]],3,FALSE))</f>
        <v>SubTreeSpCode</v>
      </c>
      <c r="D229" s="71" t="str">
        <f>IF(VLOOKUP($A229,fields[[code]:[length]],4,FALSE)=0, "", VLOOKUP($A229,fields[[code]:[length]],4,FALSE))</f>
        <v>קוד מיני עצים בקומת הקרקע</v>
      </c>
      <c r="E229" s="71" t="str">
        <f>IF(VLOOKUP($A229,fields[[code]:[length]],5,FALSE)=0, "", VLOOKUP($A229,fields[[code]:[length]],5,FALSE))</f>
        <v>String</v>
      </c>
      <c r="F229" s="71" t="str">
        <f>IF(VLOOKUP($A229,fields[[code]:[length]],6,FALSE)=0, "", VLOOKUP($A229,fields[[code]:[length]],6,FALSE))</f>
        <v/>
      </c>
      <c r="G229" s="71">
        <f>IF(VLOOKUP($A229,fields[[code]:[length]],7,FALSE)=0, "", VLOOKUP($A229,fields[[code]:[length]],7,FALSE))</f>
        <v>255</v>
      </c>
      <c r="H229" s="16"/>
      <c r="I229" s="16"/>
      <c r="J229" s="16">
        <v>1</v>
      </c>
    </row>
    <row r="230" spans="1:10" x14ac:dyDescent="0.25">
      <c r="A230" s="70">
        <v>50061</v>
      </c>
      <c r="B230" s="71" t="str">
        <f>IF(VLOOKUP($A230,fields[[code]:[length]],2,FALSE)=0, "", VLOOKUP($A230,fields[[code]:[length]],2,FALSE))</f>
        <v>stands</v>
      </c>
      <c r="C230" s="71" t="str">
        <f>IF(VLOOKUP($A230,fields[[code]:[length]],3,FALSE)=0, "", VLOOKUP($A230,fields[[code]:[length]],3,FALSE))</f>
        <v>SpShrubNames</v>
      </c>
      <c r="D230" s="71" t="str">
        <f>IF(VLOOKUP($A230,fields[[code]:[length]],4,FALSE)=0, "", VLOOKUP($A230,fields[[code]:[length]],4,FALSE))</f>
        <v>מיני שיחים ובני שיח בקומת הקרקע</v>
      </c>
      <c r="E230" s="71" t="str">
        <f>IF(VLOOKUP($A230,fields[[code]:[length]],5,FALSE)=0, "", VLOOKUP($A230,fields[[code]:[length]],5,FALSE))</f>
        <v>String</v>
      </c>
      <c r="F230" s="71" t="str">
        <f>IF(VLOOKUP($A230,fields[[code]:[length]],6,FALSE)=0, "", VLOOKUP($A230,fields[[code]:[length]],6,FALSE))</f>
        <v/>
      </c>
      <c r="G230" s="71">
        <f>IF(VLOOKUP($A230,fields[[code]:[length]],7,FALSE)=0, "", VLOOKUP($A230,fields[[code]:[length]],7,FALSE))</f>
        <v>255</v>
      </c>
      <c r="H230" s="16"/>
      <c r="I230" s="16"/>
      <c r="J230" s="16">
        <v>1</v>
      </c>
    </row>
    <row r="231" spans="1:10" x14ac:dyDescent="0.25">
      <c r="A231" s="70">
        <v>50062</v>
      </c>
      <c r="B231" s="71" t="str">
        <f>IF(VLOOKUP($A231,fields[[code]:[length]],2,FALSE)=0, "", VLOOKUP($A231,fields[[code]:[length]],2,FALSE))</f>
        <v>stands</v>
      </c>
      <c r="C231" s="71" t="str">
        <f>IF(VLOOKUP($A231,fields[[code]:[length]],3,FALSE)=0, "", VLOOKUP($A231,fields[[code]:[length]],3,FALSE))</f>
        <v>ShrubSpGroundLayer</v>
      </c>
      <c r="D231" s="71" t="str">
        <f>IF(VLOOKUP($A231,fields[[code]:[length]],4,FALSE)=0, "", VLOOKUP($A231,fields[[code]:[length]],4,FALSE))</f>
        <v>קוד מיני שיחים ובני שיח בקומת הקרקע</v>
      </c>
      <c r="E231" s="71" t="str">
        <f>IF(VLOOKUP($A231,fields[[code]:[length]],5,FALSE)=0, "", VLOOKUP($A231,fields[[code]:[length]],5,FALSE))</f>
        <v>String</v>
      </c>
      <c r="F231" s="71" t="str">
        <f>IF(VLOOKUP($A231,fields[[code]:[length]],6,FALSE)=0, "", VLOOKUP($A231,fields[[code]:[length]],6,FALSE))</f>
        <v/>
      </c>
      <c r="G231" s="71">
        <f>IF(VLOOKUP($A231,fields[[code]:[length]],7,FALSE)=0, "", VLOOKUP($A231,fields[[code]:[length]],7,FALSE))</f>
        <v>255</v>
      </c>
      <c r="H231" s="16"/>
      <c r="I231" s="16"/>
      <c r="J231" s="16">
        <v>1</v>
      </c>
    </row>
    <row r="232" spans="1:10" x14ac:dyDescent="0.25">
      <c r="A232" s="70">
        <v>50063</v>
      </c>
      <c r="B232" s="71" t="str">
        <f>IF(VLOOKUP($A232,fields[[code]:[length]],2,FALSE)=0, "", VLOOKUP($A232,fields[[code]:[length]],2,FALSE))</f>
        <v>stands</v>
      </c>
      <c r="C232" s="71" t="str">
        <f>IF(VLOOKUP($A232,fields[[code]:[length]],3,FALSE)=0, "", VLOOKUP($A232,fields[[code]:[length]],3,FALSE))</f>
        <v>PresenceConifer</v>
      </c>
      <c r="D232" s="71" t="str">
        <f>IF(VLOOKUP($A232,fields[[code]:[length]],4,FALSE)=0, "", VLOOKUP($A232,fields[[code]:[length]],4,FALSE))</f>
        <v>נוכחות מחטניים בקומת הקרקע</v>
      </c>
      <c r="E232" s="71" t="str">
        <f>IF(VLOOKUP($A232,fields[[code]:[length]],5,FALSE)=0, "", VLOOKUP($A232,fields[[code]:[length]],5,FALSE))</f>
        <v>String</v>
      </c>
      <c r="F232" s="71" t="str">
        <f>IF(VLOOKUP($A232,fields[[code]:[length]],6,FALSE)=0, "", VLOOKUP($A232,fields[[code]:[length]],6,FALSE))</f>
        <v>s_PresenceConifer</v>
      </c>
      <c r="G232" s="71">
        <f>IF(VLOOKUP($A232,fields[[code]:[length]],7,FALSE)=0, "", VLOOKUP($A232,fields[[code]:[length]],7,FALSE))</f>
        <v>50</v>
      </c>
      <c r="H232" s="16"/>
      <c r="I232" s="16"/>
      <c r="J232" s="16">
        <v>1</v>
      </c>
    </row>
    <row r="233" spans="1:10" x14ac:dyDescent="0.25">
      <c r="A233" s="70">
        <v>50064</v>
      </c>
      <c r="B233" s="71" t="str">
        <f>IF(VLOOKUP($A233,fields[[code]:[length]],2,FALSE)=0, "", VLOOKUP($A233,fields[[code]:[length]],2,FALSE))</f>
        <v>stands</v>
      </c>
      <c r="C233" s="71" t="str">
        <f>IF(VLOOKUP($A233,fields[[code]:[length]],3,FALSE)=0, "", VLOOKUP($A233,fields[[code]:[length]],3,FALSE))</f>
        <v>PresenceConiferType</v>
      </c>
      <c r="D233" s="71" t="str">
        <f>IF(VLOOKUP($A233,fields[[code]:[length]],4,FALSE)=0, "", VLOOKUP($A233,fields[[code]:[length]],4,FALSE))</f>
        <v>סוג נוכחות מחטניים בקומת הקרקע</v>
      </c>
      <c r="E233" s="71" t="str">
        <f>IF(VLOOKUP($A233,fields[[code]:[length]],5,FALSE)=0, "", VLOOKUP($A233,fields[[code]:[length]],5,FALSE))</f>
        <v>String</v>
      </c>
      <c r="F233" s="71" t="str">
        <f>IF(VLOOKUP($A233,fields[[code]:[length]],6,FALSE)=0, "", VLOOKUP($A233,fields[[code]:[length]],6,FALSE))</f>
        <v>s_PresenceType</v>
      </c>
      <c r="G233" s="71">
        <f>IF(VLOOKUP($A233,fields[[code]:[length]],7,FALSE)=0, "", VLOOKUP($A233,fields[[code]:[length]],7,FALSE))</f>
        <v>50</v>
      </c>
      <c r="H233" s="16"/>
      <c r="I233" s="16"/>
      <c r="J233" s="16">
        <v>1</v>
      </c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>
        <v>1</v>
      </c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>
        <v>1</v>
      </c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71" t="str">
        <f>IF(VLOOKUP($A237,fields[[code]:[length]],2,FALSE)=0, "", VLOOKUP($A237,fields[[code]:[length]],2,FALSE))</f>
        <v>stands</v>
      </c>
      <c r="C237" s="71" t="str">
        <f>IF(VLOOKUP($A237,fields[[code]:[length]],3,FALSE)=0, "", VLOOKUP($A237,fields[[code]:[length]],3,FALSE))</f>
        <v>DeadTreesPercent</v>
      </c>
      <c r="D237" s="71" t="str">
        <f>IF(VLOOKUP($A237,fields[[code]:[length]],4,FALSE)=0, "", VLOOKUP($A237,fields[[code]:[length]],4,FALSE))</f>
        <v>עצים מתים</v>
      </c>
      <c r="E237" s="71" t="str">
        <f>IF(VLOOKUP($A237,fields[[code]:[length]],5,FALSE)=0, "", VLOOKUP($A237,fields[[code]:[length]],5,FALSE))</f>
        <v>String</v>
      </c>
      <c r="F237" s="71" t="str">
        <f>IF(VLOOKUP($A237,fields[[code]:[length]],6,FALSE)=0, "", VLOOKUP($A237,fields[[code]:[length]],6,FALSE))</f>
        <v>s_HarmPercent</v>
      </c>
      <c r="G237" s="71">
        <f>IF(VLOOKUP($A237,fields[[code]:[length]],7,FALSE)=0, "", VLOOKUP($A237,fields[[code]:[length]],7,FALSE))</f>
        <v>50</v>
      </c>
      <c r="H237" s="16"/>
      <c r="I237" s="16"/>
      <c r="J237" s="16">
        <v>1</v>
      </c>
    </row>
    <row r="238" spans="1:10" x14ac:dyDescent="0.25">
      <c r="A238" s="70">
        <v>50069</v>
      </c>
      <c r="B238" s="71" t="str">
        <f>IF(VLOOKUP($A238,fields[[code]:[length]],2,FALSE)=0, "", VLOOKUP($A238,fields[[code]:[length]],2,FALSE))</f>
        <v>stands</v>
      </c>
      <c r="C238" s="71" t="str">
        <f>IF(VLOOKUP($A238,fields[[code]:[length]],3,FALSE)=0, "", VLOOKUP($A238,fields[[code]:[length]],3,FALSE))</f>
        <v>InclinedTreesPercent</v>
      </c>
      <c r="D238" s="71" t="str">
        <f>IF(VLOOKUP($A238,fields[[code]:[length]],4,FALSE)=0, "", VLOOKUP($A238,fields[[code]:[length]],4,FALSE))</f>
        <v>עצים נטויים</v>
      </c>
      <c r="E238" s="71" t="str">
        <f>IF(VLOOKUP($A238,fields[[code]:[length]],5,FALSE)=0, "", VLOOKUP($A238,fields[[code]:[length]],5,FALSE))</f>
        <v>String</v>
      </c>
      <c r="F238" s="71" t="str">
        <f>IF(VLOOKUP($A238,fields[[code]:[length]],6,FALSE)=0, "", VLOOKUP($A238,fields[[code]:[length]],6,FALSE))</f>
        <v>s_HarmPercent</v>
      </c>
      <c r="G238" s="71">
        <f>IF(VLOOKUP($A238,fields[[code]:[length]],7,FALSE)=0, "", VLOOKUP($A238,fields[[code]:[length]],7,FALSE))</f>
        <v>50</v>
      </c>
      <c r="H238" s="16"/>
      <c r="I238" s="16"/>
      <c r="J238" s="16">
        <v>1</v>
      </c>
    </row>
    <row r="239" spans="1:10" x14ac:dyDescent="0.25">
      <c r="A239" s="70">
        <v>50070</v>
      </c>
      <c r="B239" s="71" t="str">
        <f>IF(VLOOKUP($A239,fields[[code]:[length]],2,FALSE)=0, "", VLOOKUP($A239,fields[[code]:[length]],2,FALSE))</f>
        <v>stands</v>
      </c>
      <c r="C239" s="71" t="str">
        <f>IF(VLOOKUP($A239,fields[[code]:[length]],3,FALSE)=0, "", VLOOKUP($A239,fields[[code]:[length]],3,FALSE))</f>
        <v>BrokenTreesPercent</v>
      </c>
      <c r="D239" s="71" t="str">
        <f>IF(VLOOKUP($A239,fields[[code]:[length]],4,FALSE)=0, "", VLOOKUP($A239,fields[[code]:[length]],4,FALSE))</f>
        <v>עצים שבורים</v>
      </c>
      <c r="E239" s="71" t="str">
        <f>IF(VLOOKUP($A239,fields[[code]:[length]],5,FALSE)=0, "", VLOOKUP($A239,fields[[code]:[length]],5,FALSE))</f>
        <v>String</v>
      </c>
      <c r="F239" s="71" t="str">
        <f>IF(VLOOKUP($A239,fields[[code]:[length]],6,FALSE)=0, "", VLOOKUP($A239,fields[[code]:[length]],6,FALSE))</f>
        <v>s_HarmPercent</v>
      </c>
      <c r="G239" s="71">
        <f>IF(VLOOKUP($A239,fields[[code]:[length]],7,FALSE)=0, "", VLOOKUP($A239,fields[[code]:[length]],7,FALSE))</f>
        <v>50</v>
      </c>
      <c r="H239" s="16"/>
      <c r="I239" s="16"/>
      <c r="J239" s="16">
        <v>1</v>
      </c>
    </row>
    <row r="240" spans="1:10" x14ac:dyDescent="0.25">
      <c r="A240" s="70">
        <v>50071</v>
      </c>
      <c r="B240" s="71" t="str">
        <f>IF(VLOOKUP($A240,fields[[code]:[length]],2,FALSE)=0, "", VLOOKUP($A240,fields[[code]:[length]],2,FALSE))</f>
        <v>stands</v>
      </c>
      <c r="C240" s="71" t="str">
        <f>IF(VLOOKUP($A240,fields[[code]:[length]],3,FALSE)=0, "", VLOOKUP($A240,fields[[code]:[length]],3,FALSE))</f>
        <v>BrurntTreesPercent</v>
      </c>
      <c r="D240" s="71" t="str">
        <f>IF(VLOOKUP($A240,fields[[code]:[length]],4,FALSE)=0, "", VLOOKUP($A240,fields[[code]:[length]],4,FALSE))</f>
        <v>עצים שרופים</v>
      </c>
      <c r="E240" s="71" t="str">
        <f>IF(VLOOKUP($A240,fields[[code]:[length]],5,FALSE)=0, "", VLOOKUP($A240,fields[[code]:[length]],5,FALSE))</f>
        <v>String</v>
      </c>
      <c r="F240" s="71" t="str">
        <f>IF(VLOOKUP($A240,fields[[code]:[length]],6,FALSE)=0, "", VLOOKUP($A240,fields[[code]:[length]],6,FALSE))</f>
        <v>s_HarmPercent</v>
      </c>
      <c r="G240" s="71">
        <f>IF(VLOOKUP($A240,fields[[code]:[length]],7,FALSE)=0, "", VLOOKUP($A240,fields[[code]:[length]],7,FALSE))</f>
        <v>50</v>
      </c>
      <c r="H240" s="16"/>
      <c r="I240" s="16"/>
      <c r="J240" s="16">
        <v>1</v>
      </c>
    </row>
    <row r="241" spans="1:10" x14ac:dyDescent="0.25">
      <c r="A241" s="70">
        <v>50067</v>
      </c>
      <c r="B241" s="71" t="str">
        <f>IF(VLOOKUP($A241,fields[[code]:[length]],2,FALSE)=0, "", VLOOKUP($A241,fields[[code]:[length]],2,FALSE))</f>
        <v>stands</v>
      </c>
      <c r="C241" s="71" t="str">
        <f>IF(VLOOKUP($A241,fields[[code]:[length]],3,FALSE)=0, "", VLOOKUP($A241,fields[[code]:[length]],3,FALSE))</f>
        <v>TreeHarmIndex</v>
      </c>
      <c r="D241" s="71" t="str">
        <f>IF(VLOOKUP($A241,fields[[code]:[length]],4,FALSE)=0, "", VLOOKUP($A241,fields[[code]:[length]],4,FALSE))</f>
        <v>מדד עצים פגועים</v>
      </c>
      <c r="E241" s="71" t="str">
        <f>IF(VLOOKUP($A241,fields[[code]:[length]],5,FALSE)=0, "", VLOOKUP($A241,fields[[code]:[length]],5,FALSE))</f>
        <v>String</v>
      </c>
      <c r="F241" s="71" t="str">
        <f>IF(VLOOKUP($A241,fields[[code]:[length]],6,FALSE)=0, "", VLOOKUP($A241,fields[[code]:[length]],6,FALSE))</f>
        <v>s_HarmPercent</v>
      </c>
      <c r="G241" s="71">
        <f>IF(VLOOKUP($A241,fields[[code]:[length]],7,FALSE)=0, "", VLOOKUP($A241,fields[[code]:[length]],7,FALSE))</f>
        <v>50</v>
      </c>
      <c r="H241" s="16"/>
      <c r="I241" s="16"/>
      <c r="J241" s="16">
        <v>1</v>
      </c>
    </row>
    <row r="242" spans="1:10" x14ac:dyDescent="0.25">
      <c r="A242" s="70">
        <v>50072</v>
      </c>
      <c r="B242" s="71" t="str">
        <f>IF(VLOOKUP($A242,fields[[code]:[length]],2,FALSE)=0, "", VLOOKUP($A242,fields[[code]:[length]],2,FALSE))</f>
        <v>stands</v>
      </c>
      <c r="C242" s="71" t="str">
        <f>IF(VLOOKUP($A242,fields[[code]:[length]],3,FALSE)=0, "", VLOOKUP($A242,fields[[code]:[length]],3,FALSE))</f>
        <v>DegenerationIndex</v>
      </c>
      <c r="D242" s="71" t="str">
        <f>IF(VLOOKUP($A242,fields[[code]:[length]],4,FALSE)=0, "", VLOOKUP($A242,fields[[code]:[length]],4,FALSE))</f>
        <v>מדד התנוונות היער</v>
      </c>
      <c r="E242" s="71" t="str">
        <f>IF(VLOOKUP($A242,fields[[code]:[length]],5,FALSE)=0, "", VLOOKUP($A242,fields[[code]:[length]],5,FALSE))</f>
        <v>String</v>
      </c>
      <c r="F242" s="71" t="str">
        <f>IF(VLOOKUP($A242,fields[[code]:[length]],6,FALSE)=0, "", VLOOKUP($A242,fields[[code]:[length]],6,FALSE))</f>
        <v>s_HarmPercent</v>
      </c>
      <c r="G242" s="71">
        <f>IF(VLOOKUP($A242,fields[[code]:[length]],7,FALSE)=0, "", VLOOKUP($A242,fields[[code]:[length]],7,FALSE))</f>
        <v>50</v>
      </c>
      <c r="H242" s="16"/>
      <c r="I242" s="16"/>
      <c r="J242" s="16">
        <v>1</v>
      </c>
    </row>
    <row r="243" spans="1:10" x14ac:dyDescent="0.25">
      <c r="A243" s="70">
        <v>50073</v>
      </c>
      <c r="B243" s="71" t="str">
        <f>IF(VLOOKUP($A243,fields[[code]:[length]],2,FALSE)=0, "", VLOOKUP($A243,fields[[code]:[length]],2,FALSE))</f>
        <v>stands</v>
      </c>
      <c r="C243" s="71" t="str">
        <f>IF(VLOOKUP($A243,fields[[code]:[length]],3,FALSE)=0, "", VLOOKUP($A243,fields[[code]:[length]],3,FALSE))</f>
        <v>VitalForest_desc</v>
      </c>
      <c r="D243" s="71" t="str">
        <f>IF(VLOOKUP($A243,fields[[code]:[length]],4,FALSE)=0, "", VLOOKUP($A243,fields[[code]:[length]],4,FALSE))</f>
        <v>תיאור התנוונות היער</v>
      </c>
      <c r="E243" s="71" t="str">
        <f>IF(VLOOKUP($A243,fields[[code]:[length]],5,FALSE)=0, "", VLOOKUP($A243,fields[[code]:[length]],5,FALSE))</f>
        <v>String</v>
      </c>
      <c r="F243" s="71" t="str">
        <f>IF(VLOOKUP($A243,fields[[code]:[length]],6,FALSE)=0, "", VLOOKUP($A243,fields[[code]:[length]],6,FALSE))</f>
        <v/>
      </c>
      <c r="G243" s="71">
        <f>IF(VLOOKUP($A243,fields[[code]:[length]],7,FALSE)=0, "", VLOOKUP($A243,fields[[code]:[length]],7,FALSE))</f>
        <v>1000</v>
      </c>
      <c r="H243" s="16"/>
      <c r="I243" s="16"/>
      <c r="J243" s="16">
        <v>1</v>
      </c>
    </row>
    <row r="244" spans="1:10" x14ac:dyDescent="0.25">
      <c r="A244" s="70">
        <v>50074</v>
      </c>
      <c r="B244" s="71" t="str">
        <f>IF(VLOOKUP($A244,fields[[code]:[length]],2,FALSE)=0, "", VLOOKUP($A244,fields[[code]:[length]],2,FALSE))</f>
        <v>stands</v>
      </c>
      <c r="C244" s="71" t="str">
        <f>IF(VLOOKUP($A244,fields[[code]:[length]],3,FALSE)=0, "", VLOOKUP($A244,fields[[code]:[length]],3,FALSE))</f>
        <v>InvasiveSpecies_desc</v>
      </c>
      <c r="D244" s="71" t="str">
        <f>IF(VLOOKUP($A244,fields[[code]:[length]],4,FALSE)=0, "", VLOOKUP($A244,fields[[code]:[length]],4,FALSE))</f>
        <v>מינים פולשים</v>
      </c>
      <c r="E244" s="71" t="str">
        <f>IF(VLOOKUP($A244,fields[[code]:[length]],5,FALSE)=0, "", VLOOKUP($A244,fields[[code]:[length]],5,FALSE))</f>
        <v>String</v>
      </c>
      <c r="F244" s="71" t="str">
        <f>IF(VLOOKUP($A244,fields[[code]:[length]],6,FALSE)=0, "", VLOOKUP($A244,fields[[code]:[length]],6,FALSE))</f>
        <v/>
      </c>
      <c r="G244" s="71">
        <f>IF(VLOOKUP($A244,fields[[code]:[length]],7,FALSE)=0, "", VLOOKUP($A244,fields[[code]:[length]],7,FALSE))</f>
        <v>1000</v>
      </c>
      <c r="H244" s="16"/>
      <c r="I244" s="16"/>
      <c r="J244" s="16">
        <v>1</v>
      </c>
    </row>
    <row r="245" spans="1:10" x14ac:dyDescent="0.25">
      <c r="A245" s="70">
        <v>50075</v>
      </c>
      <c r="B245" s="71" t="str">
        <f>IF(VLOOKUP($A245,fields[[code]:[length]],2,FALSE)=0, "", VLOOKUP($A245,fields[[code]:[length]],2,FALSE))</f>
        <v>stands</v>
      </c>
      <c r="C245" s="71" t="str">
        <f>IF(VLOOKUP($A245,fields[[code]:[length]],3,FALSE)=0, "", VLOOKUP($A245,fields[[code]:[length]],3,FALSE))</f>
        <v>NaturalValues</v>
      </c>
      <c r="D245" s="71" t="str">
        <f>IF(VLOOKUP($A245,fields[[code]:[length]],4,FALSE)=0, "", VLOOKUP($A245,fields[[code]:[length]],4,FALSE))</f>
        <v>ערכי טבע</v>
      </c>
      <c r="E245" s="71" t="str">
        <f>IF(VLOOKUP($A245,fields[[code]:[length]],5,FALSE)=0, "", VLOOKUP($A245,fields[[code]:[length]],5,FALSE))</f>
        <v>String</v>
      </c>
      <c r="F245" s="71" t="str">
        <f>IF(VLOOKUP($A245,fields[[code]:[length]],6,FALSE)=0, "", VLOOKUP($A245,fields[[code]:[length]],6,FALSE))</f>
        <v/>
      </c>
      <c r="G245" s="71">
        <f>IF(VLOOKUP($A245,fields[[code]:[length]],7,FALSE)=0, "", VLOOKUP($A245,fields[[code]:[length]],7,FALSE))</f>
        <v>1000</v>
      </c>
      <c r="H245" s="16"/>
      <c r="I245" s="16"/>
      <c r="J245" s="16">
        <v>1</v>
      </c>
    </row>
    <row r="246" spans="1:10" x14ac:dyDescent="0.25">
      <c r="A246" s="70">
        <v>50103</v>
      </c>
      <c r="B246" s="71" t="str">
        <f>IF(VLOOKUP($A246,fields[[code]:[length]],2,FALSE)=0, "", VLOOKUP($A246,fields[[code]:[length]],2,FALSE))</f>
        <v>stands</v>
      </c>
      <c r="C246" s="71" t="str">
        <f>IF(VLOOKUP($A246,fields[[code]:[length]],3,FALSE)=0, "", VLOOKUP($A246,fields[[code]:[length]],3,FALSE))</f>
        <v>NaturalValuesOther</v>
      </c>
      <c r="D246" s="71" t="str">
        <f>IF(VLOOKUP($A246,fields[[code]:[length]],4,FALSE)=0, "", VLOOKUP($A246,fields[[code]:[length]],4,FALSE))</f>
        <v>ערכי טבע - אחר</v>
      </c>
      <c r="E246" s="71" t="str">
        <f>IF(VLOOKUP($A246,fields[[code]:[length]],5,FALSE)=0, "", VLOOKUP($A246,fields[[code]:[length]],5,FALSE))</f>
        <v>String</v>
      </c>
      <c r="F246" s="71" t="str">
        <f>IF(VLOOKUP($A246,fields[[code]:[length]],6,FALSE)=0, "", VLOOKUP($A246,fields[[code]:[length]],6,FALSE))</f>
        <v/>
      </c>
      <c r="G246" s="71">
        <f>IF(VLOOKUP($A246,fields[[code]:[length]],7,FALSE)=0, "", VLOOKUP($A246,fields[[code]:[length]],7,FALSE))</f>
        <v>255</v>
      </c>
      <c r="H246" s="16"/>
      <c r="I246" s="16"/>
      <c r="J246" s="16">
        <v>1</v>
      </c>
    </row>
    <row r="247" spans="1:10" x14ac:dyDescent="0.25">
      <c r="A247" s="70">
        <v>50076</v>
      </c>
      <c r="B247" s="71" t="str">
        <f>IF(VLOOKUP($A247,fields[[code]:[length]],2,FALSE)=0, "", VLOOKUP($A247,fields[[code]:[length]],2,FALSE))</f>
        <v>stands</v>
      </c>
      <c r="C247" s="71" t="str">
        <f>IF(VLOOKUP($A247,fields[[code]:[length]],3,FALSE)=0, "", VLOOKUP($A247,fields[[code]:[length]],3,FALSE))</f>
        <v>RoadSidesConditions</v>
      </c>
      <c r="D247" s="71" t="str">
        <f>IF(VLOOKUP($A247,fields[[code]:[length]],4,FALSE)=0, "", VLOOKUP($A247,fields[[code]:[length]],4,FALSE))</f>
        <v>מצב צידי דרכים</v>
      </c>
      <c r="E247" s="71" t="str">
        <f>IF(VLOOKUP($A247,fields[[code]:[length]],5,FALSE)=0, "", VLOOKUP($A247,fields[[code]:[length]],5,FALSE))</f>
        <v>String</v>
      </c>
      <c r="F247" s="71" t="str">
        <f>IF(VLOOKUP($A247,fields[[code]:[length]],6,FALSE)=0, "", VLOOKUP($A247,fields[[code]:[length]],6,FALSE))</f>
        <v/>
      </c>
      <c r="G247" s="71">
        <f>IF(VLOOKUP($A247,fields[[code]:[length]],7,FALSE)=0, "", VLOOKUP($A247,fields[[code]:[length]],7,FALSE))</f>
        <v>255</v>
      </c>
      <c r="H247" s="16"/>
      <c r="I247" s="16"/>
      <c r="J247" s="16">
        <v>1</v>
      </c>
    </row>
    <row r="248" spans="1:10" x14ac:dyDescent="0.25">
      <c r="A248" s="70">
        <v>50104</v>
      </c>
      <c r="B248" s="71" t="str">
        <f>IF(VLOOKUP($A248,fields[[code]:[length]],2,FALSE)=0, "", VLOOKUP($A248,fields[[code]:[length]],2,FALSE))</f>
        <v>stands</v>
      </c>
      <c r="C248" s="71" t="str">
        <f>IF(VLOOKUP($A248,fields[[code]:[length]],3,FALSE)=0, "", VLOOKUP($A248,fields[[code]:[length]],3,FALSE))</f>
        <v>RoadSidesConditionsOther</v>
      </c>
      <c r="D248" s="71" t="str">
        <f>IF(VLOOKUP($A248,fields[[code]:[length]],4,FALSE)=0, "", VLOOKUP($A248,fields[[code]:[length]],4,FALSE))</f>
        <v>מצב צידי דרכים - אחר</v>
      </c>
      <c r="E248" s="71" t="str">
        <f>IF(VLOOKUP($A248,fields[[code]:[length]],5,FALSE)=0, "", VLOOKUP($A248,fields[[code]:[length]],5,FALSE))</f>
        <v>String</v>
      </c>
      <c r="F248" s="71" t="str">
        <f>IF(VLOOKUP($A248,fields[[code]:[length]],6,FALSE)=0, "", VLOOKUP($A248,fields[[code]:[length]],6,FALSE))</f>
        <v/>
      </c>
      <c r="G248" s="71">
        <f>IF(VLOOKUP($A248,fields[[code]:[length]],7,FALSE)=0, "", VLOOKUP($A248,fields[[code]:[length]],7,FALSE))</f>
        <v>255</v>
      </c>
      <c r="H248" s="16"/>
      <c r="I248" s="16"/>
      <c r="J248" s="16">
        <v>1</v>
      </c>
    </row>
    <row r="249" spans="1:10" x14ac:dyDescent="0.25">
      <c r="A249" s="70">
        <v>50077</v>
      </c>
      <c r="B249" s="71" t="str">
        <f>IF(VLOOKUP($A249,fields[[code]:[length]],2,FALSE)=0, "", VLOOKUP($A249,fields[[code]:[length]],2,FALSE))</f>
        <v>stands</v>
      </c>
      <c r="C249" s="71" t="str">
        <f>IF(VLOOKUP($A249,fields[[code]:[length]],3,FALSE)=0, "", VLOOKUP($A249,fields[[code]:[length]],3,FALSE))</f>
        <v>LimitedAccessibilityType</v>
      </c>
      <c r="D249" s="71" t="str">
        <f>IF(VLOOKUP($A249,fields[[code]:[length]],4,FALSE)=0, "", VLOOKUP($A249,fields[[code]:[length]],4,FALSE))</f>
        <v>בעיית גישה לשטח</v>
      </c>
      <c r="E249" s="71" t="str">
        <f>IF(VLOOKUP($A249,fields[[code]:[length]],5,FALSE)=0, "", VLOOKUP($A249,fields[[code]:[length]],5,FALSE))</f>
        <v>String</v>
      </c>
      <c r="F249" s="71" t="str">
        <f>IF(VLOOKUP($A249,fields[[code]:[length]],6,FALSE)=0, "", VLOOKUP($A249,fields[[code]:[length]],6,FALSE))</f>
        <v/>
      </c>
      <c r="G249" s="71">
        <f>IF(VLOOKUP($A249,fields[[code]:[length]],7,FALSE)=0, "", VLOOKUP($A249,fields[[code]:[length]],7,FALSE))</f>
        <v>255</v>
      </c>
      <c r="H249" s="16"/>
      <c r="I249" s="16"/>
      <c r="J249" s="16">
        <v>1</v>
      </c>
    </row>
    <row r="250" spans="1:10" x14ac:dyDescent="0.25">
      <c r="A250" s="70">
        <v>50105</v>
      </c>
      <c r="B250" s="71" t="str">
        <f>IF(VLOOKUP($A250,fields[[code]:[length]],2,FALSE)=0, "", VLOOKUP($A250,fields[[code]:[length]],2,FALSE))</f>
        <v>stands</v>
      </c>
      <c r="C250" s="71" t="str">
        <f>IF(VLOOKUP($A250,fields[[code]:[length]],3,FALSE)=0, "", VLOOKUP($A250,fields[[code]:[length]],3,FALSE))</f>
        <v>LimitedAccessibilityTypeOther</v>
      </c>
      <c r="D250" s="71" t="str">
        <f>IF(VLOOKUP($A250,fields[[code]:[length]],4,FALSE)=0, "", VLOOKUP($A250,fields[[code]:[length]],4,FALSE))</f>
        <v>בעית גישה לשטח - אחר</v>
      </c>
      <c r="E250" s="71" t="str">
        <f>IF(VLOOKUP($A250,fields[[code]:[length]],5,FALSE)=0, "", VLOOKUP($A250,fields[[code]:[length]],5,FALSE))</f>
        <v>String</v>
      </c>
      <c r="F250" s="71" t="str">
        <f>IF(VLOOKUP($A250,fields[[code]:[length]],6,FALSE)=0, "", VLOOKUP($A250,fields[[code]:[length]],6,FALSE))</f>
        <v/>
      </c>
      <c r="G250" s="71">
        <f>IF(VLOOKUP($A250,fields[[code]:[length]],7,FALSE)=0, "", VLOOKUP($A250,fields[[code]:[length]],7,FALSE))</f>
        <v>255</v>
      </c>
      <c r="H250" s="16"/>
      <c r="I250" s="16"/>
      <c r="J250" s="16">
        <v>1</v>
      </c>
    </row>
    <row r="251" spans="1:10" x14ac:dyDescent="0.25">
      <c r="A251" s="70">
        <v>50078</v>
      </c>
      <c r="B251" s="71" t="str">
        <f>IF(VLOOKUP($A251,fields[[code]:[length]],2,FALSE)=0, "", VLOOKUP($A251,fields[[code]:[length]],2,FALSE))</f>
        <v>stands</v>
      </c>
      <c r="C251" s="71" t="str">
        <f>IF(VLOOKUP($A251,fields[[code]:[length]],3,FALSE)=0, "", VLOOKUP($A251,fields[[code]:[length]],3,FALSE))</f>
        <v>ForestHazards</v>
      </c>
      <c r="D251" s="71" t="str">
        <f>IF(VLOOKUP($A251,fields[[code]:[length]],4,FALSE)=0, "", VLOOKUP($A251,fields[[code]:[length]],4,FALSE))</f>
        <v>מפגעים ביער</v>
      </c>
      <c r="E251" s="71" t="str">
        <f>IF(VLOOKUP($A251,fields[[code]:[length]],5,FALSE)=0, "", VLOOKUP($A251,fields[[code]:[length]],5,FALSE))</f>
        <v>String</v>
      </c>
      <c r="F251" s="71" t="str">
        <f>IF(VLOOKUP($A251,fields[[code]:[length]],6,FALSE)=0, "", VLOOKUP($A251,fields[[code]:[length]],6,FALSE))</f>
        <v/>
      </c>
      <c r="G251" s="71">
        <f>IF(VLOOKUP($A251,fields[[code]:[length]],7,FALSE)=0, "", VLOOKUP($A251,fields[[code]:[length]],7,FALSE))</f>
        <v>255</v>
      </c>
      <c r="H251" s="16"/>
      <c r="I251" s="16"/>
      <c r="J251" s="16">
        <v>1</v>
      </c>
    </row>
    <row r="252" spans="1:10" x14ac:dyDescent="0.25">
      <c r="A252" s="70">
        <v>50106</v>
      </c>
      <c r="B252" s="71" t="str">
        <f>IF(VLOOKUP($A252,fields[[code]:[length]],2,FALSE)=0, "", VLOOKUP($A252,fields[[code]:[length]],2,FALSE))</f>
        <v>stands</v>
      </c>
      <c r="C252" s="71" t="str">
        <f>IF(VLOOKUP($A252,fields[[code]:[length]],3,FALSE)=0, "", VLOOKUP($A252,fields[[code]:[length]],3,FALSE))</f>
        <v>ForestHazardsOther</v>
      </c>
      <c r="D252" s="71" t="str">
        <f>IF(VLOOKUP($A252,fields[[code]:[length]],4,FALSE)=0, "", VLOOKUP($A252,fields[[code]:[length]],4,FALSE))</f>
        <v>מפגעים ביער - אחר</v>
      </c>
      <c r="E252" s="71" t="str">
        <f>IF(VLOOKUP($A252,fields[[code]:[length]],5,FALSE)=0, "", VLOOKUP($A252,fields[[code]:[length]],5,FALSE))</f>
        <v>String</v>
      </c>
      <c r="F252" s="71" t="str">
        <f>IF(VLOOKUP($A252,fields[[code]:[length]],6,FALSE)=0, "", VLOOKUP($A252,fields[[code]:[length]],6,FALSE))</f>
        <v/>
      </c>
      <c r="G252" s="71">
        <f>IF(VLOOKUP($A252,fields[[code]:[length]],7,FALSE)=0, "", VLOOKUP($A252,fields[[code]:[length]],7,FALSE))</f>
        <v>255</v>
      </c>
      <c r="H252" s="16"/>
      <c r="I252" s="16"/>
      <c r="J252" s="16">
        <v>1</v>
      </c>
    </row>
    <row r="253" spans="1:10" x14ac:dyDescent="0.25">
      <c r="A253" s="70">
        <v>50091</v>
      </c>
      <c r="B253" s="71" t="str">
        <f>IF(VLOOKUP($A253,fields[[code]:[length]],2,FALSE)=0, "", VLOOKUP($A253,fields[[code]:[length]],2,FALSE))</f>
        <v>stands</v>
      </c>
      <c r="C253" s="71" t="str">
        <f>IF(VLOOKUP($A253,fields[[code]:[length]],3,FALSE)=0, "", VLOOKUP($A253,fields[[code]:[length]],3,FALSE))</f>
        <v>GeneralImpression</v>
      </c>
      <c r="D253" s="71" t="str">
        <f>IF(VLOOKUP($A253,fields[[code]:[length]],4,FALSE)=0, "", VLOOKUP($A253,fields[[code]:[length]],4,FALSE))</f>
        <v>התרשמות כללית ממצב היער</v>
      </c>
      <c r="E253" s="71" t="str">
        <f>IF(VLOOKUP($A253,fields[[code]:[length]],5,FALSE)=0, "", VLOOKUP($A253,fields[[code]:[length]],5,FALSE))</f>
        <v>String</v>
      </c>
      <c r="F253" s="71" t="str">
        <f>IF(VLOOKUP($A253,fields[[code]:[length]],6,FALSE)=0, "", VLOOKUP($A253,fields[[code]:[length]],6,FALSE))</f>
        <v/>
      </c>
      <c r="G253" s="71">
        <f>IF(VLOOKUP($A253,fields[[code]:[length]],7,FALSE)=0, "", VLOOKUP($A253,fields[[code]:[length]],7,FALSE))</f>
        <v>255</v>
      </c>
      <c r="H253" s="16"/>
      <c r="I253" s="16"/>
      <c r="J253" s="16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5">
      <c r="A275" s="11"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>
        <v>1</v>
      </c>
    </row>
    <row r="276" spans="1:10" x14ac:dyDescent="0.25">
      <c r="A276" s="11"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>
        <v>1</v>
      </c>
    </row>
    <row r="277" spans="1:10" x14ac:dyDescent="0.25">
      <c r="A277" s="11"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>
        <v>1</v>
      </c>
    </row>
    <row r="278" spans="1:10" x14ac:dyDescent="0.25">
      <c r="A278" s="11"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>
        <v>1</v>
      </c>
    </row>
    <row r="279" spans="1:10" x14ac:dyDescent="0.25">
      <c r="A279" s="11"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>
        <v>1</v>
      </c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>
        <v>1</v>
      </c>
    </row>
    <row r="281" spans="1:10" x14ac:dyDescent="0.25">
      <c r="A281" s="3"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>
        <v>1</v>
      </c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>
        <v>1</v>
      </c>
    </row>
    <row r="283" spans="1:10" x14ac:dyDescent="0.25">
      <c r="A283" s="5"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>
        <v>1</v>
      </c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>
        <v>1</v>
      </c>
    </row>
    <row r="285" spans="1:10" x14ac:dyDescent="0.25">
      <c r="A285" s="6"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>
        <v>1</v>
      </c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>
        <v>1</v>
      </c>
    </row>
    <row r="287" spans="1:10" x14ac:dyDescent="0.25">
      <c r="A287" s="4"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>
        <v>1</v>
      </c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  <c r="H290" s="20" t="s">
        <v>399</v>
      </c>
    </row>
    <row r="291" spans="1:8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399</v>
      </c>
    </row>
    <row r="293" spans="1:8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  <c r="H293" s="20" t="s">
        <v>399</v>
      </c>
    </row>
    <row r="294" spans="1:8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  <c r="H294" s="20" t="s">
        <v>399</v>
      </c>
    </row>
    <row r="295" spans="1:8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  <c r="H295" s="20" t="s">
        <v>399</v>
      </c>
    </row>
    <row r="296" spans="1:8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  <c r="H296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6" xr:uid="{D60CB8A1-79E7-4DD2-8B39-F4EA114A1B45}">
      <formula1>"blank,keepValues"</formula1>
    </dataValidation>
    <dataValidation type="list" allowBlank="1" showInputMessage="1" showErrorMessage="1" sqref="J2:J296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E146-10D4-4101-A6FA-71BD0AF9A72C}">
  <dimension ref="A1:J65"/>
  <sheetViews>
    <sheetView tabSelected="1" topLeftCell="A8" workbookViewId="0">
      <selection activeCell="B36" sqref="B36"/>
    </sheetView>
  </sheetViews>
  <sheetFormatPr defaultRowHeight="13.2" x14ac:dyDescent="0.25"/>
  <cols>
    <col min="1" max="1" width="35.33203125" customWidth="1"/>
    <col min="2" max="2" width="33.33203125" customWidth="1"/>
    <col min="3" max="3" width="13" customWidth="1"/>
    <col min="5" max="5" width="14.109375" customWidth="1"/>
    <col min="10" max="10" width="9.109375" customWidth="1"/>
  </cols>
  <sheetData>
    <row r="1" spans="1:10" x14ac:dyDescent="0.25">
      <c r="A1" s="93" t="s">
        <v>431</v>
      </c>
      <c r="B1" s="93" t="s">
        <v>2</v>
      </c>
      <c r="C1" s="93" t="s">
        <v>3</v>
      </c>
      <c r="D1" s="93" t="s">
        <v>4</v>
      </c>
      <c r="E1" s="93" t="s">
        <v>5</v>
      </c>
      <c r="F1" s="93" t="s">
        <v>296</v>
      </c>
      <c r="G1" s="94" t="s">
        <v>432</v>
      </c>
      <c r="H1" s="95" t="s">
        <v>433</v>
      </c>
      <c r="I1" s="95" t="s">
        <v>434</v>
      </c>
      <c r="J1" s="96" t="s">
        <v>435</v>
      </c>
    </row>
    <row r="2" spans="1:10" x14ac:dyDescent="0.25">
      <c r="A2" s="97" t="s">
        <v>436</v>
      </c>
      <c r="B2" s="97" t="s">
        <v>437</v>
      </c>
      <c r="C2" s="97" t="s">
        <v>438</v>
      </c>
      <c r="D2" s="97" t="s">
        <v>439</v>
      </c>
      <c r="E2" s="98"/>
      <c r="F2" s="99"/>
      <c r="G2" s="100"/>
    </row>
    <row r="3" spans="1:10" x14ac:dyDescent="0.25">
      <c r="A3" s="101" t="s">
        <v>436</v>
      </c>
      <c r="B3" s="101" t="s">
        <v>440</v>
      </c>
      <c r="C3" s="101" t="s">
        <v>441</v>
      </c>
      <c r="D3" s="101" t="s">
        <v>442</v>
      </c>
      <c r="E3" s="102"/>
      <c r="F3" s="103"/>
      <c r="G3" s="104"/>
    </row>
    <row r="4" spans="1:10" x14ac:dyDescent="0.25">
      <c r="A4" s="105" t="s">
        <v>436</v>
      </c>
      <c r="B4" s="105" t="s">
        <v>443</v>
      </c>
      <c r="C4" s="105" t="s">
        <v>444</v>
      </c>
      <c r="D4" s="105" t="s">
        <v>442</v>
      </c>
      <c r="E4" s="98"/>
      <c r="F4" s="99"/>
      <c r="G4" s="100"/>
    </row>
    <row r="5" spans="1:10" x14ac:dyDescent="0.25">
      <c r="A5" s="101" t="s">
        <v>436</v>
      </c>
      <c r="B5" s="101" t="s">
        <v>445</v>
      </c>
      <c r="C5" s="101" t="s">
        <v>446</v>
      </c>
      <c r="D5" s="101" t="s">
        <v>442</v>
      </c>
      <c r="E5" s="102" t="s">
        <v>445</v>
      </c>
      <c r="F5" s="103"/>
      <c r="G5" s="104"/>
    </row>
    <row r="6" spans="1:10" x14ac:dyDescent="0.25">
      <c r="A6" s="105" t="s">
        <v>436</v>
      </c>
      <c r="B6" s="105" t="s">
        <v>447</v>
      </c>
      <c r="C6" s="105" t="s">
        <v>448</v>
      </c>
      <c r="D6" s="105" t="s">
        <v>442</v>
      </c>
      <c r="E6" s="98"/>
      <c r="F6" s="99"/>
      <c r="G6" s="100"/>
    </row>
    <row r="7" spans="1:10" x14ac:dyDescent="0.25">
      <c r="A7" s="106" t="s">
        <v>436</v>
      </c>
      <c r="B7" s="101" t="s">
        <v>449</v>
      </c>
      <c r="C7" s="106" t="s">
        <v>429</v>
      </c>
      <c r="D7" s="106" t="s">
        <v>442</v>
      </c>
      <c r="E7" s="102" t="s">
        <v>449</v>
      </c>
      <c r="F7" s="103"/>
      <c r="G7" s="104"/>
    </row>
    <row r="8" spans="1:10" x14ac:dyDescent="0.25">
      <c r="A8" s="105" t="s">
        <v>436</v>
      </c>
      <c r="B8" s="105" t="s">
        <v>450</v>
      </c>
      <c r="C8" s="105" t="s">
        <v>451</v>
      </c>
      <c r="D8" s="105" t="s">
        <v>442</v>
      </c>
      <c r="E8" s="98"/>
      <c r="F8" s="99"/>
      <c r="G8" s="100"/>
    </row>
    <row r="9" spans="1:10" x14ac:dyDescent="0.25">
      <c r="A9" s="102" t="s">
        <v>452</v>
      </c>
      <c r="B9" s="101" t="s">
        <v>21</v>
      </c>
      <c r="C9" s="101" t="s">
        <v>22</v>
      </c>
      <c r="D9" s="101" t="s">
        <v>442</v>
      </c>
      <c r="E9" s="102"/>
      <c r="F9" s="103"/>
      <c r="G9" s="104"/>
      <c r="I9">
        <v>1</v>
      </c>
      <c r="J9" t="s">
        <v>471</v>
      </c>
    </row>
    <row r="10" spans="1:10" x14ac:dyDescent="0.25">
      <c r="A10" s="98" t="s">
        <v>452</v>
      </c>
      <c r="B10" s="105" t="s">
        <v>19</v>
      </c>
      <c r="C10" s="105" t="s">
        <v>20</v>
      </c>
      <c r="D10" s="105" t="s">
        <v>439</v>
      </c>
      <c r="E10" s="98"/>
      <c r="F10" s="99"/>
      <c r="G10" s="100"/>
      <c r="I10">
        <v>1</v>
      </c>
    </row>
    <row r="11" spans="1:10" x14ac:dyDescent="0.25">
      <c r="A11" s="102" t="s">
        <v>452</v>
      </c>
      <c r="B11" s="101" t="s">
        <v>23</v>
      </c>
      <c r="C11" s="101" t="s">
        <v>24</v>
      </c>
      <c r="D11" s="101" t="s">
        <v>439</v>
      </c>
      <c r="E11" s="102"/>
      <c r="F11" s="103"/>
      <c r="G11" s="104"/>
      <c r="I11">
        <v>1</v>
      </c>
    </row>
    <row r="12" spans="1:10" x14ac:dyDescent="0.25">
      <c r="A12" s="98" t="s">
        <v>452</v>
      </c>
      <c r="B12" s="105" t="s">
        <v>25</v>
      </c>
      <c r="C12" s="105" t="s">
        <v>26</v>
      </c>
      <c r="D12" s="105" t="s">
        <v>439</v>
      </c>
      <c r="E12" s="98"/>
      <c r="F12" s="99"/>
      <c r="G12" s="100"/>
      <c r="I12">
        <v>1</v>
      </c>
    </row>
    <row r="13" spans="1:10" x14ac:dyDescent="0.25">
      <c r="A13" s="102" t="s">
        <v>452</v>
      </c>
      <c r="B13" s="101" t="s">
        <v>508</v>
      </c>
      <c r="C13" s="102" t="s">
        <v>34</v>
      </c>
      <c r="D13" s="101" t="s">
        <v>439</v>
      </c>
      <c r="E13" s="102"/>
      <c r="F13" s="103"/>
      <c r="G13" s="104"/>
      <c r="I13">
        <v>1</v>
      </c>
      <c r="J13" t="s">
        <v>33</v>
      </c>
    </row>
    <row r="14" spans="1:10" x14ac:dyDescent="0.25">
      <c r="A14" s="98" t="s">
        <v>452</v>
      </c>
      <c r="B14" s="105" t="s">
        <v>507</v>
      </c>
      <c r="C14" s="98" t="s">
        <v>454</v>
      </c>
      <c r="D14" s="98" t="s">
        <v>442</v>
      </c>
      <c r="E14" s="98"/>
      <c r="F14" s="99"/>
      <c r="G14" s="100"/>
      <c r="I14">
        <v>1</v>
      </c>
      <c r="J14" t="s">
        <v>453</v>
      </c>
    </row>
    <row r="15" spans="1:10" x14ac:dyDescent="0.25">
      <c r="A15" s="102" t="s">
        <v>452</v>
      </c>
      <c r="B15" s="101" t="s">
        <v>35</v>
      </c>
      <c r="C15" s="101" t="s">
        <v>36</v>
      </c>
      <c r="D15" s="101" t="s">
        <v>439</v>
      </c>
      <c r="E15" s="102"/>
      <c r="F15" s="103"/>
      <c r="G15" s="104"/>
      <c r="I15">
        <v>1</v>
      </c>
    </row>
    <row r="16" spans="1:10" x14ac:dyDescent="0.25">
      <c r="A16" s="98" t="s">
        <v>452</v>
      </c>
      <c r="B16" s="105" t="s">
        <v>259</v>
      </c>
      <c r="C16" s="98" t="s">
        <v>455</v>
      </c>
      <c r="D16" s="98" t="s">
        <v>456</v>
      </c>
      <c r="E16" s="98"/>
      <c r="F16" s="99"/>
      <c r="G16" s="100"/>
      <c r="I16">
        <v>1</v>
      </c>
      <c r="J16" t="s">
        <v>37</v>
      </c>
    </row>
    <row r="17" spans="1:10" x14ac:dyDescent="0.25">
      <c r="A17" s="102" t="s">
        <v>452</v>
      </c>
      <c r="B17" s="101" t="s">
        <v>251</v>
      </c>
      <c r="C17" s="102" t="s">
        <v>317</v>
      </c>
      <c r="D17" s="102" t="s">
        <v>252</v>
      </c>
      <c r="E17" s="102"/>
      <c r="F17" s="103"/>
      <c r="G17" s="104"/>
      <c r="I17">
        <v>1</v>
      </c>
    </row>
    <row r="18" spans="1:10" x14ac:dyDescent="0.25">
      <c r="A18" s="98" t="s">
        <v>452</v>
      </c>
      <c r="B18" s="105" t="s">
        <v>258</v>
      </c>
      <c r="C18" s="98" t="s">
        <v>258</v>
      </c>
      <c r="D18" s="98" t="s">
        <v>252</v>
      </c>
      <c r="E18" s="98"/>
      <c r="F18" s="99"/>
      <c r="G18" s="100"/>
      <c r="I18">
        <v>1</v>
      </c>
    </row>
    <row r="19" spans="1:10" x14ac:dyDescent="0.25">
      <c r="A19" s="102" t="s">
        <v>452</v>
      </c>
      <c r="B19" s="101" t="s">
        <v>457</v>
      </c>
      <c r="C19" s="102" t="s">
        <v>458</v>
      </c>
      <c r="D19" s="102" t="s">
        <v>442</v>
      </c>
      <c r="E19" s="102"/>
      <c r="F19" s="103"/>
      <c r="G19" s="104"/>
      <c r="I19">
        <v>1</v>
      </c>
    </row>
    <row r="20" spans="1:10" x14ac:dyDescent="0.25">
      <c r="A20" s="98" t="s">
        <v>452</v>
      </c>
      <c r="B20" s="105" t="s">
        <v>328</v>
      </c>
      <c r="C20" s="98" t="s">
        <v>329</v>
      </c>
      <c r="D20" s="98" t="s">
        <v>442</v>
      </c>
      <c r="E20" s="98"/>
      <c r="F20" s="99"/>
      <c r="G20" s="100"/>
      <c r="I20">
        <v>1</v>
      </c>
    </row>
    <row r="21" spans="1:10" x14ac:dyDescent="0.25">
      <c r="A21" s="102" t="s">
        <v>459</v>
      </c>
      <c r="B21" s="101" t="s">
        <v>437</v>
      </c>
      <c r="C21" s="102" t="s">
        <v>438</v>
      </c>
      <c r="D21" s="102" t="s">
        <v>456</v>
      </c>
      <c r="E21" s="102"/>
      <c r="F21" s="103"/>
      <c r="G21" s="104"/>
      <c r="I21">
        <v>1</v>
      </c>
    </row>
    <row r="22" spans="1:10" x14ac:dyDescent="0.25">
      <c r="A22" s="98" t="s">
        <v>459</v>
      </c>
      <c r="B22" s="105" t="s">
        <v>445</v>
      </c>
      <c r="C22" s="105" t="s">
        <v>446</v>
      </c>
      <c r="D22" s="105" t="s">
        <v>442</v>
      </c>
      <c r="E22" s="98" t="s">
        <v>445</v>
      </c>
      <c r="F22" s="99"/>
      <c r="G22" s="100"/>
      <c r="I22">
        <v>1</v>
      </c>
    </row>
    <row r="23" spans="1:10" x14ac:dyDescent="0.25">
      <c r="A23" s="102" t="s">
        <v>459</v>
      </c>
      <c r="B23" s="101" t="s">
        <v>447</v>
      </c>
      <c r="C23" s="101" t="s">
        <v>448</v>
      </c>
      <c r="D23" s="101" t="s">
        <v>442</v>
      </c>
      <c r="E23" s="102"/>
      <c r="F23" s="103"/>
      <c r="G23" s="104"/>
      <c r="I23">
        <v>1</v>
      </c>
    </row>
    <row r="24" spans="1:10" x14ac:dyDescent="0.25">
      <c r="A24" s="98" t="s">
        <v>459</v>
      </c>
      <c r="B24" s="105" t="s">
        <v>450</v>
      </c>
      <c r="C24" s="105" t="s">
        <v>451</v>
      </c>
      <c r="D24" s="105" t="s">
        <v>442</v>
      </c>
      <c r="E24" s="98"/>
      <c r="F24" s="99"/>
      <c r="G24" s="100"/>
      <c r="I24">
        <v>1</v>
      </c>
    </row>
    <row r="25" spans="1:10" x14ac:dyDescent="0.25">
      <c r="A25" s="102" t="s">
        <v>459</v>
      </c>
      <c r="B25" s="101" t="s">
        <v>460</v>
      </c>
      <c r="C25" s="102" t="s">
        <v>461</v>
      </c>
      <c r="D25" s="102" t="s">
        <v>442</v>
      </c>
      <c r="E25" s="102"/>
      <c r="F25" s="103"/>
      <c r="G25" s="104"/>
      <c r="H25">
        <v>1</v>
      </c>
    </row>
    <row r="26" spans="1:10" x14ac:dyDescent="0.25">
      <c r="A26" s="98" t="s">
        <v>459</v>
      </c>
      <c r="B26" s="105" t="s">
        <v>462</v>
      </c>
      <c r="C26" s="98" t="s">
        <v>463</v>
      </c>
      <c r="D26" s="98" t="s">
        <v>15</v>
      </c>
      <c r="E26" s="98"/>
      <c r="F26" s="99"/>
      <c r="G26" s="100"/>
      <c r="H26">
        <v>1</v>
      </c>
    </row>
    <row r="27" spans="1:10" x14ac:dyDescent="0.25">
      <c r="A27" s="102" t="s">
        <v>459</v>
      </c>
      <c r="B27" s="101" t="s">
        <v>464</v>
      </c>
      <c r="C27" s="102" t="s">
        <v>465</v>
      </c>
      <c r="D27" s="102" t="s">
        <v>442</v>
      </c>
      <c r="E27" s="102" t="s">
        <v>464</v>
      </c>
      <c r="F27" s="103"/>
      <c r="G27" s="104"/>
      <c r="H27">
        <v>1</v>
      </c>
    </row>
    <row r="28" spans="1:10" x14ac:dyDescent="0.25">
      <c r="A28" s="98" t="s">
        <v>459</v>
      </c>
      <c r="B28" s="105" t="s">
        <v>466</v>
      </c>
      <c r="C28" s="98" t="s">
        <v>467</v>
      </c>
      <c r="D28" s="98" t="s">
        <v>442</v>
      </c>
      <c r="E28" s="98"/>
      <c r="F28" s="99"/>
      <c r="G28" s="100"/>
      <c r="H28">
        <v>1</v>
      </c>
    </row>
    <row r="29" spans="1:10" x14ac:dyDescent="0.25">
      <c r="A29" s="102" t="s">
        <v>459</v>
      </c>
      <c r="B29" s="101" t="s">
        <v>468</v>
      </c>
      <c r="C29" s="102" t="s">
        <v>469</v>
      </c>
      <c r="D29" s="102" t="s">
        <v>442</v>
      </c>
      <c r="E29" s="102"/>
      <c r="F29" s="103"/>
      <c r="G29" s="104"/>
      <c r="H29">
        <v>1</v>
      </c>
    </row>
    <row r="30" spans="1:10" x14ac:dyDescent="0.25">
      <c r="A30" s="98" t="s">
        <v>470</v>
      </c>
      <c r="B30" s="105" t="s">
        <v>17</v>
      </c>
      <c r="C30" s="98" t="s">
        <v>458</v>
      </c>
      <c r="D30" s="98" t="s">
        <v>442</v>
      </c>
      <c r="E30" s="98"/>
      <c r="F30" s="99"/>
      <c r="G30" s="100"/>
      <c r="I30">
        <v>1</v>
      </c>
      <c r="J30" s="107" t="s">
        <v>457</v>
      </c>
    </row>
    <row r="31" spans="1:10" x14ac:dyDescent="0.25">
      <c r="A31" s="102" t="s">
        <v>470</v>
      </c>
      <c r="B31" s="101" t="s">
        <v>19</v>
      </c>
      <c r="C31" s="101" t="s">
        <v>20</v>
      </c>
      <c r="D31" s="101" t="s">
        <v>439</v>
      </c>
      <c r="E31" s="102"/>
      <c r="F31" s="103"/>
      <c r="G31" s="104"/>
      <c r="I31">
        <v>1</v>
      </c>
    </row>
    <row r="32" spans="1:10" x14ac:dyDescent="0.25">
      <c r="A32" s="102" t="s">
        <v>470</v>
      </c>
      <c r="B32" s="101" t="s">
        <v>21</v>
      </c>
      <c r="C32" s="101" t="s">
        <v>22</v>
      </c>
      <c r="D32" s="101" t="s">
        <v>442</v>
      </c>
      <c r="E32" s="102"/>
      <c r="F32" s="103"/>
      <c r="G32" s="104"/>
      <c r="I32">
        <v>1</v>
      </c>
      <c r="J32" s="107" t="s">
        <v>471</v>
      </c>
    </row>
    <row r="33" spans="1:10" x14ac:dyDescent="0.25">
      <c r="A33" s="98" t="s">
        <v>470</v>
      </c>
      <c r="B33" s="105" t="s">
        <v>23</v>
      </c>
      <c r="C33" s="105" t="s">
        <v>24</v>
      </c>
      <c r="D33" s="105" t="s">
        <v>439</v>
      </c>
      <c r="E33" s="98"/>
      <c r="F33" s="99"/>
      <c r="G33" s="100"/>
      <c r="I33">
        <v>1</v>
      </c>
    </row>
    <row r="34" spans="1:10" x14ac:dyDescent="0.25">
      <c r="A34" s="102" t="s">
        <v>470</v>
      </c>
      <c r="B34" s="101" t="s">
        <v>25</v>
      </c>
      <c r="C34" s="101" t="s">
        <v>26</v>
      </c>
      <c r="D34" s="101" t="s">
        <v>439</v>
      </c>
      <c r="E34" s="102"/>
      <c r="F34" s="103"/>
      <c r="G34" s="104"/>
      <c r="I34">
        <v>1</v>
      </c>
    </row>
    <row r="35" spans="1:10" x14ac:dyDescent="0.25">
      <c r="A35" s="98" t="s">
        <v>470</v>
      </c>
      <c r="B35" s="105" t="s">
        <v>33</v>
      </c>
      <c r="C35" s="98" t="s">
        <v>454</v>
      </c>
      <c r="D35" s="105" t="s">
        <v>439</v>
      </c>
      <c r="E35" s="98"/>
      <c r="F35" s="99"/>
      <c r="G35" s="100"/>
      <c r="I35">
        <v>1</v>
      </c>
      <c r="J35" s="107" t="s">
        <v>507</v>
      </c>
    </row>
    <row r="36" spans="1:10" x14ac:dyDescent="0.25">
      <c r="A36" s="98" t="s">
        <v>470</v>
      </c>
      <c r="B36" s="105" t="s">
        <v>35</v>
      </c>
      <c r="C36" s="105" t="s">
        <v>36</v>
      </c>
      <c r="D36" s="105" t="s">
        <v>439</v>
      </c>
      <c r="E36" s="98"/>
      <c r="F36" s="99"/>
      <c r="G36" s="98"/>
      <c r="I36">
        <v>1</v>
      </c>
    </row>
    <row r="37" spans="1:10" x14ac:dyDescent="0.25">
      <c r="A37" s="102" t="s">
        <v>470</v>
      </c>
      <c r="B37" s="101" t="s">
        <v>37</v>
      </c>
      <c r="C37" s="102" t="s">
        <v>455</v>
      </c>
      <c r="D37" s="102" t="s">
        <v>456</v>
      </c>
      <c r="E37" s="102"/>
      <c r="F37" s="103"/>
      <c r="G37" s="102"/>
      <c r="I37">
        <v>1</v>
      </c>
      <c r="J37" t="s">
        <v>472</v>
      </c>
    </row>
    <row r="38" spans="1:10" x14ac:dyDescent="0.25">
      <c r="A38" s="98" t="s">
        <v>470</v>
      </c>
      <c r="B38" s="105" t="s">
        <v>43</v>
      </c>
      <c r="C38" s="98" t="s">
        <v>473</v>
      </c>
      <c r="D38" s="98" t="s">
        <v>442</v>
      </c>
      <c r="E38" s="98"/>
      <c r="F38" s="99"/>
      <c r="G38" s="98" t="s">
        <v>474</v>
      </c>
      <c r="H38">
        <v>1</v>
      </c>
    </row>
    <row r="39" spans="1:10" x14ac:dyDescent="0.25">
      <c r="A39" s="102" t="s">
        <v>470</v>
      </c>
      <c r="B39" s="101" t="s">
        <v>104</v>
      </c>
      <c r="C39" s="102" t="s">
        <v>475</v>
      </c>
      <c r="D39" s="102" t="s">
        <v>442</v>
      </c>
      <c r="E39" s="102"/>
      <c r="F39" s="103"/>
      <c r="G39" s="102" t="s">
        <v>476</v>
      </c>
      <c r="H39">
        <v>1</v>
      </c>
    </row>
    <row r="40" spans="1:10" x14ac:dyDescent="0.25">
      <c r="A40" s="98" t="s">
        <v>470</v>
      </c>
      <c r="B40" s="98" t="s">
        <v>109</v>
      </c>
      <c r="C40" s="98" t="s">
        <v>477</v>
      </c>
      <c r="D40" s="98" t="s">
        <v>442</v>
      </c>
      <c r="E40" s="98"/>
      <c r="F40" s="99"/>
      <c r="G40" s="98" t="s">
        <v>476</v>
      </c>
      <c r="H40">
        <v>1</v>
      </c>
    </row>
    <row r="41" spans="1:10" x14ac:dyDescent="0.25">
      <c r="A41" s="102" t="s">
        <v>470</v>
      </c>
      <c r="B41" s="102" t="s">
        <v>114</v>
      </c>
      <c r="C41" s="102" t="s">
        <v>478</v>
      </c>
      <c r="D41" s="102" t="s">
        <v>442</v>
      </c>
      <c r="E41" s="102"/>
      <c r="F41" s="103"/>
      <c r="G41" s="102" t="s">
        <v>476</v>
      </c>
      <c r="H41">
        <v>1</v>
      </c>
    </row>
    <row r="42" spans="1:10" x14ac:dyDescent="0.25">
      <c r="A42" s="98" t="s">
        <v>470</v>
      </c>
      <c r="B42" s="98" t="s">
        <v>116</v>
      </c>
      <c r="C42" s="98" t="s">
        <v>479</v>
      </c>
      <c r="D42" s="98" t="s">
        <v>442</v>
      </c>
      <c r="E42" s="98"/>
      <c r="F42" s="99"/>
      <c r="G42" s="98" t="s">
        <v>476</v>
      </c>
      <c r="H42">
        <v>1</v>
      </c>
    </row>
    <row r="43" spans="1:10" x14ac:dyDescent="0.25">
      <c r="A43" s="102" t="s">
        <v>470</v>
      </c>
      <c r="B43" s="102" t="s">
        <v>118</v>
      </c>
      <c r="C43" s="102" t="s">
        <v>480</v>
      </c>
      <c r="D43" s="102" t="s">
        <v>442</v>
      </c>
      <c r="E43" s="102"/>
      <c r="F43" s="103"/>
      <c r="G43" s="102" t="s">
        <v>476</v>
      </c>
      <c r="H43">
        <v>1</v>
      </c>
    </row>
    <row r="44" spans="1:10" x14ac:dyDescent="0.25">
      <c r="A44" s="98" t="s">
        <v>470</v>
      </c>
      <c r="B44" s="98" t="s">
        <v>120</v>
      </c>
      <c r="C44" s="98" t="s">
        <v>481</v>
      </c>
      <c r="D44" s="98" t="s">
        <v>442</v>
      </c>
      <c r="E44" s="98"/>
      <c r="F44" s="99"/>
      <c r="G44" s="98" t="s">
        <v>476</v>
      </c>
      <c r="H44">
        <v>1</v>
      </c>
    </row>
    <row r="45" spans="1:10" x14ac:dyDescent="0.25">
      <c r="A45" s="102" t="s">
        <v>470</v>
      </c>
      <c r="B45" s="102" t="s">
        <v>122</v>
      </c>
      <c r="C45" s="102" t="s">
        <v>482</v>
      </c>
      <c r="D45" s="102" t="s">
        <v>442</v>
      </c>
      <c r="E45" s="102"/>
      <c r="F45" s="103"/>
      <c r="G45" s="98" t="s">
        <v>476</v>
      </c>
      <c r="H45">
        <v>1</v>
      </c>
    </row>
    <row r="46" spans="1:10" x14ac:dyDescent="0.25">
      <c r="A46" s="98" t="s">
        <v>483</v>
      </c>
      <c r="B46" s="105" t="s">
        <v>484</v>
      </c>
      <c r="C46" s="98" t="s">
        <v>438</v>
      </c>
      <c r="D46" s="98" t="s">
        <v>439</v>
      </c>
      <c r="E46" s="98"/>
      <c r="F46" s="99"/>
      <c r="G46" s="98"/>
    </row>
    <row r="47" spans="1:10" x14ac:dyDescent="0.25">
      <c r="A47" s="102" t="s">
        <v>483</v>
      </c>
      <c r="B47" s="101" t="s">
        <v>485</v>
      </c>
      <c r="C47" s="102" t="s">
        <v>486</v>
      </c>
      <c r="D47" s="102" t="s">
        <v>442</v>
      </c>
      <c r="E47" s="102"/>
      <c r="F47" s="103"/>
      <c r="G47" s="102"/>
    </row>
    <row r="48" spans="1:10" ht="14.4" x14ac:dyDescent="0.3">
      <c r="A48" s="98" t="s">
        <v>483</v>
      </c>
      <c r="B48" s="105" t="s">
        <v>487</v>
      </c>
      <c r="C48" s="108" t="s">
        <v>488</v>
      </c>
      <c r="D48" s="102" t="s">
        <v>442</v>
      </c>
      <c r="E48" s="98"/>
      <c r="F48" s="99"/>
      <c r="G48" s="98"/>
    </row>
    <row r="49" spans="1:7" x14ac:dyDescent="0.25">
      <c r="A49" s="102" t="s">
        <v>483</v>
      </c>
      <c r="B49" s="101" t="s">
        <v>445</v>
      </c>
      <c r="C49" s="102" t="s">
        <v>446</v>
      </c>
      <c r="D49" s="102" t="s">
        <v>442</v>
      </c>
      <c r="E49" s="102" t="s">
        <v>445</v>
      </c>
      <c r="F49" s="103"/>
      <c r="G49" s="102"/>
    </row>
    <row r="50" spans="1:7" x14ac:dyDescent="0.25">
      <c r="A50" s="98" t="s">
        <v>483</v>
      </c>
      <c r="B50" s="105" t="s">
        <v>489</v>
      </c>
      <c r="C50" s="98" t="s">
        <v>448</v>
      </c>
      <c r="D50" s="102" t="s">
        <v>442</v>
      </c>
      <c r="E50" s="98"/>
      <c r="F50" s="99"/>
      <c r="G50" s="100"/>
    </row>
    <row r="51" spans="1:7" x14ac:dyDescent="0.25">
      <c r="A51" s="102" t="s">
        <v>483</v>
      </c>
      <c r="B51" s="101" t="s">
        <v>490</v>
      </c>
      <c r="C51" s="102" t="s">
        <v>491</v>
      </c>
      <c r="D51" s="102" t="s">
        <v>442</v>
      </c>
      <c r="E51" s="102" t="s">
        <v>490</v>
      </c>
      <c r="F51" s="103"/>
      <c r="G51" s="104"/>
    </row>
    <row r="52" spans="1:7" x14ac:dyDescent="0.25">
      <c r="A52" s="98" t="s">
        <v>483</v>
      </c>
      <c r="B52" s="105" t="s">
        <v>449</v>
      </c>
      <c r="C52" s="98" t="s">
        <v>429</v>
      </c>
      <c r="D52" s="102" t="s">
        <v>442</v>
      </c>
      <c r="E52" s="98" t="s">
        <v>449</v>
      </c>
      <c r="F52" s="99"/>
      <c r="G52" s="100"/>
    </row>
    <row r="53" spans="1:7" x14ac:dyDescent="0.25">
      <c r="A53" t="s">
        <v>492</v>
      </c>
      <c r="B53" t="s">
        <v>484</v>
      </c>
      <c r="C53" t="s">
        <v>493</v>
      </c>
      <c r="D53" t="s">
        <v>439</v>
      </c>
    </row>
    <row r="54" spans="1:7" x14ac:dyDescent="0.25">
      <c r="A54" t="s">
        <v>492</v>
      </c>
      <c r="B54" t="s">
        <v>494</v>
      </c>
      <c r="C54" t="s">
        <v>441</v>
      </c>
      <c r="D54" t="s">
        <v>495</v>
      </c>
    </row>
    <row r="55" spans="1:7" x14ac:dyDescent="0.25">
      <c r="A55" t="s">
        <v>492</v>
      </c>
      <c r="B55" t="s">
        <v>496</v>
      </c>
      <c r="C55" t="s">
        <v>444</v>
      </c>
      <c r="D55" t="s">
        <v>495</v>
      </c>
    </row>
    <row r="56" spans="1:7" x14ac:dyDescent="0.25">
      <c r="A56" t="s">
        <v>492</v>
      </c>
      <c r="B56" t="s">
        <v>445</v>
      </c>
      <c r="C56" t="s">
        <v>446</v>
      </c>
      <c r="D56" t="s">
        <v>495</v>
      </c>
      <c r="E56" t="s">
        <v>445</v>
      </c>
    </row>
    <row r="57" spans="1:7" x14ac:dyDescent="0.25">
      <c r="A57" t="s">
        <v>492</v>
      </c>
      <c r="B57" t="s">
        <v>447</v>
      </c>
      <c r="C57" t="s">
        <v>448</v>
      </c>
      <c r="D57" t="s">
        <v>495</v>
      </c>
    </row>
    <row r="58" spans="1:7" x14ac:dyDescent="0.25">
      <c r="A58" t="s">
        <v>492</v>
      </c>
      <c r="B58" t="s">
        <v>490</v>
      </c>
      <c r="C58" t="s">
        <v>491</v>
      </c>
      <c r="D58" t="s">
        <v>495</v>
      </c>
      <c r="E58" t="s">
        <v>501</v>
      </c>
    </row>
    <row r="59" spans="1:7" x14ac:dyDescent="0.25">
      <c r="A59" t="s">
        <v>492</v>
      </c>
      <c r="B59" t="s">
        <v>449</v>
      </c>
      <c r="C59" t="s">
        <v>429</v>
      </c>
      <c r="D59" t="s">
        <v>495</v>
      </c>
      <c r="E59" t="s">
        <v>497</v>
      </c>
    </row>
    <row r="60" spans="1:7" x14ac:dyDescent="0.25">
      <c r="A60" t="s">
        <v>492</v>
      </c>
      <c r="B60" s="107" t="s">
        <v>138</v>
      </c>
      <c r="C60" t="s">
        <v>138</v>
      </c>
      <c r="D60" t="s">
        <v>15</v>
      </c>
    </row>
    <row r="61" spans="1:7" x14ac:dyDescent="0.25">
      <c r="A61" t="s">
        <v>492</v>
      </c>
      <c r="B61" t="s">
        <v>139</v>
      </c>
      <c r="C61" t="s">
        <v>139</v>
      </c>
      <c r="D61" t="s">
        <v>495</v>
      </c>
    </row>
    <row r="62" spans="1:7" x14ac:dyDescent="0.25">
      <c r="A62" t="s">
        <v>492</v>
      </c>
      <c r="B62" s="107" t="s">
        <v>140</v>
      </c>
      <c r="C62" t="s">
        <v>140</v>
      </c>
      <c r="D62" t="s">
        <v>15</v>
      </c>
    </row>
    <row r="63" spans="1:7" x14ac:dyDescent="0.25">
      <c r="A63" t="s">
        <v>492</v>
      </c>
      <c r="B63" t="s">
        <v>141</v>
      </c>
      <c r="C63" t="s">
        <v>141</v>
      </c>
      <c r="D63" t="s">
        <v>495</v>
      </c>
    </row>
    <row r="64" spans="1:7" x14ac:dyDescent="0.25">
      <c r="A64" t="s">
        <v>492</v>
      </c>
      <c r="B64" t="s">
        <v>498</v>
      </c>
      <c r="C64" t="s">
        <v>20</v>
      </c>
      <c r="D64" t="s">
        <v>456</v>
      </c>
    </row>
    <row r="65" spans="1:4" x14ac:dyDescent="0.25">
      <c r="A65" t="s">
        <v>492</v>
      </c>
      <c r="B65" t="s">
        <v>499</v>
      </c>
      <c r="C65" t="s">
        <v>500</v>
      </c>
      <c r="D65" t="s">
        <v>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6"/>
  <sheetViews>
    <sheetView topLeftCell="A272" zoomScaleNormal="100" workbookViewId="0">
      <selection activeCell="A295" sqref="A295:A296"/>
    </sheetView>
  </sheetViews>
  <sheetFormatPr defaultColWidth="9.109375" defaultRowHeight="13.2" x14ac:dyDescent="0.25"/>
  <cols>
    <col min="1" max="1" width="9.109375" style="71"/>
    <col min="2" max="2" width="27.88671875" style="69" bestFit="1" customWidth="1"/>
    <col min="3" max="3" width="26.6640625" style="69" bestFit="1" customWidth="1"/>
    <col min="4" max="4" width="41.44140625" style="69" customWidth="1"/>
    <col min="5" max="5" width="9.109375" style="69"/>
    <col min="6" max="6" width="25.33203125" style="69" bestFit="1" customWidth="1"/>
    <col min="7" max="7" width="9.109375" style="69"/>
    <col min="8" max="8" width="10.5546875" style="20" customWidth="1"/>
    <col min="9" max="9" width="14.109375" style="20" customWidth="1"/>
    <col min="10" max="10" width="17.5546875" style="20" customWidth="1"/>
    <col min="11" max="16384" width="9.109375" style="20"/>
  </cols>
  <sheetData>
    <row r="1" spans="1:10" x14ac:dyDescent="0.25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5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5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5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5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5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5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5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5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5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5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5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5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5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5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5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5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5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5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5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5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5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5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5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5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5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5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5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5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5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5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5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5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5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5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5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5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5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5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5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5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5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5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5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5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5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5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5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5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5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5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5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5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5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5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5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5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5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5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5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5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5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5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5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5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5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5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5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5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5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5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5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5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5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5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5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5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5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5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5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5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5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5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5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5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5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5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5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5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5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5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5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5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5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5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5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5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5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5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5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5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5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8" thickBot="1" x14ac:dyDescent="0.3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5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5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5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8" thickBot="1" x14ac:dyDescent="0.3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5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5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5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8" thickBot="1" x14ac:dyDescent="0.3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5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5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5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5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5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5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5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5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5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5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5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5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5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5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5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5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5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5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5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5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5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5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5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5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5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5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5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5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5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5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5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5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5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5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5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5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5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5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5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5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5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5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5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5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5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5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5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5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5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5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5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5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5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5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5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5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5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5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5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5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5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5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5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5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5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5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5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5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5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5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5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5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5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5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5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5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5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5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5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5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5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5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5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5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5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5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5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5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5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5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5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5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5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5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5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5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5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5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5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5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5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5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5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5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5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5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5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5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5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5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5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5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5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5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5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5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5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5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5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5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5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5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5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5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5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5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5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5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5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5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5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5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5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5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5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5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5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5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5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5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5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5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5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5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5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5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5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5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5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5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5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5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5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5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5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5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5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5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5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5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5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5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5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5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5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5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5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5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5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5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5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5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5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5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5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5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5">
      <c r="A288" s="43">
        <v>60000</v>
      </c>
      <c r="B288" s="92" t="str">
        <f>IF(VLOOKUP($A288,fields[[code]:[length]],2,FALSE)=0, "", VLOOKUP($A288,fields[[code]:[length]],2,FALSE))</f>
        <v>unite 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5">
      <c r="A289" s="43">
        <v>60001</v>
      </c>
      <c r="B289" s="92" t="str">
        <f>IF(VLOOKUP($A289,fields[[code]:[length]],2,FALSE)=0, "", VLOOKUP($A289,fields[[code]:[length]],2,FALSE))</f>
        <v>unite 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5">
      <c r="A290" s="43">
        <v>60002</v>
      </c>
      <c r="B290" s="92" t="str">
        <f>IF(VLOOKUP($A290,fields[[code]:[length]],2,FALSE)=0, "", VLOOKUP($A290,fields[[code]:[length]],2,FALSE))</f>
        <v>unite lines</v>
      </c>
      <c r="C290" s="92" t="str">
        <f>IF(VLOOKUP($A290,fields[[code]:[length]],3,FALSE)=0, "", VLOOKUP($A290,fields[[code]:[length]],3,FALSE))</f>
        <v>stand_ID</v>
      </c>
      <c r="D290" s="92" t="str">
        <f>IF(VLOOKUP($A290,fields[[code]:[length]],4,FALSE)=0, "", VLOOKUP($A290,fields[[code]:[length]],4,FALSE))</f>
        <v>stand_ID</v>
      </c>
      <c r="E290" s="92" t="str">
        <f>IF(VLOOKUP($A290,fields[[code]:[length]],5,FALSE)=0, "", VLOOKUP($A290,fields[[code]:[length]],5,FALSE))</f>
        <v>Guid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5">
      <c r="A291" s="43">
        <v>60003</v>
      </c>
      <c r="B291" s="92" t="str">
        <f>IF(VLOOKUP($A291,fields[[code]:[length]],2,FALSE)=0, "", VLOOKUP($A291,fields[[code]:[length]],2,FALSE))</f>
        <v>unite lines</v>
      </c>
      <c r="C291" s="92" t="str">
        <f>IF(VLOOKUP($A291,fields[[code]:[length]],3,FALSE)=0, "", VLOOKUP($A291,fields[[code]:[length]],3,FALSE))</f>
        <v>status</v>
      </c>
      <c r="D291" s="92" t="str">
        <f>IF(VLOOKUP($A291,fields[[code]:[length]],4,FALSE)=0, "", VLOOKUP($A291,fields[[code]:[length]],4,FALSE))</f>
        <v>סטטוס חיבור</v>
      </c>
      <c r="E291" s="92" t="str">
        <f>IF(VLOOKUP($A291,fields[[code]:[length]],5,FALSE)=0, "", VLOOKUP($A291,fields[[code]:[length]],5,FALSE))</f>
        <v>String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5">
      <c r="A292" s="43">
        <v>60004</v>
      </c>
      <c r="B292" s="92" t="str">
        <f>IF(VLOOKUP($A292,fields[[code]:[length]],2,FALSE)=0, "", VLOOKUP($A292,fields[[code]:[length]],2,FALSE))</f>
        <v>unite lines</v>
      </c>
      <c r="C292" s="92" t="str">
        <f>IF(VLOOKUP($A292,fields[[code]:[length]],3,FALSE)=0, "", VLOOKUP($A292,fields[[code]:[length]],3,FALSE))</f>
        <v>spatialRelation</v>
      </c>
      <c r="D292" s="92" t="str">
        <f>IF(VLOOKUP($A292,fields[[code]:[length]],4,FALSE)=0, "", VLOOKUP($A292,fields[[code]:[length]],4,FALSE))</f>
        <v>יחס מרחבי בין העומדים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5">
      <c r="A293" s="43">
        <v>60005</v>
      </c>
      <c r="B293" s="92" t="str">
        <f>IF(VLOOKUP($A293,fields[[code]:[length]],2,FALSE)=0, "", VLOOKUP($A293,fields[[code]:[length]],2,FALSE))</f>
        <v>unite lines</v>
      </c>
      <c r="C293" s="92" t="str">
        <f>IF(VLOOKUP($A293,fields[[code]:[length]],3,FALSE)=0, "", VLOOKUP($A293,fields[[code]:[length]],3,FALSE))</f>
        <v>Comments</v>
      </c>
      <c r="D293" s="92" t="str">
        <f>IF(VLOOKUP($A293,fields[[code]:[length]],4,FALSE)=0, "", VLOOKUP($A293,fields[[code]:[length]],4,FALSE))</f>
        <v>הערות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>
        <f>IF(VLOOKUP($A293,fields[[code]:[length]],7,FALSE)=0, "", VLOOKUP($A293,fields[[code]:[length]],7,FALSE))</f>
        <v>10000</v>
      </c>
    </row>
    <row r="294" spans="1:7" x14ac:dyDescent="0.25">
      <c r="A294" s="70">
        <v>60006</v>
      </c>
      <c r="B294" s="92" t="str">
        <f>IF(VLOOKUP($A294,fields[[code]:[length]],2,FALSE)=0, "", VLOOKUP($A294,fields[[code]:[length]],2,FALSE))</f>
        <v>unite lines</v>
      </c>
      <c r="C294" s="92" t="str">
        <f>IF(VLOOKUP($A294,fields[[code]:[length]],3,FALSE)=0, "", VLOOKUP($A294,fields[[code]:[length]],3,FALSE))</f>
        <v>conclusion</v>
      </c>
      <c r="D294" s="92" t="str">
        <f>IF(VLOOKUP($A294,fields[[code]:[length]],4,FALSE)=0, "", VLOOKUP($A294,fields[[code]:[length]],4,FALSE))</f>
        <v>החלטת איחוד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>uniteStands_conclusion</v>
      </c>
      <c r="G294" s="92" t="str">
        <f>IF(VLOOKUP($A294,fields[[code]:[length]],7,FALSE)=0, "", VLOOKUP($A294,fields[[code]:[length]],7,FALSE))</f>
        <v/>
      </c>
    </row>
    <row r="295" spans="1:7" x14ac:dyDescent="0.25">
      <c r="A295" s="43">
        <v>60007</v>
      </c>
      <c r="B295" s="92" t="str">
        <f>IF(VLOOKUP($A295,fields[[code]:[length]],2,FALSE)=0, "", VLOOKUP($A295,fields[[code]:[length]],2,FALSE))</f>
        <v>unite lines</v>
      </c>
      <c r="C295" s="92" t="str">
        <f>IF(VLOOKUP($A295,fields[[code]:[length]],3,FALSE)=0, "", VLOOKUP($A295,fields[[code]:[length]],3,FALSE))</f>
        <v>originStand1</v>
      </c>
      <c r="D295" s="92" t="str">
        <f>IF(VLOOKUP($A295,fields[[code]:[length]],4,FALSE)=0, "", VLOOKUP($A295,fields[[code]:[length]],4,FALSE))</f>
        <v>עומד מקור 1</v>
      </c>
      <c r="E295" s="92" t="str">
        <f>IF(VLOOKUP($A295,fields[[code]:[length]],5,FALSE)=0, "", VLOOKUP($A295,fields[[code]:[length]],5,FALSE))</f>
        <v>Guid</v>
      </c>
      <c r="F295" s="92" t="str">
        <f>IF(VLOOKUP($A295,fields[[code]:[length]],6,FALSE)=0, "", VLOOKUP($A295,fields[[code]:[length]],6,FALSE))</f>
        <v/>
      </c>
      <c r="G295" s="92" t="str">
        <f>IF(VLOOKUP($A295,fields[[code]:[length]],7,FALSE)=0, "", VLOOKUP($A295,fields[[code]:[length]],7,FALSE))</f>
        <v/>
      </c>
    </row>
    <row r="296" spans="1:7" x14ac:dyDescent="0.25">
      <c r="A296" s="70">
        <v>60008</v>
      </c>
      <c r="B296" s="92" t="str">
        <f>IF(VLOOKUP($A296,fields[[code]:[length]],2,FALSE)=0, "", VLOOKUP($A296,fields[[code]:[length]],2,FALSE))</f>
        <v>unite lines</v>
      </c>
      <c r="C296" s="92" t="str">
        <f>IF(VLOOKUP($A296,fields[[code]:[length]],3,FALSE)=0, "", VLOOKUP($A296,fields[[code]:[length]],3,FALSE))</f>
        <v>originStand2</v>
      </c>
      <c r="D296" s="92" t="str">
        <f>IF(VLOOKUP($A296,fields[[code]:[length]],4,FALSE)=0, "", VLOOKUP($A296,fields[[code]:[length]],4,FALSE))</f>
        <v>עומד מקור 2</v>
      </c>
      <c r="E296" s="92" t="str">
        <f>IF(VLOOKUP($A296,fields[[code]:[length]],5,FALSE)=0, "", VLOOKUP($A296,fields[[code]:[length]],5,FALSE))</f>
        <v>Guid</v>
      </c>
      <c r="F296" s="92" t="str">
        <f>IF(VLOOKUP($A296,fields[[code]:[length]],6,FALSE)=0, "", VLOOKUP($A296,fields[[code]:[length]],6,FALSE))</f>
        <v/>
      </c>
      <c r="G296" s="92" t="str">
        <f>IF(VLOOKUP($A296,fields[[code]:[length]],7,FALSE)=0, "", VLOOKUP($A296,fields[[code]:[length]],7,FALSE))</f>
        <v/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6" xr:uid="{FB35E6C1-1C83-4856-B6EF-8514E1D19A82}">
      <formula1>"1"</formula1>
    </dataValidation>
    <dataValidation type="list" allowBlank="1" showInputMessage="1" showErrorMessage="1" sqref="H2:H296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4" x14ac:dyDescent="0.3"/>
  <cols>
    <col min="1" max="1" width="37.5546875" style="88" customWidth="1"/>
    <col min="2" max="2" width="35.109375" style="88" customWidth="1"/>
    <col min="3" max="3" width="40.33203125" style="88" customWidth="1"/>
    <col min="4" max="4" width="14.109375" style="88" customWidth="1"/>
    <col min="5" max="5" width="17.88671875" style="88" customWidth="1"/>
    <col min="6" max="6" width="19.33203125" style="88" customWidth="1"/>
    <col min="7" max="16384" width="10" style="88"/>
  </cols>
  <sheetData>
    <row r="1" spans="1:6" x14ac:dyDescent="0.3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3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3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3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3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3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3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3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3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3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3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3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3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3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3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3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3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6640625" defaultRowHeight="13.2" x14ac:dyDescent="0.25"/>
  <cols>
    <col min="1" max="2" width="8.6640625" style="16"/>
    <col min="3" max="3" width="8.6640625" style="68"/>
    <col min="4" max="4" width="13.88671875" style="16" bestFit="1" customWidth="1"/>
    <col min="5" max="5" width="27.88671875" style="16" bestFit="1" customWidth="1"/>
    <col min="6" max="6" width="25.5546875" style="44" customWidth="1"/>
    <col min="7" max="7" width="31.109375" style="16" customWidth="1"/>
    <col min="8" max="8" width="19.109375" style="16" customWidth="1"/>
    <col min="9" max="9" width="25.6640625" style="16" bestFit="1" customWidth="1"/>
    <col min="10" max="10" width="23.6640625" style="46" customWidth="1"/>
    <col min="11" max="16384" width="8.6640625" style="16"/>
  </cols>
  <sheetData>
    <row r="1" spans="1:10" x14ac:dyDescent="0.25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5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5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5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5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5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5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5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5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5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5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5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5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5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5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5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5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5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5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5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5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5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5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5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5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5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5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5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5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5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5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5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5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5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5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5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5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5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5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5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5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5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5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5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5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5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5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5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5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5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5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5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5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5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5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5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5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14.4" x14ac:dyDescent="0.25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5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5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5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5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5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4" x14ac:dyDescent="0.25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5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4" x14ac:dyDescent="0.25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5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5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5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5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5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5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5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5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5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5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5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5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5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5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5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5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5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5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5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5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5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5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5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5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5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5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5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5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5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5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5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5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5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5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5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5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8" thickBot="1" x14ac:dyDescent="0.3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5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5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5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8" thickBot="1" x14ac:dyDescent="0.3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5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5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5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8" thickBot="1" x14ac:dyDescent="0.3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5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5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5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5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5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5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5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5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5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5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5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5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5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5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5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5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5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5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5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5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5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5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5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5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5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5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5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5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5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5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5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5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5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5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5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5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5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5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5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5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5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5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5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5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5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5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5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5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5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5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5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5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5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5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5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5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5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5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5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5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5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5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5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5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5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5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5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5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5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5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5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5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5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5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5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5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5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5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5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5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5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5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" customHeight="1" x14ac:dyDescent="0.25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" customHeight="1" x14ac:dyDescent="0.25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" customHeight="1" x14ac:dyDescent="0.25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" customHeight="1" x14ac:dyDescent="0.25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" customHeight="1" x14ac:dyDescent="0.25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" customHeight="1" x14ac:dyDescent="0.25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" customHeight="1" x14ac:dyDescent="0.25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5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5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5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5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5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5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5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5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5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5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5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" customHeight="1" x14ac:dyDescent="0.25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5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5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5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5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" customHeight="1" x14ac:dyDescent="0.25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5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5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" customHeight="1" x14ac:dyDescent="0.25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" customHeight="1" x14ac:dyDescent="0.25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5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" customHeight="1" x14ac:dyDescent="0.25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" customHeight="1" x14ac:dyDescent="0.25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" customHeight="1" x14ac:dyDescent="0.25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" customHeight="1" x14ac:dyDescent="0.25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" customHeight="1" x14ac:dyDescent="0.25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" customHeight="1" x14ac:dyDescent="0.25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5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5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5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5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5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" customHeight="1" x14ac:dyDescent="0.25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5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" customHeight="1" x14ac:dyDescent="0.25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" customHeight="1" x14ac:dyDescent="0.25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" customHeight="1" x14ac:dyDescent="0.25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" customHeight="1" x14ac:dyDescent="0.25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" customHeight="1" x14ac:dyDescent="0.25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" customHeight="1" x14ac:dyDescent="0.25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" customHeight="1" x14ac:dyDescent="0.25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" customHeight="1" x14ac:dyDescent="0.25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" customHeight="1" x14ac:dyDescent="0.25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" customHeight="1" x14ac:dyDescent="0.25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" customHeight="1" x14ac:dyDescent="0.25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" customHeight="1" x14ac:dyDescent="0.25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" customHeight="1" x14ac:dyDescent="0.25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" customHeight="1" x14ac:dyDescent="0.25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" customHeight="1" x14ac:dyDescent="0.25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5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5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5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5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5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5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5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5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5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5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5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5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5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5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5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5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5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5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5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5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5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5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5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5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5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5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" customHeight="1" x14ac:dyDescent="0.25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5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" customHeight="1" x14ac:dyDescent="0.25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" customHeight="1" x14ac:dyDescent="0.25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" customHeight="1" x14ac:dyDescent="0.25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fields</vt:lpstr>
      <vt:lpstr>classification</vt:lpstr>
      <vt:lpstr>unite points</vt:lpstr>
      <vt:lpstr>unite stands</vt:lpstr>
      <vt:lpstr>table_modification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Yoav Yoskovich</cp:lastModifiedBy>
  <cp:lastPrinted>2022-10-07T08:10:08Z</cp:lastPrinted>
  <dcterms:created xsi:type="dcterms:W3CDTF">2022-09-28T10:31:51Z</dcterms:created>
  <dcterms:modified xsi:type="dcterms:W3CDTF">2025-07-22T07:33:26Z</dcterms:modified>
</cp:coreProperties>
</file>