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y Wand Switch Adapted Toy/GitHub/Spinning-Light-Wand-Adaptation/Documentation/Working_Documents/"/>
    </mc:Choice>
  </mc:AlternateContent>
  <xr:revisionPtr revIDLastSave="9" documentId="13_ncr:1_{72F83CE0-3C65-426F-AC7C-5194C01AC1D1}" xr6:coauthVersionLast="47" xr6:coauthVersionMax="47" xr10:uidLastSave="{393822D3-92E5-4019-91DD-34DBCD62E295}"/>
  <bookViews>
    <workbookView xWindow="-120" yWindow="-120" windowWidth="29040" windowHeight="15840" xr2:uid="{00000000-000D-0000-FFFF-FFFF00000000}"/>
  </bookViews>
  <sheets>
    <sheet name="Spinning_Light_Wand_Adaptation_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H7" i="1" s="1"/>
  <c r="E2" i="1" l="1"/>
  <c r="F2" i="1"/>
  <c r="F15" i="1"/>
  <c r="F16" i="1"/>
  <c r="F17" i="1"/>
  <c r="F18" i="1"/>
  <c r="F14" i="1"/>
  <c r="F19" i="1" l="1"/>
  <c r="H6" i="1"/>
  <c r="G5" i="1"/>
  <c r="H5" i="1" s="1"/>
  <c r="D2" i="1" l="1"/>
</calcChain>
</file>

<file path=xl/sharedStrings.xml><?xml version="1.0" encoding="utf-8"?>
<sst xmlns="http://schemas.openxmlformats.org/spreadsheetml/2006/main" count="46" uniqueCount="42">
  <si>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</si>
  <si>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</si>
  <si>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</si>
  <si>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</si>
  <si>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Pkg Quantity</t>
  </si>
  <si>
    <t>Price per package</t>
  </si>
  <si>
    <t>Price per Unit</t>
  </si>
  <si>
    <t>Price for qty needed</t>
  </si>
  <si>
    <t>Link</t>
  </si>
  <si>
    <t>Part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</si>
  <si>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</si>
  <si>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</si>
  <si>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</si>
  <si>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</si>
  <si>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</si>
  <si>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</si>
  <si>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</si>
  <si>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https://www.walmart.ca/en/ip/spinning-light-wand-yellowblue/6000201173987</t>
  </si>
  <si>
    <t>Spinning Light Wand Toy</t>
  </si>
  <si>
    <t>ID</t>
  </si>
  <si>
    <t>Commercial Parts</t>
  </si>
  <si>
    <t>Wand Holder Base</t>
  </si>
  <si>
    <t>Base Bottom Cover</t>
  </si>
  <si>
    <t>#0 Phillips Screwdriver</t>
  </si>
  <si>
    <t>Flat head screwdriver</t>
  </si>
  <si>
    <t>Soldering Iron</t>
  </si>
  <si>
    <t>Hot glue gun</t>
  </si>
  <si>
    <t>Super Glue</t>
  </si>
  <si>
    <t>SKU 6000201173988</t>
  </si>
  <si>
    <t>3D Printed Parts                                                                                     ESTIMATED PRICING USING 1 KG ROLL COST:</t>
  </si>
  <si>
    <t>Model</t>
  </si>
  <si>
    <t>Base.stl</t>
  </si>
  <si>
    <t>Base_Bottom_Cover.stl</t>
  </si>
  <si>
    <t>Spinning Light Wand Adaptation</t>
  </si>
  <si>
    <t>3.5 mm Mono Jack</t>
  </si>
  <si>
    <t>1/2" Hex Nuts</t>
  </si>
  <si>
    <t>https://www.homedepot.ca/product/paulin-1-2-13-inch-finished-hex-nut-zinc-plated-grade-5-unc/1000123718</t>
  </si>
  <si>
    <t>QTY</t>
  </si>
  <si>
    <t>https://www.digikey.ca/en/products/detail/cui-devices/SJ1-3513/738683</t>
  </si>
  <si>
    <t>Date Created: 2022-Apr-13</t>
  </si>
  <si>
    <t>https://www.digikey.ca/en/products/detail/schurter-inc/4832-2211/2646631</t>
  </si>
  <si>
    <t>Shurter 4832.2211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</si>
</sst>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schurter-inc/4832-2211/2646631" TargetMode="External"/><Relationship Id="rId2" Type="http://schemas.openxmlformats.org/officeDocument/2006/relationships/hyperlink" Target="https://www.digikey.ca/en/products/detail/cui-devices/SJ1-3513/738683" TargetMode="External"/><Relationship Id="rId1" Type="http://schemas.openxmlformats.org/officeDocument/2006/relationships/hyperlink" Target="https://www.walmart.ca/en/ip/spinning-light-wand-yellowblue/600020117398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1" sqref="J11"/>
    </sheetView>
  </sheetViews>
  <sheetFormatPr defaultRowHeight="15" x14ac:dyDescent="0.25"/>
  <cols>
    <col min="1" max="1" width="2.85546875" bestFit="1" customWidth="1"/>
    <col min="2" max="2" width="89.42578125" bestFit="1" customWidth="1"/>
    <col min="3" max="3" width="27" customWidth="1"/>
    <col min="4" max="5" width="15.85546875" customWidth="1"/>
    <col min="6" max="6" width="18.7109375" customWidth="1"/>
    <col min="7" max="7" width="15.140625" customWidth="1"/>
    <col min="8" max="8" width="20.42578125" customWidth="1"/>
    <col min="9" max="9" width="7.710937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B1" s="1" t="s">
        <v>33</v>
      </c>
      <c r="D1" s="2" t="s">
        <v>0</v>
      </c>
      <c r="E1" s="3" t="s">
        <v>1</v>
      </c>
      <c r="F1" s="4" t="s">
        <v>2</v>
      </c>
    </row>
    <row r="2" spans="1:13" ht="18.75" x14ac:dyDescent="0.3">
      <c r="B2" s="14" t="s">
        <v>3</v>
      </c>
      <c r="C2" s="12" t="s">
        <v>39</v>
      </c>
      <c r="D2" s="5">
        <f>SUM(H5:H12)+F19</f>
        <v>9.754999999999999</v>
      </c>
      <c r="E2" s="24">
        <f>SUM(G14:G18)/60</f>
        <v>6.1333333333333337</v>
      </c>
      <c r="F2" s="6">
        <f>SUM(E14:E18)</f>
        <v>63</v>
      </c>
    </row>
    <row r="3" spans="1:13" ht="16.5" thickBot="1" x14ac:dyDescent="0.3">
      <c r="A3" t="s">
        <v>19</v>
      </c>
      <c r="B3" s="15" t="s">
        <v>20</v>
      </c>
    </row>
    <row r="4" spans="1:13" ht="15.75" thickBot="1" x14ac:dyDescent="0.3">
      <c r="B4" s="7"/>
      <c r="C4" s="7" t="s">
        <v>30</v>
      </c>
      <c r="D4" s="7" t="s">
        <v>37</v>
      </c>
      <c r="E4" s="7" t="s">
        <v>4</v>
      </c>
      <c r="F4" s="7" t="s">
        <v>5</v>
      </c>
      <c r="G4" s="16" t="s">
        <v>6</v>
      </c>
      <c r="H4" s="16" t="s">
        <v>7</v>
      </c>
      <c r="I4" s="7"/>
      <c r="J4" s="7" t="s">
        <v>8</v>
      </c>
      <c r="K4" s="7"/>
      <c r="L4" s="7"/>
    </row>
    <row r="5" spans="1:13" x14ac:dyDescent="0.25">
      <c r="A5">
        <v>1</v>
      </c>
      <c r="B5" t="s">
        <v>18</v>
      </c>
      <c r="C5" t="s">
        <v>28</v>
      </c>
      <c r="D5">
        <v>1</v>
      </c>
      <c r="E5">
        <v>1</v>
      </c>
      <c r="F5" s="9">
        <v>5</v>
      </c>
      <c r="G5" s="17">
        <f>F5/E5</f>
        <v>5</v>
      </c>
      <c r="H5" s="17">
        <f>G5*D5</f>
        <v>5</v>
      </c>
      <c r="J5" s="8" t="s">
        <v>17</v>
      </c>
    </row>
    <row r="6" spans="1:13" x14ac:dyDescent="0.25">
      <c r="A6">
        <v>2</v>
      </c>
      <c r="B6" t="s">
        <v>34</v>
      </c>
      <c r="C6" t="s">
        <v>41</v>
      </c>
      <c r="D6">
        <v>1</v>
      </c>
      <c r="E6">
        <v>1</v>
      </c>
      <c r="F6" s="9">
        <v>2.02</v>
      </c>
      <c r="G6" s="17">
        <f>F6/E6</f>
        <v>2.02</v>
      </c>
      <c r="H6" s="17">
        <f>G6*D6</f>
        <v>2.02</v>
      </c>
      <c r="J6" s="8" t="s">
        <v>40</v>
      </c>
    </row>
    <row r="7" spans="1:13" x14ac:dyDescent="0.25">
      <c r="A7">
        <v>3</v>
      </c>
      <c r="B7" t="s">
        <v>35</v>
      </c>
      <c r="D7">
        <v>2</v>
      </c>
      <c r="E7">
        <v>1</v>
      </c>
      <c r="F7" s="9">
        <v>0.57999999999999996</v>
      </c>
      <c r="G7" s="17">
        <f t="shared" ref="G7" si="0">F7/E7</f>
        <v>0.57999999999999996</v>
      </c>
      <c r="H7" s="17">
        <f>G7*D7</f>
        <v>1.1599999999999999</v>
      </c>
      <c r="J7" s="8" t="s">
        <v>36</v>
      </c>
    </row>
    <row r="8" spans="1:13" x14ac:dyDescent="0.25">
      <c r="G8" s="17"/>
      <c r="H8" s="18"/>
    </row>
    <row r="9" spans="1:13" x14ac:dyDescent="0.25">
      <c r="G9" s="17"/>
      <c r="H9" s="18"/>
    </row>
    <row r="11" spans="1:13" ht="15.75" thickBot="1" x14ac:dyDescent="0.3">
      <c r="C11" s="27"/>
      <c r="G11" s="22"/>
      <c r="H11" s="22"/>
    </row>
    <row r="12" spans="1:13" ht="15.75" thickBot="1" x14ac:dyDescent="0.3">
      <c r="B12" s="25" t="s">
        <v>29</v>
      </c>
      <c r="C12" s="28">
        <v>25</v>
      </c>
      <c r="F12" s="9"/>
      <c r="G12" s="23"/>
      <c r="H12" s="23"/>
      <c r="M12" s="8"/>
    </row>
    <row r="13" spans="1:13" ht="15.75" thickBot="1" x14ac:dyDescent="0.3">
      <c r="B13" s="7" t="s">
        <v>9</v>
      </c>
      <c r="C13" s="26"/>
      <c r="D13" s="7" t="s">
        <v>37</v>
      </c>
      <c r="E13" s="7" t="s">
        <v>10</v>
      </c>
      <c r="F13" s="16" t="s">
        <v>11</v>
      </c>
      <c r="G13" s="7" t="s">
        <v>12</v>
      </c>
      <c r="H13" s="7" t="s">
        <v>8</v>
      </c>
    </row>
    <row r="14" spans="1:13" x14ac:dyDescent="0.25">
      <c r="A14">
        <v>4</v>
      </c>
      <c r="B14" t="s">
        <v>21</v>
      </c>
      <c r="C14" t="s">
        <v>31</v>
      </c>
      <c r="D14">
        <v>1</v>
      </c>
      <c r="E14">
        <v>53</v>
      </c>
      <c r="F14" s="17">
        <f>(E14/1000)*$C$12</f>
        <v>1.325</v>
      </c>
      <c r="G14">
        <v>320</v>
      </c>
      <c r="H14" s="8"/>
    </row>
    <row r="15" spans="1:13" x14ac:dyDescent="0.25">
      <c r="A15">
        <v>5</v>
      </c>
      <c r="B15" t="s">
        <v>22</v>
      </c>
      <c r="C15" t="s">
        <v>32</v>
      </c>
      <c r="D15">
        <v>1</v>
      </c>
      <c r="E15">
        <v>10</v>
      </c>
      <c r="F15" s="17">
        <f t="shared" ref="F15:F18" si="1">(E15/1000)*$C$12</f>
        <v>0.25</v>
      </c>
      <c r="G15">
        <v>48</v>
      </c>
      <c r="H15" s="8"/>
    </row>
    <row r="16" spans="1:13" x14ac:dyDescent="0.25">
      <c r="F16" s="17">
        <f t="shared" si="1"/>
        <v>0</v>
      </c>
      <c r="H16" s="8"/>
    </row>
    <row r="17" spans="2:13" x14ac:dyDescent="0.25">
      <c r="F17" s="17">
        <f t="shared" si="1"/>
        <v>0</v>
      </c>
      <c r="H17" s="8"/>
    </row>
    <row r="18" spans="2:13" x14ac:dyDescent="0.25">
      <c r="F18" s="17">
        <f t="shared" si="1"/>
        <v>0</v>
      </c>
      <c r="H18" s="8"/>
    </row>
    <row r="19" spans="2:13" ht="15.75" thickBot="1" x14ac:dyDescent="0.3">
      <c r="B19" s="12"/>
      <c r="E19" s="20" t="s">
        <v>13</v>
      </c>
      <c r="F19" s="21">
        <f>SUM(F14:F18)</f>
        <v>1.575</v>
      </c>
      <c r="H19" s="13"/>
    </row>
    <row r="20" spans="2:13" ht="15.75" thickBot="1" x14ac:dyDescent="0.3">
      <c r="B20" s="10" t="s">
        <v>14</v>
      </c>
      <c r="C20" s="11"/>
      <c r="D20" s="11"/>
      <c r="E20" s="19"/>
      <c r="F20" s="19"/>
      <c r="G20" s="11"/>
      <c r="H20" s="11"/>
      <c r="I20" s="11"/>
      <c r="J20" s="11"/>
      <c r="K20" s="11"/>
      <c r="L20" s="11"/>
      <c r="M20" s="11"/>
    </row>
    <row r="21" spans="2:13" x14ac:dyDescent="0.25">
      <c r="B21" t="s">
        <v>23</v>
      </c>
    </row>
    <row r="22" spans="2:13" x14ac:dyDescent="0.25">
      <c r="B22" t="s">
        <v>24</v>
      </c>
    </row>
    <row r="23" spans="2:13" x14ac:dyDescent="0.25">
      <c r="B23" t="s">
        <v>25</v>
      </c>
    </row>
    <row r="24" spans="2:13" x14ac:dyDescent="0.25">
      <c r="B24" t="s">
        <v>26</v>
      </c>
    </row>
    <row r="25" spans="2:13" x14ac:dyDescent="0.25">
      <c r="B25" t="s">
        <v>27</v>
      </c>
    </row>
    <row r="26" spans="2:13" ht="15.75" thickBot="1" x14ac:dyDescent="0.3"/>
    <row r="27" spans="2:13" ht="15.75" thickBot="1" x14ac:dyDescent="0.3">
      <c r="B27" s="29" t="s">
        <v>15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2:13" ht="15.75" thickBot="1" x14ac:dyDescent="0.3">
      <c r="B28" s="30" t="s">
        <v>16</v>
      </c>
      <c r="C28" s="30" t="s">
        <v>8</v>
      </c>
    </row>
    <row r="29" spans="2:13" x14ac:dyDescent="0.25">
      <c r="B29" t="s">
        <v>34</v>
      </c>
      <c r="C29" s="8" t="s">
        <v>38</v>
      </c>
    </row>
  </sheetData>
  <hyperlinks>
    <hyperlink ref="J5" r:id="rId1" xr:uid="{57C83C38-FF34-4AC5-ADBD-4564F5A963CF}"/>
    <hyperlink ref="C29" r:id="rId2" xr:uid="{59196A6A-AF86-4938-A36A-7E6CD2618EC2}"/>
    <hyperlink ref="J6" r:id="rId3" xr:uid="{F42DEA00-EA4C-4487-8BB7-E32DA4C7AA8F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8b325e6-602c-452a-8617-173bf47082c5"/>
    <ds:schemaRef ds:uri="8cf100d1-0775-4feb-8634-62999c4541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1FA77B-5171-478D-BCE5-A36CF708C174}"/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Spinning_Light_Wand_Adaptation_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2022-04-20T21:54:54Z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