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klp4/Repositories/SleepOverBC/Data/"/>
    </mc:Choice>
  </mc:AlternateContent>
  <bookViews>
    <workbookView xWindow="480" yWindow="460" windowWidth="25000" windowHeight="14940" activeTab="4"/>
  </bookViews>
  <sheets>
    <sheet name="Sheet1" sheetId="1" r:id="rId1"/>
    <sheet name="Chart1" sheetId="11" r:id="rId2"/>
    <sheet name="Chart2" sheetId="12" r:id="rId3"/>
    <sheet name="Chart3" sheetId="5" r:id="rId4"/>
    <sheet name="Chart4" sheetId="8" r:id="rId5"/>
  </sheets>
  <definedNames>
    <definedName name="base">Sheet1!$E$2:$I$2</definedName>
    <definedName name="base2">Sheet1!$AQ$2:$AY$2</definedName>
    <definedName name="emp">Sheet1!$J$3:$J$61</definedName>
    <definedName name="ft">Sheet1!$M$3:$M$60</definedName>
    <definedName name="pt">Sheet1!$L$3:$L$61</definedName>
    <definedName name="total">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X3" i="1" s="1"/>
  <c r="L3" i="1"/>
  <c r="AM3" i="1" s="1"/>
  <c r="Q3" i="1"/>
  <c r="M4" i="1"/>
  <c r="L4" i="1"/>
  <c r="AE4" i="1" s="1"/>
  <c r="Q4" i="1"/>
  <c r="AV4" i="1" s="1"/>
  <c r="M5" i="1"/>
  <c r="L5" i="1"/>
  <c r="M6" i="1"/>
  <c r="L6" i="1"/>
  <c r="Q6" i="1"/>
  <c r="M7" i="1"/>
  <c r="L7" i="1"/>
  <c r="AL7" i="1" s="1"/>
  <c r="Q7" i="1"/>
  <c r="AV7" i="1" s="1"/>
  <c r="M8" i="1"/>
  <c r="L8" i="1"/>
  <c r="Q8" i="1"/>
  <c r="M9" i="1"/>
  <c r="L9" i="1"/>
  <c r="Q9" i="1"/>
  <c r="M10" i="1"/>
  <c r="L10" i="1"/>
  <c r="AE10" i="1" s="1"/>
  <c r="AX10" i="1" s="1"/>
  <c r="Q10" i="1"/>
  <c r="S12" i="1" s="1"/>
  <c r="H12" i="1" s="1"/>
  <c r="M11" i="1"/>
  <c r="L11" i="1"/>
  <c r="Q11" i="1"/>
  <c r="M12" i="1"/>
  <c r="L12" i="1"/>
  <c r="Q12" i="1"/>
  <c r="M13" i="1"/>
  <c r="L13" i="1"/>
  <c r="Q13" i="1"/>
  <c r="M14" i="1"/>
  <c r="X14" i="1" s="1"/>
  <c r="L14" i="1"/>
  <c r="AL14" i="1" s="1"/>
  <c r="Q14" i="1"/>
  <c r="S16" i="1" s="1"/>
  <c r="H16" i="1" s="1"/>
  <c r="M15" i="1"/>
  <c r="L15" i="1"/>
  <c r="Q15" i="1"/>
  <c r="S17" i="1" s="1"/>
  <c r="M16" i="1"/>
  <c r="L16" i="1"/>
  <c r="Q16" i="1"/>
  <c r="AV16" i="1" s="1"/>
  <c r="M17" i="1"/>
  <c r="L17" i="1"/>
  <c r="Q17" i="1"/>
  <c r="M18" i="1"/>
  <c r="L18" i="1"/>
  <c r="Q18" i="1"/>
  <c r="M19" i="1"/>
  <c r="L19" i="1"/>
  <c r="Q19" i="1"/>
  <c r="AV19" i="1" s="1"/>
  <c r="M20" i="1"/>
  <c r="L20" i="1"/>
  <c r="AL20" i="1" s="1"/>
  <c r="Q20" i="1"/>
  <c r="M21" i="1"/>
  <c r="L21" i="1"/>
  <c r="Q21" i="1"/>
  <c r="M22" i="1"/>
  <c r="L22" i="1"/>
  <c r="AE22" i="1" s="1"/>
  <c r="Q22" i="1"/>
  <c r="M23" i="1"/>
  <c r="L23" i="1"/>
  <c r="Q23" i="1"/>
  <c r="M24" i="1"/>
  <c r="L24" i="1"/>
  <c r="Q24" i="1"/>
  <c r="M25" i="1"/>
  <c r="L25" i="1"/>
  <c r="Q25" i="1"/>
  <c r="M26" i="1"/>
  <c r="AL26" i="1" s="1"/>
  <c r="L26" i="1"/>
  <c r="Q26" i="1"/>
  <c r="M27" i="1"/>
  <c r="L27" i="1"/>
  <c r="Q27" i="1"/>
  <c r="M28" i="1"/>
  <c r="L28" i="1"/>
  <c r="Q28" i="1"/>
  <c r="AV28" i="1" s="1"/>
  <c r="M29" i="1"/>
  <c r="L29" i="1"/>
  <c r="Q29" i="1"/>
  <c r="M30" i="1"/>
  <c r="L30" i="1"/>
  <c r="Q30" i="1"/>
  <c r="AV30" i="1" s="1"/>
  <c r="M31" i="1"/>
  <c r="L31" i="1"/>
  <c r="Q31" i="1"/>
  <c r="AV31" i="1" s="1"/>
  <c r="M32" i="1"/>
  <c r="L32" i="1"/>
  <c r="Q32" i="1"/>
  <c r="M33" i="1"/>
  <c r="Q33" i="1" s="1"/>
  <c r="L33" i="1"/>
  <c r="M34" i="1"/>
  <c r="L34" i="1"/>
  <c r="AE34" i="1" s="1"/>
  <c r="AX34" i="1" s="1"/>
  <c r="Q34" i="1"/>
  <c r="M35" i="1"/>
  <c r="L35" i="1"/>
  <c r="M36" i="1"/>
  <c r="L36" i="1"/>
  <c r="Q36" i="1"/>
  <c r="M37" i="1"/>
  <c r="L37" i="1"/>
  <c r="Q37" i="1"/>
  <c r="M38" i="1"/>
  <c r="AL38" i="1" s="1"/>
  <c r="L38" i="1"/>
  <c r="Q38" i="1"/>
  <c r="M39" i="1"/>
  <c r="L39" i="1"/>
  <c r="M40" i="1"/>
  <c r="L40" i="1"/>
  <c r="Q40" i="1"/>
  <c r="AV40" i="1" s="1"/>
  <c r="M41" i="1"/>
  <c r="L41" i="1"/>
  <c r="Q41" i="1" s="1"/>
  <c r="M42" i="1"/>
  <c r="L42" i="1"/>
  <c r="Q42" i="1"/>
  <c r="M43" i="1"/>
  <c r="L43" i="1"/>
  <c r="M44" i="1"/>
  <c r="L44" i="1"/>
  <c r="Q44" i="1"/>
  <c r="M45" i="1"/>
  <c r="L45" i="1"/>
  <c r="Q45" i="1" s="1"/>
  <c r="M46" i="1"/>
  <c r="L46" i="1"/>
  <c r="AE46" i="1" s="1"/>
  <c r="Q46" i="1"/>
  <c r="M47" i="1"/>
  <c r="X47" i="1" s="1"/>
  <c r="L47" i="1"/>
  <c r="Q47" i="1"/>
  <c r="M48" i="1"/>
  <c r="L48" i="1"/>
  <c r="Q48" i="1"/>
  <c r="M49" i="1"/>
  <c r="Q49" i="1" s="1"/>
  <c r="L49" i="1"/>
  <c r="M50" i="1"/>
  <c r="AL50" i="1" s="1"/>
  <c r="AY50" i="1" s="1"/>
  <c r="L50" i="1"/>
  <c r="Q50" i="1"/>
  <c r="I50" i="1" s="1"/>
  <c r="M51" i="1"/>
  <c r="L51" i="1"/>
  <c r="Q51" i="1"/>
  <c r="M52" i="1"/>
  <c r="L52" i="1"/>
  <c r="M53" i="1"/>
  <c r="Q53" i="1" s="1"/>
  <c r="L53" i="1"/>
  <c r="M54" i="1"/>
  <c r="L54" i="1"/>
  <c r="Q54" i="1"/>
  <c r="M55" i="1"/>
  <c r="L55" i="1"/>
  <c r="R55" i="1" s="1"/>
  <c r="G55" i="1" s="1"/>
  <c r="Q55" i="1"/>
  <c r="M56" i="1"/>
  <c r="AF56" i="1" s="1"/>
  <c r="L56" i="1"/>
  <c r="M57" i="1"/>
  <c r="Q57" i="1" s="1"/>
  <c r="L57" i="1"/>
  <c r="M58" i="1"/>
  <c r="L58" i="1"/>
  <c r="AE58" i="1" s="1"/>
  <c r="AG60" i="1" s="1"/>
  <c r="Q58" i="1"/>
  <c r="AV58" i="1" s="1"/>
  <c r="S9" i="1"/>
  <c r="S10" i="1"/>
  <c r="S11" i="1"/>
  <c r="S47" i="1"/>
  <c r="X6" i="1"/>
  <c r="X7" i="1"/>
  <c r="X8" i="1"/>
  <c r="X9" i="1"/>
  <c r="X10" i="1"/>
  <c r="AW10" i="1" s="1"/>
  <c r="X11" i="1"/>
  <c r="AW11" i="1" s="1"/>
  <c r="X13" i="1"/>
  <c r="X17" i="1"/>
  <c r="X18" i="1"/>
  <c r="X19" i="1"/>
  <c r="X20" i="1"/>
  <c r="X21" i="1"/>
  <c r="X22" i="1"/>
  <c r="AW22" i="1" s="1"/>
  <c r="X23" i="1"/>
  <c r="X25" i="1"/>
  <c r="X29" i="1"/>
  <c r="AW29" i="1" s="1"/>
  <c r="X30" i="1"/>
  <c r="X31" i="1"/>
  <c r="X33" i="1"/>
  <c r="X34" i="1"/>
  <c r="AW34" i="1" s="1"/>
  <c r="X37" i="1"/>
  <c r="X41" i="1"/>
  <c r="X42" i="1"/>
  <c r="X44" i="1"/>
  <c r="X45" i="1"/>
  <c r="X46" i="1"/>
  <c r="X49" i="1"/>
  <c r="X53" i="1"/>
  <c r="X54" i="1"/>
  <c r="X57" i="1"/>
  <c r="Z60" i="1" s="1"/>
  <c r="X58" i="1"/>
  <c r="AW58" i="1" s="1"/>
  <c r="AE3" i="1"/>
  <c r="AE6" i="1"/>
  <c r="AX6" i="1" s="1"/>
  <c r="AE7" i="1"/>
  <c r="AX7" i="1" s="1"/>
  <c r="AE9" i="1"/>
  <c r="AE12" i="1"/>
  <c r="AE13" i="1"/>
  <c r="AE14" i="1"/>
  <c r="AE15" i="1"/>
  <c r="AE17" i="1"/>
  <c r="AE18" i="1"/>
  <c r="AX18" i="1" s="1"/>
  <c r="AE21" i="1"/>
  <c r="AE24" i="1"/>
  <c r="AE25" i="1"/>
  <c r="AE26" i="1"/>
  <c r="AX26" i="1" s="1"/>
  <c r="AE27" i="1"/>
  <c r="AE28" i="1"/>
  <c r="AE29" i="1"/>
  <c r="AE30" i="1"/>
  <c r="AX30" i="1" s="1"/>
  <c r="AE33" i="1"/>
  <c r="AE37" i="1"/>
  <c r="AE38" i="1"/>
  <c r="AE40" i="1"/>
  <c r="AE41" i="1"/>
  <c r="AE42" i="1"/>
  <c r="AX42" i="1" s="1"/>
  <c r="AE45" i="1"/>
  <c r="AE48" i="1"/>
  <c r="AE49" i="1"/>
  <c r="AE50" i="1"/>
  <c r="AX50" i="1" s="1"/>
  <c r="AE53" i="1"/>
  <c r="AE54" i="1"/>
  <c r="AX54" i="1" s="1"/>
  <c r="AE57" i="1"/>
  <c r="AL3" i="1"/>
  <c r="AL6" i="1"/>
  <c r="AL8" i="1"/>
  <c r="AL9" i="1"/>
  <c r="AL10" i="1"/>
  <c r="AY10" i="1" s="1"/>
  <c r="AL11" i="1"/>
  <c r="AL12" i="1"/>
  <c r="AL13" i="1"/>
  <c r="AL17" i="1"/>
  <c r="AL18" i="1"/>
  <c r="AL19" i="1"/>
  <c r="AL21" i="1"/>
  <c r="AL22" i="1"/>
  <c r="AY22" i="1" s="1"/>
  <c r="AL23" i="1"/>
  <c r="AL24" i="1"/>
  <c r="AY24" i="1" s="1"/>
  <c r="AL25" i="1"/>
  <c r="AL29" i="1"/>
  <c r="AL30" i="1"/>
  <c r="AL31" i="1"/>
  <c r="AL32" i="1"/>
  <c r="AL33" i="1"/>
  <c r="AL34" i="1"/>
  <c r="AL36" i="1"/>
  <c r="AY36" i="1" s="1"/>
  <c r="AL37" i="1"/>
  <c r="AL41" i="1"/>
  <c r="AL42" i="1"/>
  <c r="AL44" i="1"/>
  <c r="AL45" i="1"/>
  <c r="AL46" i="1"/>
  <c r="AL47" i="1"/>
  <c r="AL48" i="1"/>
  <c r="AY48" i="1" s="1"/>
  <c r="AL49" i="1"/>
  <c r="AL53" i="1"/>
  <c r="AL54" i="1"/>
  <c r="AL57" i="1"/>
  <c r="AY57" i="1" s="1"/>
  <c r="AL58" i="1"/>
  <c r="AV6" i="1"/>
  <c r="AW6" i="1"/>
  <c r="AY6" i="1"/>
  <c r="AY7" i="1"/>
  <c r="AV8" i="1"/>
  <c r="AY8" i="1"/>
  <c r="AV9" i="1"/>
  <c r="AW9" i="1"/>
  <c r="AX9" i="1"/>
  <c r="AV11" i="1"/>
  <c r="AV12" i="1"/>
  <c r="AV13" i="1"/>
  <c r="AW13" i="1"/>
  <c r="AX13" i="1"/>
  <c r="AV14" i="1"/>
  <c r="AV15" i="1"/>
  <c r="AV17" i="1"/>
  <c r="AW17" i="1"/>
  <c r="AX17" i="1"/>
  <c r="AY17" i="1"/>
  <c r="AV18" i="1"/>
  <c r="AW18" i="1"/>
  <c r="AY19" i="1"/>
  <c r="AV20" i="1"/>
  <c r="AW20" i="1"/>
  <c r="AV21" i="1"/>
  <c r="AW21" i="1"/>
  <c r="AX21" i="1"/>
  <c r="AV23" i="1"/>
  <c r="AY23" i="1"/>
  <c r="AV24" i="1"/>
  <c r="AV25" i="1"/>
  <c r="AW25" i="1"/>
  <c r="AX25" i="1"/>
  <c r="AY25" i="1"/>
  <c r="AV27" i="1"/>
  <c r="AV29" i="1"/>
  <c r="AX29" i="1"/>
  <c r="AY29" i="1"/>
  <c r="AV33" i="1"/>
  <c r="AW33" i="1"/>
  <c r="AX33" i="1"/>
  <c r="AY34" i="1"/>
  <c r="AV36" i="1"/>
  <c r="AV37" i="1"/>
  <c r="AW37" i="1"/>
  <c r="AX37" i="1"/>
  <c r="AY37" i="1"/>
  <c r="AX38" i="1"/>
  <c r="AX40" i="1"/>
  <c r="AV41" i="1"/>
  <c r="AW41" i="1"/>
  <c r="AX41" i="1"/>
  <c r="AY41" i="1"/>
  <c r="AV42" i="1"/>
  <c r="AV44" i="1"/>
  <c r="AV45" i="1"/>
  <c r="AW45" i="1"/>
  <c r="AX45" i="1"/>
  <c r="AX46" i="1"/>
  <c r="AV48" i="1"/>
  <c r="AW49" i="1"/>
  <c r="AY49" i="1"/>
  <c r="AV50" i="1"/>
  <c r="AV53" i="1"/>
  <c r="AW53" i="1"/>
  <c r="AX53" i="1"/>
  <c r="AY53" i="1"/>
  <c r="AV54" i="1"/>
  <c r="AW54" i="1"/>
  <c r="AV57" i="1"/>
  <c r="AW57" i="1"/>
  <c r="AX57" i="1"/>
  <c r="AX58" i="1"/>
  <c r="AY58" i="1"/>
  <c r="AV3" i="1"/>
  <c r="AW3" i="1"/>
  <c r="AX3" i="1"/>
  <c r="AY3" i="1"/>
  <c r="AM4" i="1"/>
  <c r="AM5" i="1"/>
  <c r="AM6" i="1"/>
  <c r="AM7" i="1"/>
  <c r="AM8" i="1"/>
  <c r="AM9" i="1"/>
  <c r="AM10" i="1"/>
  <c r="AM13" i="1"/>
  <c r="AM14" i="1"/>
  <c r="AM15" i="1"/>
  <c r="AM16" i="1"/>
  <c r="AM17" i="1"/>
  <c r="AM18" i="1"/>
  <c r="AM19" i="1"/>
  <c r="AM20" i="1"/>
  <c r="AM21" i="1"/>
  <c r="AM22" i="1"/>
  <c r="AM25" i="1"/>
  <c r="AM26" i="1"/>
  <c r="AM27" i="1"/>
  <c r="AM28" i="1"/>
  <c r="AM29" i="1"/>
  <c r="AM30" i="1"/>
  <c r="AM31" i="1"/>
  <c r="AM32" i="1"/>
  <c r="AM33" i="1"/>
  <c r="AM34" i="1"/>
  <c r="AM37" i="1"/>
  <c r="AM38" i="1"/>
  <c r="AM39" i="1"/>
  <c r="AM40" i="1"/>
  <c r="AM41" i="1"/>
  <c r="AM42" i="1"/>
  <c r="AM44" i="1"/>
  <c r="AM45" i="1"/>
  <c r="AM46" i="1"/>
  <c r="AM49" i="1"/>
  <c r="AM50" i="1"/>
  <c r="AM51" i="1"/>
  <c r="AM52" i="1"/>
  <c r="AM53" i="1"/>
  <c r="AM54" i="1"/>
  <c r="AM57" i="1"/>
  <c r="AM58" i="1"/>
  <c r="AF6" i="1"/>
  <c r="AF7" i="1"/>
  <c r="AF8" i="1"/>
  <c r="AF9" i="1"/>
  <c r="AF10" i="1"/>
  <c r="AF11" i="1"/>
  <c r="AF12" i="1"/>
  <c r="AF13" i="1"/>
  <c r="AF14" i="1"/>
  <c r="AF17" i="1"/>
  <c r="AF18" i="1"/>
  <c r="AF19" i="1"/>
  <c r="AF20" i="1"/>
  <c r="AF21" i="1"/>
  <c r="AF22" i="1"/>
  <c r="AF23" i="1"/>
  <c r="AF24" i="1"/>
  <c r="AF25" i="1"/>
  <c r="AF26" i="1"/>
  <c r="AF29" i="1"/>
  <c r="AF30" i="1"/>
  <c r="AF31" i="1"/>
  <c r="AF32" i="1"/>
  <c r="AF33" i="1"/>
  <c r="AF34" i="1"/>
  <c r="AF36" i="1"/>
  <c r="AF37" i="1"/>
  <c r="AF38" i="1"/>
  <c r="AF41" i="1"/>
  <c r="AF42" i="1"/>
  <c r="AF44" i="1"/>
  <c r="AF45" i="1"/>
  <c r="AF46" i="1"/>
  <c r="AF48" i="1"/>
  <c r="AF49" i="1"/>
  <c r="AF50" i="1"/>
  <c r="AF53" i="1"/>
  <c r="AF54" i="1"/>
  <c r="AF57" i="1"/>
  <c r="AF58" i="1"/>
  <c r="AF3" i="1"/>
  <c r="AK2" i="1"/>
  <c r="AJ2" i="1"/>
  <c r="AD2" i="1"/>
  <c r="AC2" i="1"/>
  <c r="Y6" i="1"/>
  <c r="Y7" i="1"/>
  <c r="Y8" i="1"/>
  <c r="Y9" i="1"/>
  <c r="Y10" i="1"/>
  <c r="Y11" i="1"/>
  <c r="Y12" i="1"/>
  <c r="Y13" i="1"/>
  <c r="Y14" i="1"/>
  <c r="Y17" i="1"/>
  <c r="Y18" i="1"/>
  <c r="Y19" i="1"/>
  <c r="Y20" i="1"/>
  <c r="Y21" i="1"/>
  <c r="Y22" i="1"/>
  <c r="Y23" i="1"/>
  <c r="Y24" i="1"/>
  <c r="Y25" i="1"/>
  <c r="Y26" i="1"/>
  <c r="Y29" i="1"/>
  <c r="Y30" i="1"/>
  <c r="Y31" i="1"/>
  <c r="Y32" i="1"/>
  <c r="Y33" i="1"/>
  <c r="Y34" i="1"/>
  <c r="Y36" i="1"/>
  <c r="Y37" i="1"/>
  <c r="Y38" i="1"/>
  <c r="Y41" i="1"/>
  <c r="Y42" i="1"/>
  <c r="Y44" i="1"/>
  <c r="Y45" i="1"/>
  <c r="Y46" i="1"/>
  <c r="Y48" i="1"/>
  <c r="Y49" i="1"/>
  <c r="Y50" i="1"/>
  <c r="Y53" i="1"/>
  <c r="Y54" i="1"/>
  <c r="Y57" i="1"/>
  <c r="Y58" i="1"/>
  <c r="Y3" i="1"/>
  <c r="R3" i="1"/>
  <c r="G3" i="1" s="1"/>
  <c r="W2" i="1"/>
  <c r="V2" i="1"/>
  <c r="R46" i="1"/>
  <c r="G46" i="1" s="1"/>
  <c r="R48" i="1"/>
  <c r="G48" i="1"/>
  <c r="R49" i="1"/>
  <c r="G49" i="1" s="1"/>
  <c r="R4" i="1"/>
  <c r="G4" i="1"/>
  <c r="L59" i="1"/>
  <c r="M59" i="1"/>
  <c r="R59" i="1" s="1"/>
  <c r="G59" i="1" s="1"/>
  <c r="L60" i="1"/>
  <c r="M60" i="1"/>
  <c r="R5" i="1"/>
  <c r="G5" i="1"/>
  <c r="R6" i="1"/>
  <c r="G6" i="1"/>
  <c r="R7" i="1"/>
  <c r="G7" i="1" s="1"/>
  <c r="R8" i="1"/>
  <c r="G8" i="1"/>
  <c r="R11" i="1"/>
  <c r="G11" i="1"/>
  <c r="R15" i="1"/>
  <c r="G15" i="1"/>
  <c r="R19" i="1"/>
  <c r="G19" i="1"/>
  <c r="R23" i="1"/>
  <c r="G23" i="1"/>
  <c r="R27" i="1"/>
  <c r="G27" i="1" s="1"/>
  <c r="R31" i="1"/>
  <c r="G31" i="1"/>
  <c r="R43" i="1"/>
  <c r="G43" i="1"/>
  <c r="R51" i="1"/>
  <c r="G51" i="1"/>
  <c r="R9" i="1"/>
  <c r="G9" i="1"/>
  <c r="R10" i="1"/>
  <c r="G10" i="1"/>
  <c r="R12" i="1"/>
  <c r="G12" i="1"/>
  <c r="R13" i="1"/>
  <c r="G13" i="1"/>
  <c r="R14" i="1"/>
  <c r="G14" i="1" s="1"/>
  <c r="R16" i="1"/>
  <c r="G16" i="1"/>
  <c r="R17" i="1"/>
  <c r="G17" i="1"/>
  <c r="R18" i="1"/>
  <c r="G18" i="1"/>
  <c r="R20" i="1"/>
  <c r="G20" i="1"/>
  <c r="R21" i="1"/>
  <c r="G21" i="1"/>
  <c r="R22" i="1"/>
  <c r="G22" i="1" s="1"/>
  <c r="R24" i="1"/>
  <c r="G24" i="1"/>
  <c r="R25" i="1"/>
  <c r="G25" i="1"/>
  <c r="R26" i="1"/>
  <c r="G26" i="1"/>
  <c r="R28" i="1"/>
  <c r="G28" i="1"/>
  <c r="R29" i="1"/>
  <c r="G29" i="1"/>
  <c r="R30" i="1"/>
  <c r="G30" i="1" s="1"/>
  <c r="R32" i="1"/>
  <c r="G32" i="1"/>
  <c r="R33" i="1"/>
  <c r="G33" i="1"/>
  <c r="R34" i="1"/>
  <c r="G34" i="1"/>
  <c r="R36" i="1"/>
  <c r="G36" i="1"/>
  <c r="R37" i="1"/>
  <c r="G37" i="1"/>
  <c r="R38" i="1"/>
  <c r="G38" i="1" s="1"/>
  <c r="R40" i="1"/>
  <c r="G40" i="1"/>
  <c r="R41" i="1"/>
  <c r="G41" i="1"/>
  <c r="R42" i="1"/>
  <c r="G42" i="1"/>
  <c r="R44" i="1"/>
  <c r="G44" i="1"/>
  <c r="R45" i="1"/>
  <c r="G45" i="1"/>
  <c r="R50" i="1"/>
  <c r="G50" i="1" s="1"/>
  <c r="R53" i="1"/>
  <c r="G53" i="1"/>
  <c r="R54" i="1"/>
  <c r="G54" i="1"/>
  <c r="R56" i="1"/>
  <c r="G56" i="1"/>
  <c r="R57" i="1"/>
  <c r="G57" i="1"/>
  <c r="R58" i="1"/>
  <c r="G58" i="1" s="1"/>
  <c r="R60" i="1"/>
  <c r="G60" i="1"/>
  <c r="P2" i="1"/>
  <c r="O2" i="1"/>
  <c r="I4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3" i="1"/>
  <c r="I25" i="1"/>
  <c r="I27" i="1"/>
  <c r="I28" i="1"/>
  <c r="I29" i="1"/>
  <c r="I31" i="1"/>
  <c r="I32" i="1"/>
  <c r="I33" i="1"/>
  <c r="I36" i="1"/>
  <c r="I37" i="1"/>
  <c r="I40" i="1"/>
  <c r="I41" i="1"/>
  <c r="I44" i="1"/>
  <c r="I45" i="1"/>
  <c r="I48" i="1"/>
  <c r="I49" i="1"/>
  <c r="I53" i="1"/>
  <c r="I54" i="1"/>
  <c r="I55" i="1"/>
  <c r="I57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F3" i="1"/>
  <c r="E3" i="1"/>
  <c r="A4" i="1"/>
  <c r="A5" i="1"/>
  <c r="A6" i="1"/>
  <c r="A7" i="1" s="1"/>
  <c r="A8" i="1" s="1"/>
  <c r="A9" i="1" s="1"/>
  <c r="A10" i="1" s="1"/>
  <c r="A11" i="1" s="1"/>
  <c r="A12" i="1" s="1"/>
  <c r="A13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I3" i="1"/>
  <c r="AW47" i="1" l="1"/>
  <c r="AX28" i="1"/>
  <c r="AY11" i="1"/>
  <c r="AY14" i="1"/>
  <c r="AY32" i="1"/>
  <c r="Z24" i="1"/>
  <c r="AR24" i="1" s="1"/>
  <c r="AY12" i="1"/>
  <c r="AQ12" i="1"/>
  <c r="AQ47" i="1"/>
  <c r="H47" i="1"/>
  <c r="I38" i="1"/>
  <c r="S50" i="1"/>
  <c r="AV47" i="1"/>
  <c r="I47" i="1"/>
  <c r="AW44" i="1"/>
  <c r="AX49" i="1"/>
  <c r="AX48" i="1"/>
  <c r="AG51" i="1"/>
  <c r="AS51" i="1" s="1"/>
  <c r="AX22" i="1"/>
  <c r="AG24" i="1"/>
  <c r="AS24" i="1" s="1"/>
  <c r="AG25" i="1"/>
  <c r="AS25" i="1" s="1"/>
  <c r="Z17" i="1"/>
  <c r="AR17" i="1" s="1"/>
  <c r="AW14" i="1"/>
  <c r="S30" i="1"/>
  <c r="AX4" i="1"/>
  <c r="AY47" i="1"/>
  <c r="AL52" i="1"/>
  <c r="AF52" i="1"/>
  <c r="Y52" i="1"/>
  <c r="X52" i="1"/>
  <c r="AE52" i="1"/>
  <c r="Q52" i="1"/>
  <c r="R52" i="1"/>
  <c r="G52" i="1" s="1"/>
  <c r="AN47" i="1"/>
  <c r="AT47" i="1" s="1"/>
  <c r="AY44" i="1"/>
  <c r="AY38" i="1"/>
  <c r="I30" i="1"/>
  <c r="AG12" i="1"/>
  <c r="AS12" i="1" s="1"/>
  <c r="AQ11" i="1"/>
  <c r="H11" i="1"/>
  <c r="AN23" i="1"/>
  <c r="AT23" i="1" s="1"/>
  <c r="AN20" i="1"/>
  <c r="AT20" i="1" s="1"/>
  <c r="S28" i="1"/>
  <c r="AV26" i="1"/>
  <c r="I26" i="1"/>
  <c r="S29" i="1"/>
  <c r="AY30" i="1"/>
  <c r="AL39" i="1"/>
  <c r="AN41" i="1" s="1"/>
  <c r="AT41" i="1" s="1"/>
  <c r="AF39" i="1"/>
  <c r="Y39" i="1"/>
  <c r="X39" i="1"/>
  <c r="R39" i="1"/>
  <c r="G39" i="1" s="1"/>
  <c r="Q39" i="1"/>
  <c r="AE39" i="1"/>
  <c r="AG41" i="1" s="1"/>
  <c r="AS41" i="1" s="1"/>
  <c r="AY26" i="1"/>
  <c r="AN25" i="1"/>
  <c r="AT25" i="1" s="1"/>
  <c r="AY45" i="1"/>
  <c r="AN48" i="1"/>
  <c r="AT48" i="1" s="1"/>
  <c r="AW30" i="1"/>
  <c r="AV55" i="1"/>
  <c r="AX14" i="1"/>
  <c r="Z11" i="1"/>
  <c r="AR11" i="1" s="1"/>
  <c r="AW8" i="1"/>
  <c r="H10" i="1"/>
  <c r="AQ10" i="1"/>
  <c r="AM35" i="1"/>
  <c r="AE35" i="1"/>
  <c r="Q35" i="1"/>
  <c r="AL35" i="1"/>
  <c r="AN35" i="1" s="1"/>
  <c r="AT35" i="1" s="1"/>
  <c r="AF35" i="1"/>
  <c r="X35" i="1"/>
  <c r="R35" i="1"/>
  <c r="G35" i="1" s="1"/>
  <c r="AV34" i="1"/>
  <c r="I34" i="1"/>
  <c r="AE43" i="1"/>
  <c r="AG44" i="1" s="1"/>
  <c r="AS44" i="1" s="1"/>
  <c r="Q43" i="1"/>
  <c r="AF43" i="1"/>
  <c r="Y43" i="1"/>
  <c r="AM43" i="1"/>
  <c r="AL43" i="1"/>
  <c r="X43" i="1"/>
  <c r="AV51" i="1"/>
  <c r="I51" i="1"/>
  <c r="AQ16" i="1"/>
  <c r="AG16" i="1"/>
  <c r="AS16" i="1" s="1"/>
  <c r="AW46" i="1"/>
  <c r="Z26" i="1"/>
  <c r="AR26" i="1" s="1"/>
  <c r="H9" i="1"/>
  <c r="AQ9" i="1"/>
  <c r="AQ17" i="1"/>
  <c r="H17" i="1"/>
  <c r="AY13" i="1"/>
  <c r="AY31" i="1"/>
  <c r="S24" i="1"/>
  <c r="S25" i="1"/>
  <c r="AV22" i="1"/>
  <c r="I22" i="1"/>
  <c r="S22" i="1"/>
  <c r="S23" i="1"/>
  <c r="AW31" i="1"/>
  <c r="S31" i="1"/>
  <c r="AE56" i="1"/>
  <c r="Q56" i="1"/>
  <c r="Y56" i="1"/>
  <c r="AM56" i="1"/>
  <c r="X56" i="1"/>
  <c r="AL56" i="1"/>
  <c r="AY56" i="1" s="1"/>
  <c r="AM47" i="1"/>
  <c r="R47" i="1"/>
  <c r="G47" i="1" s="1"/>
  <c r="AE47" i="1"/>
  <c r="AF47" i="1"/>
  <c r="Y47" i="1"/>
  <c r="AL51" i="1"/>
  <c r="AN53" i="1" s="1"/>
  <c r="AT53" i="1" s="1"/>
  <c r="AF51" i="1"/>
  <c r="Y51" i="1"/>
  <c r="X51" i="1"/>
  <c r="S49" i="1"/>
  <c r="AV46" i="1"/>
  <c r="I46" i="1"/>
  <c r="S20" i="1"/>
  <c r="AY46" i="1"/>
  <c r="AX15" i="1"/>
  <c r="AF55" i="1"/>
  <c r="AV38" i="1"/>
  <c r="I42" i="1"/>
  <c r="Y35" i="1"/>
  <c r="AY20" i="1"/>
  <c r="AE51" i="1"/>
  <c r="AX12" i="1"/>
  <c r="AX27" i="1"/>
  <c r="AE55" i="1"/>
  <c r="AG52" i="1" s="1"/>
  <c r="AS52" i="1" s="1"/>
  <c r="AN45" i="1"/>
  <c r="AT45" i="1" s="1"/>
  <c r="AY42" i="1"/>
  <c r="AW7" i="1"/>
  <c r="Q5" i="1"/>
  <c r="AL5" i="1"/>
  <c r="X5" i="1"/>
  <c r="AF5" i="1"/>
  <c r="Y5" i="1"/>
  <c r="AN11" i="1"/>
  <c r="AT11" i="1" s="1"/>
  <c r="Z44" i="1"/>
  <c r="AR44" i="1" s="1"/>
  <c r="S48" i="1"/>
  <c r="S27" i="1"/>
  <c r="S15" i="1"/>
  <c r="AV32" i="1"/>
  <c r="AL55" i="1"/>
  <c r="AX24" i="1"/>
  <c r="AG27" i="1"/>
  <c r="AS27" i="1" s="1"/>
  <c r="Z25" i="1"/>
  <c r="AR25" i="1" s="1"/>
  <c r="Z23" i="1"/>
  <c r="AR23" i="1" s="1"/>
  <c r="Z9" i="1"/>
  <c r="AR9" i="1" s="1"/>
  <c r="S21" i="1"/>
  <c r="AW23" i="1"/>
  <c r="AY54" i="1"/>
  <c r="AY21" i="1"/>
  <c r="AN24" i="1"/>
  <c r="AT24" i="1" s="1"/>
  <c r="AE5" i="1"/>
  <c r="AG6" i="1" s="1"/>
  <c r="AS6" i="1" s="1"/>
  <c r="X55" i="1"/>
  <c r="Z57" i="1" s="1"/>
  <c r="AR57" i="1" s="1"/>
  <c r="Z22" i="1"/>
  <c r="AR22" i="1" s="1"/>
  <c r="AW19" i="1"/>
  <c r="AV49" i="1"/>
  <c r="S52" i="1"/>
  <c r="AE32" i="1"/>
  <c r="AL28" i="1"/>
  <c r="AF28" i="1"/>
  <c r="Y28" i="1"/>
  <c r="X28" i="1"/>
  <c r="X24" i="1"/>
  <c r="AM24" i="1"/>
  <c r="AE20" i="1"/>
  <c r="AL16" i="1"/>
  <c r="AF16" i="1"/>
  <c r="Y16" i="1"/>
  <c r="X16" i="1"/>
  <c r="X12" i="1"/>
  <c r="AM12" i="1"/>
  <c r="AE8" i="1"/>
  <c r="AL4" i="1"/>
  <c r="X4" i="1"/>
  <c r="Z5" i="1" s="1"/>
  <c r="AR5" i="1" s="1"/>
  <c r="AF4" i="1"/>
  <c r="Y4" i="1"/>
  <c r="I24" i="1"/>
  <c r="AN52" i="1"/>
  <c r="AT52" i="1" s="1"/>
  <c r="AN5" i="1"/>
  <c r="AT5" i="1" s="1"/>
  <c r="S19" i="1"/>
  <c r="S51" i="1"/>
  <c r="AL40" i="1"/>
  <c r="AF40" i="1"/>
  <c r="Y40" i="1"/>
  <c r="X40" i="1"/>
  <c r="X36" i="1"/>
  <c r="AM36" i="1"/>
  <c r="S26" i="1"/>
  <c r="S14" i="1"/>
  <c r="S3" i="1"/>
  <c r="AY9" i="1"/>
  <c r="AM55" i="1"/>
  <c r="AN51" i="1"/>
  <c r="AT51" i="1" s="1"/>
  <c r="AN22" i="1"/>
  <c r="AT22" i="1" s="1"/>
  <c r="AG21" i="1"/>
  <c r="AS21" i="1" s="1"/>
  <c r="AG40" i="1"/>
  <c r="AS40" i="1" s="1"/>
  <c r="Z20" i="1"/>
  <c r="AR20" i="1" s="1"/>
  <c r="S18" i="1"/>
  <c r="S60" i="1"/>
  <c r="AE44" i="1"/>
  <c r="I12" i="1"/>
  <c r="I58" i="1"/>
  <c r="Y55" i="1"/>
  <c r="AW42" i="1"/>
  <c r="AY33" i="1"/>
  <c r="AN21" i="1"/>
  <c r="AT21" i="1" s="1"/>
  <c r="AE36" i="1"/>
  <c r="AE16" i="1"/>
  <c r="X32" i="1"/>
  <c r="X48" i="1"/>
  <c r="AM48" i="1"/>
  <c r="AE31" i="1"/>
  <c r="AG30" i="1" s="1"/>
  <c r="AS30" i="1" s="1"/>
  <c r="AL27" i="1"/>
  <c r="AF27" i="1"/>
  <c r="Y27" i="1"/>
  <c r="X27" i="1"/>
  <c r="AM23" i="1"/>
  <c r="AE23" i="1"/>
  <c r="AE19" i="1"/>
  <c r="AL15" i="1"/>
  <c r="AN15" i="1" s="1"/>
  <c r="AT15" i="1" s="1"/>
  <c r="AF15" i="1"/>
  <c r="Y15" i="1"/>
  <c r="X15" i="1"/>
  <c r="AM11" i="1"/>
  <c r="AE11" i="1"/>
  <c r="AN9" i="1"/>
  <c r="AT9" i="1" s="1"/>
  <c r="AN10" i="1"/>
  <c r="AT10" i="1" s="1"/>
  <c r="AV10" i="1"/>
  <c r="X50" i="1"/>
  <c r="X38" i="1"/>
  <c r="X26" i="1"/>
  <c r="AY18" i="1"/>
  <c r="S13" i="1"/>
  <c r="AW36" i="1" l="1"/>
  <c r="Z39" i="1"/>
  <c r="AR39" i="1" s="1"/>
  <c r="AN37" i="1"/>
  <c r="AT37" i="1" s="1"/>
  <c r="AN38" i="1"/>
  <c r="AT38" i="1" s="1"/>
  <c r="AY35" i="1"/>
  <c r="AN19" i="1"/>
  <c r="AT19" i="1" s="1"/>
  <c r="AY16" i="1"/>
  <c r="AG28" i="1"/>
  <c r="AS28" i="1" s="1"/>
  <c r="H25" i="1"/>
  <c r="AQ25" i="1"/>
  <c r="S38" i="1"/>
  <c r="AV35" i="1"/>
  <c r="I35" i="1"/>
  <c r="H24" i="1"/>
  <c r="AQ24" i="1"/>
  <c r="AN55" i="1"/>
  <c r="AT55" i="1" s="1"/>
  <c r="AY52" i="1"/>
  <c r="AN39" i="1"/>
  <c r="AT39" i="1" s="1"/>
  <c r="AX31" i="1"/>
  <c r="AG34" i="1"/>
  <c r="AS34" i="1" s="1"/>
  <c r="AG33" i="1"/>
  <c r="AS33" i="1" s="1"/>
  <c r="AW15" i="1"/>
  <c r="Z18" i="1"/>
  <c r="AR18" i="1" s="1"/>
  <c r="AV43" i="1"/>
  <c r="S46" i="1"/>
  <c r="I43" i="1"/>
  <c r="AW48" i="1"/>
  <c r="Z51" i="1"/>
  <c r="AR51" i="1" s="1"/>
  <c r="AG23" i="1"/>
  <c r="AS23" i="1" s="1"/>
  <c r="AX20" i="1"/>
  <c r="AV56" i="1"/>
  <c r="S59" i="1"/>
  <c r="I56" i="1"/>
  <c r="Z33" i="1"/>
  <c r="AR33" i="1" s="1"/>
  <c r="AG29" i="1"/>
  <c r="AS29" i="1" s="1"/>
  <c r="S43" i="1"/>
  <c r="AG59" i="1"/>
  <c r="AX56" i="1"/>
  <c r="AN13" i="1"/>
  <c r="AT13" i="1" s="1"/>
  <c r="S33" i="1"/>
  <c r="Z35" i="1"/>
  <c r="AR35" i="1" s="1"/>
  <c r="AW32" i="1"/>
  <c r="AG45" i="1"/>
  <c r="AS45" i="1" s="1"/>
  <c r="H31" i="1"/>
  <c r="AQ31" i="1"/>
  <c r="AG53" i="1"/>
  <c r="AS53" i="1" s="1"/>
  <c r="Z48" i="1"/>
  <c r="AR48" i="1" s="1"/>
  <c r="H3" i="1"/>
  <c r="AQ3" i="1"/>
  <c r="AN32" i="1"/>
  <c r="AT32" i="1" s="1"/>
  <c r="AN33" i="1"/>
  <c r="AT33" i="1" s="1"/>
  <c r="S36" i="1"/>
  <c r="H28" i="1"/>
  <c r="AQ28" i="1"/>
  <c r="AG31" i="1"/>
  <c r="AS31" i="1" s="1"/>
  <c r="AG38" i="1"/>
  <c r="AS38" i="1" s="1"/>
  <c r="AX35" i="1"/>
  <c r="AG36" i="1"/>
  <c r="AS36" i="1" s="1"/>
  <c r="S34" i="1"/>
  <c r="AW26" i="1"/>
  <c r="Z28" i="1"/>
  <c r="AR28" i="1" s="1"/>
  <c r="Z29" i="1"/>
  <c r="AR29" i="1" s="1"/>
  <c r="Z32" i="1"/>
  <c r="AR32" i="1" s="1"/>
  <c r="AN34" i="1"/>
  <c r="AT34" i="1" s="1"/>
  <c r="AG37" i="1"/>
  <c r="AS37" i="1" s="1"/>
  <c r="S41" i="1"/>
  <c r="AX16" i="1"/>
  <c r="AG19" i="1"/>
  <c r="AS19" i="1" s="1"/>
  <c r="AY40" i="1"/>
  <c r="AN43" i="1"/>
  <c r="AT43" i="1" s="1"/>
  <c r="Z31" i="1"/>
  <c r="AR31" i="1" s="1"/>
  <c r="AW28" i="1"/>
  <c r="AQ29" i="1"/>
  <c r="H29" i="1"/>
  <c r="AX36" i="1"/>
  <c r="AG39" i="1"/>
  <c r="AS39" i="1" s="1"/>
  <c r="AN4" i="1"/>
  <c r="AT4" i="1" s="1"/>
  <c r="AN6" i="1"/>
  <c r="AT6" i="1" s="1"/>
  <c r="AN7" i="1"/>
  <c r="AT7" i="1" s="1"/>
  <c r="AY4" i="1"/>
  <c r="AY5" i="1"/>
  <c r="AN8" i="1"/>
  <c r="AT8" i="1" s="1"/>
  <c r="AG9" i="1"/>
  <c r="AS9" i="1" s="1"/>
  <c r="AG10" i="1"/>
  <c r="AS10" i="1" s="1"/>
  <c r="AX8" i="1"/>
  <c r="AG11" i="1"/>
  <c r="AS11" i="1" s="1"/>
  <c r="S6" i="1"/>
  <c r="S7" i="1"/>
  <c r="S8" i="1"/>
  <c r="AV5" i="1"/>
  <c r="I5" i="1"/>
  <c r="AG13" i="1"/>
  <c r="AS13" i="1" s="1"/>
  <c r="AG7" i="1"/>
  <c r="AS7" i="1" s="1"/>
  <c r="S5" i="1"/>
  <c r="AN31" i="1"/>
  <c r="AT31" i="1" s="1"/>
  <c r="AY28" i="1"/>
  <c r="AQ20" i="1"/>
  <c r="H20" i="1"/>
  <c r="S42" i="1"/>
  <c r="AV39" i="1"/>
  <c r="I39" i="1"/>
  <c r="AN36" i="1"/>
  <c r="AT36" i="1" s="1"/>
  <c r="S4" i="1"/>
  <c r="AW12" i="1"/>
  <c r="Z13" i="1"/>
  <c r="AR13" i="1" s="1"/>
  <c r="Z14" i="1"/>
  <c r="AR14" i="1" s="1"/>
  <c r="Z12" i="1"/>
  <c r="AR12" i="1" s="1"/>
  <c r="Z15" i="1"/>
  <c r="AR15" i="1" s="1"/>
  <c r="AX32" i="1"/>
  <c r="AG35" i="1"/>
  <c r="AS35" i="1" s="1"/>
  <c r="H27" i="1"/>
  <c r="AQ27" i="1"/>
  <c r="AX51" i="1"/>
  <c r="AG54" i="1"/>
  <c r="AS54" i="1" s="1"/>
  <c r="S35" i="1"/>
  <c r="AQ23" i="1"/>
  <c r="H23" i="1"/>
  <c r="S57" i="1"/>
  <c r="AN46" i="1"/>
  <c r="AT46" i="1" s="1"/>
  <c r="AY43" i="1"/>
  <c r="AN44" i="1"/>
  <c r="AT44" i="1" s="1"/>
  <c r="H30" i="1"/>
  <c r="AQ30" i="1"/>
  <c r="Z50" i="1"/>
  <c r="AR50" i="1" s="1"/>
  <c r="Z55" i="1"/>
  <c r="AR55" i="1" s="1"/>
  <c r="AW52" i="1"/>
  <c r="Z16" i="1"/>
  <c r="AR16" i="1" s="1"/>
  <c r="Z58" i="1"/>
  <c r="AR58" i="1" s="1"/>
  <c r="AW55" i="1"/>
  <c r="AG8" i="1"/>
  <c r="AS8" i="1" s="1"/>
  <c r="AX5" i="1"/>
  <c r="AX44" i="1"/>
  <c r="AG47" i="1"/>
  <c r="AS47" i="1" s="1"/>
  <c r="AY51" i="1"/>
  <c r="AN54" i="1"/>
  <c r="AT54" i="1" s="1"/>
  <c r="AN17" i="1"/>
  <c r="AT17" i="1" s="1"/>
  <c r="AW38" i="1"/>
  <c r="Z40" i="1"/>
  <c r="AR40" i="1" s="1"/>
  <c r="Z41" i="1"/>
  <c r="AR41" i="1" s="1"/>
  <c r="AN12" i="1"/>
  <c r="AT12" i="1" s="1"/>
  <c r="Z7" i="1"/>
  <c r="AR7" i="1" s="1"/>
  <c r="AW4" i="1"/>
  <c r="Z3" i="1"/>
  <c r="AR3" i="1" s="1"/>
  <c r="Z4" i="1"/>
  <c r="AR4" i="1" s="1"/>
  <c r="Z6" i="1"/>
  <c r="AR6" i="1" s="1"/>
  <c r="AG18" i="1"/>
  <c r="AS18" i="1" s="1"/>
  <c r="AN16" i="1"/>
  <c r="AT16" i="1" s="1"/>
  <c r="Z52" i="1"/>
  <c r="AR52" i="1" s="1"/>
  <c r="Z53" i="1"/>
  <c r="AR53" i="1" s="1"/>
  <c r="AW50" i="1"/>
  <c r="AQ18" i="1"/>
  <c r="H18" i="1"/>
  <c r="AG15" i="1"/>
  <c r="AS15" i="1" s="1"/>
  <c r="Z34" i="1"/>
  <c r="AR34" i="1" s="1"/>
  <c r="S40" i="1"/>
  <c r="AQ19" i="1"/>
  <c r="H19" i="1"/>
  <c r="AG50" i="1"/>
  <c r="AS50" i="1" s="1"/>
  <c r="AG49" i="1"/>
  <c r="AS49" i="1" s="1"/>
  <c r="AX47" i="1"/>
  <c r="AG48" i="1"/>
  <c r="AS48" i="1" s="1"/>
  <c r="S37" i="1"/>
  <c r="AW27" i="1"/>
  <c r="Z30" i="1"/>
  <c r="AR30" i="1" s="1"/>
  <c r="Z56" i="1"/>
  <c r="AR56" i="1" s="1"/>
  <c r="H15" i="1"/>
  <c r="AQ15" i="1"/>
  <c r="AG32" i="1"/>
  <c r="AS32" i="1" s="1"/>
  <c r="Z46" i="1"/>
  <c r="AR46" i="1" s="1"/>
  <c r="AW43" i="1"/>
  <c r="AG5" i="1"/>
  <c r="AS5" i="1" s="1"/>
  <c r="H14" i="1"/>
  <c r="AQ14" i="1"/>
  <c r="Z19" i="1"/>
  <c r="AR19" i="1" s="1"/>
  <c r="AW16" i="1"/>
  <c r="H52" i="1"/>
  <c r="AQ52" i="1"/>
  <c r="AQ48" i="1"/>
  <c r="H48" i="1"/>
  <c r="Z10" i="1"/>
  <c r="AR10" i="1" s="1"/>
  <c r="AQ22" i="1"/>
  <c r="H22" i="1"/>
  <c r="Z38" i="1"/>
  <c r="AR38" i="1" s="1"/>
  <c r="AW35" i="1"/>
  <c r="Z37" i="1"/>
  <c r="AR37" i="1" s="1"/>
  <c r="Z36" i="1"/>
  <c r="AR36" i="1" s="1"/>
  <c r="AG17" i="1"/>
  <c r="AS17" i="1" s="1"/>
  <c r="Z42" i="1"/>
  <c r="AR42" i="1" s="1"/>
  <c r="AW39" i="1"/>
  <c r="AV52" i="1"/>
  <c r="I52" i="1"/>
  <c r="S54" i="1"/>
  <c r="S53" i="1"/>
  <c r="S55" i="1"/>
  <c r="S32" i="1"/>
  <c r="Z47" i="1"/>
  <c r="AR47" i="1" s="1"/>
  <c r="H21" i="1"/>
  <c r="AQ21" i="1"/>
  <c r="AQ49" i="1"/>
  <c r="H49" i="1"/>
  <c r="AW51" i="1"/>
  <c r="Z54" i="1"/>
  <c r="AR54" i="1" s="1"/>
  <c r="Z49" i="1"/>
  <c r="AR49" i="1" s="1"/>
  <c r="AY39" i="1"/>
  <c r="AN42" i="1"/>
  <c r="AT42" i="1" s="1"/>
  <c r="AQ13" i="1"/>
  <c r="H13" i="1"/>
  <c r="Z43" i="1"/>
  <c r="AR43" i="1" s="1"/>
  <c r="AW40" i="1"/>
  <c r="AG58" i="1"/>
  <c r="AS58" i="1" s="1"/>
  <c r="AG56" i="1"/>
  <c r="AS56" i="1" s="1"/>
  <c r="AG57" i="1"/>
  <c r="AS57" i="1" s="1"/>
  <c r="AX55" i="1"/>
  <c r="AX43" i="1"/>
  <c r="AG46" i="1"/>
  <c r="AS46" i="1" s="1"/>
  <c r="AQ50" i="1"/>
  <c r="H50" i="1"/>
  <c r="AN40" i="1"/>
  <c r="AT40" i="1" s="1"/>
  <c r="AY15" i="1"/>
  <c r="AN18" i="1"/>
  <c r="AT18" i="1" s="1"/>
  <c r="Z27" i="1"/>
  <c r="AR27" i="1" s="1"/>
  <c r="AW24" i="1"/>
  <c r="AG22" i="1"/>
  <c r="AS22" i="1" s="1"/>
  <c r="AX19" i="1"/>
  <c r="Z8" i="1"/>
  <c r="AR8" i="1" s="1"/>
  <c r="AW5" i="1"/>
  <c r="AN50" i="1"/>
  <c r="AT50" i="1" s="1"/>
  <c r="AG26" i="1"/>
  <c r="AS26" i="1" s="1"/>
  <c r="AX23" i="1"/>
  <c r="AQ51" i="1"/>
  <c r="H51" i="1"/>
  <c r="AN58" i="1"/>
  <c r="AT58" i="1" s="1"/>
  <c r="AY55" i="1"/>
  <c r="AN56" i="1"/>
  <c r="AT56" i="1" s="1"/>
  <c r="AN14" i="1"/>
  <c r="AT14" i="1" s="1"/>
  <c r="AG20" i="1"/>
  <c r="AS20" i="1" s="1"/>
  <c r="AG43" i="1"/>
  <c r="AS43" i="1" s="1"/>
  <c r="AX39" i="1"/>
  <c r="AG42" i="1"/>
  <c r="AS42" i="1" s="1"/>
  <c r="Z21" i="1"/>
  <c r="AR21" i="1" s="1"/>
  <c r="AN57" i="1"/>
  <c r="AT57" i="1" s="1"/>
  <c r="S56" i="1"/>
  <c r="AG3" i="1"/>
  <c r="AS3" i="1" s="1"/>
  <c r="AG14" i="1"/>
  <c r="AS14" i="1" s="1"/>
  <c r="AX11" i="1"/>
  <c r="AY27" i="1"/>
  <c r="AN30" i="1"/>
  <c r="AT30" i="1" s="1"/>
  <c r="AN26" i="1"/>
  <c r="AT26" i="1" s="1"/>
  <c r="AN29" i="1"/>
  <c r="AT29" i="1" s="1"/>
  <c r="AN27" i="1"/>
  <c r="AT27" i="1" s="1"/>
  <c r="AN28" i="1"/>
  <c r="AT28" i="1" s="1"/>
  <c r="AG4" i="1"/>
  <c r="AS4" i="1" s="1"/>
  <c r="H26" i="1"/>
  <c r="AQ26" i="1"/>
  <c r="AN3" i="1"/>
  <c r="AT3" i="1" s="1"/>
  <c r="S39" i="1"/>
  <c r="S44" i="1"/>
  <c r="Z45" i="1"/>
  <c r="AR45" i="1" s="1"/>
  <c r="Z59" i="1"/>
  <c r="AW56" i="1"/>
  <c r="S58" i="1"/>
  <c r="AX52" i="1"/>
  <c r="AG55" i="1"/>
  <c r="AS55" i="1" s="1"/>
  <c r="S45" i="1"/>
  <c r="AN49" i="1"/>
  <c r="AT49" i="1" s="1"/>
  <c r="H54" i="1" l="1"/>
  <c r="AQ54" i="1"/>
  <c r="H40" i="1"/>
  <c r="AQ40" i="1"/>
  <c r="H43" i="1"/>
  <c r="AQ43" i="1"/>
  <c r="H38" i="1"/>
  <c r="AQ38" i="1"/>
  <c r="H7" i="1"/>
  <c r="AQ7" i="1"/>
  <c r="AQ35" i="1"/>
  <c r="H35" i="1"/>
  <c r="AQ44" i="1"/>
  <c r="H44" i="1"/>
  <c r="H34" i="1"/>
  <c r="AQ34" i="1"/>
  <c r="AQ37" i="1"/>
  <c r="H37" i="1"/>
  <c r="AQ41" i="1"/>
  <c r="H41" i="1"/>
  <c r="AQ39" i="1"/>
  <c r="H39" i="1"/>
  <c r="AQ32" i="1"/>
  <c r="H32" i="1"/>
  <c r="H42" i="1"/>
  <c r="AQ42" i="1"/>
  <c r="AQ45" i="1"/>
  <c r="H45" i="1"/>
  <c r="H57" i="1"/>
  <c r="AQ57" i="1"/>
  <c r="AQ5" i="1"/>
  <c r="H5" i="1"/>
  <c r="AQ58" i="1"/>
  <c r="H58" i="1"/>
  <c r="H4" i="1"/>
  <c r="AQ4" i="1"/>
  <c r="AQ8" i="1"/>
  <c r="H8" i="1"/>
  <c r="AQ36" i="1"/>
  <c r="H36" i="1"/>
  <c r="AQ33" i="1"/>
  <c r="H33" i="1"/>
  <c r="AQ6" i="1"/>
  <c r="H6" i="1"/>
  <c r="AQ56" i="1"/>
  <c r="H56" i="1"/>
  <c r="H55" i="1"/>
  <c r="AQ55" i="1"/>
  <c r="AQ53" i="1"/>
  <c r="H53" i="1"/>
  <c r="H46" i="1"/>
  <c r="AQ46" i="1"/>
</calcChain>
</file>

<file path=xl/sharedStrings.xml><?xml version="1.0" encoding="utf-8"?>
<sst xmlns="http://schemas.openxmlformats.org/spreadsheetml/2006/main" count="44" uniqueCount="20">
  <si>
    <t>NF</t>
  </si>
  <si>
    <t>Manuf</t>
  </si>
  <si>
    <t>EMP</t>
  </si>
  <si>
    <t>PT</t>
  </si>
  <si>
    <t>FT</t>
  </si>
  <si>
    <t>ATUS FT</t>
  </si>
  <si>
    <t>ATUS PT</t>
  </si>
  <si>
    <t>ATUS IMPUT</t>
  </si>
  <si>
    <t>FIXED IMPUT</t>
  </si>
  <si>
    <t>ATUS MA</t>
  </si>
  <si>
    <t>% PT</t>
  </si>
  <si>
    <t>Sleep</t>
  </si>
  <si>
    <t>ATUS %PT</t>
  </si>
  <si>
    <t>Home</t>
  </si>
  <si>
    <t>Leisure</t>
  </si>
  <si>
    <t>work</t>
  </si>
  <si>
    <t>sleep</t>
  </si>
  <si>
    <t>home</t>
  </si>
  <si>
    <t>play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</si>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</sst>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" fontId="2" fillId="0" borderId="0" xfId="2" applyNumberFormat="1" applyFont="1" applyFill="1" applyBorder="1" applyAlignment="1" applyProtection="1"/>
    <xf numFmtId="1" fontId="0" fillId="0" borderId="0" xfId="0" applyNumberFormat="1"/>
    <xf numFmtId="1" fontId="2" fillId="0" borderId="0" xfId="2" applyNumberFormat="1" applyFont="1" applyFill="1" applyBorder="1" applyAlignment="1" applyProtection="1"/>
    <xf numFmtId="165" fontId="5" fillId="0" borderId="0" xfId="0" applyNumberFormat="1" applyFont="1"/>
    <xf numFmtId="0" fontId="5" fillId="0" borderId="0" xfId="0" applyFont="1"/>
  </cellXfs>
  <cellStyles count="13"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ATUS</a:t>
            </a:r>
            <a:r>
              <a:rPr lang="en-US" baseline="0"/>
              <a:t> Imputed Hours 7</a:t>
            </a:r>
            <a:r>
              <a:rPr lang="en-US"/>
              <a:t>-quarter</a:t>
            </a:r>
            <a:r>
              <a:rPr lang="en-US" baseline="0"/>
              <a:t>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cat>
          <c:val>
            <c:numRef>
              <c:f>Sheet1!$AQ$3:$AQ$60</c:f>
              <c:numCache>
                <c:formatCode>General</c:formatCode>
                <c:ptCount val="58"/>
                <c:pt idx="0">
                  <c:v>1</c:v>
                </c:pt>
                <c:pt idx="1">
                  <c:v>0.99940879308971042</c:v>
                </c:pt>
                <c:pt idx="2">
                  <c:v>0.99328402276030225</c:v>
                </c:pt>
                <c:pt idx="3">
                  <c:v>1.0049918705883263</c:v>
                </c:pt>
                <c:pt idx="4">
                  <c:v>0.99520791138991105</c:v>
                </c:pt>
                <c:pt idx="5">
                  <c:v>0.99492896546051246</c:v>
                </c:pt>
                <c:pt idx="6">
                  <c:v>0.99592691066319583</c:v>
                </c:pt>
                <c:pt idx="7">
                  <c:v>0.99883771326188853</c:v>
                </c:pt>
                <c:pt idx="8">
                  <c:v>1.0009793187716527</c:v>
                </c:pt>
                <c:pt idx="9">
                  <c:v>1.0101767570781137</c:v>
                </c:pt>
                <c:pt idx="10">
                  <c:v>1.0008698516501608</c:v>
                </c:pt>
                <c:pt idx="11">
                  <c:v>1.004231012640268</c:v>
                </c:pt>
                <c:pt idx="12">
                  <c:v>1.010167214557075</c:v>
                </c:pt>
                <c:pt idx="13">
                  <c:v>1.0171684901474722</c:v>
                </c:pt>
                <c:pt idx="14">
                  <c:v>1.0174480190542037</c:v>
                </c:pt>
                <c:pt idx="15">
                  <c:v>1.0211506603166631</c:v>
                </c:pt>
                <c:pt idx="16">
                  <c:v>1.0216771288228574</c:v>
                </c:pt>
                <c:pt idx="17">
                  <c:v>1.0204880011532891</c:v>
                </c:pt>
                <c:pt idx="18">
                  <c:v>1.0210622897731447</c:v>
                </c:pt>
                <c:pt idx="19">
                  <c:v>1.016390370537936</c:v>
                </c:pt>
                <c:pt idx="20">
                  <c:v>1.0108678881324338</c:v>
                </c:pt>
                <c:pt idx="21">
                  <c:v>1.0032678165303126</c:v>
                </c:pt>
                <c:pt idx="22">
                  <c:v>0.99341535766360445</c:v>
                </c:pt>
                <c:pt idx="23">
                  <c:v>0.98636903916421581</c:v>
                </c:pt>
                <c:pt idx="24">
                  <c:v>0.99020107765166054</c:v>
                </c:pt>
                <c:pt idx="25">
                  <c:v>0.98865938889462612</c:v>
                </c:pt>
                <c:pt idx="26">
                  <c:v>0.99114841733405312</c:v>
                </c:pt>
                <c:pt idx="27">
                  <c:v>0.99719475411631031</c:v>
                </c:pt>
                <c:pt idx="28">
                  <c:v>1.0012720956353247</c:v>
                </c:pt>
                <c:pt idx="29">
                  <c:v>1.0075767308810326</c:v>
                </c:pt>
                <c:pt idx="30">
                  <c:v>1.0122398632742062</c:v>
                </c:pt>
                <c:pt idx="31">
                  <c:v>1.0128056853860037</c:v>
                </c:pt>
                <c:pt idx="32">
                  <c:v>1.0229555308120841</c:v>
                </c:pt>
                <c:pt idx="33">
                  <c:v>1.0269870144208422</c:v>
                </c:pt>
                <c:pt idx="34">
                  <c:v>1.0242311156776187</c:v>
                </c:pt>
                <c:pt idx="35">
                  <c:v>1.0252627168607058</c:v>
                </c:pt>
                <c:pt idx="36">
                  <c:v>1.0196642835379699</c:v>
                </c:pt>
                <c:pt idx="37">
                  <c:v>1.0218462168593467</c:v>
                </c:pt>
                <c:pt idx="38">
                  <c:v>1.0110920791790734</c:v>
                </c:pt>
                <c:pt idx="39">
                  <c:v>1.0053299095379054</c:v>
                </c:pt>
                <c:pt idx="40">
                  <c:v>1.0029277277913031</c:v>
                </c:pt>
                <c:pt idx="41">
                  <c:v>1.0033380347598562</c:v>
                </c:pt>
                <c:pt idx="42">
                  <c:v>1.0081573518656424</c:v>
                </c:pt>
                <c:pt idx="43">
                  <c:v>1.0151436146060349</c:v>
                </c:pt>
                <c:pt idx="44">
                  <c:v>1.0138091483907918</c:v>
                </c:pt>
                <c:pt idx="45">
                  <c:v>1.0185088933543198</c:v>
                </c:pt>
                <c:pt idx="46">
                  <c:v>1.0197032314284635</c:v>
                </c:pt>
                <c:pt idx="47">
                  <c:v>1.0135036998456974</c:v>
                </c:pt>
                <c:pt idx="48">
                  <c:v>1.0121192248264554</c:v>
                </c:pt>
                <c:pt idx="49">
                  <c:v>1.0153485262334818</c:v>
                </c:pt>
                <c:pt idx="50">
                  <c:v>1.0117490626337036</c:v>
                </c:pt>
                <c:pt idx="51">
                  <c:v>1.0134356922099823</c:v>
                </c:pt>
                <c:pt idx="52">
                  <c:v>1.0172200279563637</c:v>
                </c:pt>
                <c:pt idx="53">
                  <c:v>1.0165566721808856</c:v>
                </c:pt>
                <c:pt idx="54">
                  <c:v>1.023654442475207</c:v>
                </c:pt>
                <c:pt idx="55">
                  <c:v>1.0261394028371187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5-5349-8C82-33934227E804}"/>
            </c:ext>
          </c:extLst>
        </c:ser>
        <c:ser>
          <c:idx val="1"/>
          <c:order val="1"/>
          <c:tx>
            <c:v>Sleep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cat>
          <c:val>
            <c:numRef>
              <c:f>Sheet1!$AR$3:$AR$58</c:f>
              <c:numCache>
                <c:formatCode>General</c:formatCode>
                <c:ptCount val="56"/>
                <c:pt idx="0">
                  <c:v>1</c:v>
                </c:pt>
                <c:pt idx="1">
                  <c:v>0.99951417476855309</c:v>
                </c:pt>
                <c:pt idx="2">
                  <c:v>0.9982296858531946</c:v>
                </c:pt>
                <c:pt idx="3">
                  <c:v>0.99655254278041461</c:v>
                </c:pt>
                <c:pt idx="4">
                  <c:v>0.99915017698717579</c:v>
                </c:pt>
                <c:pt idx="5">
                  <c:v>0.9999670566967126</c:v>
                </c:pt>
                <c:pt idx="6">
                  <c:v>0.99960061742480821</c:v>
                </c:pt>
                <c:pt idx="7">
                  <c:v>1.0003471396976835</c:v>
                </c:pt>
                <c:pt idx="8">
                  <c:v>1.0013061716673606</c:v>
                </c:pt>
                <c:pt idx="9">
                  <c:v>1.001319416158849</c:v>
                </c:pt>
                <c:pt idx="10">
                  <c:v>1.0032693982864602</c:v>
                </c:pt>
                <c:pt idx="11">
                  <c:v>1.0055551651614609</c:v>
                </c:pt>
                <c:pt idx="12">
                  <c:v>1.0064482755147768</c:v>
                </c:pt>
                <c:pt idx="13">
                  <c:v>1.0054929908534096</c:v>
                </c:pt>
                <c:pt idx="14">
                  <c:v>1.0037554182423534</c:v>
                </c:pt>
                <c:pt idx="15">
                  <c:v>1.0039872569545107</c:v>
                </c:pt>
                <c:pt idx="16">
                  <c:v>1.0060652866455717</c:v>
                </c:pt>
                <c:pt idx="17">
                  <c:v>1.0059036909352743</c:v>
                </c:pt>
                <c:pt idx="18">
                  <c:v>1.0021482271966917</c:v>
                </c:pt>
                <c:pt idx="19">
                  <c:v>1.003406220546835</c:v>
                </c:pt>
                <c:pt idx="20">
                  <c:v>1.0071133618093424</c:v>
                </c:pt>
                <c:pt idx="21">
                  <c:v>1.0094282666154457</c:v>
                </c:pt>
                <c:pt idx="22">
                  <c:v>1.0103991535920946</c:v>
                </c:pt>
                <c:pt idx="23">
                  <c:v>1.0100721442415335</c:v>
                </c:pt>
                <c:pt idx="24">
                  <c:v>1.0124556152185467</c:v>
                </c:pt>
                <c:pt idx="25">
                  <c:v>1.0139847238538582</c:v>
                </c:pt>
                <c:pt idx="26">
                  <c:v>1.0107848444696901</c:v>
                </c:pt>
                <c:pt idx="27">
                  <c:v>1.0091342213670838</c:v>
                </c:pt>
                <c:pt idx="28">
                  <c:v>1.0098123396567256</c:v>
                </c:pt>
                <c:pt idx="29">
                  <c:v>1.0085011922327425</c:v>
                </c:pt>
                <c:pt idx="30">
                  <c:v>1.00862216239719</c:v>
                </c:pt>
                <c:pt idx="31">
                  <c:v>1.0081910178714759</c:v>
                </c:pt>
                <c:pt idx="32">
                  <c:v>1.0084585309151759</c:v>
                </c:pt>
                <c:pt idx="33">
                  <c:v>1.0099636369281277</c:v>
                </c:pt>
                <c:pt idx="34">
                  <c:v>1.0102967675680101</c:v>
                </c:pt>
                <c:pt idx="35">
                  <c:v>1.0084434437524874</c:v>
                </c:pt>
                <c:pt idx="36">
                  <c:v>1.0127802236630639</c:v>
                </c:pt>
                <c:pt idx="37">
                  <c:v>1.0132459407259953</c:v>
                </c:pt>
                <c:pt idx="38">
                  <c:v>1.0130142792748964</c:v>
                </c:pt>
                <c:pt idx="39">
                  <c:v>1.0123312062697238</c:v>
                </c:pt>
                <c:pt idx="40">
                  <c:v>1.0149740857328082</c:v>
                </c:pt>
                <c:pt idx="41">
                  <c:v>1.0146303323416073</c:v>
                </c:pt>
                <c:pt idx="42">
                  <c:v>1.0148565077137643</c:v>
                </c:pt>
                <c:pt idx="43">
                  <c:v>1.0142002815007576</c:v>
                </c:pt>
                <c:pt idx="44">
                  <c:v>1.0166281402114918</c:v>
                </c:pt>
                <c:pt idx="45">
                  <c:v>1.0176723999197159</c:v>
                </c:pt>
                <c:pt idx="46">
                  <c:v>1.0187100240289548</c:v>
                </c:pt>
                <c:pt idx="47">
                  <c:v>1.0196802104498621</c:v>
                </c:pt>
                <c:pt idx="48">
                  <c:v>1.021065925959898</c:v>
                </c:pt>
                <c:pt idx="49">
                  <c:v>1.0219515042925018</c:v>
                </c:pt>
                <c:pt idx="50">
                  <c:v>1.0218575710666198</c:v>
                </c:pt>
                <c:pt idx="51">
                  <c:v>1.0223464399833364</c:v>
                </c:pt>
                <c:pt idx="52">
                  <c:v>1.0233733858055516</c:v>
                </c:pt>
                <c:pt idx="53">
                  <c:v>1.0245450948308148</c:v>
                </c:pt>
                <c:pt idx="54">
                  <c:v>1.0235470158779969</c:v>
                </c:pt>
                <c:pt idx="55">
                  <c:v>1.0242963258381346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5-5349-8C82-33934227E804}"/>
            </c:ext>
          </c:extLst>
        </c:ser>
        <c:ser>
          <c:idx val="2"/>
          <c:order val="2"/>
          <c:tx>
            <c:v>Home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cat>
          <c:val>
            <c:numRef>
              <c:f>Sheet1!$AS$3:$AS$58</c:f>
              <c:numCache>
                <c:formatCode>General</c:formatCode>
                <c:ptCount val="56"/>
                <c:pt idx="0">
                  <c:v>1</c:v>
                </c:pt>
                <c:pt idx="1">
                  <c:v>1.0009273979520921</c:v>
                </c:pt>
                <c:pt idx="2">
                  <c:v>1.0052647973712472</c:v>
                </c:pt>
                <c:pt idx="3">
                  <c:v>1.0005320982546435</c:v>
                </c:pt>
                <c:pt idx="4">
                  <c:v>0.9998851793899064</c:v>
                </c:pt>
                <c:pt idx="5">
                  <c:v>1.0058724438298337</c:v>
                </c:pt>
                <c:pt idx="6">
                  <c:v>1.0001541208915821</c:v>
                </c:pt>
                <c:pt idx="7">
                  <c:v>1.0025387001494013</c:v>
                </c:pt>
                <c:pt idx="8">
                  <c:v>0.99538374338819013</c:v>
                </c:pt>
                <c:pt idx="9">
                  <c:v>0.99242374111493858</c:v>
                </c:pt>
                <c:pt idx="10">
                  <c:v>0.99203199779293516</c:v>
                </c:pt>
                <c:pt idx="11">
                  <c:v>0.99389890911809942</c:v>
                </c:pt>
                <c:pt idx="12">
                  <c:v>0.97999569243892926</c:v>
                </c:pt>
                <c:pt idx="13">
                  <c:v>0.97996497070342437</c:v>
                </c:pt>
                <c:pt idx="14">
                  <c:v>0.9724141064409938</c:v>
                </c:pt>
                <c:pt idx="15">
                  <c:v>0.97657745800928786</c:v>
                </c:pt>
                <c:pt idx="16">
                  <c:v>0.97195076714854833</c:v>
                </c:pt>
                <c:pt idx="17">
                  <c:v>0.97171033003906138</c:v>
                </c:pt>
                <c:pt idx="18">
                  <c:v>0.9671192829010733</c:v>
                </c:pt>
                <c:pt idx="19">
                  <c:v>0.9703009599978486</c:v>
                </c:pt>
                <c:pt idx="20">
                  <c:v>0.96269348174090763</c:v>
                </c:pt>
                <c:pt idx="21">
                  <c:v>0.96709015069627136</c:v>
                </c:pt>
                <c:pt idx="22">
                  <c:v>0.96167971965904475</c:v>
                </c:pt>
                <c:pt idx="23">
                  <c:v>0.96400714767617623</c:v>
                </c:pt>
                <c:pt idx="24">
                  <c:v>0.95784404404373924</c:v>
                </c:pt>
                <c:pt idx="25">
                  <c:v>0.95556375583683806</c:v>
                </c:pt>
                <c:pt idx="26">
                  <c:v>0.95104049906588162</c:v>
                </c:pt>
                <c:pt idx="27">
                  <c:v>0.94985473605212489</c:v>
                </c:pt>
                <c:pt idx="28">
                  <c:v>0.94022255132530308</c:v>
                </c:pt>
                <c:pt idx="29">
                  <c:v>0.94155625810353294</c:v>
                </c:pt>
                <c:pt idx="30">
                  <c:v>0.93178273921037669</c:v>
                </c:pt>
                <c:pt idx="31">
                  <c:v>0.93475211068877551</c:v>
                </c:pt>
                <c:pt idx="32">
                  <c:v>0.92510523516678711</c:v>
                </c:pt>
                <c:pt idx="33">
                  <c:v>0.92037576197286886</c:v>
                </c:pt>
                <c:pt idx="34">
                  <c:v>0.91642523260916109</c:v>
                </c:pt>
                <c:pt idx="35">
                  <c:v>0.92190586995880253</c:v>
                </c:pt>
                <c:pt idx="36">
                  <c:v>0.91647494190705014</c:v>
                </c:pt>
                <c:pt idx="37">
                  <c:v>0.91947674864722051</c:v>
                </c:pt>
                <c:pt idx="38">
                  <c:v>0.91662763141043924</c:v>
                </c:pt>
                <c:pt idx="39">
                  <c:v>0.9243828411564996</c:v>
                </c:pt>
                <c:pt idx="40">
                  <c:v>0.92645109924469382</c:v>
                </c:pt>
                <c:pt idx="41">
                  <c:v>0.93484925333281965</c:v>
                </c:pt>
                <c:pt idx="42">
                  <c:v>0.93365914580959097</c:v>
                </c:pt>
                <c:pt idx="43">
                  <c:v>0.93247359377950978</c:v>
                </c:pt>
                <c:pt idx="44">
                  <c:v>0.92686255121156114</c:v>
                </c:pt>
                <c:pt idx="45">
                  <c:v>0.93348848217098856</c:v>
                </c:pt>
                <c:pt idx="46">
                  <c:v>0.93060938351135858</c:v>
                </c:pt>
                <c:pt idx="47">
                  <c:v>0.93707113250480867</c:v>
                </c:pt>
                <c:pt idx="48">
                  <c:v>0.93345351848448943</c:v>
                </c:pt>
                <c:pt idx="49">
                  <c:v>0.93376637797011197</c:v>
                </c:pt>
                <c:pt idx="50">
                  <c:v>0.93723611392227701</c:v>
                </c:pt>
                <c:pt idx="51">
                  <c:v>0.94087204773414335</c:v>
                </c:pt>
                <c:pt idx="52">
                  <c:v>0.93765312491627439</c:v>
                </c:pt>
                <c:pt idx="53">
                  <c:v>0.940879781519809</c:v>
                </c:pt>
                <c:pt idx="54">
                  <c:v>0.93464906627710564</c:v>
                </c:pt>
                <c:pt idx="55">
                  <c:v>0.93568632935735563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5-5349-8C82-33934227E804}"/>
            </c:ext>
          </c:extLst>
        </c:ser>
        <c:ser>
          <c:idx val="3"/>
          <c:order val="3"/>
          <c:tx>
            <c:v>Leisure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cat>
          <c:val>
            <c:numRef>
              <c:f>Sheet1!$AT$3:$AT$58</c:f>
              <c:numCache>
                <c:formatCode>General</c:formatCode>
                <c:ptCount val="56"/>
                <c:pt idx="0">
                  <c:v>1</c:v>
                </c:pt>
                <c:pt idx="1">
                  <c:v>1.0011538813618472</c:v>
                </c:pt>
                <c:pt idx="2">
                  <c:v>1.0050659784364429</c:v>
                </c:pt>
                <c:pt idx="3">
                  <c:v>1.002435772416773</c:v>
                </c:pt>
                <c:pt idx="4">
                  <c:v>1.0059501711613446</c:v>
                </c:pt>
                <c:pt idx="5">
                  <c:v>1.0014830584658938</c:v>
                </c:pt>
                <c:pt idx="6">
                  <c:v>1.003011217587525</c:v>
                </c:pt>
                <c:pt idx="7">
                  <c:v>0.99986684222917599</c:v>
                </c:pt>
                <c:pt idx="8">
                  <c:v>1.0011155877209241</c:v>
                </c:pt>
                <c:pt idx="9">
                  <c:v>0.99430858656526522</c:v>
                </c:pt>
                <c:pt idx="10">
                  <c:v>0.99660317277752097</c:v>
                </c:pt>
                <c:pt idx="11">
                  <c:v>0.99024976753480687</c:v>
                </c:pt>
                <c:pt idx="12">
                  <c:v>0.99238878533765318</c:v>
                </c:pt>
                <c:pt idx="13">
                  <c:v>0.98902852819888609</c:v>
                </c:pt>
                <c:pt idx="14">
                  <c:v>0.99498201244356943</c:v>
                </c:pt>
                <c:pt idx="15">
                  <c:v>0.98805034676217396</c:v>
                </c:pt>
                <c:pt idx="16">
                  <c:v>0.98877831977566211</c:v>
                </c:pt>
                <c:pt idx="17">
                  <c:v>0.9905285607953549</c:v>
                </c:pt>
                <c:pt idx="18">
                  <c:v>0.99681007792506926</c:v>
                </c:pt>
                <c:pt idx="19">
                  <c:v>0.99669433538554653</c:v>
                </c:pt>
                <c:pt idx="20">
                  <c:v>0.99980945589577264</c:v>
                </c:pt>
                <c:pt idx="21">
                  <c:v>0.99955851655469508</c:v>
                </c:pt>
                <c:pt idx="22">
                  <c:v>1.0069171153310166</c:v>
                </c:pt>
                <c:pt idx="23">
                  <c:v>1.0095129148927786</c:v>
                </c:pt>
                <c:pt idx="24">
                  <c:v>1.0073197917103627</c:v>
                </c:pt>
                <c:pt idx="25">
                  <c:v>1.0052039062530556</c:v>
                </c:pt>
                <c:pt idx="26">
                  <c:v>1.0082730454298037</c:v>
                </c:pt>
                <c:pt idx="27">
                  <c:v>1.0044700949549803</c:v>
                </c:pt>
                <c:pt idx="28">
                  <c:v>1.0018307220538989</c:v>
                </c:pt>
                <c:pt idx="29">
                  <c:v>0.99906391764856084</c:v>
                </c:pt>
                <c:pt idx="30">
                  <c:v>1.0007087624052555</c:v>
                </c:pt>
                <c:pt idx="31">
                  <c:v>0.99828807585985002</c:v>
                </c:pt>
                <c:pt idx="32">
                  <c:v>0.99726357731953175</c:v>
                </c:pt>
                <c:pt idx="33">
                  <c:v>0.99605468178444911</c:v>
                </c:pt>
                <c:pt idx="34">
                  <c:v>1.0016251216374643</c:v>
                </c:pt>
                <c:pt idx="35">
                  <c:v>1.0038031941807721</c:v>
                </c:pt>
                <c:pt idx="36">
                  <c:v>1.0062299073682814</c:v>
                </c:pt>
                <c:pt idx="37">
                  <c:v>1.0039457477168283</c:v>
                </c:pt>
                <c:pt idx="38">
                  <c:v>1.009929531263974</c:v>
                </c:pt>
                <c:pt idx="39">
                  <c:v>1.0089359047898954</c:v>
                </c:pt>
                <c:pt idx="40">
                  <c:v>1.0065083808871909</c:v>
                </c:pt>
                <c:pt idx="41">
                  <c:v>1.0016389520186848</c:v>
                </c:pt>
                <c:pt idx="42">
                  <c:v>0.99932143291991271</c:v>
                </c:pt>
                <c:pt idx="43">
                  <c:v>0.99644874682948748</c:v>
                </c:pt>
                <c:pt idx="44">
                  <c:v>0.99619785298201724</c:v>
                </c:pt>
                <c:pt idx="45">
                  <c:v>0.99243529786991347</c:v>
                </c:pt>
                <c:pt idx="46">
                  <c:v>0.99481851356325268</c:v>
                </c:pt>
                <c:pt idx="47">
                  <c:v>0.99474418911243279</c:v>
                </c:pt>
                <c:pt idx="48">
                  <c:v>0.99709544900573888</c:v>
                </c:pt>
                <c:pt idx="49">
                  <c:v>0.99461523439647059</c:v>
                </c:pt>
                <c:pt idx="50">
                  <c:v>0.99448568919838787</c:v>
                </c:pt>
                <c:pt idx="51">
                  <c:v>0.99094118484830196</c:v>
                </c:pt>
                <c:pt idx="52">
                  <c:v>0.98863095844240334</c:v>
                </c:pt>
                <c:pt idx="53">
                  <c:v>0.98632829680991174</c:v>
                </c:pt>
                <c:pt idx="54">
                  <c:v>0.98582020427345374</c:v>
                </c:pt>
                <c:pt idx="55">
                  <c:v>0.98196952280440319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5-5349-8C82-33934227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73536"/>
        <c:axId val="975597264"/>
      </c:lineChart>
      <c:catAx>
        <c:axId val="9752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97264"/>
        <c:crosses val="autoZero"/>
        <c:auto val="1"/>
        <c:lblAlgn val="ctr"/>
        <c:lblOffset val="100"/>
        <c:tickLblSkip val="8"/>
        <c:noMultiLvlLbl val="0"/>
      </c:catAx>
      <c:valAx>
        <c:axId val="9755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ATUS Imputed</a:t>
            </a:r>
            <a:r>
              <a:rPr lang="en-US" baseline="0"/>
              <a:t> Hours</a:t>
            </a:r>
            <a:endParaRPr lang="en-US"/>
          </a:p>
        </c:rich>
      </c:tx>
      <c:layout>
        <c:manualLayout>
          <c:xMode val="edge"/>
          <c:yMode val="edge"/>
          <c:x val="0.42053967184219399"/>
          <c:y val="1.81666670110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cat>
          <c:val>
            <c:numRef>
              <c:f>Sheet1!$AV$3:$AV$60</c:f>
              <c:numCache>
                <c:formatCode>General</c:formatCode>
                <c:ptCount val="58"/>
                <c:pt idx="0">
                  <c:v>1</c:v>
                </c:pt>
                <c:pt idx="1">
                  <c:v>0.95635899182532502</c:v>
                </c:pt>
                <c:pt idx="2">
                  <c:v>0.94806449244074154</c:v>
                </c:pt>
                <c:pt idx="3">
                  <c:v>0.96458184569393135</c:v>
                </c:pt>
                <c:pt idx="4">
                  <c:v>0.96439210413122511</c:v>
                </c:pt>
                <c:pt idx="5">
                  <c:v>0.9311343332443518</c:v>
                </c:pt>
                <c:pt idx="6">
                  <c:v>1.0400263144416546</c:v>
                </c:pt>
                <c:pt idx="7">
                  <c:v>0.93375516699813477</c:v>
                </c:pt>
                <c:pt idx="8">
                  <c:v>0.95447031607200084</c:v>
                </c:pt>
                <c:pt idx="9">
                  <c:v>0.95482133923007495</c:v>
                </c:pt>
                <c:pt idx="10">
                  <c:v>0.98429018953933756</c:v>
                </c:pt>
                <c:pt idx="11">
                  <c:v>0.97889239961213648</c:v>
                </c:pt>
                <c:pt idx="12">
                  <c:v>0.99340797444628404</c:v>
                </c:pt>
                <c:pt idx="13">
                  <c:v>0.97701149770583473</c:v>
                </c:pt>
                <c:pt idx="14">
                  <c:v>0.95651277912289634</c:v>
                </c:pt>
                <c:pt idx="15">
                  <c:v>0.99466291056973055</c:v>
                </c:pt>
                <c:pt idx="16">
                  <c:v>1.002225291237663</c:v>
                </c:pt>
                <c:pt idx="17">
                  <c:v>0.98618281249187634</c:v>
                </c:pt>
                <c:pt idx="18">
                  <c:v>1.0039620924760615</c:v>
                </c:pt>
                <c:pt idx="19">
                  <c:v>0.99697256599519746</c:v>
                </c:pt>
                <c:pt idx="20">
                  <c:v>0.96896020044559916</c:v>
                </c:pt>
                <c:pt idx="21">
                  <c:v>0.96040114915242092</c:v>
                </c:pt>
                <c:pt idx="22">
                  <c:v>0.96303046983094087</c:v>
                </c:pt>
                <c:pt idx="23">
                  <c:v>0.96483389198004055</c:v>
                </c:pt>
                <c:pt idx="24">
                  <c:v>0.93472455680268007</c:v>
                </c:pt>
                <c:pt idx="25">
                  <c:v>0.93725346470617688</c:v>
                </c:pt>
                <c:pt idx="26">
                  <c:v>0.94926363929141844</c:v>
                </c:pt>
                <c:pt idx="27">
                  <c:v>0.99490601077753615</c:v>
                </c:pt>
                <c:pt idx="28">
                  <c:v>0.94996274562073613</c:v>
                </c:pt>
                <c:pt idx="29">
                  <c:v>0.97988308235342969</c:v>
                </c:pt>
                <c:pt idx="30">
                  <c:v>1.0057721831452917</c:v>
                </c:pt>
                <c:pt idx="31">
                  <c:v>0.96233125492366489</c:v>
                </c:pt>
                <c:pt idx="32">
                  <c:v>0.97994063260209663</c:v>
                </c:pt>
                <c:pt idx="33">
                  <c:v>0.98083658643753979</c:v>
                </c:pt>
                <c:pt idx="34">
                  <c:v>0.99873705611865538</c:v>
                </c:pt>
                <c:pt idx="35">
                  <c:v>1.0186849062113432</c:v>
                </c:pt>
                <c:pt idx="36">
                  <c:v>1.0071792876008088</c:v>
                </c:pt>
                <c:pt idx="37">
                  <c:v>0.98711265602416054</c:v>
                </c:pt>
                <c:pt idx="38">
                  <c:v>0.96931597825623916</c:v>
                </c:pt>
                <c:pt idx="39">
                  <c:v>0.94203498796318663</c:v>
                </c:pt>
                <c:pt idx="40">
                  <c:v>0.99560993182508262</c:v>
                </c:pt>
                <c:pt idx="41">
                  <c:v>0.92592337811147896</c:v>
                </c:pt>
                <c:pt idx="42">
                  <c:v>0.97967064236716983</c:v>
                </c:pt>
                <c:pt idx="43">
                  <c:v>0.99091469313382041</c:v>
                </c:pt>
                <c:pt idx="44">
                  <c:v>0.98989074575860092</c:v>
                </c:pt>
                <c:pt idx="45">
                  <c:v>1.0019464145020818</c:v>
                </c:pt>
                <c:pt idx="46">
                  <c:v>0.98933729157657735</c:v>
                </c:pt>
                <c:pt idx="47">
                  <c:v>0.98657458225108474</c:v>
                </c:pt>
                <c:pt idx="48">
                  <c:v>0.95774422015982896</c:v>
                </c:pt>
                <c:pt idx="49">
                  <c:v>0.98775721802278327</c:v>
                </c:pt>
                <c:pt idx="50">
                  <c:v>0.94893915684410923</c:v>
                </c:pt>
                <c:pt idx="51">
                  <c:v>0.98051679860847596</c:v>
                </c:pt>
                <c:pt idx="52">
                  <c:v>1.0238112371247881</c:v>
                </c:pt>
                <c:pt idx="53">
                  <c:v>0.96496618983463323</c:v>
                </c:pt>
                <c:pt idx="54">
                  <c:v>0.9979943451865928</c:v>
                </c:pt>
                <c:pt idx="55">
                  <c:v>0.98336704671276665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C-FE4A-828D-3B49FCE1F392}"/>
            </c:ext>
          </c:extLst>
        </c:ser>
        <c:ser>
          <c:idx val="1"/>
          <c:order val="1"/>
          <c:tx>
            <c:v>Sleep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cat>
          <c:val>
            <c:numRef>
              <c:f>Sheet1!$AW$3:$AW$58</c:f>
              <c:numCache>
                <c:formatCode>General</c:formatCode>
                <c:ptCount val="56"/>
                <c:pt idx="0">
                  <c:v>1</c:v>
                </c:pt>
                <c:pt idx="1">
                  <c:v>1.0019551219502003</c:v>
                </c:pt>
                <c:pt idx="2">
                  <c:v>1.0124736652708288</c:v>
                </c:pt>
                <c:pt idx="3">
                  <c:v>1.0121897351464946</c:v>
                </c:pt>
                <c:pt idx="4">
                  <c:v>1.0042093394974088</c:v>
                </c:pt>
                <c:pt idx="5">
                  <c:v>0.9984073520854494</c:v>
                </c:pt>
                <c:pt idx="6">
                  <c:v>0.99305440877574358</c:v>
                </c:pt>
                <c:pt idx="7">
                  <c:v>1.0183044435197404</c:v>
                </c:pt>
                <c:pt idx="8">
                  <c:v>1.007711332145891</c:v>
                </c:pt>
                <c:pt idx="9">
                  <c:v>1.0098915207415771</c:v>
                </c:pt>
                <c:pt idx="10">
                  <c:v>1.0174501658663031</c:v>
                </c:pt>
                <c:pt idx="11">
                  <c:v>1.0109672373095375</c:v>
                </c:pt>
                <c:pt idx="12">
                  <c:v>0.99850068048625418</c:v>
                </c:pt>
                <c:pt idx="13">
                  <c:v>1.0067951185440642</c:v>
                </c:pt>
                <c:pt idx="14">
                  <c:v>1.0344112881839498</c:v>
                </c:pt>
                <c:pt idx="15">
                  <c:v>1.0140047078554562</c:v>
                </c:pt>
                <c:pt idx="16">
                  <c:v>1.0031600286462867</c:v>
                </c:pt>
                <c:pt idx="17">
                  <c:v>1.0052062172619369</c:v>
                </c:pt>
                <c:pt idx="18">
                  <c:v>1.012600907901543</c:v>
                </c:pt>
                <c:pt idx="19">
                  <c:v>1.0131436879633529</c:v>
                </c:pt>
                <c:pt idx="20">
                  <c:v>1.0056564210536802</c:v>
                </c:pt>
                <c:pt idx="21">
                  <c:v>1.0079481034467024</c:v>
                </c:pt>
                <c:pt idx="22">
                  <c:v>1.0228692616736832</c:v>
                </c:pt>
                <c:pt idx="23">
                  <c:v>1.0292827050734166</c:v>
                </c:pt>
                <c:pt idx="24">
                  <c:v>1.0215183847590394</c:v>
                </c:pt>
                <c:pt idx="25">
                  <c:v>1.019442342997319</c:v>
                </c:pt>
                <c:pt idx="26">
                  <c:v>1.0108393896244283</c:v>
                </c:pt>
                <c:pt idx="27">
                  <c:v>1.0224517457249238</c:v>
                </c:pt>
                <c:pt idx="28">
                  <c:v>1.0187230934656017</c:v>
                </c:pt>
                <c:pt idx="29">
                  <c:v>1.0003210478778257</c:v>
                </c:pt>
                <c:pt idx="30">
                  <c:v>1.01765145334621</c:v>
                </c:pt>
                <c:pt idx="31">
                  <c:v>1.0262968011735403</c:v>
                </c:pt>
                <c:pt idx="32">
                  <c:v>1.0102032346171297</c:v>
                </c:pt>
                <c:pt idx="33">
                  <c:v>1.0116918158578601</c:v>
                </c:pt>
                <c:pt idx="34">
                  <c:v>1.0194136502920725</c:v>
                </c:pt>
                <c:pt idx="35">
                  <c:v>1.0206081461748928</c:v>
                </c:pt>
                <c:pt idx="36">
                  <c:v>1.0109269014401121</c:v>
                </c:pt>
                <c:pt idx="37">
                  <c:v>1.019998885854819</c:v>
                </c:pt>
                <c:pt idx="38">
                  <c:v>1.0132372021673635</c:v>
                </c:pt>
                <c:pt idx="39">
                  <c:v>1.0407627116690097</c:v>
                </c:pt>
                <c:pt idx="40">
                  <c:v>1.0149735295234783</c:v>
                </c:pt>
                <c:pt idx="41">
                  <c:v>1.0177812287847237</c:v>
                </c:pt>
                <c:pt idx="42">
                  <c:v>1.0157948159490691</c:v>
                </c:pt>
                <c:pt idx="43">
                  <c:v>1.0295501693873828</c:v>
                </c:pt>
                <c:pt idx="44">
                  <c:v>1.0175765992535792</c:v>
                </c:pt>
                <c:pt idx="45">
                  <c:v>1.0148309655673176</c:v>
                </c:pt>
                <c:pt idx="46">
                  <c:v>1.0361385595767367</c:v>
                </c:pt>
                <c:pt idx="47">
                  <c:v>1.0320816360185625</c:v>
                </c:pt>
                <c:pt idx="48">
                  <c:v>1.0251396908804937</c:v>
                </c:pt>
                <c:pt idx="49">
                  <c:v>1.0231065197497231</c:v>
                </c:pt>
                <c:pt idx="50">
                  <c:v>1.0363866679593896</c:v>
                </c:pt>
                <c:pt idx="51">
                  <c:v>1.0273411577976022</c:v>
                </c:pt>
                <c:pt idx="52">
                  <c:v>1.0210712662721884</c:v>
                </c:pt>
                <c:pt idx="53">
                  <c:v>1.0354766513591345</c:v>
                </c:pt>
                <c:pt idx="54">
                  <c:v>1.0355264911299191</c:v>
                </c:pt>
                <c:pt idx="55">
                  <c:v>1.0323761492515913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C-FE4A-828D-3B49FCE1F392}"/>
            </c:ext>
          </c:extLst>
        </c:ser>
        <c:ser>
          <c:idx val="2"/>
          <c:order val="2"/>
          <c:tx>
            <c:v>Home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cat>
          <c:val>
            <c:numRef>
              <c:f>Sheet1!$AX$3:$AX$58</c:f>
              <c:numCache>
                <c:formatCode>General</c:formatCode>
                <c:ptCount val="56"/>
                <c:pt idx="0">
                  <c:v>1</c:v>
                </c:pt>
                <c:pt idx="1">
                  <c:v>1.0191520271349692</c:v>
                </c:pt>
                <c:pt idx="2">
                  <c:v>1.0355491323659718</c:v>
                </c:pt>
                <c:pt idx="3">
                  <c:v>0.98061619407816003</c:v>
                </c:pt>
                <c:pt idx="4">
                  <c:v>1.0135072697069638</c:v>
                </c:pt>
                <c:pt idx="5">
                  <c:v>1.0360190993754939</c:v>
                </c:pt>
                <c:pt idx="6">
                  <c:v>0.98071922041322046</c:v>
                </c:pt>
                <c:pt idx="7">
                  <c:v>0.99543158488784445</c:v>
                </c:pt>
                <c:pt idx="8">
                  <c:v>1.0614329233010515</c:v>
                </c:pt>
                <c:pt idx="9">
                  <c:v>0.99516744874030549</c:v>
                </c:pt>
                <c:pt idx="10">
                  <c:v>0.99745562868327087</c:v>
                </c:pt>
                <c:pt idx="11">
                  <c:v>0.96298035763737244</c:v>
                </c:pt>
                <c:pt idx="12">
                  <c:v>1.0151161394306945</c:v>
                </c:pt>
                <c:pt idx="13">
                  <c:v>0.97795280531871909</c:v>
                </c:pt>
                <c:pt idx="14">
                  <c:v>1.0086153493068939</c:v>
                </c:pt>
                <c:pt idx="15">
                  <c:v>0.9632511131130066</c:v>
                </c:pt>
                <c:pt idx="16">
                  <c:v>0.99495049782357858</c:v>
                </c:pt>
                <c:pt idx="17">
                  <c:v>0.94413289489603569</c:v>
                </c:pt>
                <c:pt idx="18">
                  <c:v>0.99238113609440071</c:v>
                </c:pt>
                <c:pt idx="19">
                  <c:v>0.98244334907071518</c:v>
                </c:pt>
                <c:pt idx="20">
                  <c:v>0.97625488524809423</c:v>
                </c:pt>
                <c:pt idx="21">
                  <c:v>0.97619426797960462</c:v>
                </c:pt>
                <c:pt idx="22">
                  <c:v>0.98571949751668597</c:v>
                </c:pt>
                <c:pt idx="23">
                  <c:v>0.94122796702596156</c:v>
                </c:pt>
                <c:pt idx="24">
                  <c:v>0.97518131532969821</c:v>
                </c:pt>
                <c:pt idx="25">
                  <c:v>0.95417372514838816</c:v>
                </c:pt>
                <c:pt idx="26">
                  <c:v>0.99887919273750603</c:v>
                </c:pt>
                <c:pt idx="27">
                  <c:v>0.93273224692830559</c:v>
                </c:pt>
                <c:pt idx="28">
                  <c:v>0.96009131647778134</c:v>
                </c:pt>
                <c:pt idx="29">
                  <c:v>0.95377713856725077</c:v>
                </c:pt>
                <c:pt idx="30">
                  <c:v>0.93285433940933338</c:v>
                </c:pt>
                <c:pt idx="31">
                  <c:v>0.90716070151290651</c:v>
                </c:pt>
                <c:pt idx="32">
                  <c:v>0.96359210283524799</c:v>
                </c:pt>
                <c:pt idx="33">
                  <c:v>0.9298605045461048</c:v>
                </c:pt>
                <c:pt idx="34">
                  <c:v>0.95370137037631486</c:v>
                </c:pt>
                <c:pt idx="35">
                  <c:v>0.89196695912481228</c:v>
                </c:pt>
                <c:pt idx="36">
                  <c:v>0.92037851937501614</c:v>
                </c:pt>
                <c:pt idx="37">
                  <c:v>0.90495646993924295</c:v>
                </c:pt>
                <c:pt idx="38">
                  <c:v>0.94586389577284979</c:v>
                </c:pt>
                <c:pt idx="39">
                  <c:v>0.92523994596201542</c:v>
                </c:pt>
                <c:pt idx="40">
                  <c:v>0.95105867949982947</c:v>
                </c:pt>
                <c:pt idx="41">
                  <c:v>0.93358145897737732</c:v>
                </c:pt>
                <c:pt idx="42">
                  <c:v>0.94673274094542736</c:v>
                </c:pt>
                <c:pt idx="43">
                  <c:v>0.93498415544621516</c:v>
                </c:pt>
                <c:pt idx="44">
                  <c:v>0.96426259956647253</c:v>
                </c:pt>
                <c:pt idx="45">
                  <c:v>0.93745958807590657</c:v>
                </c:pt>
                <c:pt idx="46">
                  <c:v>0.9168678082710402</c:v>
                </c:pt>
                <c:pt idx="47">
                  <c:v>0.91143458896912966</c:v>
                </c:pt>
                <c:pt idx="48">
                  <c:v>0.98037249379971791</c:v>
                </c:pt>
                <c:pt idx="49">
                  <c:v>0.92640110657365282</c:v>
                </c:pt>
                <c:pt idx="50">
                  <c:v>0.98061576917976256</c:v>
                </c:pt>
                <c:pt idx="51">
                  <c:v>0.93871571345566729</c:v>
                </c:pt>
                <c:pt idx="52">
                  <c:v>0.93966894087114494</c:v>
                </c:pt>
                <c:pt idx="53">
                  <c:v>0.94137040824623119</c:v>
                </c:pt>
                <c:pt idx="54">
                  <c:v>0.93711084588223503</c:v>
                </c:pt>
                <c:pt idx="55">
                  <c:v>0.95764108736285591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C-FE4A-828D-3B49FCE1F392}"/>
            </c:ext>
          </c:extLst>
        </c:ser>
        <c:ser>
          <c:idx val="3"/>
          <c:order val="3"/>
          <c:tx>
            <c:v>Leisure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cat>
          <c:val>
            <c:numRef>
              <c:f>Sheet1!$AY$3:$AY$58</c:f>
              <c:numCache>
                <c:formatCode>General</c:formatCode>
                <c:ptCount val="56"/>
                <c:pt idx="0">
                  <c:v>1</c:v>
                </c:pt>
                <c:pt idx="1">
                  <c:v>1.0200503115712856</c:v>
                </c:pt>
                <c:pt idx="2">
                  <c:v>1.0069569739581048</c:v>
                </c:pt>
                <c:pt idx="3">
                  <c:v>1.0109294643144957</c:v>
                </c:pt>
                <c:pt idx="4">
                  <c:v>1.0153083124059259</c:v>
                </c:pt>
                <c:pt idx="5">
                  <c:v>1.0343442132696621</c:v>
                </c:pt>
                <c:pt idx="6">
                  <c:v>0.99601215288022704</c:v>
                </c:pt>
                <c:pt idx="7">
                  <c:v>1.0248341097275464</c:v>
                </c:pt>
                <c:pt idx="8">
                  <c:v>0.9884839541636391</c:v>
                </c:pt>
                <c:pt idx="9">
                  <c:v>1.0177555412425821</c:v>
                </c:pt>
                <c:pt idx="10">
                  <c:v>0.98871008388862802</c:v>
                </c:pt>
                <c:pt idx="11">
                  <c:v>1.0241324342025067</c:v>
                </c:pt>
                <c:pt idx="12">
                  <c:v>0.98624329305500003</c:v>
                </c:pt>
                <c:pt idx="13">
                  <c:v>1.012226592366493</c:v>
                </c:pt>
                <c:pt idx="14">
                  <c:v>0.97993847482418661</c:v>
                </c:pt>
                <c:pt idx="15">
                  <c:v>1.0035990867043334</c:v>
                </c:pt>
                <c:pt idx="16">
                  <c:v>0.99401065611086303</c:v>
                </c:pt>
                <c:pt idx="17">
                  <c:v>1.0307797213257694</c:v>
                </c:pt>
                <c:pt idx="18">
                  <c:v>0.97515058591556592</c:v>
                </c:pt>
                <c:pt idx="19">
                  <c:v>0.99138743377710137</c:v>
                </c:pt>
                <c:pt idx="20">
                  <c:v>1.0245944768018709</c:v>
                </c:pt>
                <c:pt idx="21">
                  <c:v>1.0243261203341698</c:v>
                </c:pt>
                <c:pt idx="22">
                  <c:v>1.0027812048600795</c:v>
                </c:pt>
                <c:pt idx="23">
                  <c:v>1.0160233103906244</c:v>
                </c:pt>
                <c:pt idx="24">
                  <c:v>1.0290064862479613</c:v>
                </c:pt>
                <c:pt idx="25">
                  <c:v>1.0271493096615287</c:v>
                </c:pt>
                <c:pt idx="26">
                  <c:v>1.0097303640570194</c:v>
                </c:pt>
                <c:pt idx="27">
                  <c:v>1.0090970145852525</c:v>
                </c:pt>
                <c:pt idx="28">
                  <c:v>1.0093744499527575</c:v>
                </c:pt>
                <c:pt idx="29">
                  <c:v>1.0244689371363886</c:v>
                </c:pt>
                <c:pt idx="30">
                  <c:v>0.98915018180040448</c:v>
                </c:pt>
                <c:pt idx="31">
                  <c:v>1.0103556497887785</c:v>
                </c:pt>
                <c:pt idx="32">
                  <c:v>1.0075979925826266</c:v>
                </c:pt>
                <c:pt idx="33">
                  <c:v>1.0213534774659996</c:v>
                </c:pt>
                <c:pt idx="34">
                  <c:v>0.99199150105254685</c:v>
                </c:pt>
                <c:pt idx="35">
                  <c:v>1.0021349444170611</c:v>
                </c:pt>
                <c:pt idx="36">
                  <c:v>1.0159264106476817</c:v>
                </c:pt>
                <c:pt idx="37">
                  <c:v>1.0285130784421548</c:v>
                </c:pt>
                <c:pt idx="38">
                  <c:v>1.025746758330063</c:v>
                </c:pt>
                <c:pt idx="39">
                  <c:v>1.024746092714681</c:v>
                </c:pt>
                <c:pt idx="40">
                  <c:v>1.0052127161175526</c:v>
                </c:pt>
                <c:pt idx="41">
                  <c:v>1.0342752451567754</c:v>
                </c:pt>
                <c:pt idx="42">
                  <c:v>0.99511359292028778</c:v>
                </c:pt>
                <c:pt idx="43">
                  <c:v>0.99877258168643424</c:v>
                </c:pt>
                <c:pt idx="44">
                  <c:v>0.99410379832909346</c:v>
                </c:pt>
                <c:pt idx="45">
                  <c:v>1.0093702661396191</c:v>
                </c:pt>
                <c:pt idx="46">
                  <c:v>1.0044465744279183</c:v>
                </c:pt>
                <c:pt idx="47">
                  <c:v>1.0034398025152851</c:v>
                </c:pt>
                <c:pt idx="48">
                  <c:v>1.0076875659259403</c:v>
                </c:pt>
                <c:pt idx="49">
                  <c:v>1.0119543228244312</c:v>
                </c:pt>
                <c:pt idx="50">
                  <c:v>0.99824737618152393</c:v>
                </c:pt>
                <c:pt idx="51">
                  <c:v>1.010718716109418</c:v>
                </c:pt>
                <c:pt idx="52">
                  <c:v>0.99184410413265855</c:v>
                </c:pt>
                <c:pt idx="53">
                  <c:v>1.0035311576247357</c:v>
                </c:pt>
                <c:pt idx="54">
                  <c:v>0.97839295485869526</c:v>
                </c:pt>
                <c:pt idx="55">
                  <c:v>0.99136260674247501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C-FE4A-828D-3B49FCE1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49632"/>
        <c:axId val="895456688"/>
      </c:lineChart>
      <c:catAx>
        <c:axId val="9099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56688"/>
        <c:crosses val="autoZero"/>
        <c:auto val="1"/>
        <c:lblAlgn val="ctr"/>
        <c:lblOffset val="100"/>
        <c:tickLblSkip val="8"/>
        <c:noMultiLvlLbl val="0"/>
      </c:catAx>
      <c:valAx>
        <c:axId val="895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Part-Time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CPS</c:v>
          </c:tx>
          <c:marker>
            <c:symbol val="none"/>
          </c:marker>
          <c:val>
            <c:numRef>
              <c:f>Sheet1!$K$3:$K$62</c:f>
              <c:numCache>
                <c:formatCode>General</c:formatCode>
                <c:ptCount val="60"/>
                <c:pt idx="0">
                  <c:v>0.17674913628927225</c:v>
                </c:pt>
                <c:pt idx="1">
                  <c:v>0.17849624248357432</c:v>
                </c:pt>
                <c:pt idx="2">
                  <c:v>0.17765424032217988</c:v>
                </c:pt>
                <c:pt idx="3">
                  <c:v>0.17604743037529524</c:v>
                </c:pt>
                <c:pt idx="4">
                  <c:v>0.17602046142151329</c:v>
                </c:pt>
                <c:pt idx="5">
                  <c:v>0.17816387392822911</c:v>
                </c:pt>
                <c:pt idx="6">
                  <c:v>0.17903964303676348</c:v>
                </c:pt>
                <c:pt idx="7">
                  <c:v>0.17741058391262507</c:v>
                </c:pt>
                <c:pt idx="8">
                  <c:v>0.17504566187654211</c:v>
                </c:pt>
                <c:pt idx="9">
                  <c:v>0.17315185578895242</c:v>
                </c:pt>
                <c:pt idx="10">
                  <c:v>0.17499372290430518</c:v>
                </c:pt>
                <c:pt idx="11">
                  <c:v>0.17447805786379145</c:v>
                </c:pt>
                <c:pt idx="12">
                  <c:v>0.17232522662724695</c:v>
                </c:pt>
                <c:pt idx="13">
                  <c:v>0.17146953506039606</c:v>
                </c:pt>
                <c:pt idx="14">
                  <c:v>0.16987225200805203</c:v>
                </c:pt>
                <c:pt idx="15">
                  <c:v>0.171572191271364</c:v>
                </c:pt>
                <c:pt idx="16">
                  <c:v>0.17137311677214018</c:v>
                </c:pt>
                <c:pt idx="17">
                  <c:v>0.17262271148282771</c:v>
                </c:pt>
                <c:pt idx="18">
                  <c:v>0.17055561554023924</c:v>
                </c:pt>
                <c:pt idx="19">
                  <c:v>0.16896454034612973</c:v>
                </c:pt>
                <c:pt idx="20">
                  <c:v>0.16971739249157744</c:v>
                </c:pt>
                <c:pt idx="21">
                  <c:v>0.17325146268713107</c:v>
                </c:pt>
                <c:pt idx="22">
                  <c:v>0.17492524931177636</c:v>
                </c:pt>
                <c:pt idx="23">
                  <c:v>0.17928171176926311</c:v>
                </c:pt>
                <c:pt idx="24">
                  <c:v>0.18892035086688327</c:v>
                </c:pt>
                <c:pt idx="25">
                  <c:v>0.19474388553161615</c:v>
                </c:pt>
                <c:pt idx="26">
                  <c:v>0.19715504874327006</c:v>
                </c:pt>
                <c:pt idx="27">
                  <c:v>0.19824339926027137</c:v>
                </c:pt>
                <c:pt idx="28">
                  <c:v>0.19966916051871011</c:v>
                </c:pt>
                <c:pt idx="29">
                  <c:v>0.19327000988029694</c:v>
                </c:pt>
                <c:pt idx="30">
                  <c:v>0.19645477477854087</c:v>
                </c:pt>
                <c:pt idx="31">
                  <c:v>0.1973005254892152</c:v>
                </c:pt>
                <c:pt idx="32">
                  <c:v>0.19407370103281504</c:v>
                </c:pt>
                <c:pt idx="33">
                  <c:v>0.19629606037238082</c:v>
                </c:pt>
                <c:pt idx="34">
                  <c:v>0.19620214238793152</c:v>
                </c:pt>
                <c:pt idx="35">
                  <c:v>0.19450126378684196</c:v>
                </c:pt>
                <c:pt idx="36">
                  <c:v>0.19381399965575116</c:v>
                </c:pt>
                <c:pt idx="37">
                  <c:v>0.19511896968771525</c:v>
                </c:pt>
                <c:pt idx="38">
                  <c:v>0.1944174260494631</c:v>
                </c:pt>
                <c:pt idx="39">
                  <c:v>0.19320267499737098</c:v>
                </c:pt>
                <c:pt idx="40">
                  <c:v>0.19196818166003085</c:v>
                </c:pt>
                <c:pt idx="41">
                  <c:v>0.192700929914112</c:v>
                </c:pt>
                <c:pt idx="42">
                  <c:v>0.19313496640752681</c:v>
                </c:pt>
                <c:pt idx="43">
                  <c:v>0.18975824849647507</c:v>
                </c:pt>
                <c:pt idx="44">
                  <c:v>0.18934577273467998</c:v>
                </c:pt>
                <c:pt idx="45">
                  <c:v>0.18799098336685868</c:v>
                </c:pt>
                <c:pt idx="46">
                  <c:v>0.18945224481325695</c:v>
                </c:pt>
                <c:pt idx="47">
                  <c:v>0.18748626225048839</c:v>
                </c:pt>
                <c:pt idx="48">
                  <c:v>0.18458197507412635</c:v>
                </c:pt>
                <c:pt idx="49">
                  <c:v>0.18542651072963434</c:v>
                </c:pt>
                <c:pt idx="50">
                  <c:v>0.18211279809763078</c:v>
                </c:pt>
                <c:pt idx="51">
                  <c:v>0.18260759089463249</c:v>
                </c:pt>
                <c:pt idx="52">
                  <c:v>0.18329905047512798</c:v>
                </c:pt>
                <c:pt idx="53">
                  <c:v>0.18336056689289226</c:v>
                </c:pt>
                <c:pt idx="54">
                  <c:v>0.18133907596617035</c:v>
                </c:pt>
                <c:pt idx="55">
                  <c:v>0.18308732197754174</c:v>
                </c:pt>
                <c:pt idx="56">
                  <c:v>0.18034304500061124</c:v>
                </c:pt>
                <c:pt idx="57">
                  <c:v>0.17796004833083348</c:v>
                </c:pt>
                <c:pt idx="58">
                  <c:v>0.17946374687374367</c:v>
                </c:pt>
                <c:pt idx="59">
                  <c:v>0.17696326233577211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0-BF48-A153-A0179E8A8BC9}"/>
            </c:ext>
          </c:extLst>
        </c:ser>
        <c:ser>
          <c:idx val="1"/>
          <c:order val="1"/>
          <c:tx>
            <c:v>ATUS</c:v>
          </c:tx>
          <c:marker>
            <c:symbol val="none"/>
          </c:marker>
          <c:val>
            <c:numRef>
              <c:f>Sheet1!$N$3:$N$58</c:f>
              <c:numCache>
                <c:formatCode>General</c:formatCode>
                <c:ptCount val="56"/>
                <c:pt idx="0">
                  <c:v>0.20813253012048194</c:v>
                </c:pt>
                <c:pt idx="1">
                  <c:v>0.20866726031463342</c:v>
                </c:pt>
                <c:pt idx="2">
                  <c:v>0.23069936421435058</c:v>
                </c:pt>
                <c:pt idx="3">
                  <c:v>0.21113758189398452</c:v>
                </c:pt>
                <c:pt idx="4">
                  <c:v>0.22383575363044567</c:v>
                </c:pt>
                <c:pt idx="5">
                  <c:v>0.20105566218809981</c:v>
                </c:pt>
                <c:pt idx="6">
                  <c:v>0.22358078602620088</c:v>
                </c:pt>
                <c:pt idx="7">
                  <c:v>0.20948136142625609</c:v>
                </c:pt>
                <c:pt idx="8">
                  <c:v>0.20411022886501634</c:v>
                </c:pt>
                <c:pt idx="9">
                  <c:v>0.20837390457643623</c:v>
                </c:pt>
                <c:pt idx="10">
                  <c:v>0.20433734939759035</c:v>
                </c:pt>
                <c:pt idx="11">
                  <c:v>0.21150362318840579</c:v>
                </c:pt>
                <c:pt idx="12">
                  <c:v>0.212890625</c:v>
                </c:pt>
                <c:pt idx="13">
                  <c:v>0.21319018404907975</c:v>
                </c:pt>
                <c:pt idx="14">
                  <c:v>0.21138996138996138</c:v>
                </c:pt>
                <c:pt idx="15">
                  <c:v>0.21481140754369826</c:v>
                </c:pt>
                <c:pt idx="16">
                  <c:v>0.20208333333333334</c:v>
                </c:pt>
                <c:pt idx="17">
                  <c:v>0.19391025641025642</c:v>
                </c:pt>
                <c:pt idx="18">
                  <c:v>0.20437593237195426</c:v>
                </c:pt>
                <c:pt idx="19">
                  <c:v>0.20906921241050119</c:v>
                </c:pt>
                <c:pt idx="20">
                  <c:v>0.20956607495069032</c:v>
                </c:pt>
                <c:pt idx="21">
                  <c:v>0.20529152376286133</c:v>
                </c:pt>
                <c:pt idx="22">
                  <c:v>0.21705046545810877</c:v>
                </c:pt>
                <c:pt idx="23">
                  <c:v>0.20464234959734723</c:v>
                </c:pt>
                <c:pt idx="24">
                  <c:v>0.23013164310092638</c:v>
                </c:pt>
                <c:pt idx="25">
                  <c:v>0.23273657289002558</c:v>
                </c:pt>
                <c:pt idx="26">
                  <c:v>0.21337890625</c:v>
                </c:pt>
                <c:pt idx="27">
                  <c:v>0.20639534883720931</c:v>
                </c:pt>
                <c:pt idx="28">
                  <c:v>0.22152205525933108</c:v>
                </c:pt>
                <c:pt idx="29">
                  <c:v>0.21154828819621871</c:v>
                </c:pt>
                <c:pt idx="30">
                  <c:v>0.22338204592901878</c:v>
                </c:pt>
                <c:pt idx="31">
                  <c:v>0.21373679154658981</c:v>
                </c:pt>
                <c:pt idx="32">
                  <c:v>0.22051009564293306</c:v>
                </c:pt>
                <c:pt idx="33">
                  <c:v>0.21670305676855894</c:v>
                </c:pt>
                <c:pt idx="34">
                  <c:v>0.19880499728408474</c:v>
                </c:pt>
                <c:pt idx="35">
                  <c:v>0.21727884117951371</c:v>
                </c:pt>
                <c:pt idx="36">
                  <c:v>0.22697368421052633</c:v>
                </c:pt>
                <c:pt idx="37">
                  <c:v>0.207909604519774</c:v>
                </c:pt>
                <c:pt idx="38">
                  <c:v>0.23646873357856016</c:v>
                </c:pt>
                <c:pt idx="39">
                  <c:v>0.21822784810126583</c:v>
                </c:pt>
                <c:pt idx="40">
                  <c:v>0.21158256880733944</c:v>
                </c:pt>
                <c:pt idx="41">
                  <c:v>0.21636701797892127</c:v>
                </c:pt>
                <c:pt idx="42">
                  <c:v>0.21919504643962848</c:v>
                </c:pt>
                <c:pt idx="43">
                  <c:v>0.21760259179265659</c:v>
                </c:pt>
                <c:pt idx="44">
                  <c:v>0.20982142857142858</c:v>
                </c:pt>
                <c:pt idx="45">
                  <c:v>0.19452706722189173</c:v>
                </c:pt>
                <c:pt idx="46">
                  <c:v>0.20477815699658702</c:v>
                </c:pt>
                <c:pt idx="47">
                  <c:v>0.20103986135181975</c:v>
                </c:pt>
                <c:pt idx="48">
                  <c:v>0.20889159561510354</c:v>
                </c:pt>
                <c:pt idx="49">
                  <c:v>0.18734643734643736</c:v>
                </c:pt>
                <c:pt idx="50">
                  <c:v>0.21841794569067297</c:v>
                </c:pt>
                <c:pt idx="51">
                  <c:v>0.21851638872915469</c:v>
                </c:pt>
                <c:pt idx="52">
                  <c:v>0.20933165195460277</c:v>
                </c:pt>
                <c:pt idx="53">
                  <c:v>0.21121251629726207</c:v>
                </c:pt>
                <c:pt idx="54">
                  <c:v>0.21994884910485935</c:v>
                </c:pt>
                <c:pt idx="55">
                  <c:v>0.23372781065088757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0-BF48-A153-A0179E8A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608976"/>
        <c:axId val="980611296"/>
      </c:lineChart>
      <c:catAx>
        <c:axId val="98060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0611296"/>
        <c:crosses val="autoZero"/>
        <c:auto val="1"/>
        <c:lblAlgn val="ctr"/>
        <c:lblOffset val="100"/>
        <c:tickLblSkip val="24"/>
        <c:noMultiLvlLbl val="0"/>
      </c:catAx>
      <c:valAx>
        <c:axId val="980611296"/>
        <c:scaling>
          <c:orientation val="minMax"/>
          <c:min val="0.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60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Non-Farm</c:v>
          </c:tx>
          <c:marker>
            <c:symbol val="none"/>
          </c:marker>
          <c:xVal>
            <c:numRef>
              <c:f>Sheet1!$A$3:$A$60</c:f>
              <c:numCache>
                <c:formatCode>General</c:formatCode>
                <c:ptCount val="58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  <c:pt idx="56">
                  <c:v>2017</c:v>
                </c:pt>
                <c:pt idx="57">
                  <c:v>2017.25</c:v>
                </c:pt>
              </c:numCache>
            </c:numRef>
          </c:xVal>
          <c:yVal>
            <c:numRef>
              <c:f>Sheet1!$E$3:$E$60</c:f>
              <c:numCache>
                <c:formatCode>General</c:formatCode>
                <c:ptCount val="58"/>
                <c:pt idx="0">
                  <c:v>1</c:v>
                </c:pt>
                <c:pt idx="1">
                  <c:v>1.0001855595597355</c:v>
                </c:pt>
                <c:pt idx="2">
                  <c:v>0.9987694471301749</c:v>
                </c:pt>
                <c:pt idx="3">
                  <c:v>1.0004492494604122</c:v>
                </c:pt>
                <c:pt idx="4">
                  <c:v>1.0025685349584446</c:v>
                </c:pt>
                <c:pt idx="5">
                  <c:v>0.99781235045364425</c:v>
                </c:pt>
                <c:pt idx="6">
                  <c:v>0.99883781117849857</c:v>
                </c:pt>
                <c:pt idx="7">
                  <c:v>0.99865225161876292</c:v>
                </c:pt>
                <c:pt idx="8">
                  <c:v>0.99608371666031859</c:v>
                </c:pt>
                <c:pt idx="9">
                  <c:v>0.99832019766976265</c:v>
                </c:pt>
                <c:pt idx="10">
                  <c:v>0.99684548748449597</c:v>
                </c:pt>
                <c:pt idx="11">
                  <c:v>0.99907220220132231</c:v>
                </c:pt>
                <c:pt idx="12">
                  <c:v>0.99967771234361724</c:v>
                </c:pt>
                <c:pt idx="13">
                  <c:v>0.9991893977127343</c:v>
                </c:pt>
                <c:pt idx="14">
                  <c:v>1.002236481009444</c:v>
                </c:pt>
                <c:pt idx="15">
                  <c:v>1.0018262967195022</c:v>
                </c:pt>
                <c:pt idx="16">
                  <c:v>0.99941402244294042</c:v>
                </c:pt>
                <c:pt idx="17">
                  <c:v>1.0005176135087359</c:v>
                </c:pt>
                <c:pt idx="18">
                  <c:v>0.99860342015567471</c:v>
                </c:pt>
                <c:pt idx="19">
                  <c:v>0.99624974363481877</c:v>
                </c:pt>
                <c:pt idx="20">
                  <c:v>0.99548797281064128</c:v>
                </c:pt>
                <c:pt idx="21">
                  <c:v>0.99499965817975833</c:v>
                </c:pt>
                <c:pt idx="22">
                  <c:v>0.99233346029513736</c:v>
                </c:pt>
                <c:pt idx="23">
                  <c:v>0.9864834510171594</c:v>
                </c:pt>
                <c:pt idx="24">
                  <c:v>0.97980330686668038</c:v>
                </c:pt>
                <c:pt idx="25">
                  <c:v>0.97564286621155738</c:v>
                </c:pt>
                <c:pt idx="26">
                  <c:v>0.97289853798599513</c:v>
                </c:pt>
                <c:pt idx="27">
                  <c:v>0.97816256970691351</c:v>
                </c:pt>
                <c:pt idx="28">
                  <c:v>0.98094596310294646</c:v>
                </c:pt>
                <c:pt idx="29">
                  <c:v>0.98643461955407108</c:v>
                </c:pt>
                <c:pt idx="30">
                  <c:v>0.99083921752463544</c:v>
                </c:pt>
                <c:pt idx="31">
                  <c:v>0.99190374341996024</c:v>
                </c:pt>
                <c:pt idx="32">
                  <c:v>0.98901292080513314</c:v>
                </c:pt>
                <c:pt idx="33">
                  <c:v>0.99206000410184292</c:v>
                </c:pt>
                <c:pt idx="34">
                  <c:v>0.99284130751125566</c:v>
                </c:pt>
                <c:pt idx="35">
                  <c:v>0.99439414803746351</c:v>
                </c:pt>
                <c:pt idx="36">
                  <c:v>0.99637670543884838</c:v>
                </c:pt>
                <c:pt idx="37">
                  <c:v>0.99381793677302166</c:v>
                </c:pt>
                <c:pt idx="38">
                  <c:v>0.9934565839461682</c:v>
                </c:pt>
                <c:pt idx="39">
                  <c:v>0.99401326262537482</c:v>
                </c:pt>
                <c:pt idx="40">
                  <c:v>0.99466760423075795</c:v>
                </c:pt>
                <c:pt idx="41">
                  <c:v>0.99292920414481456</c:v>
                </c:pt>
                <c:pt idx="42">
                  <c:v>0.99303663336360892</c:v>
                </c:pt>
                <c:pt idx="43">
                  <c:v>0.99196234117566628</c:v>
                </c:pt>
                <c:pt idx="44">
                  <c:v>0.99246042209916685</c:v>
                </c:pt>
                <c:pt idx="45">
                  <c:v>0.99547820651802377</c:v>
                </c:pt>
                <c:pt idx="46">
                  <c:v>0.99612278183078917</c:v>
                </c:pt>
                <c:pt idx="47">
                  <c:v>0.99730450323752606</c:v>
                </c:pt>
                <c:pt idx="48">
                  <c:v>0.99658179758381926</c:v>
                </c:pt>
                <c:pt idx="49">
                  <c:v>0.99473596827908162</c:v>
                </c:pt>
                <c:pt idx="50">
                  <c:v>0.99314406258240306</c:v>
                </c:pt>
                <c:pt idx="51">
                  <c:v>0.9937984041877862</c:v>
                </c:pt>
                <c:pt idx="52">
                  <c:v>0.99255808502534348</c:v>
                </c:pt>
                <c:pt idx="53">
                  <c:v>0.99244088951393161</c:v>
                </c:pt>
                <c:pt idx="54">
                  <c:v>0.99213813444278409</c:v>
                </c:pt>
                <c:pt idx="55">
                  <c:v>0.98923754553533927</c:v>
                </c:pt>
                <c:pt idx="56">
                  <c:v>0.98983328938501658</c:v>
                </c:pt>
                <c:pt idx="57">
                  <c:v>0.99381793677302166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C-A643-8058-B71274DC6487}"/>
            </c:ext>
          </c:extLst>
        </c:ser>
        <c:ser>
          <c:idx val="1"/>
          <c:order val="1"/>
          <c:tx>
            <c:v>Manufacturing</c:v>
          </c:tx>
          <c:marker>
            <c:symbol val="none"/>
          </c:marker>
          <c:xVal>
            <c:numRef>
              <c:f>Sheet1!$A$3:$A$60</c:f>
              <c:numCache>
                <c:formatCode>General</c:formatCode>
                <c:ptCount val="58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  <c:pt idx="56">
                  <c:v>2017</c:v>
                </c:pt>
                <c:pt idx="57">
                  <c:v>2017.25</c:v>
                </c:pt>
              </c:numCache>
            </c:numRef>
          </c:xVal>
          <c:yVal>
            <c:numRef>
              <c:f>Sheet1!$F$3:$F$60</c:f>
              <c:numCache>
                <c:formatCode>General</c:formatCode>
                <c:ptCount val="58"/>
                <c:pt idx="0">
                  <c:v>1</c:v>
                </c:pt>
                <c:pt idx="1">
                  <c:v>0.99751855715816429</c:v>
                </c:pt>
                <c:pt idx="2">
                  <c:v>1</c:v>
                </c:pt>
                <c:pt idx="3">
                  <c:v>1.0099254773226882</c:v>
                </c:pt>
                <c:pt idx="4">
                  <c:v>1.0148882649914748</c:v>
                </c:pt>
                <c:pt idx="5">
                  <c:v>1.0148882649914748</c:v>
                </c:pt>
                <c:pt idx="6">
                  <c:v>1.0124069201645238</c:v>
                </c:pt>
                <c:pt idx="7">
                  <c:v>1.0074441324957373</c:v>
                </c:pt>
                <c:pt idx="8">
                  <c:v>1.0074441324957373</c:v>
                </c:pt>
                <c:pt idx="9">
                  <c:v>1.0024813448269509</c:v>
                </c:pt>
                <c:pt idx="10">
                  <c:v>1.0074441324957373</c:v>
                </c:pt>
                <c:pt idx="11">
                  <c:v>1.0148882649914748</c:v>
                </c:pt>
                <c:pt idx="12">
                  <c:v>1.0198510526602613</c:v>
                </c:pt>
                <c:pt idx="13">
                  <c:v>1.0223324955020969</c:v>
                </c:pt>
                <c:pt idx="14">
                  <c:v>1.0223324955020969</c:v>
                </c:pt>
                <c:pt idx="15">
                  <c:v>1.0198510526602613</c:v>
                </c:pt>
                <c:pt idx="16">
                  <c:v>1.0198510526602613</c:v>
                </c:pt>
                <c:pt idx="17">
                  <c:v>1.0248138403290479</c:v>
                </c:pt>
                <c:pt idx="18">
                  <c:v>1.0248138403290479</c:v>
                </c:pt>
                <c:pt idx="19">
                  <c:v>1.0223324955020969</c:v>
                </c:pt>
                <c:pt idx="20">
                  <c:v>1.0223324955020969</c:v>
                </c:pt>
                <c:pt idx="21">
                  <c:v>1.0173697078333106</c:v>
                </c:pt>
                <c:pt idx="22">
                  <c:v>1.0124069201645238</c:v>
                </c:pt>
                <c:pt idx="23">
                  <c:v>0.99503721233121356</c:v>
                </c:pt>
                <c:pt idx="24">
                  <c:v>0.98014884932485391</c:v>
                </c:pt>
                <c:pt idx="25">
                  <c:v>0.98014884932485391</c:v>
                </c:pt>
                <c:pt idx="26">
                  <c:v>0.99255576948937785</c:v>
                </c:pt>
                <c:pt idx="27">
                  <c:v>1.0024813448269509</c:v>
                </c:pt>
                <c:pt idx="28">
                  <c:v>1.0124069201645238</c:v>
                </c:pt>
                <c:pt idx="29">
                  <c:v>1.0223324955020969</c:v>
                </c:pt>
                <c:pt idx="30">
                  <c:v>1.0223324955020969</c:v>
                </c:pt>
                <c:pt idx="31">
                  <c:v>1.0248138403290479</c:v>
                </c:pt>
                <c:pt idx="32">
                  <c:v>1.0248138403290479</c:v>
                </c:pt>
                <c:pt idx="33">
                  <c:v>1.0272952831708835</c:v>
                </c:pt>
                <c:pt idx="34">
                  <c:v>1.0248138403290479</c:v>
                </c:pt>
                <c:pt idx="35">
                  <c:v>1.0297766279978342</c:v>
                </c:pt>
                <c:pt idx="36">
                  <c:v>1.034739415666621</c:v>
                </c:pt>
                <c:pt idx="37">
                  <c:v>1.034739415666621</c:v>
                </c:pt>
                <c:pt idx="38">
                  <c:v>1.03225807083967</c:v>
                </c:pt>
                <c:pt idx="39">
                  <c:v>1.03225807083967</c:v>
                </c:pt>
                <c:pt idx="40">
                  <c:v>1.0372207604935717</c:v>
                </c:pt>
                <c:pt idx="41">
                  <c:v>1.0372207604935717</c:v>
                </c:pt>
                <c:pt idx="42">
                  <c:v>1.0372207604935717</c:v>
                </c:pt>
                <c:pt idx="43">
                  <c:v>1.0397022033354075</c:v>
                </c:pt>
                <c:pt idx="44">
                  <c:v>1.034739415666621</c:v>
                </c:pt>
                <c:pt idx="45">
                  <c:v>1.0446649910041939</c:v>
                </c:pt>
                <c:pt idx="46">
                  <c:v>1.0446649910041939</c:v>
                </c:pt>
                <c:pt idx="47">
                  <c:v>1.0446649910041939</c:v>
                </c:pt>
                <c:pt idx="48">
                  <c:v>1.0397022033354075</c:v>
                </c:pt>
                <c:pt idx="49">
                  <c:v>1.0372207604935717</c:v>
                </c:pt>
                <c:pt idx="50">
                  <c:v>1.0372207604935717</c:v>
                </c:pt>
                <c:pt idx="51">
                  <c:v>1.034739415666621</c:v>
                </c:pt>
                <c:pt idx="52">
                  <c:v>1.0372207604935717</c:v>
                </c:pt>
                <c:pt idx="53">
                  <c:v>1.0372207604935717</c:v>
                </c:pt>
                <c:pt idx="54">
                  <c:v>1.0397022033354075</c:v>
                </c:pt>
                <c:pt idx="55">
                  <c:v>1.0397022033354075</c:v>
                </c:pt>
                <c:pt idx="56">
                  <c:v>1.0397022033354075</c:v>
                </c:pt>
                <c:pt idx="57">
                  <c:v>1.0397022033354075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C-A643-8058-B71274DC6487}"/>
            </c:ext>
          </c:extLst>
        </c:ser>
        <c:ser>
          <c:idx val="3"/>
          <c:order val="2"/>
          <c:tx>
            <c:v>Imputed with ATUS averages</c:v>
          </c:tx>
          <c:marker>
            <c:symbol val="none"/>
          </c:marker>
          <c:xVal>
            <c:numRef>
              <c:f>Sheet1!$A$3:$A$60</c:f>
              <c:numCache>
                <c:formatCode>General</c:formatCode>
                <c:ptCount val="58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  <c:pt idx="56">
                  <c:v>2017</c:v>
                </c:pt>
                <c:pt idx="57">
                  <c:v>2017.25</c:v>
                </c:pt>
              </c:numCache>
            </c:numRef>
          </c:xVal>
          <c:yVal>
            <c:numRef>
              <c:f>Sheet1!$G$3:$G$60</c:f>
              <c:numCache>
                <c:formatCode>General</c:formatCode>
                <c:ptCount val="58"/>
                <c:pt idx="0">
                  <c:v>1</c:v>
                </c:pt>
                <c:pt idx="1">
                  <c:v>0.99936416336052314</c:v>
                </c:pt>
                <c:pt idx="2">
                  <c:v>0.9996705991264081</c:v>
                </c:pt>
                <c:pt idx="3">
                  <c:v>1.0002553767662776</c:v>
                </c:pt>
                <c:pt idx="4">
                  <c:v>1.0002651917672196</c:v>
                </c:pt>
                <c:pt idx="5">
                  <c:v>0.99948512458542627</c:v>
                </c:pt>
                <c:pt idx="6">
                  <c:v>0.99916639977708632</c:v>
                </c:pt>
                <c:pt idx="7">
                  <c:v>0.99975927471644588</c:v>
                </c:pt>
                <c:pt idx="8">
                  <c:v>1.0006199574184775</c:v>
                </c:pt>
                <c:pt idx="9">
                  <c:v>1.0013091835814214</c:v>
                </c:pt>
                <c:pt idx="10">
                  <c:v>1.0006388599337757</c:v>
                </c:pt>
                <c:pt idx="11">
                  <c:v>1.0008265295371033</c:v>
                </c:pt>
                <c:pt idx="12">
                  <c:v>1.0016100245434572</c:v>
                </c:pt>
                <c:pt idx="13">
                  <c:v>1.0019214423909064</c:v>
                </c:pt>
                <c:pt idx="14">
                  <c:v>1.0025027528410717</c:v>
                </c:pt>
                <c:pt idx="15">
                  <c:v>1.0018840819943742</c:v>
                </c:pt>
                <c:pt idx="16">
                  <c:v>1.0019565325763735</c:v>
                </c:pt>
                <c:pt idx="17">
                  <c:v>1.0015017587886423</c:v>
                </c:pt>
                <c:pt idx="18">
                  <c:v>1.002254051546746</c:v>
                </c:pt>
                <c:pt idx="19">
                  <c:v>1.0028331027274227</c:v>
                </c:pt>
                <c:pt idx="20">
                  <c:v>1.0025591119535673</c:v>
                </c:pt>
                <c:pt idx="21">
                  <c:v>1.001272932942729</c:v>
                </c:pt>
                <c:pt idx="22">
                  <c:v>1.0006637800096749</c:v>
                </c:pt>
                <c:pt idx="23">
                  <c:v>0.99907830200152059</c:v>
                </c:pt>
                <c:pt idx="24">
                  <c:v>0.9955704443149358</c:v>
                </c:pt>
                <c:pt idx="25">
                  <c:v>0.99345104440485732</c:v>
                </c:pt>
                <c:pt idx="26">
                  <c:v>0.99257353282672389</c:v>
                </c:pt>
                <c:pt idx="27">
                  <c:v>0.99217744177194978</c:v>
                </c:pt>
                <c:pt idx="28">
                  <c:v>0.99165855445404172</c:v>
                </c:pt>
                <c:pt idx="29">
                  <c:v>0.99398744233201108</c:v>
                </c:pt>
                <c:pt idx="30">
                  <c:v>0.99282838845364496</c:v>
                </c:pt>
                <c:pt idx="31">
                  <c:v>0.99252058845186819</c:v>
                </c:pt>
                <c:pt idx="32">
                  <c:v>0.99369494936091374</c:v>
                </c:pt>
                <c:pt idx="33">
                  <c:v>0.99288615050324347</c:v>
                </c:pt>
                <c:pt idx="34">
                  <c:v>0.99292033073556929</c:v>
                </c:pt>
                <c:pt idx="35">
                  <c:v>0.99353934344206751</c:v>
                </c:pt>
                <c:pt idx="36">
                  <c:v>0.99378946430877346</c:v>
                </c:pt>
                <c:pt idx="37">
                  <c:v>0.99331453739108033</c:v>
                </c:pt>
                <c:pt idx="38">
                  <c:v>0.99356985509921258</c:v>
                </c:pt>
                <c:pt idx="39">
                  <c:v>0.99401194798932002</c:v>
                </c:pt>
                <c:pt idx="40">
                  <c:v>0.99446122582808616</c:v>
                </c:pt>
                <c:pt idx="41">
                  <c:v>0.99419455160474612</c:v>
                </c:pt>
                <c:pt idx="42">
                  <c:v>0.99403658965241437</c:v>
                </c:pt>
                <c:pt idx="43">
                  <c:v>0.99526550234016475</c:v>
                </c:pt>
                <c:pt idx="44">
                  <c:v>0.99541561754386587</c:v>
                </c:pt>
                <c:pt idx="45">
                  <c:v>0.99590867556268803</c:v>
                </c:pt>
                <c:pt idx="46">
                  <c:v>0.99537686841180884</c:v>
                </c:pt>
                <c:pt idx="47">
                  <c:v>0.99609236226676634</c:v>
                </c:pt>
                <c:pt idx="48">
                  <c:v>0.99714933991604571</c:v>
                </c:pt>
                <c:pt idx="49">
                  <c:v>0.99684198211783714</c:v>
                </c:pt>
                <c:pt idx="50">
                  <c:v>0.99804796485145553</c:v>
                </c:pt>
                <c:pt idx="51">
                  <c:v>0.99786789143044108</c:v>
                </c:pt>
                <c:pt idx="52">
                  <c:v>0.99761624368433943</c:v>
                </c:pt>
                <c:pt idx="53">
                  <c:v>0.99759385558196123</c:v>
                </c:pt>
                <c:pt idx="54">
                  <c:v>0.9983295509860366</c:v>
                </c:pt>
                <c:pt idx="55">
                  <c:v>0.99769329952492081</c:v>
                </c:pt>
                <c:pt idx="56">
                  <c:v>0.99869204353744623</c:v>
                </c:pt>
                <c:pt idx="57">
                  <c:v>0.99955930426798367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C-A643-8058-B71274DC6487}"/>
            </c:ext>
          </c:extLst>
        </c:ser>
        <c:ser>
          <c:idx val="4"/>
          <c:order val="3"/>
          <c:tx>
            <c:v>Imputed with ATUS smoothed</c:v>
          </c:tx>
          <c:marker>
            <c:symbol val="none"/>
          </c:marker>
          <c:xVal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xVal>
          <c:yVal>
            <c:numRef>
              <c:f>Sheet1!$H$3:$H$58</c:f>
              <c:numCache>
                <c:formatCode>General</c:formatCode>
                <c:ptCount val="56"/>
                <c:pt idx="0">
                  <c:v>0.9998336489006644</c:v>
                </c:pt>
                <c:pt idx="1">
                  <c:v>0.9992425403382944</c:v>
                </c:pt>
                <c:pt idx="2">
                  <c:v>0.99311878887116356</c:v>
                </c:pt>
                <c:pt idx="3">
                  <c:v>1.0048246890858306</c:v>
                </c:pt>
                <c:pt idx="4">
                  <c:v>0.99504235745978387</c:v>
                </c:pt>
                <c:pt idx="5">
                  <c:v>0.99476345793334731</c:v>
                </c:pt>
                <c:pt idx="6">
                  <c:v>0.99576123712674913</c:v>
                </c:pt>
                <c:pt idx="7">
                  <c:v>0.99867155551022957</c:v>
                </c:pt>
                <c:pt idx="8">
                  <c:v>1.000812804761563</c:v>
                </c:pt>
                <c:pt idx="9">
                  <c:v>1.0100087130640505</c:v>
                </c:pt>
                <c:pt idx="10">
                  <c:v>1.0007033558500471</c:v>
                </c:pt>
                <c:pt idx="11">
                  <c:v>1.0040639577073285</c:v>
                </c:pt>
                <c:pt idx="12">
                  <c:v>1.0099991721304209</c:v>
                </c:pt>
                <c:pt idx="13">
                  <c:v>1.0169992830509267</c:v>
                </c:pt>
                <c:pt idx="14">
                  <c:v>1.0172787654577173</c:v>
                </c:pt>
                <c:pt idx="15">
                  <c:v>1.0209807907817321</c:v>
                </c:pt>
                <c:pt idx="16">
                  <c:v>1.0215071717093116</c:v>
                </c:pt>
                <c:pt idx="17">
                  <c:v>1.0203182418524384</c:v>
                </c:pt>
                <c:pt idx="18">
                  <c:v>1.0208924349387509</c:v>
                </c:pt>
                <c:pt idx="19">
                  <c:v>1.016221292882443</c:v>
                </c:pt>
                <c:pt idx="20">
                  <c:v>1.0106997291479598</c:v>
                </c:pt>
                <c:pt idx="21">
                  <c:v>1.0031009218261049</c:v>
                </c:pt>
                <c:pt idx="22">
                  <c:v>0.99325010192676033</c:v>
                </c:pt>
                <c:pt idx="23">
                  <c:v>0.98620495559020027</c:v>
                </c:pt>
                <c:pt idx="24">
                  <c:v>0.99003635661382994</c:v>
                </c:pt>
                <c:pt idx="25">
                  <c:v>0.98849492431841501</c:v>
                </c:pt>
                <c:pt idx="26">
                  <c:v>0.99098353870522493</c:v>
                </c:pt>
                <c:pt idx="27">
                  <c:v>0.99702886967271132</c:v>
                </c:pt>
                <c:pt idx="28">
                  <c:v>1.0011055329214817</c:v>
                </c:pt>
                <c:pt idx="29">
                  <c:v>1.0074091193841856</c:v>
                </c:pt>
                <c:pt idx="30">
                  <c:v>1.0120714760601595</c:v>
                </c:pt>
                <c:pt idx="31">
                  <c:v>1.0126372040468266</c:v>
                </c:pt>
                <c:pt idx="32">
                  <c:v>1.0227853610349622</c:v>
                </c:pt>
                <c:pt idx="33">
                  <c:v>1.0268161740019899</c:v>
                </c:pt>
                <c:pt idx="34">
                  <c:v>1.0240607337055521</c:v>
                </c:pt>
                <c:pt idx="35">
                  <c:v>1.0250921632806482</c:v>
                </c:pt>
                <c:pt idx="36">
                  <c:v>1.0194946612634503</c:v>
                </c:pt>
                <c:pt idx="37">
                  <c:v>1.0216762316178203</c:v>
                </c:pt>
                <c:pt idx="38">
                  <c:v>1.0109238829001725</c:v>
                </c:pt>
                <c:pt idx="39">
                  <c:v>1.0051626718022588</c:v>
                </c:pt>
                <c:pt idx="40">
                  <c:v>1.002760889661231</c:v>
                </c:pt>
                <c:pt idx="41">
                  <c:v>1.0031711283747689</c:v>
                </c:pt>
                <c:pt idx="42">
                  <c:v>1.0079896437818563</c:v>
                </c:pt>
                <c:pt idx="43">
                  <c:v>1.0149747443497616</c:v>
                </c:pt>
                <c:pt idx="44">
                  <c:v>1.0136405001244404</c:v>
                </c:pt>
                <c:pt idx="45">
                  <c:v>1.0183394632802272</c:v>
                </c:pt>
                <c:pt idx="46">
                  <c:v>1.0195336026749193</c:v>
                </c:pt>
                <c:pt idx="47">
                  <c:v>1.0133351023910475</c:v>
                </c:pt>
                <c:pt idx="48">
                  <c:v>1.011950857680747</c:v>
                </c:pt>
                <c:pt idx="49">
                  <c:v>1.015179621889934</c:v>
                </c:pt>
                <c:pt idx="50">
                  <c:v>1.0115807570648827</c:v>
                </c:pt>
                <c:pt idx="51">
                  <c:v>1.0132671060684773</c:v>
                </c:pt>
                <c:pt idx="52">
                  <c:v>1.017050812286447</c:v>
                </c:pt>
                <c:pt idx="53">
                  <c:v>1.0163875668609315</c:v>
                </c:pt>
                <c:pt idx="54">
                  <c:v>1.0234841564333614</c:v>
                </c:pt>
                <c:pt idx="55">
                  <c:v>1.0259687034193852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C-A643-8058-B71274DC6487}"/>
            </c:ext>
          </c:extLst>
        </c:ser>
        <c:ser>
          <c:idx val="2"/>
          <c:order val="4"/>
          <c:tx>
            <c:v>Imputed with ATUS</c:v>
          </c:tx>
          <c:marker>
            <c:symbol val="none"/>
          </c:marker>
          <c:xVal>
            <c:numRef>
              <c:f>Sheet1!$A$3:$A$58</c:f>
              <c:numCache>
                <c:formatCode>General</c:formatCode>
                <c:ptCount val="56"/>
                <c:pt idx="0">
                  <c:v>2003</c:v>
                </c:pt>
                <c:pt idx="1">
                  <c:v>2003.25</c:v>
                </c:pt>
                <c:pt idx="2">
                  <c:v>2003.5</c:v>
                </c:pt>
                <c:pt idx="3">
                  <c:v>2003.75</c:v>
                </c:pt>
                <c:pt idx="4">
                  <c:v>2004</c:v>
                </c:pt>
                <c:pt idx="5">
                  <c:v>2004.25</c:v>
                </c:pt>
                <c:pt idx="6">
                  <c:v>2004.5</c:v>
                </c:pt>
                <c:pt idx="7">
                  <c:v>2004.75</c:v>
                </c:pt>
                <c:pt idx="8">
                  <c:v>2005</c:v>
                </c:pt>
                <c:pt idx="9">
                  <c:v>2005.25</c:v>
                </c:pt>
                <c:pt idx="10">
                  <c:v>2005.5</c:v>
                </c:pt>
                <c:pt idx="11">
                  <c:v>2005.75</c:v>
                </c:pt>
                <c:pt idx="12">
                  <c:v>2006</c:v>
                </c:pt>
                <c:pt idx="13">
                  <c:v>2006.25</c:v>
                </c:pt>
                <c:pt idx="14">
                  <c:v>2006.5</c:v>
                </c:pt>
                <c:pt idx="15">
                  <c:v>2006.75</c:v>
                </c:pt>
                <c:pt idx="16">
                  <c:v>2007</c:v>
                </c:pt>
                <c:pt idx="17">
                  <c:v>2007.25</c:v>
                </c:pt>
                <c:pt idx="18">
                  <c:v>2007.5</c:v>
                </c:pt>
                <c:pt idx="19">
                  <c:v>2007.75</c:v>
                </c:pt>
                <c:pt idx="20">
                  <c:v>2008</c:v>
                </c:pt>
                <c:pt idx="21">
                  <c:v>2008.25</c:v>
                </c:pt>
                <c:pt idx="22">
                  <c:v>2008.5</c:v>
                </c:pt>
                <c:pt idx="23">
                  <c:v>2008.75</c:v>
                </c:pt>
                <c:pt idx="24">
                  <c:v>2009</c:v>
                </c:pt>
                <c:pt idx="25">
                  <c:v>2009.25</c:v>
                </c:pt>
                <c:pt idx="26">
                  <c:v>2009.5</c:v>
                </c:pt>
                <c:pt idx="27">
                  <c:v>2009.75</c:v>
                </c:pt>
                <c:pt idx="28">
                  <c:v>2010</c:v>
                </c:pt>
                <c:pt idx="29">
                  <c:v>2010.25</c:v>
                </c:pt>
                <c:pt idx="30">
                  <c:v>2010.5</c:v>
                </c:pt>
                <c:pt idx="31">
                  <c:v>2010.75</c:v>
                </c:pt>
                <c:pt idx="32">
                  <c:v>2011</c:v>
                </c:pt>
                <c:pt idx="33">
                  <c:v>2011.25</c:v>
                </c:pt>
                <c:pt idx="34">
                  <c:v>2011.5</c:v>
                </c:pt>
                <c:pt idx="35">
                  <c:v>2011.75</c:v>
                </c:pt>
                <c:pt idx="36">
                  <c:v>2012</c:v>
                </c:pt>
                <c:pt idx="37">
                  <c:v>2012.25</c:v>
                </c:pt>
                <c:pt idx="38">
                  <c:v>2012.5</c:v>
                </c:pt>
                <c:pt idx="39">
                  <c:v>2012.75</c:v>
                </c:pt>
                <c:pt idx="40">
                  <c:v>2013</c:v>
                </c:pt>
                <c:pt idx="41">
                  <c:v>2013.25</c:v>
                </c:pt>
                <c:pt idx="42">
                  <c:v>2013.5</c:v>
                </c:pt>
                <c:pt idx="43">
                  <c:v>2013.75</c:v>
                </c:pt>
                <c:pt idx="44">
                  <c:v>2014</c:v>
                </c:pt>
                <c:pt idx="45">
                  <c:v>2014.25</c:v>
                </c:pt>
                <c:pt idx="46">
                  <c:v>2014.5</c:v>
                </c:pt>
                <c:pt idx="47">
                  <c:v>2014.75</c:v>
                </c:pt>
                <c:pt idx="48">
                  <c:v>2015</c:v>
                </c:pt>
                <c:pt idx="49">
                  <c:v>2015.25</c:v>
                </c:pt>
                <c:pt idx="50">
                  <c:v>2015.5</c:v>
                </c:pt>
                <c:pt idx="51">
                  <c:v>2015.75</c:v>
                </c:pt>
                <c:pt idx="52">
                  <c:v>2016</c:v>
                </c:pt>
                <c:pt idx="53">
                  <c:v>2016.25</c:v>
                </c:pt>
                <c:pt idx="54">
                  <c:v>2016.5</c:v>
                </c:pt>
                <c:pt idx="55">
                  <c:v>2016.75</c:v>
                </c:pt>
              </c:numCache>
            </c:numRef>
          </c:xVal>
          <c:yVal>
            <c:numRef>
              <c:f>Sheet1!$I$3:$I$58</c:f>
              <c:numCache>
                <c:formatCode>General</c:formatCode>
                <c:ptCount val="56"/>
                <c:pt idx="0">
                  <c:v>1</c:v>
                </c:pt>
                <c:pt idx="1">
                  <c:v>0.95635899182532502</c:v>
                </c:pt>
                <c:pt idx="2">
                  <c:v>0.94806449244074154</c:v>
                </c:pt>
                <c:pt idx="3">
                  <c:v>0.96458184569393135</c:v>
                </c:pt>
                <c:pt idx="4">
                  <c:v>0.96439210413122511</c:v>
                </c:pt>
                <c:pt idx="5">
                  <c:v>0.9311343332443518</c:v>
                </c:pt>
                <c:pt idx="6">
                  <c:v>1.0400263144416546</c:v>
                </c:pt>
                <c:pt idx="7">
                  <c:v>0.93375516699813477</c:v>
                </c:pt>
                <c:pt idx="8">
                  <c:v>0.95447031607200084</c:v>
                </c:pt>
                <c:pt idx="9">
                  <c:v>0.95482133923007495</c:v>
                </c:pt>
                <c:pt idx="10">
                  <c:v>0.98429018953933756</c:v>
                </c:pt>
                <c:pt idx="11">
                  <c:v>0.97889239961213648</c:v>
                </c:pt>
                <c:pt idx="12">
                  <c:v>0.99340797444628404</c:v>
                </c:pt>
                <c:pt idx="13">
                  <c:v>0.97701149770583473</c:v>
                </c:pt>
                <c:pt idx="14">
                  <c:v>0.95651277912289634</c:v>
                </c:pt>
                <c:pt idx="15">
                  <c:v>0.99466291056973055</c:v>
                </c:pt>
                <c:pt idx="16">
                  <c:v>1.002225291237663</c:v>
                </c:pt>
                <c:pt idx="17">
                  <c:v>0.98618281249187634</c:v>
                </c:pt>
                <c:pt idx="18">
                  <c:v>1.0039620924760615</c:v>
                </c:pt>
                <c:pt idx="19">
                  <c:v>0.99697256599519746</c:v>
                </c:pt>
                <c:pt idx="20">
                  <c:v>0.96896020044559916</c:v>
                </c:pt>
                <c:pt idx="21">
                  <c:v>0.96040114915242092</c:v>
                </c:pt>
                <c:pt idx="22">
                  <c:v>0.96303046983094087</c:v>
                </c:pt>
                <c:pt idx="23">
                  <c:v>0.96483389198004055</c:v>
                </c:pt>
                <c:pt idx="24">
                  <c:v>0.93472455680268007</c:v>
                </c:pt>
                <c:pt idx="25">
                  <c:v>0.93725346470617688</c:v>
                </c:pt>
                <c:pt idx="26">
                  <c:v>0.94926363929141844</c:v>
                </c:pt>
                <c:pt idx="27">
                  <c:v>0.99490601077753615</c:v>
                </c:pt>
                <c:pt idx="28">
                  <c:v>0.94996274562073613</c:v>
                </c:pt>
                <c:pt idx="29">
                  <c:v>0.97988308235342969</c:v>
                </c:pt>
                <c:pt idx="30">
                  <c:v>1.0057721831452917</c:v>
                </c:pt>
                <c:pt idx="31">
                  <c:v>0.96233125492366489</c:v>
                </c:pt>
                <c:pt idx="32">
                  <c:v>0.97994063260209663</c:v>
                </c:pt>
                <c:pt idx="33">
                  <c:v>0.98083658643753979</c:v>
                </c:pt>
                <c:pt idx="34">
                  <c:v>0.99873705611865538</c:v>
                </c:pt>
                <c:pt idx="35">
                  <c:v>1.0186849062113432</c:v>
                </c:pt>
                <c:pt idx="36">
                  <c:v>1.0071792876008088</c:v>
                </c:pt>
                <c:pt idx="37">
                  <c:v>0.98711265602416054</c:v>
                </c:pt>
                <c:pt idx="38">
                  <c:v>0.96931597825623916</c:v>
                </c:pt>
                <c:pt idx="39">
                  <c:v>0.94203498796318663</c:v>
                </c:pt>
                <c:pt idx="40">
                  <c:v>0.99560993182508262</c:v>
                </c:pt>
                <c:pt idx="41">
                  <c:v>0.92592337811147896</c:v>
                </c:pt>
                <c:pt idx="42">
                  <c:v>0.97967064236716983</c:v>
                </c:pt>
                <c:pt idx="43">
                  <c:v>0.99091469313382041</c:v>
                </c:pt>
                <c:pt idx="44">
                  <c:v>0.98989074575860092</c:v>
                </c:pt>
                <c:pt idx="45">
                  <c:v>1.0019464145020818</c:v>
                </c:pt>
                <c:pt idx="46">
                  <c:v>0.98933729157657735</c:v>
                </c:pt>
                <c:pt idx="47">
                  <c:v>0.98657458225108474</c:v>
                </c:pt>
                <c:pt idx="48">
                  <c:v>0.95774422015982896</c:v>
                </c:pt>
                <c:pt idx="49">
                  <c:v>0.98775721802278327</c:v>
                </c:pt>
                <c:pt idx="50">
                  <c:v>0.94893915684410923</c:v>
                </c:pt>
                <c:pt idx="51">
                  <c:v>0.98051679860847596</c:v>
                </c:pt>
                <c:pt idx="52">
                  <c:v>1.0238112371247881</c:v>
                </c:pt>
                <c:pt idx="53">
                  <c:v>0.96496618983463323</c:v>
                </c:pt>
                <c:pt idx="54">
                  <c:v>0.9979943451865928</c:v>
                </c:pt>
                <c:pt idx="55">
                  <c:v>0.98336704671276665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C-A643-8058-B71274DC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56064"/>
        <c:axId val="980658384"/>
      </c:scatterChart>
      <c:valAx>
        <c:axId val="9806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658384"/>
        <c:crosses val="autoZero"/>
        <c:crossBetween val="midCat"/>
      </c:valAx>
      <c:valAx>
        <c:axId val="98065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65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920140990473199E-2"/>
          <c:y val="5.2055871048248901E-2"/>
          <c:w val="0.22587878840244099"/>
          <c:h val="0.2026886667176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="90" zoomScaleNormal="9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AN58" sqref="AN3:AN58"/>
    </sheetView>
  </sheetViews>
  <sheetFormatPr baseColWidth="10" defaultColWidth="8.83203125" defaultRowHeight="15" x14ac:dyDescent="0.2"/>
  <sheetData>
    <row r="1" spans="1:51" x14ac:dyDescent="0.2">
      <c r="C1" t="s">
        <v>0</v>
      </c>
      <c r="D1" t="s">
        <v>1</v>
      </c>
      <c r="E1" t="s">
        <v>0</v>
      </c>
      <c r="F1" t="s">
        <v>1</v>
      </c>
      <c r="G1" s="2" t="s">
        <v>8</v>
      </c>
      <c r="H1" s="2" t="s">
        <v>9</v>
      </c>
      <c r="I1" s="2" t="s">
        <v>7</v>
      </c>
      <c r="J1" s="2" t="s">
        <v>2</v>
      </c>
      <c r="K1" t="s">
        <v>10</v>
      </c>
      <c r="L1" s="2" t="s">
        <v>3</v>
      </c>
      <c r="M1" s="2" t="s">
        <v>4</v>
      </c>
      <c r="N1" s="2" t="s">
        <v>12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U1" s="2" t="s">
        <v>11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B1" s="2" t="s">
        <v>13</v>
      </c>
      <c r="AC1" s="2" t="s">
        <v>5</v>
      </c>
      <c r="AD1" s="2" t="s">
        <v>6</v>
      </c>
      <c r="AE1" s="2" t="s">
        <v>7</v>
      </c>
      <c r="AF1" s="2" t="s">
        <v>8</v>
      </c>
      <c r="AG1" s="2" t="s">
        <v>9</v>
      </c>
      <c r="AI1" s="2" t="s">
        <v>14</v>
      </c>
      <c r="AJ1" s="6" t="s">
        <v>5</v>
      </c>
      <c r="AK1" s="6" t="s">
        <v>6</v>
      </c>
      <c r="AL1" s="6" t="s">
        <v>7</v>
      </c>
      <c r="AM1" s="6" t="s">
        <v>8</v>
      </c>
      <c r="AN1" s="6" t="s">
        <v>9</v>
      </c>
      <c r="AP1" s="6" t="s">
        <v>19</v>
      </c>
      <c r="AQ1" s="6" t="s">
        <v>15</v>
      </c>
      <c r="AR1" s="6" t="s">
        <v>16</v>
      </c>
      <c r="AS1" s="6" t="s">
        <v>17</v>
      </c>
      <c r="AT1" s="6" t="s">
        <v>18</v>
      </c>
      <c r="AV1" s="6" t="s">
        <v>15</v>
      </c>
      <c r="AW1" s="6" t="s">
        <v>16</v>
      </c>
      <c r="AX1" s="6" t="s">
        <v>17</v>
      </c>
      <c r="AY1" s="6" t="s">
        <v>18</v>
      </c>
    </row>
    <row r="2" spans="1:51" x14ac:dyDescent="0.2">
      <c r="E2" s="1">
        <v>102.393</v>
      </c>
      <c r="F2" s="2">
        <v>102.02531999999999</v>
      </c>
      <c r="G2" s="2">
        <v>287.86051256001332</v>
      </c>
      <c r="H2" s="2">
        <v>284.44254810539826</v>
      </c>
      <c r="I2" s="2">
        <v>294.02412922265324</v>
      </c>
      <c r="J2" s="2"/>
      <c r="L2" s="2"/>
      <c r="M2" s="2"/>
      <c r="N2" s="2"/>
      <c r="O2">
        <f>AVERAGE(O3:O58)</f>
        <v>306.37325559343611</v>
      </c>
      <c r="P2">
        <f>AVERAGE(P3:P58)</f>
        <v>201.61424337114607</v>
      </c>
      <c r="Q2" s="2"/>
      <c r="V2">
        <f>AVERAGE(V3:V58)</f>
        <v>507.74442781720842</v>
      </c>
      <c r="W2">
        <f>AVERAGE(W3:W58)</f>
        <v>532.70809064592629</v>
      </c>
      <c r="AC2">
        <f>AVERAGE(AC3:AC58)</f>
        <v>205.04588317871094</v>
      </c>
      <c r="AD2">
        <f>AVERAGE(AD3:AD58)</f>
        <v>238.46919768197196</v>
      </c>
      <c r="AJ2">
        <f>AVERAGE(AJ3:AJ58)</f>
        <v>411.37583541870117</v>
      </c>
      <c r="AK2">
        <f>AVERAGE(AK3:AK58)</f>
        <v>454.38164193289623</v>
      </c>
      <c r="AL2" s="7"/>
      <c r="AM2" s="7"/>
      <c r="AN2" s="7"/>
      <c r="AQ2">
        <v>284.39523077482312</v>
      </c>
      <c r="AR2">
        <v>507.24318436252139</v>
      </c>
      <c r="AS2">
        <v>221.00916713025399</v>
      </c>
      <c r="AT2">
        <v>420.00766516983293</v>
      </c>
      <c r="AV2">
        <v>294.02412922265324</v>
      </c>
      <c r="AW2">
        <v>503.88998266891053</v>
      </c>
      <c r="AX2">
        <v>219.07488087322918</v>
      </c>
      <c r="AY2">
        <v>416.06165840618593</v>
      </c>
    </row>
    <row r="3" spans="1:51" x14ac:dyDescent="0.2">
      <c r="A3">
        <v>2003</v>
      </c>
      <c r="C3" s="1">
        <v>102.393</v>
      </c>
      <c r="D3" s="2">
        <v>102.02531999999999</v>
      </c>
      <c r="E3">
        <f t="shared" ref="E3:E34" si="0">C3/base</f>
        <v>1</v>
      </c>
      <c r="F3">
        <f t="shared" ref="F3:F34" si="1">D3/base</f>
        <v>1</v>
      </c>
      <c r="G3">
        <f t="shared" ref="G3:G34" si="2">R3/base</f>
        <v>1</v>
      </c>
      <c r="H3">
        <f t="shared" ref="H3:H34" si="3">S3/base</f>
        <v>0.9998336489006644</v>
      </c>
      <c r="I3">
        <f t="shared" ref="I3:I34" si="4">Q3/base</f>
        <v>1</v>
      </c>
      <c r="J3" s="3">
        <v>137444</v>
      </c>
      <c r="K3">
        <v>0.17674913628927225</v>
      </c>
      <c r="L3" s="5">
        <f>J3*K3</f>
        <v>24293.108288142736</v>
      </c>
      <c r="M3" s="4">
        <f>J3*(1-K3)</f>
        <v>113150.89171185727</v>
      </c>
      <c r="N3">
        <v>0.20813253012048194</v>
      </c>
      <c r="O3">
        <v>314.09738159179688</v>
      </c>
      <c r="P3">
        <v>200.52821350097656</v>
      </c>
      <c r="Q3">
        <f>(M3*O3+L3*P3)/J3</f>
        <v>294.02412922265324</v>
      </c>
      <c r="R3">
        <f>(M3*306.3773+L3*201.6142)/J3</f>
        <v>287.86051256001332</v>
      </c>
      <c r="S3">
        <f>AVERAGE(Q3:Q6)</f>
        <v>284.39523077482312</v>
      </c>
      <c r="V3">
        <v>499.45187377929688</v>
      </c>
      <c r="W3">
        <v>524.5615234375</v>
      </c>
      <c r="X3">
        <f t="shared" ref="X3:X34" si="5">(M3*V3+L3*W3)/J3</f>
        <v>503.88998266891053</v>
      </c>
      <c r="Y3">
        <f t="shared" ref="Y3:Y34" si="6">(M3*507.744+L3*532.7081)/J3</f>
        <v>512.15638311323903</v>
      </c>
      <c r="Z3">
        <f>AVERAGE(X3:X6)</f>
        <v>507.24318436252139</v>
      </c>
      <c r="AC3">
        <v>214.2362060546875</v>
      </c>
      <c r="AD3">
        <v>241.61215209960938</v>
      </c>
      <c r="AE3">
        <f t="shared" ref="AE3:AE34" si="7">(ft*AC3+pt*AD3)/emp</f>
        <v>219.07488087322918</v>
      </c>
      <c r="AF3">
        <f t="shared" ref="AF3:AF34" si="8">(ft*205.0459+pt*238.4692)/emp</f>
        <v>210.95343940693724</v>
      </c>
      <c r="AG3">
        <f>AVERAGE(AE3:AE6)</f>
        <v>221.00916713025399</v>
      </c>
      <c r="AJ3">
        <v>405.708251953125</v>
      </c>
      <c r="AK3">
        <v>464.28509521484375</v>
      </c>
      <c r="AL3">
        <f t="shared" ref="AL3:AL34" si="9">(ft*AJ3+pt*AK3)/emp</f>
        <v>416.06165840618593</v>
      </c>
      <c r="AM3">
        <f t="shared" ref="AM3:AM34" si="10">(ft*411.3758+pt*454.3816)/emp</f>
        <v>418.97703800542922</v>
      </c>
      <c r="AN3">
        <f>AVERAGE(AL3:AL6)</f>
        <v>420.00766516983293</v>
      </c>
      <c r="AQ3">
        <f t="shared" ref="AQ3:AQ34" si="11">S3/base2</f>
        <v>1</v>
      </c>
      <c r="AR3">
        <f t="shared" ref="AR3:AR34" si="12">Z3/base2</f>
        <v>1</v>
      </c>
      <c r="AS3">
        <f t="shared" ref="AS3:AS34" si="13">AG3/base2</f>
        <v>1</v>
      </c>
      <c r="AT3">
        <f t="shared" ref="AT3:AT34" si="14">AN3/base2</f>
        <v>1</v>
      </c>
      <c r="AV3">
        <f t="shared" ref="AV3:AV34" si="15">Q3/base2</f>
        <v>1</v>
      </c>
      <c r="AW3">
        <f t="shared" ref="AW3:AW34" si="16">X3/base2</f>
        <v>1</v>
      </c>
      <c r="AX3">
        <f t="shared" ref="AX3:AX34" si="17">AE3/base2</f>
        <v>1</v>
      </c>
      <c r="AY3">
        <f t="shared" ref="AY3:AY34" si="18">AL3/base2</f>
        <v>1</v>
      </c>
    </row>
    <row r="4" spans="1:51" x14ac:dyDescent="0.2">
      <c r="A4">
        <f>A3+1/4</f>
        <v>2003.25</v>
      </c>
      <c r="C4" s="1">
        <v>102.41200000000001</v>
      </c>
      <c r="D4" s="2">
        <v>101.77215</v>
      </c>
      <c r="E4">
        <f t="shared" si="0"/>
        <v>1.0001855595597355</v>
      </c>
      <c r="F4">
        <f t="shared" si="1"/>
        <v>0.99751855715816429</v>
      </c>
      <c r="G4">
        <f>R4/base</f>
        <v>0.99936416336052314</v>
      </c>
      <c r="H4">
        <f t="shared" si="3"/>
        <v>0.9992425403382944</v>
      </c>
      <c r="I4">
        <f t="shared" si="4"/>
        <v>0.95635899182532502</v>
      </c>
      <c r="J4" s="3">
        <v>137656</v>
      </c>
      <c r="K4">
        <v>0.17849624248357432</v>
      </c>
      <c r="L4" s="5">
        <f t="shared" ref="L4:L60" si="19">J4*K4</f>
        <v>24571.078755318907</v>
      </c>
      <c r="M4" s="4">
        <f t="shared" ref="M4:M60" si="20">J4*(1-K4)</f>
        <v>113084.9212446811</v>
      </c>
      <c r="N4">
        <v>0.20866726031463342</v>
      </c>
      <c r="O4">
        <v>299.97525024414062</v>
      </c>
      <c r="P4">
        <v>194.74821472167969</v>
      </c>
      <c r="Q4">
        <f t="shared" ref="Q4:Q58" si="21">(M4*O4+L4*P4)/J4</f>
        <v>281.19261979569575</v>
      </c>
      <c r="R4">
        <f t="shared" ref="R4:R8" si="22">(M4*306.3773+L4*201.6142)/J4</f>
        <v>287.67748029906909</v>
      </c>
      <c r="S4">
        <f>AVERAGE(Q3:Q7)</f>
        <v>284.22709434913565</v>
      </c>
      <c r="V4">
        <v>501.09152221679688</v>
      </c>
      <c r="W4">
        <v>522.28875732421875</v>
      </c>
      <c r="X4">
        <f t="shared" si="5"/>
        <v>504.87514903451262</v>
      </c>
      <c r="Y4">
        <f t="shared" si="6"/>
        <v>512.19999804698432</v>
      </c>
      <c r="Z4">
        <f>AVERAGE(X3:X7)</f>
        <v>506.9967528250786</v>
      </c>
      <c r="AC4">
        <v>215.6083984375</v>
      </c>
      <c r="AD4">
        <v>258.53485107421875</v>
      </c>
      <c r="AE4">
        <f t="shared" si="7"/>
        <v>223.27060893630343</v>
      </c>
      <c r="AF4">
        <f t="shared" si="8"/>
        <v>211.01183346140124</v>
      </c>
      <c r="AG4">
        <f>AVERAGE(AE3:AE7)</f>
        <v>221.21413057924414</v>
      </c>
      <c r="AJ4">
        <v>417.2891845703125</v>
      </c>
      <c r="AK4">
        <v>457.14794921875</v>
      </c>
      <c r="AL4">
        <f t="shared" si="9"/>
        <v>424.40382429009571</v>
      </c>
      <c r="AM4">
        <f t="shared" si="10"/>
        <v>419.0521737050002</v>
      </c>
      <c r="AN4">
        <f>AVERAGE(AL3:AL7)</f>
        <v>420.49230418650541</v>
      </c>
      <c r="AQ4">
        <f t="shared" si="11"/>
        <v>0.99940879308971042</v>
      </c>
      <c r="AR4">
        <f t="shared" si="12"/>
        <v>0.99951417476855309</v>
      </c>
      <c r="AS4">
        <f t="shared" si="13"/>
        <v>1.0009273979520921</v>
      </c>
      <c r="AT4">
        <f t="shared" si="14"/>
        <v>1.0011538813618472</v>
      </c>
      <c r="AV4">
        <f t="shared" si="15"/>
        <v>0.95635899182532502</v>
      </c>
      <c r="AW4">
        <f t="shared" si="16"/>
        <v>1.0019551219502003</v>
      </c>
      <c r="AX4">
        <f t="shared" si="17"/>
        <v>1.0191520271349692</v>
      </c>
      <c r="AY4">
        <f t="shared" si="18"/>
        <v>1.0200503115712856</v>
      </c>
    </row>
    <row r="5" spans="1:51" x14ac:dyDescent="0.2">
      <c r="A5">
        <f t="shared" ref="A5:A60" si="23">A4+1/4</f>
        <v>2003.5</v>
      </c>
      <c r="C5" s="1">
        <v>102.267</v>
      </c>
      <c r="D5" s="2">
        <v>102.02531999999999</v>
      </c>
      <c r="E5">
        <f t="shared" si="0"/>
        <v>0.9987694471301749</v>
      </c>
      <c r="F5">
        <f t="shared" si="1"/>
        <v>1</v>
      </c>
      <c r="G5">
        <f t="shared" si="2"/>
        <v>0.9996705991264081</v>
      </c>
      <c r="H5">
        <f t="shared" si="3"/>
        <v>0.99311878887116356</v>
      </c>
      <c r="I5">
        <f t="shared" si="4"/>
        <v>0.94806449244074154</v>
      </c>
      <c r="J5" s="3">
        <v>137544</v>
      </c>
      <c r="K5">
        <v>0.17765424032217988</v>
      </c>
      <c r="L5" s="5">
        <f t="shared" si="19"/>
        <v>24435.27483087391</v>
      </c>
      <c r="M5" s="4">
        <f t="shared" si="20"/>
        <v>113108.72516912609</v>
      </c>
      <c r="N5">
        <v>0.23069936421435058</v>
      </c>
      <c r="O5">
        <v>294.30184936523438</v>
      </c>
      <c r="P5">
        <v>206.78346252441406</v>
      </c>
      <c r="Q5">
        <f t="shared" si="21"/>
        <v>278.75383683680576</v>
      </c>
      <c r="R5">
        <f t="shared" si="22"/>
        <v>287.76569105570343</v>
      </c>
      <c r="S5">
        <f>AVERAGE(Q3:Q8)</f>
        <v>282.48523887786081</v>
      </c>
      <c r="V5">
        <v>505.597412109375</v>
      </c>
      <c r="W5">
        <v>531.36614990234375</v>
      </c>
      <c r="X5">
        <f t="shared" si="5"/>
        <v>510.17533764604627</v>
      </c>
      <c r="Y5">
        <f t="shared" si="6"/>
        <v>512.17897822082693</v>
      </c>
      <c r="Z5">
        <f>AVERAGE(X3:X8)</f>
        <v>506.34520457737381</v>
      </c>
      <c r="AC5">
        <v>221.93782043457031</v>
      </c>
      <c r="AD5">
        <v>249.66011047363281</v>
      </c>
      <c r="AE5">
        <f t="shared" si="7"/>
        <v>226.8628028114511</v>
      </c>
      <c r="AF5">
        <f t="shared" si="8"/>
        <v>210.9836909705603</v>
      </c>
      <c r="AG5">
        <f>AVERAGE(AE3:AE8)</f>
        <v>222.17273561238287</v>
      </c>
      <c r="AJ5">
        <v>413.77212524414062</v>
      </c>
      <c r="AK5">
        <v>442.9527587890625</v>
      </c>
      <c r="AL5">
        <f t="shared" si="9"/>
        <v>418.95618852868364</v>
      </c>
      <c r="AM5">
        <f t="shared" si="10"/>
        <v>419.01596272844756</v>
      </c>
      <c r="AN5">
        <f>AVERAGE(AL3:AL8)</f>
        <v>422.13541494472406</v>
      </c>
      <c r="AQ5">
        <f t="shared" si="11"/>
        <v>0.99328402276030225</v>
      </c>
      <c r="AR5">
        <f t="shared" si="12"/>
        <v>0.9982296858531946</v>
      </c>
      <c r="AS5">
        <f t="shared" si="13"/>
        <v>1.0052647973712472</v>
      </c>
      <c r="AT5">
        <f t="shared" si="14"/>
        <v>1.0050659784364429</v>
      </c>
      <c r="AV5">
        <f t="shared" si="15"/>
        <v>0.94806449244074154</v>
      </c>
      <c r="AW5">
        <f t="shared" si="16"/>
        <v>1.0124736652708288</v>
      </c>
      <c r="AX5">
        <f t="shared" si="17"/>
        <v>1.0355491323659718</v>
      </c>
      <c r="AY5">
        <f t="shared" si="18"/>
        <v>1.0069569739581048</v>
      </c>
    </row>
    <row r="6" spans="1:51" x14ac:dyDescent="0.2">
      <c r="A6">
        <f t="shared" si="23"/>
        <v>2003.75</v>
      </c>
      <c r="C6" s="1">
        <v>102.43899999999999</v>
      </c>
      <c r="D6" s="2">
        <v>103.03797</v>
      </c>
      <c r="E6">
        <f t="shared" si="0"/>
        <v>1.0004492494604122</v>
      </c>
      <c r="F6">
        <f t="shared" si="1"/>
        <v>1.0099254773226882</v>
      </c>
      <c r="G6">
        <f t="shared" si="2"/>
        <v>1.0002553767662776</v>
      </c>
      <c r="H6">
        <f t="shared" si="3"/>
        <v>1.0048246890858306</v>
      </c>
      <c r="I6">
        <f t="shared" si="4"/>
        <v>0.96458184569393135</v>
      </c>
      <c r="J6" s="3">
        <v>138273</v>
      </c>
      <c r="K6">
        <v>0.17604743037529524</v>
      </c>
      <c r="L6" s="5">
        <f t="shared" si="19"/>
        <v>24342.606340283201</v>
      </c>
      <c r="M6" s="4">
        <f t="shared" si="20"/>
        <v>113930.39365971681</v>
      </c>
      <c r="N6">
        <v>0.21113758189398452</v>
      </c>
      <c r="O6">
        <v>302.122314453125</v>
      </c>
      <c r="P6">
        <v>196.96896362304688</v>
      </c>
      <c r="Q6">
        <f t="shared" si="21"/>
        <v>283.61033724413784</v>
      </c>
      <c r="R6">
        <f t="shared" si="22"/>
        <v>287.93402544684994</v>
      </c>
      <c r="S6">
        <f t="shared" ref="S6:S37" si="24">AVERAGE(Q3:Q9)</f>
        <v>285.81489496278823</v>
      </c>
      <c r="V6">
        <v>505.53115844726562</v>
      </c>
      <c r="W6">
        <v>531.0987548828125</v>
      </c>
      <c r="X6">
        <f t="shared" si="5"/>
        <v>510.03226810061625</v>
      </c>
      <c r="Y6">
        <f t="shared" si="6"/>
        <v>512.13886565663188</v>
      </c>
      <c r="Z6">
        <f t="shared" ref="Z6:Z37" si="25">AVERAGE(X3:X9)</f>
        <v>505.49448518450532</v>
      </c>
      <c r="AC6">
        <v>206.77500915527344</v>
      </c>
      <c r="AD6">
        <v>252.52044677734375</v>
      </c>
      <c r="AE6">
        <f t="shared" si="7"/>
        <v>214.82837590003228</v>
      </c>
      <c r="AF6">
        <f t="shared" si="8"/>
        <v>210.9299860796626</v>
      </c>
      <c r="AG6">
        <f t="shared" ref="AG6:AG37" si="26">AVERAGE(AE3:AE9)</f>
        <v>221.12676572234423</v>
      </c>
      <c r="AJ6">
        <v>415.448486328125</v>
      </c>
      <c r="AK6">
        <v>444.76162719726562</v>
      </c>
      <c r="AL6">
        <f t="shared" si="9"/>
        <v>420.60898945436628</v>
      </c>
      <c r="AM6">
        <f t="shared" si="10"/>
        <v>418.94686058123392</v>
      </c>
      <c r="AN6">
        <f t="shared" ref="AN6:AN37" si="27">AVERAGE(AL3:AL9)</f>
        <v>421.03070825548679</v>
      </c>
      <c r="AQ6">
        <f t="shared" si="11"/>
        <v>1.0049918705883263</v>
      </c>
      <c r="AR6">
        <f t="shared" si="12"/>
        <v>0.99655254278041461</v>
      </c>
      <c r="AS6">
        <f t="shared" si="13"/>
        <v>1.0005320982546435</v>
      </c>
      <c r="AT6">
        <f t="shared" si="14"/>
        <v>1.002435772416773</v>
      </c>
      <c r="AV6">
        <f t="shared" si="15"/>
        <v>0.96458184569393135</v>
      </c>
      <c r="AW6">
        <f t="shared" si="16"/>
        <v>1.0121897351464946</v>
      </c>
      <c r="AX6">
        <f t="shared" si="17"/>
        <v>0.98061619407816003</v>
      </c>
      <c r="AY6">
        <f t="shared" si="18"/>
        <v>1.0109294643144957</v>
      </c>
    </row>
    <row r="7" spans="1:51" x14ac:dyDescent="0.2">
      <c r="A7">
        <f t="shared" si="23"/>
        <v>2004</v>
      </c>
      <c r="C7" s="1">
        <v>102.65600000000001</v>
      </c>
      <c r="D7" s="2">
        <v>103.54430000000001</v>
      </c>
      <c r="E7">
        <f t="shared" si="0"/>
        <v>1.0025685349584446</v>
      </c>
      <c r="F7">
        <f t="shared" si="1"/>
        <v>1.0148882649914748</v>
      </c>
      <c r="G7">
        <f t="shared" si="2"/>
        <v>1.0002651917672196</v>
      </c>
      <c r="H7">
        <f t="shared" si="3"/>
        <v>0.99504235745978387</v>
      </c>
      <c r="I7">
        <f t="shared" si="4"/>
        <v>0.96439210413122511</v>
      </c>
      <c r="J7" s="3">
        <v>138489</v>
      </c>
      <c r="K7">
        <v>0.17602046142151329</v>
      </c>
      <c r="L7" s="5">
        <f t="shared" si="19"/>
        <v>24376.897681803952</v>
      </c>
      <c r="M7" s="4">
        <f t="shared" si="20"/>
        <v>114112.10231819605</v>
      </c>
      <c r="N7">
        <v>0.22383575363044567</v>
      </c>
      <c r="O7">
        <v>299.52838134765625</v>
      </c>
      <c r="P7">
        <v>208.77851867675781</v>
      </c>
      <c r="Q7">
        <f t="shared" si="21"/>
        <v>283.5545486463858</v>
      </c>
      <c r="R7">
        <f t="shared" si="22"/>
        <v>287.93685079805186</v>
      </c>
      <c r="S7">
        <f t="shared" si="24"/>
        <v>283.03238362866347</v>
      </c>
      <c r="V7">
        <v>501.312255859375</v>
      </c>
      <c r="W7">
        <v>528.0067138671875</v>
      </c>
      <c r="X7">
        <f t="shared" si="5"/>
        <v>506.01102667530739</v>
      </c>
      <c r="Y7">
        <f t="shared" si="6"/>
        <v>512.1381924009728</v>
      </c>
      <c r="Z7">
        <f t="shared" si="25"/>
        <v>506.81211743135191</v>
      </c>
      <c r="AC7">
        <v>217.60774230957031</v>
      </c>
      <c r="AD7">
        <v>242.75392150878906</v>
      </c>
      <c r="AE7">
        <f t="shared" si="7"/>
        <v>222.03398437520485</v>
      </c>
      <c r="AF7">
        <f t="shared" si="8"/>
        <v>210.92908468822966</v>
      </c>
      <c r="AG7">
        <f t="shared" si="26"/>
        <v>220.9837907228478</v>
      </c>
      <c r="AJ7">
        <v>416.49224853515625</v>
      </c>
      <c r="AK7">
        <v>450.23043823242188</v>
      </c>
      <c r="AL7">
        <f t="shared" si="9"/>
        <v>422.43086025319548</v>
      </c>
      <c r="AM7">
        <f t="shared" si="10"/>
        <v>418.94570075980135</v>
      </c>
      <c r="AN7">
        <f t="shared" si="27"/>
        <v>422.50678266667018</v>
      </c>
      <c r="AQ7">
        <f t="shared" si="11"/>
        <v>0.99520791138991105</v>
      </c>
      <c r="AR7">
        <f t="shared" si="12"/>
        <v>0.99915017698717579</v>
      </c>
      <c r="AS7">
        <f t="shared" si="13"/>
        <v>0.9998851793899064</v>
      </c>
      <c r="AT7">
        <f t="shared" si="14"/>
        <v>1.0059501711613446</v>
      </c>
      <c r="AV7">
        <f t="shared" si="15"/>
        <v>0.96439210413122511</v>
      </c>
      <c r="AW7">
        <f t="shared" si="16"/>
        <v>1.0042093394974088</v>
      </c>
      <c r="AX7">
        <f t="shared" si="17"/>
        <v>1.0135072697069638</v>
      </c>
      <c r="AY7">
        <f t="shared" si="18"/>
        <v>1.0153083124059259</v>
      </c>
    </row>
    <row r="8" spans="1:51" x14ac:dyDescent="0.2">
      <c r="A8">
        <f t="shared" si="23"/>
        <v>2004.25</v>
      </c>
      <c r="C8" s="1">
        <v>102.169</v>
      </c>
      <c r="D8" s="2">
        <v>103.54430000000001</v>
      </c>
      <c r="E8">
        <f t="shared" si="0"/>
        <v>0.99781235045364425</v>
      </c>
      <c r="F8">
        <f t="shared" si="1"/>
        <v>1.0148882649914748</v>
      </c>
      <c r="G8">
        <f t="shared" si="2"/>
        <v>0.99948512458542627</v>
      </c>
      <c r="H8">
        <f t="shared" si="3"/>
        <v>0.99476345793334731</v>
      </c>
      <c r="I8">
        <f t="shared" si="4"/>
        <v>0.9311343332443518</v>
      </c>
      <c r="J8" s="3">
        <v>138902</v>
      </c>
      <c r="K8">
        <v>0.17816387392822911</v>
      </c>
      <c r="L8" s="5">
        <f t="shared" si="19"/>
        <v>24747.318416378879</v>
      </c>
      <c r="M8" s="4">
        <f t="shared" si="20"/>
        <v>114154.68158362113</v>
      </c>
      <c r="N8">
        <v>0.20105566218809981</v>
      </c>
      <c r="O8">
        <v>291.96755981445312</v>
      </c>
      <c r="P8">
        <v>189.861572265625</v>
      </c>
      <c r="Q8">
        <f t="shared" si="21"/>
        <v>273.77596152148635</v>
      </c>
      <c r="R8">
        <f t="shared" si="22"/>
        <v>287.71230025926957</v>
      </c>
      <c r="S8">
        <f t="shared" si="24"/>
        <v>282.95305273669845</v>
      </c>
      <c r="V8">
        <v>499.14474487304688</v>
      </c>
      <c r="W8">
        <v>521.27447509765625</v>
      </c>
      <c r="X8">
        <f t="shared" si="5"/>
        <v>503.08746333884994</v>
      </c>
      <c r="Y8">
        <f t="shared" si="6"/>
        <v>512.19170076513183</v>
      </c>
      <c r="Z8">
        <f t="shared" si="25"/>
        <v>507.22647409645845</v>
      </c>
      <c r="AC8">
        <v>216.29849243164062</v>
      </c>
      <c r="AD8">
        <v>276.17184448242188</v>
      </c>
      <c r="AE8">
        <f t="shared" si="7"/>
        <v>226.96576077807649</v>
      </c>
      <c r="AF8">
        <f t="shared" si="8"/>
        <v>211.0007246074654</v>
      </c>
      <c r="AG8">
        <f t="shared" si="26"/>
        <v>222.30703105010471</v>
      </c>
      <c r="AJ8">
        <v>427.2564697265625</v>
      </c>
      <c r="AK8">
        <v>444.62530517578125</v>
      </c>
      <c r="AL8">
        <f t="shared" si="9"/>
        <v>430.35096873581728</v>
      </c>
      <c r="AM8">
        <f t="shared" si="10"/>
        <v>419.03787992938271</v>
      </c>
      <c r="AN8">
        <f t="shared" si="27"/>
        <v>420.63056109340334</v>
      </c>
      <c r="AQ8">
        <f t="shared" si="11"/>
        <v>0.99492896546051246</v>
      </c>
      <c r="AR8">
        <f t="shared" si="12"/>
        <v>0.9999670566967126</v>
      </c>
      <c r="AS8">
        <f t="shared" si="13"/>
        <v>1.0058724438298337</v>
      </c>
      <c r="AT8">
        <f t="shared" si="14"/>
        <v>1.0014830584658938</v>
      </c>
      <c r="AV8">
        <f t="shared" si="15"/>
        <v>0.9311343332443518</v>
      </c>
      <c r="AW8">
        <f t="shared" si="16"/>
        <v>0.9984073520854494</v>
      </c>
      <c r="AX8">
        <f t="shared" si="17"/>
        <v>1.0360190993754939</v>
      </c>
      <c r="AY8">
        <f t="shared" si="18"/>
        <v>1.0343442132696621</v>
      </c>
    </row>
    <row r="9" spans="1:51" x14ac:dyDescent="0.2">
      <c r="A9">
        <f t="shared" si="23"/>
        <v>2004.5</v>
      </c>
      <c r="C9" s="1">
        <v>102.274</v>
      </c>
      <c r="D9" s="2">
        <v>103.29114</v>
      </c>
      <c r="E9">
        <f t="shared" si="0"/>
        <v>0.99883781117849857</v>
      </c>
      <c r="F9">
        <f t="shared" si="1"/>
        <v>1.0124069201645238</v>
      </c>
      <c r="G9">
        <f t="shared" si="2"/>
        <v>0.99916639977708632</v>
      </c>
      <c r="H9">
        <f t="shared" si="3"/>
        <v>0.99576123712674913</v>
      </c>
      <c r="I9">
        <f t="shared" si="4"/>
        <v>1.0400263144416546</v>
      </c>
      <c r="J9" s="3">
        <v>139539</v>
      </c>
      <c r="K9">
        <v>0.17903964303676348</v>
      </c>
      <c r="L9" s="5">
        <f t="shared" si="19"/>
        <v>24983.012749706941</v>
      </c>
      <c r="M9" s="4">
        <f t="shared" si="20"/>
        <v>114555.98725029307</v>
      </c>
      <c r="N9">
        <v>0.22358078602620088</v>
      </c>
      <c r="O9">
        <v>322.69741821289062</v>
      </c>
      <c r="P9">
        <v>228.279296875</v>
      </c>
      <c r="Q9">
        <f t="shared" si="21"/>
        <v>305.79283147235287</v>
      </c>
      <c r="R9">
        <f t="shared" ref="R9:R60" si="28">(M9*306.3773+L9*201.6142)/J9</f>
        <v>287.62055197257524</v>
      </c>
      <c r="S9">
        <f t="shared" si="24"/>
        <v>283.23686359291622</v>
      </c>
      <c r="V9">
        <v>497.25253295898438</v>
      </c>
      <c r="W9">
        <v>514.77734375</v>
      </c>
      <c r="X9">
        <f t="shared" si="5"/>
        <v>500.39016882729464</v>
      </c>
      <c r="Y9">
        <f t="shared" si="6"/>
        <v>512.21356355273417</v>
      </c>
      <c r="Z9">
        <f t="shared" si="25"/>
        <v>507.04060027330223</v>
      </c>
      <c r="AC9">
        <v>210.19178771972656</v>
      </c>
      <c r="AD9">
        <v>236.21484375</v>
      </c>
      <c r="AE9">
        <f t="shared" si="7"/>
        <v>214.85094638211245</v>
      </c>
      <c r="AF9">
        <f t="shared" si="8"/>
        <v>211.02999570111066</v>
      </c>
      <c r="AG9">
        <f t="shared" si="26"/>
        <v>221.04322926013992</v>
      </c>
      <c r="AJ9">
        <v>405.65692138671875</v>
      </c>
      <c r="AK9">
        <v>454.50390625</v>
      </c>
      <c r="AL9">
        <f t="shared" si="9"/>
        <v>414.40246812006285</v>
      </c>
      <c r="AM9">
        <f t="shared" si="10"/>
        <v>419.0755430805105</v>
      </c>
      <c r="AN9">
        <f t="shared" si="27"/>
        <v>421.27239963808768</v>
      </c>
      <c r="AQ9">
        <f t="shared" si="11"/>
        <v>0.99592691066319583</v>
      </c>
      <c r="AR9">
        <f t="shared" si="12"/>
        <v>0.99960061742480821</v>
      </c>
      <c r="AS9">
        <f t="shared" si="13"/>
        <v>1.0001541208915821</v>
      </c>
      <c r="AT9">
        <f t="shared" si="14"/>
        <v>1.003011217587525</v>
      </c>
      <c r="AV9">
        <f t="shared" si="15"/>
        <v>1.0400263144416546</v>
      </c>
      <c r="AW9">
        <f t="shared" si="16"/>
        <v>0.99305440877574358</v>
      </c>
      <c r="AX9">
        <f t="shared" si="17"/>
        <v>0.98071922041322046</v>
      </c>
      <c r="AY9">
        <f t="shared" si="18"/>
        <v>0.99601215288022704</v>
      </c>
    </row>
    <row r="10" spans="1:51" x14ac:dyDescent="0.2">
      <c r="A10">
        <f t="shared" si="23"/>
        <v>2004.75</v>
      </c>
      <c r="C10" s="1">
        <v>102.255</v>
      </c>
      <c r="D10" s="2">
        <v>102.78480999999999</v>
      </c>
      <c r="E10">
        <f t="shared" si="0"/>
        <v>0.99865225161876292</v>
      </c>
      <c r="F10">
        <f t="shared" si="1"/>
        <v>1.0074441324957373</v>
      </c>
      <c r="G10">
        <f t="shared" si="2"/>
        <v>0.99975927471644588</v>
      </c>
      <c r="H10">
        <f t="shared" si="3"/>
        <v>0.99867155551022957</v>
      </c>
      <c r="I10">
        <f t="shared" si="4"/>
        <v>0.93375516699813477</v>
      </c>
      <c r="J10" s="3">
        <v>140029</v>
      </c>
      <c r="K10">
        <v>0.17741058391262507</v>
      </c>
      <c r="L10" s="5">
        <f t="shared" si="19"/>
        <v>24842.626654700976</v>
      </c>
      <c r="M10" s="4">
        <f t="shared" si="20"/>
        <v>115186.37334529903</v>
      </c>
      <c r="N10">
        <v>0.20948136142625609</v>
      </c>
      <c r="O10">
        <v>289.46078491210938</v>
      </c>
      <c r="P10">
        <v>205.39457702636719</v>
      </c>
      <c r="Q10">
        <f t="shared" si="21"/>
        <v>274.54654988377973</v>
      </c>
      <c r="R10">
        <f t="shared" si="28"/>
        <v>287.79121725650327</v>
      </c>
      <c r="S10">
        <f t="shared" si="24"/>
        <v>284.06468196971139</v>
      </c>
      <c r="V10">
        <v>510.19937133789062</v>
      </c>
      <c r="W10">
        <v>526.624755859375</v>
      </c>
      <c r="X10">
        <f t="shared" si="5"/>
        <v>513.11340839683658</v>
      </c>
      <c r="Y10">
        <f t="shared" si="6"/>
        <v>512.17289555785317</v>
      </c>
      <c r="Z10">
        <f t="shared" si="25"/>
        <v>507.41926860819297</v>
      </c>
      <c r="AC10">
        <v>213.39569091796875</v>
      </c>
      <c r="AD10">
        <v>239.76596069335938</v>
      </c>
      <c r="AE10">
        <f t="shared" si="7"/>
        <v>218.07405587675424</v>
      </c>
      <c r="AF10">
        <f t="shared" si="8"/>
        <v>210.97554716928684</v>
      </c>
      <c r="AG10">
        <f t="shared" si="26"/>
        <v>221.57024313586663</v>
      </c>
      <c r="AJ10">
        <v>419.52383422851562</v>
      </c>
      <c r="AK10">
        <v>458.24951171875</v>
      </c>
      <c r="AL10">
        <f t="shared" si="9"/>
        <v>426.39417928447011</v>
      </c>
      <c r="AM10">
        <f t="shared" si="10"/>
        <v>419.00548408962959</v>
      </c>
      <c r="AN10">
        <f t="shared" si="27"/>
        <v>419.9517378854099</v>
      </c>
      <c r="AQ10">
        <f t="shared" si="11"/>
        <v>0.99883771326188853</v>
      </c>
      <c r="AR10">
        <f t="shared" si="12"/>
        <v>1.0003471396976835</v>
      </c>
      <c r="AS10">
        <f t="shared" si="13"/>
        <v>1.0025387001494013</v>
      </c>
      <c r="AT10">
        <f t="shared" si="14"/>
        <v>0.99986684222917599</v>
      </c>
      <c r="AV10">
        <f t="shared" si="15"/>
        <v>0.93375516699813477</v>
      </c>
      <c r="AW10">
        <f t="shared" si="16"/>
        <v>1.0183044435197404</v>
      </c>
      <c r="AX10">
        <f t="shared" si="17"/>
        <v>0.99543158488784445</v>
      </c>
      <c r="AY10">
        <f t="shared" si="18"/>
        <v>1.0248341097275464</v>
      </c>
    </row>
    <row r="11" spans="1:51" x14ac:dyDescent="0.2">
      <c r="A11">
        <f t="shared" si="23"/>
        <v>2005</v>
      </c>
      <c r="C11" s="1">
        <v>101.992</v>
      </c>
      <c r="D11" s="2">
        <v>102.78480999999999</v>
      </c>
      <c r="E11">
        <f t="shared" si="0"/>
        <v>0.99608371666031859</v>
      </c>
      <c r="F11">
        <f t="shared" si="1"/>
        <v>1.0074441324957373</v>
      </c>
      <c r="G11">
        <f t="shared" si="2"/>
        <v>1.0006199574184775</v>
      </c>
      <c r="H11">
        <f t="shared" si="3"/>
        <v>1.000812804761563</v>
      </c>
      <c r="I11">
        <f t="shared" si="4"/>
        <v>0.95447031607200084</v>
      </c>
      <c r="J11" s="3">
        <v>140428</v>
      </c>
      <c r="K11">
        <v>0.17504566187654211</v>
      </c>
      <c r="L11" s="5">
        <f t="shared" si="19"/>
        <v>24581.312205999056</v>
      </c>
      <c r="M11" s="4">
        <f t="shared" si="20"/>
        <v>115846.68779400094</v>
      </c>
      <c r="N11">
        <v>0.20411022886501634</v>
      </c>
      <c r="O11">
        <v>299.26641845703125</v>
      </c>
      <c r="P11">
        <v>192.84210205078125</v>
      </c>
      <c r="Q11">
        <f t="shared" si="21"/>
        <v>280.63730355194065</v>
      </c>
      <c r="R11">
        <f t="shared" si="28"/>
        <v>288.03897382026167</v>
      </c>
      <c r="S11">
        <f t="shared" si="24"/>
        <v>284.67374436288941</v>
      </c>
      <c r="V11">
        <v>502.030517578125</v>
      </c>
      <c r="W11">
        <v>534.85125732421875</v>
      </c>
      <c r="X11">
        <f t="shared" si="5"/>
        <v>507.77564569025776</v>
      </c>
      <c r="Y11">
        <f t="shared" si="6"/>
        <v>512.11385740765229</v>
      </c>
      <c r="Z11">
        <f t="shared" si="25"/>
        <v>507.90573103839745</v>
      </c>
      <c r="AC11">
        <v>227.91372680664062</v>
      </c>
      <c r="AD11">
        <v>254.30435180664062</v>
      </c>
      <c r="AE11">
        <f t="shared" si="7"/>
        <v>232.53329122710124</v>
      </c>
      <c r="AF11">
        <f t="shared" si="8"/>
        <v>210.89650367059821</v>
      </c>
      <c r="AG11">
        <f t="shared" si="26"/>
        <v>219.98893210121835</v>
      </c>
      <c r="AJ11">
        <v>403.62911987304688</v>
      </c>
      <c r="AK11">
        <v>447.28146362304688</v>
      </c>
      <c r="AL11">
        <f t="shared" si="9"/>
        <v>411.27027327722794</v>
      </c>
      <c r="AM11">
        <f t="shared" si="10"/>
        <v>418.90377872553023</v>
      </c>
      <c r="AN11">
        <f t="shared" si="27"/>
        <v>420.47622056379043</v>
      </c>
      <c r="AQ11">
        <f t="shared" si="11"/>
        <v>1.0009793187716527</v>
      </c>
      <c r="AR11">
        <f t="shared" si="12"/>
        <v>1.0013061716673606</v>
      </c>
      <c r="AS11">
        <f t="shared" si="13"/>
        <v>0.99538374338819013</v>
      </c>
      <c r="AT11">
        <f t="shared" si="14"/>
        <v>1.0011155877209241</v>
      </c>
      <c r="AV11">
        <f t="shared" si="15"/>
        <v>0.95447031607200084</v>
      </c>
      <c r="AW11">
        <f t="shared" si="16"/>
        <v>1.007711332145891</v>
      </c>
      <c r="AX11">
        <f t="shared" si="17"/>
        <v>1.0614329233010515</v>
      </c>
      <c r="AY11">
        <f t="shared" si="18"/>
        <v>0.9884839541636391</v>
      </c>
    </row>
    <row r="12" spans="1:51" x14ac:dyDescent="0.2">
      <c r="A12">
        <f t="shared" si="23"/>
        <v>2005.25</v>
      </c>
      <c r="C12" s="1">
        <v>102.221</v>
      </c>
      <c r="D12" s="2">
        <v>102.27848</v>
      </c>
      <c r="E12">
        <f t="shared" si="0"/>
        <v>0.99832019766976265</v>
      </c>
      <c r="F12">
        <f t="shared" si="1"/>
        <v>1.0024813448269509</v>
      </c>
      <c r="G12">
        <f t="shared" si="2"/>
        <v>1.0013091835814214</v>
      </c>
      <c r="H12">
        <f t="shared" si="3"/>
        <v>1.0100087130640505</v>
      </c>
      <c r="I12">
        <f t="shared" si="4"/>
        <v>0.95482133923007495</v>
      </c>
      <c r="J12" s="3">
        <v>141526</v>
      </c>
      <c r="K12">
        <v>0.17315185578895242</v>
      </c>
      <c r="L12" s="5">
        <f t="shared" si="19"/>
        <v>24505.48954238728</v>
      </c>
      <c r="M12" s="4">
        <f t="shared" si="20"/>
        <v>117020.51045761272</v>
      </c>
      <c r="N12">
        <v>0.20837390457643623</v>
      </c>
      <c r="O12">
        <v>299.870849609375</v>
      </c>
      <c r="P12">
        <v>189.38784790039062</v>
      </c>
      <c r="Q12">
        <f t="shared" si="21"/>
        <v>280.74051283033037</v>
      </c>
      <c r="R12">
        <f t="shared" si="28"/>
        <v>288.23737481679643</v>
      </c>
      <c r="S12">
        <f t="shared" si="24"/>
        <v>287.28945195259257</v>
      </c>
      <c r="V12">
        <v>504.50552368164062</v>
      </c>
      <c r="W12">
        <v>529.7359619140625</v>
      </c>
      <c r="X12">
        <f t="shared" si="5"/>
        <v>508.874220883953</v>
      </c>
      <c r="Y12">
        <f t="shared" si="6"/>
        <v>512.06658024310104</v>
      </c>
      <c r="Z12">
        <f t="shared" si="25"/>
        <v>507.91244921643528</v>
      </c>
      <c r="AC12">
        <v>212.4354248046875</v>
      </c>
      <c r="AD12">
        <v>244.6658935546875</v>
      </c>
      <c r="AE12">
        <f t="shared" si="7"/>
        <v>218.01619028169782</v>
      </c>
      <c r="AF12">
        <f t="shared" si="8"/>
        <v>210.83320642159089</v>
      </c>
      <c r="AG12">
        <f t="shared" si="26"/>
        <v>219.33474446410338</v>
      </c>
      <c r="AJ12">
        <v>414.49630737304688</v>
      </c>
      <c r="AK12">
        <v>466.200927734375</v>
      </c>
      <c r="AL12">
        <f t="shared" si="9"/>
        <v>423.44905834147409</v>
      </c>
      <c r="AM12">
        <f t="shared" si="10"/>
        <v>418.82233407968852</v>
      </c>
      <c r="AN12">
        <f t="shared" si="27"/>
        <v>417.61722790159376</v>
      </c>
      <c r="AQ12">
        <f t="shared" si="11"/>
        <v>1.0101767570781137</v>
      </c>
      <c r="AR12">
        <f t="shared" si="12"/>
        <v>1.001319416158849</v>
      </c>
      <c r="AS12">
        <f t="shared" si="13"/>
        <v>0.99242374111493858</v>
      </c>
      <c r="AT12">
        <f t="shared" si="14"/>
        <v>0.99430858656526522</v>
      </c>
      <c r="AV12">
        <f t="shared" si="15"/>
        <v>0.95482133923007495</v>
      </c>
      <c r="AW12">
        <f t="shared" si="16"/>
        <v>1.0098915207415771</v>
      </c>
      <c r="AX12">
        <f t="shared" si="17"/>
        <v>0.99516744874030549</v>
      </c>
      <c r="AY12">
        <f t="shared" si="18"/>
        <v>1.0177555412425821</v>
      </c>
    </row>
    <row r="13" spans="1:51" x14ac:dyDescent="0.2">
      <c r="A13">
        <f t="shared" si="23"/>
        <v>2005.5</v>
      </c>
      <c r="C13" s="1">
        <v>102.07</v>
      </c>
      <c r="D13" s="2">
        <v>102.78480999999999</v>
      </c>
      <c r="E13">
        <f t="shared" si="0"/>
        <v>0.99684548748449597</v>
      </c>
      <c r="F13">
        <f t="shared" si="1"/>
        <v>1.0074441324957373</v>
      </c>
      <c r="G13">
        <f t="shared" si="2"/>
        <v>1.0006388599337757</v>
      </c>
      <c r="H13">
        <f t="shared" si="3"/>
        <v>1.0007033558500471</v>
      </c>
      <c r="I13">
        <f t="shared" si="4"/>
        <v>0.98429018953933756</v>
      </c>
      <c r="J13" s="3">
        <v>142287</v>
      </c>
      <c r="K13">
        <v>0.17499372290430518</v>
      </c>
      <c r="L13" s="5">
        <f t="shared" si="19"/>
        <v>24899.331850884872</v>
      </c>
      <c r="M13" s="4">
        <f t="shared" si="20"/>
        <v>117387.66814911514</v>
      </c>
      <c r="N13">
        <v>0.20433734939759035</v>
      </c>
      <c r="O13">
        <v>308.142333984375</v>
      </c>
      <c r="P13">
        <v>201.06838989257812</v>
      </c>
      <c r="Q13">
        <f t="shared" si="21"/>
        <v>289.40506588170405</v>
      </c>
      <c r="R13">
        <f t="shared" si="28"/>
        <v>288.04441510800405</v>
      </c>
      <c r="S13">
        <f t="shared" si="24"/>
        <v>284.64261243561049</v>
      </c>
      <c r="V13">
        <v>509.50454711914062</v>
      </c>
      <c r="W13">
        <v>527.66748046875</v>
      </c>
      <c r="X13">
        <f t="shared" si="5"/>
        <v>512.68294644485161</v>
      </c>
      <c r="Y13">
        <f t="shared" si="6"/>
        <v>512.11256079795544</v>
      </c>
      <c r="Z13">
        <f t="shared" si="25"/>
        <v>508.90156436029486</v>
      </c>
      <c r="AC13">
        <v>210.68504333496094</v>
      </c>
      <c r="AD13">
        <v>255.44338989257812</v>
      </c>
      <c r="AE13">
        <f t="shared" si="7"/>
        <v>218.51747303011948</v>
      </c>
      <c r="AF13">
        <f t="shared" si="8"/>
        <v>210.89476769874747</v>
      </c>
      <c r="AG13">
        <f t="shared" si="26"/>
        <v>219.24816559877857</v>
      </c>
      <c r="AJ13">
        <v>403.94668579101562</v>
      </c>
      <c r="AK13">
        <v>446.33489990234375</v>
      </c>
      <c r="AL13">
        <f t="shared" si="9"/>
        <v>411.36435718562177</v>
      </c>
      <c r="AM13">
        <f t="shared" si="10"/>
        <v>418.901545048478</v>
      </c>
      <c r="AN13">
        <f t="shared" si="27"/>
        <v>418.58097169913418</v>
      </c>
      <c r="AQ13">
        <f t="shared" si="11"/>
        <v>1.0008698516501608</v>
      </c>
      <c r="AR13">
        <f t="shared" si="12"/>
        <v>1.0032693982864602</v>
      </c>
      <c r="AS13">
        <f t="shared" si="13"/>
        <v>0.99203199779293516</v>
      </c>
      <c r="AT13">
        <f t="shared" si="14"/>
        <v>0.99660317277752097</v>
      </c>
      <c r="AV13">
        <f t="shared" si="15"/>
        <v>0.98429018953933756</v>
      </c>
      <c r="AW13">
        <f t="shared" si="16"/>
        <v>1.0174501658663031</v>
      </c>
      <c r="AX13">
        <f t="shared" si="17"/>
        <v>0.99745562868327087</v>
      </c>
      <c r="AY13">
        <f t="shared" si="18"/>
        <v>0.98871008388862802</v>
      </c>
    </row>
    <row r="14" spans="1:51" x14ac:dyDescent="0.2">
      <c r="A14">
        <f t="shared" si="23"/>
        <v>2005.75</v>
      </c>
      <c r="C14" s="1">
        <v>102.298</v>
      </c>
      <c r="D14" s="2">
        <v>103.54430000000001</v>
      </c>
      <c r="E14">
        <f t="shared" si="0"/>
        <v>0.99907220220132231</v>
      </c>
      <c r="F14">
        <f t="shared" si="1"/>
        <v>1.0148882649914748</v>
      </c>
      <c r="G14">
        <f t="shared" si="2"/>
        <v>1.0008265295371033</v>
      </c>
      <c r="H14">
        <f t="shared" si="3"/>
        <v>1.0040639577073285</v>
      </c>
      <c r="I14">
        <f t="shared" si="4"/>
        <v>0.97889239961213648</v>
      </c>
      <c r="J14" s="3">
        <v>142600</v>
      </c>
      <c r="K14">
        <v>0.17447805786379145</v>
      </c>
      <c r="L14" s="5">
        <f t="shared" si="19"/>
        <v>24880.571051376661</v>
      </c>
      <c r="M14" s="4">
        <f t="shared" si="20"/>
        <v>117719.42894862335</v>
      </c>
      <c r="N14">
        <v>0.21150362318840579</v>
      </c>
      <c r="O14">
        <v>306.12982177734375</v>
      </c>
      <c r="P14">
        <v>201.177734375</v>
      </c>
      <c r="Q14">
        <f t="shared" si="21"/>
        <v>287.81798539863195</v>
      </c>
      <c r="R14">
        <f t="shared" si="28"/>
        <v>288.09843777620983</v>
      </c>
      <c r="S14">
        <f t="shared" si="24"/>
        <v>285.59851059106336</v>
      </c>
      <c r="V14">
        <v>506.29409790039062</v>
      </c>
      <c r="W14">
        <v>524.18841552734375</v>
      </c>
      <c r="X14">
        <f t="shared" si="5"/>
        <v>509.41626368673923</v>
      </c>
      <c r="Y14">
        <f t="shared" si="6"/>
        <v>512.09968768431759</v>
      </c>
      <c r="Z14">
        <f t="shared" si="25"/>
        <v>510.0610040286806</v>
      </c>
      <c r="AC14">
        <v>204.6588134765625</v>
      </c>
      <c r="AD14">
        <v>240.80085754394531</v>
      </c>
      <c r="AE14">
        <f t="shared" si="7"/>
        <v>210.964807132667</v>
      </c>
      <c r="AF14">
        <f t="shared" si="8"/>
        <v>210.87753247139887</v>
      </c>
      <c r="AG14">
        <f t="shared" si="26"/>
        <v>219.66077011585915</v>
      </c>
      <c r="AJ14">
        <v>417.5904541015625</v>
      </c>
      <c r="AK14">
        <v>466.37472534179688</v>
      </c>
      <c r="AL14">
        <f t="shared" si="9"/>
        <v>426.102239001859</v>
      </c>
      <c r="AM14">
        <f t="shared" si="10"/>
        <v>418.87936846087865</v>
      </c>
      <c r="AN14">
        <f t="shared" si="27"/>
        <v>415.91249279726406</v>
      </c>
      <c r="AQ14">
        <f t="shared" si="11"/>
        <v>1.004231012640268</v>
      </c>
      <c r="AR14">
        <f t="shared" si="12"/>
        <v>1.0055551651614609</v>
      </c>
      <c r="AS14">
        <f t="shared" si="13"/>
        <v>0.99389890911809942</v>
      </c>
      <c r="AT14">
        <f t="shared" si="14"/>
        <v>0.99024976753480687</v>
      </c>
      <c r="AV14">
        <f t="shared" si="15"/>
        <v>0.97889239961213648</v>
      </c>
      <c r="AW14">
        <f t="shared" si="16"/>
        <v>1.0109672373095375</v>
      </c>
      <c r="AX14">
        <f t="shared" si="17"/>
        <v>0.96298035763737244</v>
      </c>
      <c r="AY14">
        <f t="shared" si="18"/>
        <v>1.0241324342025067</v>
      </c>
    </row>
    <row r="15" spans="1:51" x14ac:dyDescent="0.2">
      <c r="A15">
        <f t="shared" si="23"/>
        <v>2006</v>
      </c>
      <c r="C15" s="1">
        <v>102.36</v>
      </c>
      <c r="D15" s="2">
        <v>104.05063</v>
      </c>
      <c r="E15">
        <f t="shared" si="0"/>
        <v>0.99967771234361724</v>
      </c>
      <c r="F15">
        <f t="shared" si="1"/>
        <v>1.0198510526602613</v>
      </c>
      <c r="G15">
        <f t="shared" si="2"/>
        <v>1.0016100245434572</v>
      </c>
      <c r="H15">
        <f t="shared" si="3"/>
        <v>1.0099991721304209</v>
      </c>
      <c r="I15">
        <f t="shared" si="4"/>
        <v>0.99340797444628404</v>
      </c>
      <c r="J15" s="3">
        <v>143449</v>
      </c>
      <c r="K15">
        <v>0.17232522662724695</v>
      </c>
      <c r="L15" s="5">
        <f t="shared" si="19"/>
        <v>24719.881434451949</v>
      </c>
      <c r="M15" s="4">
        <f t="shared" si="20"/>
        <v>118729.11856554805</v>
      </c>
      <c r="N15">
        <v>0.212890625</v>
      </c>
      <c r="O15">
        <v>308.74627685546875</v>
      </c>
      <c r="P15">
        <v>212.06651306152344</v>
      </c>
      <c r="Q15">
        <f t="shared" si="21"/>
        <v>292.08591464940844</v>
      </c>
      <c r="R15">
        <f t="shared" si="28"/>
        <v>288.32397505032708</v>
      </c>
      <c r="S15">
        <f t="shared" si="24"/>
        <v>287.28673810511964</v>
      </c>
      <c r="V15">
        <v>500.14639282226562</v>
      </c>
      <c r="W15">
        <v>517.48626708984375</v>
      </c>
      <c r="X15">
        <f t="shared" si="5"/>
        <v>503.13449058511401</v>
      </c>
      <c r="Y15">
        <f t="shared" si="6"/>
        <v>512.04594419004536</v>
      </c>
      <c r="Z15">
        <f t="shared" si="25"/>
        <v>510.51402816828369</v>
      </c>
      <c r="AC15">
        <v>215.9696044921875</v>
      </c>
      <c r="AD15">
        <v>253.2064208984375</v>
      </c>
      <c r="AE15">
        <f t="shared" si="7"/>
        <v>222.38644731827171</v>
      </c>
      <c r="AF15">
        <f t="shared" si="8"/>
        <v>210.80557774713046</v>
      </c>
      <c r="AG15">
        <f t="shared" si="26"/>
        <v>216.5880317771643</v>
      </c>
      <c r="AJ15">
        <v>403.78598022460938</v>
      </c>
      <c r="AK15">
        <v>441.80734252929688</v>
      </c>
      <c r="AL15">
        <f t="shared" si="9"/>
        <v>410.33802010044133</v>
      </c>
      <c r="AM15">
        <f t="shared" si="10"/>
        <v>418.78678423128611</v>
      </c>
      <c r="AN15">
        <f t="shared" si="27"/>
        <v>416.81089667039424</v>
      </c>
      <c r="AQ15">
        <f t="shared" si="11"/>
        <v>1.010167214557075</v>
      </c>
      <c r="AR15">
        <f t="shared" si="12"/>
        <v>1.0064482755147768</v>
      </c>
      <c r="AS15">
        <f t="shared" si="13"/>
        <v>0.97999569243892926</v>
      </c>
      <c r="AT15">
        <f t="shared" si="14"/>
        <v>0.99238878533765318</v>
      </c>
      <c r="AV15">
        <f t="shared" si="15"/>
        <v>0.99340797444628404</v>
      </c>
      <c r="AW15">
        <f t="shared" si="16"/>
        <v>0.99850068048625418</v>
      </c>
      <c r="AX15">
        <f t="shared" si="17"/>
        <v>1.0151161394306945</v>
      </c>
      <c r="AY15">
        <f t="shared" si="18"/>
        <v>0.98624329305500003</v>
      </c>
    </row>
    <row r="16" spans="1:51" x14ac:dyDescent="0.2">
      <c r="A16">
        <f t="shared" si="23"/>
        <v>2006.25</v>
      </c>
      <c r="C16" s="1">
        <v>102.31</v>
      </c>
      <c r="D16" s="2">
        <v>104.3038</v>
      </c>
      <c r="E16">
        <f t="shared" si="0"/>
        <v>0.9991893977127343</v>
      </c>
      <c r="F16">
        <f t="shared" si="1"/>
        <v>1.0223324955020969</v>
      </c>
      <c r="G16">
        <f t="shared" si="2"/>
        <v>1.0019214423909064</v>
      </c>
      <c r="H16">
        <f t="shared" si="3"/>
        <v>1.0169992830509267</v>
      </c>
      <c r="I16">
        <f t="shared" si="4"/>
        <v>0.97701149770583473</v>
      </c>
      <c r="J16" s="3">
        <v>144068</v>
      </c>
      <c r="K16">
        <v>0.17146953506039606</v>
      </c>
      <c r="L16" s="5">
        <f t="shared" si="19"/>
        <v>24703.272977081138</v>
      </c>
      <c r="M16" s="4">
        <f t="shared" si="20"/>
        <v>119364.72702291886</v>
      </c>
      <c r="N16">
        <v>0.21319018404907975</v>
      </c>
      <c r="O16">
        <v>307.72061157226562</v>
      </c>
      <c r="P16">
        <v>188.42445373535156</v>
      </c>
      <c r="Q16">
        <f t="shared" si="21"/>
        <v>287.26495485347834</v>
      </c>
      <c r="R16">
        <f t="shared" si="28"/>
        <v>288.41361995151419</v>
      </c>
      <c r="S16">
        <f t="shared" si="24"/>
        <v>289.27786749236878</v>
      </c>
      <c r="V16">
        <v>502.55294799804688</v>
      </c>
      <c r="W16">
        <v>530.3189697265625</v>
      </c>
      <c r="X16">
        <f t="shared" si="5"/>
        <v>507.31397483431226</v>
      </c>
      <c r="Y16">
        <f t="shared" si="6"/>
        <v>512.02458262020127</v>
      </c>
      <c r="Z16">
        <f t="shared" si="25"/>
        <v>510.0294665346791</v>
      </c>
      <c r="AC16">
        <v>206.28135681152344</v>
      </c>
      <c r="AD16">
        <v>252.72422790527344</v>
      </c>
      <c r="AE16">
        <f t="shared" si="7"/>
        <v>214.24489432483867</v>
      </c>
      <c r="AF16">
        <f t="shared" si="8"/>
        <v>210.77697771118414</v>
      </c>
      <c r="AG16">
        <f t="shared" si="26"/>
        <v>216.58124199198755</v>
      </c>
      <c r="AJ16">
        <v>414.22482299804688</v>
      </c>
      <c r="AK16">
        <v>454.60430908203125</v>
      </c>
      <c r="AL16">
        <f t="shared" si="9"/>
        <v>421.14867470284543</v>
      </c>
      <c r="AM16">
        <f t="shared" si="10"/>
        <v>418.74998453090035</v>
      </c>
      <c r="AN16">
        <f t="shared" si="27"/>
        <v>415.39956291517041</v>
      </c>
      <c r="AQ16">
        <f t="shared" si="11"/>
        <v>1.0171684901474722</v>
      </c>
      <c r="AR16">
        <f t="shared" si="12"/>
        <v>1.0054929908534096</v>
      </c>
      <c r="AS16">
        <f t="shared" si="13"/>
        <v>0.97996497070342437</v>
      </c>
      <c r="AT16">
        <f t="shared" si="14"/>
        <v>0.98902852819888609</v>
      </c>
      <c r="AV16">
        <f t="shared" si="15"/>
        <v>0.97701149770583473</v>
      </c>
      <c r="AW16">
        <f t="shared" si="16"/>
        <v>1.0067951185440642</v>
      </c>
      <c r="AX16">
        <f t="shared" si="17"/>
        <v>0.97795280531871909</v>
      </c>
      <c r="AY16">
        <f t="shared" si="18"/>
        <v>1.012226592366493</v>
      </c>
    </row>
    <row r="17" spans="1:51" x14ac:dyDescent="0.2">
      <c r="A17">
        <f t="shared" si="23"/>
        <v>2006.5</v>
      </c>
      <c r="C17" s="1">
        <v>102.622</v>
      </c>
      <c r="D17" s="2">
        <v>104.3038</v>
      </c>
      <c r="E17">
        <f t="shared" si="0"/>
        <v>1.002236481009444</v>
      </c>
      <c r="F17">
        <f t="shared" si="1"/>
        <v>1.0223324955020969</v>
      </c>
      <c r="G17">
        <f t="shared" si="2"/>
        <v>1.0025027528410717</v>
      </c>
      <c r="H17">
        <f t="shared" si="3"/>
        <v>1.0172787654577173</v>
      </c>
      <c r="I17">
        <f t="shared" si="4"/>
        <v>0.95651277912289634</v>
      </c>
      <c r="J17" s="3">
        <v>144547</v>
      </c>
      <c r="K17">
        <v>0.16987225200805203</v>
      </c>
      <c r="L17" s="5">
        <f t="shared" si="19"/>
        <v>24554.524411007897</v>
      </c>
      <c r="M17" s="4">
        <f t="shared" si="20"/>
        <v>119992.47558899211</v>
      </c>
      <c r="N17">
        <v>0.21138996138996138</v>
      </c>
      <c r="O17">
        <v>292.5465087890625</v>
      </c>
      <c r="P17">
        <v>225.97488403320312</v>
      </c>
      <c r="Q17">
        <f t="shared" si="21"/>
        <v>281.23783697194966</v>
      </c>
      <c r="R17">
        <f t="shared" si="28"/>
        <v>288.58095627565524</v>
      </c>
      <c r="S17">
        <f t="shared" si="24"/>
        <v>289.35736418030689</v>
      </c>
      <c r="V17">
        <v>519.865966796875</v>
      </c>
      <c r="W17">
        <v>527.8927001953125</v>
      </c>
      <c r="X17">
        <f t="shared" si="5"/>
        <v>521.22948607553587</v>
      </c>
      <c r="Y17">
        <f t="shared" si="6"/>
        <v>511.98470788635427</v>
      </c>
      <c r="Z17">
        <f t="shared" si="25"/>
        <v>509.14809467038583</v>
      </c>
      <c r="AC17">
        <v>216.4063720703125</v>
      </c>
      <c r="AD17">
        <v>243.22602844238281</v>
      </c>
      <c r="AE17">
        <f t="shared" si="7"/>
        <v>220.96228749631823</v>
      </c>
      <c r="AF17">
        <f t="shared" si="8"/>
        <v>210.72359124054071</v>
      </c>
      <c r="AG17">
        <f t="shared" si="26"/>
        <v>214.91243177023418</v>
      </c>
      <c r="AJ17">
        <v>403.37271118164062</v>
      </c>
      <c r="AK17">
        <v>428.93377685546875</v>
      </c>
      <c r="AL17">
        <f t="shared" si="9"/>
        <v>407.71482697137958</v>
      </c>
      <c r="AM17">
        <f t="shared" si="10"/>
        <v>418.68129209540791</v>
      </c>
      <c r="AN17">
        <f t="shared" si="27"/>
        <v>417.90007193240524</v>
      </c>
      <c r="AQ17">
        <f t="shared" si="11"/>
        <v>1.0174480190542037</v>
      </c>
      <c r="AR17">
        <f t="shared" si="12"/>
        <v>1.0037554182423534</v>
      </c>
      <c r="AS17">
        <f t="shared" si="13"/>
        <v>0.9724141064409938</v>
      </c>
      <c r="AT17">
        <f t="shared" si="14"/>
        <v>0.99498201244356943</v>
      </c>
      <c r="AV17">
        <f t="shared" si="15"/>
        <v>0.95651277912289634</v>
      </c>
      <c r="AW17">
        <f t="shared" si="16"/>
        <v>1.0344112881839498</v>
      </c>
      <c r="AX17">
        <f t="shared" si="17"/>
        <v>1.0086153493068939</v>
      </c>
      <c r="AY17">
        <f t="shared" si="18"/>
        <v>0.97993847482418661</v>
      </c>
    </row>
    <row r="18" spans="1:51" x14ac:dyDescent="0.2">
      <c r="A18">
        <f t="shared" si="23"/>
        <v>2006.75</v>
      </c>
      <c r="C18" s="1">
        <v>102.58</v>
      </c>
      <c r="D18" s="2">
        <v>104.05063</v>
      </c>
      <c r="E18">
        <f t="shared" si="0"/>
        <v>1.0018262967195022</v>
      </c>
      <c r="F18">
        <f t="shared" si="1"/>
        <v>1.0198510526602613</v>
      </c>
      <c r="G18">
        <f t="shared" si="2"/>
        <v>1.0018840819943742</v>
      </c>
      <c r="H18">
        <f t="shared" si="3"/>
        <v>1.0209807907817321</v>
      </c>
      <c r="I18">
        <f t="shared" si="4"/>
        <v>0.99466291056973055</v>
      </c>
      <c r="J18" s="3">
        <v>145606</v>
      </c>
      <c r="K18">
        <v>0.171572191271364</v>
      </c>
      <c r="L18" s="5">
        <f t="shared" si="19"/>
        <v>24981.940482258226</v>
      </c>
      <c r="M18" s="4">
        <f t="shared" si="20"/>
        <v>120624.05951774177</v>
      </c>
      <c r="N18">
        <v>0.21481140754369826</v>
      </c>
      <c r="O18">
        <v>308.12594604492188</v>
      </c>
      <c r="P18">
        <v>216.78800964355469</v>
      </c>
      <c r="Q18">
        <f t="shared" si="21"/>
        <v>292.45489615033483</v>
      </c>
      <c r="R18">
        <f t="shared" si="28"/>
        <v>288.40286536861896</v>
      </c>
      <c r="S18">
        <f t="shared" si="24"/>
        <v>290.4103776966204</v>
      </c>
      <c r="V18">
        <v>506.1107177734375</v>
      </c>
      <c r="W18">
        <v>534.29766845703125</v>
      </c>
      <c r="X18">
        <f t="shared" si="5"/>
        <v>510.94681466747949</v>
      </c>
      <c r="Y18">
        <f t="shared" si="6"/>
        <v>512.0271453401175</v>
      </c>
      <c r="Z18">
        <f t="shared" si="25"/>
        <v>509.265693276999</v>
      </c>
      <c r="AC18">
        <v>206.10603332519531</v>
      </c>
      <c r="AD18">
        <v>234.7708740234375</v>
      </c>
      <c r="AE18">
        <f t="shared" si="7"/>
        <v>211.02412285623731</v>
      </c>
      <c r="AF18">
        <f t="shared" si="8"/>
        <v>210.78040882052019</v>
      </c>
      <c r="AG18">
        <f t="shared" si="26"/>
        <v>215.83257063281329</v>
      </c>
      <c r="AJ18">
        <v>412.1956787109375</v>
      </c>
      <c r="AK18">
        <v>443.45611572265625</v>
      </c>
      <c r="AL18">
        <f t="shared" si="9"/>
        <v>417.55910038913851</v>
      </c>
      <c r="AM18">
        <f t="shared" si="10"/>
        <v>418.754399343378</v>
      </c>
      <c r="AN18">
        <f t="shared" si="27"/>
        <v>414.98871921382448</v>
      </c>
      <c r="AQ18">
        <f t="shared" si="11"/>
        <v>1.0211506603166631</v>
      </c>
      <c r="AR18">
        <f t="shared" si="12"/>
        <v>1.0039872569545107</v>
      </c>
      <c r="AS18">
        <f t="shared" si="13"/>
        <v>0.97657745800928786</v>
      </c>
      <c r="AT18">
        <f t="shared" si="14"/>
        <v>0.98805034676217396</v>
      </c>
      <c r="AV18">
        <f t="shared" si="15"/>
        <v>0.99466291056973055</v>
      </c>
      <c r="AW18">
        <f t="shared" si="16"/>
        <v>1.0140047078554562</v>
      </c>
      <c r="AX18">
        <f t="shared" si="17"/>
        <v>0.9632511131130066</v>
      </c>
      <c r="AY18">
        <f t="shared" si="18"/>
        <v>1.0035990867043334</v>
      </c>
    </row>
    <row r="19" spans="1:51" x14ac:dyDescent="0.2">
      <c r="A19">
        <f t="shared" si="23"/>
        <v>2007</v>
      </c>
      <c r="C19" s="1">
        <v>102.333</v>
      </c>
      <c r="D19" s="2">
        <v>104.05063</v>
      </c>
      <c r="E19">
        <f t="shared" si="0"/>
        <v>0.99941402244294042</v>
      </c>
      <c r="F19">
        <f t="shared" si="1"/>
        <v>1.0198510526602613</v>
      </c>
      <c r="G19">
        <f t="shared" si="2"/>
        <v>1.0019565325763735</v>
      </c>
      <c r="H19">
        <f t="shared" si="3"/>
        <v>1.0215071717093116</v>
      </c>
      <c r="I19">
        <f t="shared" si="4"/>
        <v>1.002225291237663</v>
      </c>
      <c r="J19" s="3">
        <v>146135</v>
      </c>
      <c r="K19">
        <v>0.17137311677214018</v>
      </c>
      <c r="L19" s="5">
        <f t="shared" si="19"/>
        <v>25043.610419496705</v>
      </c>
      <c r="M19" s="4">
        <f t="shared" si="20"/>
        <v>121091.3895805033</v>
      </c>
      <c r="N19">
        <v>0.20208333333333334</v>
      </c>
      <c r="O19">
        <v>313.38577270507812</v>
      </c>
      <c r="P19">
        <v>204.22422790527344</v>
      </c>
      <c r="Q19">
        <f t="shared" si="21"/>
        <v>294.67841854107394</v>
      </c>
      <c r="R19">
        <f t="shared" si="28"/>
        <v>288.42372103028856</v>
      </c>
      <c r="S19">
        <f t="shared" si="24"/>
        <v>290.56010282893521</v>
      </c>
      <c r="V19">
        <v>500.86685180664062</v>
      </c>
      <c r="W19">
        <v>527.7989501953125</v>
      </c>
      <c r="X19">
        <f t="shared" si="5"/>
        <v>505.48228944872125</v>
      </c>
      <c r="Y19">
        <f t="shared" si="6"/>
        <v>512.02217562441137</v>
      </c>
      <c r="Z19">
        <f t="shared" si="25"/>
        <v>510.3197596746927</v>
      </c>
      <c r="AC19">
        <v>211.48106384277344</v>
      </c>
      <c r="AD19">
        <v>249.33763122558594</v>
      </c>
      <c r="AE19">
        <f t="shared" si="7"/>
        <v>217.96866178546054</v>
      </c>
      <c r="AF19">
        <f t="shared" si="8"/>
        <v>210.77375509381025</v>
      </c>
      <c r="AG19">
        <f t="shared" si="26"/>
        <v>214.81002953911209</v>
      </c>
      <c r="AJ19">
        <v>406.285888671875</v>
      </c>
      <c r="AK19">
        <v>448.78866577148438</v>
      </c>
      <c r="AL19">
        <f t="shared" si="9"/>
        <v>413.56972205490666</v>
      </c>
      <c r="AM19">
        <f t="shared" si="10"/>
        <v>418.74583798527937</v>
      </c>
      <c r="AN19">
        <f t="shared" si="27"/>
        <v>415.29447345952627</v>
      </c>
      <c r="AQ19">
        <f t="shared" si="11"/>
        <v>1.0216771288228574</v>
      </c>
      <c r="AR19">
        <f t="shared" si="12"/>
        <v>1.0060652866455717</v>
      </c>
      <c r="AS19">
        <f t="shared" si="13"/>
        <v>0.97195076714854833</v>
      </c>
      <c r="AT19">
        <f t="shared" si="14"/>
        <v>0.98877831977566211</v>
      </c>
      <c r="AV19">
        <f t="shared" si="15"/>
        <v>1.002225291237663</v>
      </c>
      <c r="AW19">
        <f t="shared" si="16"/>
        <v>1.0031600286462867</v>
      </c>
      <c r="AX19">
        <f t="shared" si="17"/>
        <v>0.99495049782357858</v>
      </c>
      <c r="AY19">
        <f t="shared" si="18"/>
        <v>0.99401065611086303</v>
      </c>
    </row>
    <row r="20" spans="1:51" x14ac:dyDescent="0.2">
      <c r="A20">
        <f t="shared" si="23"/>
        <v>2007.25</v>
      </c>
      <c r="C20" s="1">
        <v>102.446</v>
      </c>
      <c r="D20" s="2">
        <v>104.55696</v>
      </c>
      <c r="E20">
        <f t="shared" si="0"/>
        <v>1.0005176135087359</v>
      </c>
      <c r="F20">
        <f t="shared" si="1"/>
        <v>1.0248138403290479</v>
      </c>
      <c r="G20">
        <f t="shared" si="2"/>
        <v>1.0015017587886423</v>
      </c>
      <c r="H20">
        <f t="shared" si="3"/>
        <v>1.0203182418524384</v>
      </c>
      <c r="I20">
        <f t="shared" si="4"/>
        <v>0.98618281249187634</v>
      </c>
      <c r="J20" s="3">
        <v>145851</v>
      </c>
      <c r="K20">
        <v>0.17262271148282771</v>
      </c>
      <c r="L20" s="5">
        <f t="shared" si="19"/>
        <v>25177.195092481903</v>
      </c>
      <c r="M20" s="4">
        <f t="shared" si="20"/>
        <v>120673.80490751809</v>
      </c>
      <c r="N20">
        <v>0.19391025641025642</v>
      </c>
      <c r="O20">
        <v>311.39959716796875</v>
      </c>
      <c r="P20">
        <v>187.20936584472656</v>
      </c>
      <c r="Q20">
        <f t="shared" si="21"/>
        <v>289.96154269727106</v>
      </c>
      <c r="R20">
        <f t="shared" si="28"/>
        <v>288.29280961465338</v>
      </c>
      <c r="S20">
        <f t="shared" si="24"/>
        <v>290.2219205909276</v>
      </c>
      <c r="V20">
        <v>501.43206787109375</v>
      </c>
      <c r="W20">
        <v>530.8677978515625</v>
      </c>
      <c r="X20">
        <f t="shared" si="5"/>
        <v>506.51334339479854</v>
      </c>
      <c r="Y20">
        <f t="shared" si="6"/>
        <v>512.0533706317284</v>
      </c>
      <c r="Z20">
        <f t="shared" si="25"/>
        <v>510.23779135202204</v>
      </c>
      <c r="AC20">
        <v>200.47514343261719</v>
      </c>
      <c r="AD20">
        <v>237.32231140136719</v>
      </c>
      <c r="AE20">
        <f t="shared" si="7"/>
        <v>206.83580147784602</v>
      </c>
      <c r="AF20">
        <f t="shared" si="8"/>
        <v>210.81552067270397</v>
      </c>
      <c r="AG20">
        <f t="shared" si="26"/>
        <v>214.75689073379718</v>
      </c>
      <c r="AJ20">
        <v>419.34127807617188</v>
      </c>
      <c r="AK20">
        <v>474.5289306640625</v>
      </c>
      <c r="AL20">
        <f t="shared" si="9"/>
        <v>428.86792030626583</v>
      </c>
      <c r="AM20">
        <f t="shared" si="10"/>
        <v>418.79957780548818</v>
      </c>
      <c r="AN20">
        <f t="shared" si="27"/>
        <v>416.02958810369194</v>
      </c>
      <c r="AQ20">
        <f t="shared" si="11"/>
        <v>1.0204880011532891</v>
      </c>
      <c r="AR20">
        <f t="shared" si="12"/>
        <v>1.0059036909352743</v>
      </c>
      <c r="AS20">
        <f t="shared" si="13"/>
        <v>0.97171033003906138</v>
      </c>
      <c r="AT20">
        <f t="shared" si="14"/>
        <v>0.9905285607953549</v>
      </c>
      <c r="AV20">
        <f t="shared" si="15"/>
        <v>0.98618281249187634</v>
      </c>
      <c r="AW20">
        <f t="shared" si="16"/>
        <v>1.0052062172619369</v>
      </c>
      <c r="AX20">
        <f t="shared" si="17"/>
        <v>0.94413289489603569</v>
      </c>
      <c r="AY20">
        <f t="shared" si="18"/>
        <v>1.0307797213257694</v>
      </c>
    </row>
    <row r="21" spans="1:51" x14ac:dyDescent="0.2">
      <c r="A21">
        <f t="shared" si="23"/>
        <v>2007.5</v>
      </c>
      <c r="C21" s="1">
        <v>102.25</v>
      </c>
      <c r="D21" s="2">
        <v>104.55696</v>
      </c>
      <c r="E21">
        <f t="shared" si="0"/>
        <v>0.99860342015567471</v>
      </c>
      <c r="F21">
        <f t="shared" si="1"/>
        <v>1.0248138403290479</v>
      </c>
      <c r="G21">
        <f t="shared" si="2"/>
        <v>1.002254051546746</v>
      </c>
      <c r="H21">
        <f t="shared" si="3"/>
        <v>1.0208924349387509</v>
      </c>
      <c r="I21">
        <f t="shared" si="4"/>
        <v>1.0039620924760615</v>
      </c>
      <c r="J21" s="3">
        <v>145944</v>
      </c>
      <c r="K21">
        <v>0.17055561554023924</v>
      </c>
      <c r="L21" s="5">
        <f t="shared" si="19"/>
        <v>24891.568754404674</v>
      </c>
      <c r="M21" s="4">
        <f t="shared" si="20"/>
        <v>121052.43124559532</v>
      </c>
      <c r="N21">
        <v>0.20437593237195426</v>
      </c>
      <c r="O21">
        <v>313.1724853515625</v>
      </c>
      <c r="P21">
        <v>207.73236083984375</v>
      </c>
      <c r="Q21">
        <f t="shared" si="21"/>
        <v>295.18908001282682</v>
      </c>
      <c r="R21">
        <f t="shared" si="28"/>
        <v>288.50936499359631</v>
      </c>
      <c r="S21">
        <f t="shared" si="24"/>
        <v>290.3852455355028</v>
      </c>
      <c r="V21">
        <v>505.29061889648438</v>
      </c>
      <c r="W21">
        <v>534.30657958984375</v>
      </c>
      <c r="X21">
        <f t="shared" si="5"/>
        <v>510.2394539330316</v>
      </c>
      <c r="Y21">
        <f t="shared" si="6"/>
        <v>512.0017674419081</v>
      </c>
      <c r="Z21">
        <f t="shared" si="25"/>
        <v>508.33285796650551</v>
      </c>
      <c r="AC21">
        <v>211.43499755859375</v>
      </c>
      <c r="AD21">
        <v>246.44282531738281</v>
      </c>
      <c r="AE21">
        <f t="shared" si="7"/>
        <v>217.40577917072068</v>
      </c>
      <c r="AF21">
        <f t="shared" si="8"/>
        <v>210.74643150488609</v>
      </c>
      <c r="AG21">
        <f t="shared" si="26"/>
        <v>213.7422272295747</v>
      </c>
      <c r="AJ21">
        <v>398.51187133789062</v>
      </c>
      <c r="AK21">
        <v>440.79074096679688</v>
      </c>
      <c r="AL21">
        <f t="shared" si="9"/>
        <v>405.72276997179426</v>
      </c>
      <c r="AM21">
        <f t="shared" si="10"/>
        <v>418.71068069080042</v>
      </c>
      <c r="AN21">
        <f t="shared" si="27"/>
        <v>418.66787344706756</v>
      </c>
      <c r="AQ21">
        <f t="shared" si="11"/>
        <v>1.0210622897731447</v>
      </c>
      <c r="AR21">
        <f t="shared" si="12"/>
        <v>1.0021482271966917</v>
      </c>
      <c r="AS21">
        <f t="shared" si="13"/>
        <v>0.9671192829010733</v>
      </c>
      <c r="AT21">
        <f t="shared" si="14"/>
        <v>0.99681007792506926</v>
      </c>
      <c r="AV21">
        <f t="shared" si="15"/>
        <v>1.0039620924760615</v>
      </c>
      <c r="AW21">
        <f t="shared" si="16"/>
        <v>1.012600907901543</v>
      </c>
      <c r="AX21">
        <f t="shared" si="17"/>
        <v>0.99238113609440071</v>
      </c>
      <c r="AY21">
        <f t="shared" si="18"/>
        <v>0.97515058591556592</v>
      </c>
    </row>
    <row r="22" spans="1:51" x14ac:dyDescent="0.2">
      <c r="A22">
        <f t="shared" si="23"/>
        <v>2007.75</v>
      </c>
      <c r="C22" s="1">
        <v>102.009</v>
      </c>
      <c r="D22" s="2">
        <v>104.3038</v>
      </c>
      <c r="E22">
        <f t="shared" si="0"/>
        <v>0.99624974363481877</v>
      </c>
      <c r="F22">
        <f t="shared" si="1"/>
        <v>1.0223324955020969</v>
      </c>
      <c r="G22">
        <f t="shared" si="2"/>
        <v>1.0028331027274227</v>
      </c>
      <c r="H22">
        <f t="shared" si="3"/>
        <v>1.016221292882443</v>
      </c>
      <c r="I22">
        <f t="shared" si="4"/>
        <v>0.99697256599519746</v>
      </c>
      <c r="J22" s="3">
        <v>146271</v>
      </c>
      <c r="K22">
        <v>0.16896454034612973</v>
      </c>
      <c r="L22" s="5">
        <f t="shared" si="19"/>
        <v>24714.61228096874</v>
      </c>
      <c r="M22" s="4">
        <f t="shared" si="20"/>
        <v>121556.38771903126</v>
      </c>
      <c r="N22">
        <v>0.20906921241050119</v>
      </c>
      <c r="O22">
        <v>312.12551879882812</v>
      </c>
      <c r="P22">
        <v>199.72602844238281</v>
      </c>
      <c r="Q22">
        <f t="shared" si="21"/>
        <v>293.13399057561213</v>
      </c>
      <c r="R22">
        <f t="shared" si="28"/>
        <v>288.6760509632644</v>
      </c>
      <c r="S22">
        <f t="shared" si="24"/>
        <v>289.05657398644428</v>
      </c>
      <c r="V22">
        <v>506.36752319335938</v>
      </c>
      <c r="W22">
        <v>530.90185546875</v>
      </c>
      <c r="X22">
        <f t="shared" si="5"/>
        <v>510.51295536896998</v>
      </c>
      <c r="Y22">
        <f t="shared" si="6"/>
        <v>511.96204768165484</v>
      </c>
      <c r="Z22">
        <f t="shared" si="25"/>
        <v>508.97096651933902</v>
      </c>
      <c r="AC22">
        <v>209.59988403320312</v>
      </c>
      <c r="AD22">
        <v>242.91323852539062</v>
      </c>
      <c r="AE22">
        <f t="shared" si="7"/>
        <v>215.22865966236324</v>
      </c>
      <c r="AF22">
        <f t="shared" si="8"/>
        <v>210.69325252135079</v>
      </c>
      <c r="AG22">
        <f t="shared" si="26"/>
        <v>214.44540703481042</v>
      </c>
      <c r="AJ22">
        <v>403.72842407226562</v>
      </c>
      <c r="AK22">
        <v>455.51370239257812</v>
      </c>
      <c r="AL22">
        <f t="shared" si="9"/>
        <v>412.47829982035364</v>
      </c>
      <c r="AM22">
        <f t="shared" si="10"/>
        <v>418.64225522921765</v>
      </c>
      <c r="AN22">
        <f t="shared" si="27"/>
        <v>418.61926069328177</v>
      </c>
      <c r="AQ22">
        <f t="shared" si="11"/>
        <v>1.016390370537936</v>
      </c>
      <c r="AR22">
        <f t="shared" si="12"/>
        <v>1.003406220546835</v>
      </c>
      <c r="AS22">
        <f t="shared" si="13"/>
        <v>0.9703009599978486</v>
      </c>
      <c r="AT22">
        <f t="shared" si="14"/>
        <v>0.99669433538554653</v>
      </c>
      <c r="AV22">
        <f t="shared" si="15"/>
        <v>0.99697256599519746</v>
      </c>
      <c r="AW22">
        <f t="shared" si="16"/>
        <v>1.0131436879633529</v>
      </c>
      <c r="AX22">
        <f t="shared" si="17"/>
        <v>0.98244334907071518</v>
      </c>
      <c r="AY22">
        <f t="shared" si="18"/>
        <v>0.99138743377710137</v>
      </c>
    </row>
    <row r="23" spans="1:51" x14ac:dyDescent="0.2">
      <c r="A23">
        <f t="shared" si="23"/>
        <v>2008</v>
      </c>
      <c r="C23" s="1">
        <v>101.931</v>
      </c>
      <c r="D23" s="2">
        <v>104.3038</v>
      </c>
      <c r="E23">
        <f t="shared" si="0"/>
        <v>0.99548797281064128</v>
      </c>
      <c r="F23">
        <f t="shared" si="1"/>
        <v>1.0223324955020969</v>
      </c>
      <c r="G23">
        <f t="shared" si="2"/>
        <v>1.0025591119535673</v>
      </c>
      <c r="H23">
        <f t="shared" si="3"/>
        <v>1.0106997291479598</v>
      </c>
      <c r="I23">
        <f t="shared" si="4"/>
        <v>0.96896020044559916</v>
      </c>
      <c r="J23" s="3">
        <v>146207</v>
      </c>
      <c r="K23">
        <v>0.16971739249157744</v>
      </c>
      <c r="L23" s="5">
        <f t="shared" si="19"/>
        <v>24813.870804016064</v>
      </c>
      <c r="M23" s="4">
        <f t="shared" si="20"/>
        <v>121393.12919598393</v>
      </c>
      <c r="N23">
        <v>0.20956607495069032</v>
      </c>
      <c r="O23">
        <v>302.84841918945312</v>
      </c>
      <c r="P23">
        <v>197.08000183105469</v>
      </c>
      <c r="Q23">
        <f t="shared" si="21"/>
        <v>284.89767918742484</v>
      </c>
      <c r="R23">
        <f t="shared" si="28"/>
        <v>288.59717983866562</v>
      </c>
      <c r="S23">
        <f t="shared" si="24"/>
        <v>287.48600632828158</v>
      </c>
      <c r="V23">
        <v>503.80661010742188</v>
      </c>
      <c r="W23">
        <v>521.09173583984375</v>
      </c>
      <c r="X23">
        <f t="shared" si="5"/>
        <v>506.74019657561757</v>
      </c>
      <c r="Y23">
        <f t="shared" si="6"/>
        <v>511.98084195789892</v>
      </c>
      <c r="Z23">
        <f t="shared" si="25"/>
        <v>510.851388658215</v>
      </c>
      <c r="AC23">
        <v>208.23892211914062</v>
      </c>
      <c r="AD23">
        <v>241.43528747558594</v>
      </c>
      <c r="AE23">
        <f t="shared" si="7"/>
        <v>213.87292268763426</v>
      </c>
      <c r="AF23">
        <f t="shared" si="8"/>
        <v>210.71841532446371</v>
      </c>
      <c r="AG23">
        <f t="shared" si="26"/>
        <v>212.76408460128238</v>
      </c>
      <c r="AJ23">
        <v>417.28323364257812</v>
      </c>
      <c r="AK23">
        <v>470.37881469726562</v>
      </c>
      <c r="AL23">
        <f t="shared" si="9"/>
        <v>426.29447721200484</v>
      </c>
      <c r="AM23">
        <f t="shared" si="10"/>
        <v>418.67463223801428</v>
      </c>
      <c r="AN23">
        <f t="shared" si="27"/>
        <v>419.92763518550453</v>
      </c>
      <c r="AQ23">
        <f t="shared" si="11"/>
        <v>1.0108678881324338</v>
      </c>
      <c r="AR23">
        <f t="shared" si="12"/>
        <v>1.0071133618093424</v>
      </c>
      <c r="AS23">
        <f t="shared" si="13"/>
        <v>0.96269348174090763</v>
      </c>
      <c r="AT23">
        <f t="shared" si="14"/>
        <v>0.99980945589577264</v>
      </c>
      <c r="AV23">
        <f t="shared" si="15"/>
        <v>0.96896020044559916</v>
      </c>
      <c r="AW23">
        <f t="shared" si="16"/>
        <v>1.0056564210536802</v>
      </c>
      <c r="AX23">
        <f t="shared" si="17"/>
        <v>0.97625488524809423</v>
      </c>
      <c r="AY23">
        <f t="shared" si="18"/>
        <v>1.0245944768018709</v>
      </c>
    </row>
    <row r="24" spans="1:51" x14ac:dyDescent="0.2">
      <c r="A24">
        <f t="shared" si="23"/>
        <v>2008.25</v>
      </c>
      <c r="C24" s="1">
        <v>101.881</v>
      </c>
      <c r="D24" s="2">
        <v>103.79747</v>
      </c>
      <c r="E24">
        <f t="shared" si="0"/>
        <v>0.99499965817975833</v>
      </c>
      <c r="F24">
        <f t="shared" si="1"/>
        <v>1.0173697078333106</v>
      </c>
      <c r="G24">
        <f t="shared" si="2"/>
        <v>1.001272932942729</v>
      </c>
      <c r="H24">
        <f t="shared" si="3"/>
        <v>1.0031009218261049</v>
      </c>
      <c r="I24">
        <f t="shared" si="4"/>
        <v>0.96040114915242092</v>
      </c>
      <c r="J24" s="3">
        <v>145926</v>
      </c>
      <c r="K24">
        <v>0.17325146268713107</v>
      </c>
      <c r="L24" s="5">
        <f t="shared" si="19"/>
        <v>25281.892944082287</v>
      </c>
      <c r="M24" s="4">
        <f t="shared" si="20"/>
        <v>120644.1070559177</v>
      </c>
      <c r="N24">
        <v>0.20529152376286133</v>
      </c>
      <c r="O24">
        <v>302.83908081054688</v>
      </c>
      <c r="P24">
        <v>184.75656127929688</v>
      </c>
      <c r="Q24">
        <f t="shared" si="21"/>
        <v>282.38111158397606</v>
      </c>
      <c r="R24">
        <f t="shared" si="28"/>
        <v>288.22693968936181</v>
      </c>
      <c r="S24">
        <f t="shared" si="24"/>
        <v>285.32458221109118</v>
      </c>
      <c r="V24">
        <v>501.24661254882812</v>
      </c>
      <c r="W24">
        <v>539.62054443359375</v>
      </c>
      <c r="X24">
        <f t="shared" si="5"/>
        <v>507.89495237692006</v>
      </c>
      <c r="Y24">
        <f t="shared" si="6"/>
        <v>512.0690668396677</v>
      </c>
      <c r="Z24">
        <f t="shared" si="25"/>
        <v>512.02560834355893</v>
      </c>
      <c r="AC24">
        <v>209.18495178222656</v>
      </c>
      <c r="AD24">
        <v>236.16706848144531</v>
      </c>
      <c r="AE24">
        <f t="shared" si="7"/>
        <v>213.85964296676104</v>
      </c>
      <c r="AF24">
        <f t="shared" si="8"/>
        <v>210.83653561283074</v>
      </c>
      <c r="AG24">
        <f t="shared" si="26"/>
        <v>213.73578874525475</v>
      </c>
      <c r="AJ24">
        <v>417.79531860351562</v>
      </c>
      <c r="AK24">
        <v>466.2076416015625</v>
      </c>
      <c r="AL24">
        <f t="shared" si="9"/>
        <v>426.18282437500903</v>
      </c>
      <c r="AM24">
        <f t="shared" si="10"/>
        <v>418.82661775403017</v>
      </c>
      <c r="AN24">
        <f t="shared" si="27"/>
        <v>419.82223873875927</v>
      </c>
      <c r="AQ24">
        <f t="shared" si="11"/>
        <v>1.0032678165303126</v>
      </c>
      <c r="AR24">
        <f t="shared" si="12"/>
        <v>1.0094282666154457</v>
      </c>
      <c r="AS24">
        <f t="shared" si="13"/>
        <v>0.96709015069627136</v>
      </c>
      <c r="AT24">
        <f t="shared" si="14"/>
        <v>0.99955851655469508</v>
      </c>
      <c r="AV24">
        <f t="shared" si="15"/>
        <v>0.96040114915242092</v>
      </c>
      <c r="AW24">
        <f t="shared" si="16"/>
        <v>1.0079481034467024</v>
      </c>
      <c r="AX24">
        <f t="shared" si="17"/>
        <v>0.97619426797960462</v>
      </c>
      <c r="AY24">
        <f t="shared" si="18"/>
        <v>1.0243261203341698</v>
      </c>
    </row>
    <row r="25" spans="1:51" x14ac:dyDescent="0.2">
      <c r="A25">
        <f t="shared" si="23"/>
        <v>2008.5</v>
      </c>
      <c r="C25" s="1">
        <v>101.608</v>
      </c>
      <c r="D25" s="2">
        <v>103.29114</v>
      </c>
      <c r="E25">
        <f t="shared" si="0"/>
        <v>0.99233346029513736</v>
      </c>
      <c r="F25">
        <f t="shared" si="1"/>
        <v>1.0124069201645238</v>
      </c>
      <c r="G25">
        <f t="shared" si="2"/>
        <v>1.0006637800096749</v>
      </c>
      <c r="H25">
        <f t="shared" si="3"/>
        <v>0.99325010192676033</v>
      </c>
      <c r="I25">
        <f t="shared" si="4"/>
        <v>0.96303046983094087</v>
      </c>
      <c r="J25" s="3">
        <v>145270</v>
      </c>
      <c r="K25">
        <v>0.17492524931177636</v>
      </c>
      <c r="L25" s="5">
        <f t="shared" si="19"/>
        <v>25411.390967521751</v>
      </c>
      <c r="M25" s="4">
        <f t="shared" si="20"/>
        <v>119858.60903247826</v>
      </c>
      <c r="N25">
        <v>0.21705046545810877</v>
      </c>
      <c r="O25">
        <v>296.76470947265625</v>
      </c>
      <c r="P25">
        <v>218.95710754394531</v>
      </c>
      <c r="Q25">
        <f t="shared" si="21"/>
        <v>283.15419530692503</v>
      </c>
      <c r="R25">
        <f t="shared" si="28"/>
        <v>288.05158861382546</v>
      </c>
      <c r="S25">
        <f t="shared" si="24"/>
        <v>282.52258989799424</v>
      </c>
      <c r="V25">
        <v>513.28973388671875</v>
      </c>
      <c r="W25">
        <v>525.43115234375</v>
      </c>
      <c r="X25">
        <f t="shared" si="5"/>
        <v>515.41357453731359</v>
      </c>
      <c r="Y25">
        <f t="shared" si="6"/>
        <v>512.11085141634408</v>
      </c>
      <c r="Z25">
        <f t="shared" si="25"/>
        <v>512.51808414525044</v>
      </c>
      <c r="AC25">
        <v>213.11952209472656</v>
      </c>
      <c r="AD25">
        <v>229.2799072265625</v>
      </c>
      <c r="AE25">
        <f t="shared" si="7"/>
        <v>215.9463814928873</v>
      </c>
      <c r="AF25">
        <f t="shared" si="8"/>
        <v>210.89247908532229</v>
      </c>
      <c r="AG25">
        <f t="shared" si="26"/>
        <v>212.54003388790161</v>
      </c>
      <c r="AJ25">
        <v>409.5294189453125</v>
      </c>
      <c r="AK25">
        <v>453.48757934570312</v>
      </c>
      <c r="AL25">
        <f t="shared" si="9"/>
        <v>417.21881111263792</v>
      </c>
      <c r="AM25">
        <f t="shared" si="10"/>
        <v>418.89860028685246</v>
      </c>
      <c r="AN25">
        <f t="shared" si="27"/>
        <v>422.91290662972364</v>
      </c>
      <c r="AQ25">
        <f t="shared" si="11"/>
        <v>0.99341535766360445</v>
      </c>
      <c r="AR25">
        <f t="shared" si="12"/>
        <v>1.0103991535920946</v>
      </c>
      <c r="AS25">
        <f t="shared" si="13"/>
        <v>0.96167971965904475</v>
      </c>
      <c r="AT25">
        <f t="shared" si="14"/>
        <v>1.0069171153310166</v>
      </c>
      <c r="AV25">
        <f t="shared" si="15"/>
        <v>0.96303046983094087</v>
      </c>
      <c r="AW25">
        <f t="shared" si="16"/>
        <v>1.0228692616736832</v>
      </c>
      <c r="AX25">
        <f t="shared" si="17"/>
        <v>0.98571949751668597</v>
      </c>
      <c r="AY25">
        <f t="shared" si="18"/>
        <v>1.0027812048600795</v>
      </c>
    </row>
    <row r="26" spans="1:51" x14ac:dyDescent="0.2">
      <c r="A26">
        <f t="shared" si="23"/>
        <v>2008.75</v>
      </c>
      <c r="C26" s="1">
        <v>101.009</v>
      </c>
      <c r="D26" s="2">
        <v>101.51899</v>
      </c>
      <c r="E26">
        <f t="shared" si="0"/>
        <v>0.9864834510171594</v>
      </c>
      <c r="F26">
        <f t="shared" si="1"/>
        <v>0.99503721233121356</v>
      </c>
      <c r="G26">
        <f t="shared" si="2"/>
        <v>0.99907830200152059</v>
      </c>
      <c r="H26">
        <f t="shared" si="3"/>
        <v>0.98620495559020027</v>
      </c>
      <c r="I26">
        <f t="shared" si="4"/>
        <v>0.96483389198004055</v>
      </c>
      <c r="J26" s="3">
        <v>144090</v>
      </c>
      <c r="K26">
        <v>0.17928171176926311</v>
      </c>
      <c r="L26" s="5">
        <f t="shared" si="19"/>
        <v>25832.70184883312</v>
      </c>
      <c r="M26" s="4">
        <f t="shared" si="20"/>
        <v>118257.29815116688</v>
      </c>
      <c r="N26">
        <v>0.20464234959734723</v>
      </c>
      <c r="O26">
        <v>298.73675537109375</v>
      </c>
      <c r="P26">
        <v>214.77777099609375</v>
      </c>
      <c r="Q26">
        <f t="shared" si="21"/>
        <v>283.68444493393491</v>
      </c>
      <c r="R26">
        <f t="shared" si="28"/>
        <v>287.59519210174551</v>
      </c>
      <c r="S26">
        <f t="shared" si="24"/>
        <v>280.5186505222477</v>
      </c>
      <c r="V26">
        <v>514.1917724609375</v>
      </c>
      <c r="W26">
        <v>539.03240966796875</v>
      </c>
      <c r="X26">
        <f t="shared" si="5"/>
        <v>518.64524442085326</v>
      </c>
      <c r="Y26">
        <f t="shared" si="6"/>
        <v>512.2196065807791</v>
      </c>
      <c r="Z26">
        <f t="shared" si="25"/>
        <v>512.35221088095545</v>
      </c>
      <c r="AC26">
        <v>201.59797668457031</v>
      </c>
      <c r="AD26">
        <v>227.26388549804688</v>
      </c>
      <c r="AE26">
        <f t="shared" si="7"/>
        <v>206.19940475076422</v>
      </c>
      <c r="AF26">
        <f t="shared" si="8"/>
        <v>211.03808643697761</v>
      </c>
      <c r="AG26">
        <f t="shared" si="26"/>
        <v>213.05441681552347</v>
      </c>
      <c r="AJ26">
        <v>416.98690795898438</v>
      </c>
      <c r="AK26">
        <v>449.01156616210938</v>
      </c>
      <c r="AL26">
        <f t="shared" si="9"/>
        <v>422.72834350046622</v>
      </c>
      <c r="AM26">
        <f t="shared" si="10"/>
        <v>419.08595344000656</v>
      </c>
      <c r="AN26">
        <f t="shared" si="27"/>
        <v>424.00316234290818</v>
      </c>
      <c r="AQ26">
        <f t="shared" si="11"/>
        <v>0.98636903916421581</v>
      </c>
      <c r="AR26">
        <f t="shared" si="12"/>
        <v>1.0100721442415335</v>
      </c>
      <c r="AS26">
        <f t="shared" si="13"/>
        <v>0.96400714767617623</v>
      </c>
      <c r="AT26">
        <f t="shared" si="14"/>
        <v>1.0095129148927786</v>
      </c>
      <c r="AV26">
        <f t="shared" si="15"/>
        <v>0.96483389198004055</v>
      </c>
      <c r="AW26">
        <f t="shared" si="16"/>
        <v>1.0292827050734166</v>
      </c>
      <c r="AX26">
        <f t="shared" si="17"/>
        <v>0.94122796702596156</v>
      </c>
      <c r="AY26">
        <f t="shared" si="18"/>
        <v>1.0160233103906244</v>
      </c>
    </row>
    <row r="27" spans="1:51" x14ac:dyDescent="0.2">
      <c r="A27">
        <f t="shared" si="23"/>
        <v>2009</v>
      </c>
      <c r="C27" s="1">
        <v>100.325</v>
      </c>
      <c r="D27" s="2">
        <v>100</v>
      </c>
      <c r="E27">
        <f t="shared" si="0"/>
        <v>0.97980330686668038</v>
      </c>
      <c r="F27">
        <f t="shared" si="1"/>
        <v>0.98014884932485391</v>
      </c>
      <c r="G27">
        <f t="shared" si="2"/>
        <v>0.9955704443149358</v>
      </c>
      <c r="H27">
        <f t="shared" si="3"/>
        <v>0.99003635661382994</v>
      </c>
      <c r="I27">
        <f t="shared" si="4"/>
        <v>0.93472455680268007</v>
      </c>
      <c r="J27" s="3">
        <v>141500</v>
      </c>
      <c r="K27">
        <v>0.18892035086688327</v>
      </c>
      <c r="L27" s="5">
        <f t="shared" si="19"/>
        <v>26732.229647663982</v>
      </c>
      <c r="M27" s="4">
        <f t="shared" si="20"/>
        <v>114767.77035233601</v>
      </c>
      <c r="N27">
        <v>0.23013164310092638</v>
      </c>
      <c r="O27">
        <v>288.10260009765625</v>
      </c>
      <c r="P27">
        <v>217.85592651367188</v>
      </c>
      <c r="Q27">
        <f t="shared" si="21"/>
        <v>274.83157387693848</v>
      </c>
      <c r="R27">
        <f t="shared" si="28"/>
        <v>286.58541839009763</v>
      </c>
      <c r="S27">
        <f t="shared" si="24"/>
        <v>281.60846399222254</v>
      </c>
      <c r="V27">
        <v>513.29827880859375</v>
      </c>
      <c r="W27">
        <v>520.8919677734375</v>
      </c>
      <c r="X27">
        <f t="shared" si="5"/>
        <v>514.73288119220592</v>
      </c>
      <c r="Y27">
        <f t="shared" si="6"/>
        <v>512.46022653107593</v>
      </c>
      <c r="Z27">
        <f t="shared" si="25"/>
        <v>513.5612102891713</v>
      </c>
      <c r="AC27">
        <v>209.12728881835938</v>
      </c>
      <c r="AD27">
        <v>233.00212097167969</v>
      </c>
      <c r="AE27">
        <f t="shared" si="7"/>
        <v>213.63773048565258</v>
      </c>
      <c r="AF27">
        <f t="shared" si="8"/>
        <v>211.36024156312908</v>
      </c>
      <c r="AG27">
        <f t="shared" si="26"/>
        <v>211.69231441478112</v>
      </c>
      <c r="AJ27">
        <v>421.68841552734375</v>
      </c>
      <c r="AK27">
        <v>455.7860107421875</v>
      </c>
      <c r="AL27">
        <f t="shared" si="9"/>
        <v>428.13014517904895</v>
      </c>
      <c r="AM27">
        <f t="shared" si="10"/>
        <v>419.50047082531097</v>
      </c>
      <c r="AN27">
        <f t="shared" si="27"/>
        <v>423.0820337956319</v>
      </c>
      <c r="AQ27">
        <f t="shared" si="11"/>
        <v>0.99020107765166054</v>
      </c>
      <c r="AR27">
        <f t="shared" si="12"/>
        <v>1.0124556152185467</v>
      </c>
      <c r="AS27">
        <f t="shared" si="13"/>
        <v>0.95784404404373924</v>
      </c>
      <c r="AT27">
        <f t="shared" si="14"/>
        <v>1.0073197917103627</v>
      </c>
      <c r="AV27">
        <f t="shared" si="15"/>
        <v>0.93472455680268007</v>
      </c>
      <c r="AW27">
        <f t="shared" si="16"/>
        <v>1.0215183847590394</v>
      </c>
      <c r="AX27">
        <f t="shared" si="17"/>
        <v>0.97518131532969821</v>
      </c>
      <c r="AY27">
        <f t="shared" si="18"/>
        <v>1.0290064862479613</v>
      </c>
    </row>
    <row r="28" spans="1:51" x14ac:dyDescent="0.2">
      <c r="A28">
        <f t="shared" si="23"/>
        <v>2009.25</v>
      </c>
      <c r="C28" s="1">
        <v>99.899000000000001</v>
      </c>
      <c r="D28" s="2">
        <v>100</v>
      </c>
      <c r="E28">
        <f t="shared" si="0"/>
        <v>0.97564286621155738</v>
      </c>
      <c r="F28">
        <f t="shared" si="1"/>
        <v>0.98014884932485391</v>
      </c>
      <c r="G28">
        <f t="shared" si="2"/>
        <v>0.99345104440485732</v>
      </c>
      <c r="H28">
        <f t="shared" si="3"/>
        <v>0.98849492431841501</v>
      </c>
      <c r="I28">
        <f t="shared" si="4"/>
        <v>0.93725346470617688</v>
      </c>
      <c r="J28" s="3">
        <v>140304</v>
      </c>
      <c r="K28">
        <v>0.19474388553161615</v>
      </c>
      <c r="L28" s="5">
        <f t="shared" si="19"/>
        <v>27323.346115627872</v>
      </c>
      <c r="M28" s="4">
        <f t="shared" si="20"/>
        <v>112980.65388437214</v>
      </c>
      <c r="N28">
        <v>0.23273657289002558</v>
      </c>
      <c r="O28">
        <v>296.47799682617188</v>
      </c>
      <c r="P28">
        <v>189.14285278320312</v>
      </c>
      <c r="Q28">
        <f t="shared" si="21"/>
        <v>275.57513382114843</v>
      </c>
      <c r="R28">
        <f t="shared" si="28"/>
        <v>285.97532684566278</v>
      </c>
      <c r="S28">
        <f t="shared" si="24"/>
        <v>281.17001506238279</v>
      </c>
      <c r="V28">
        <v>509.1053466796875</v>
      </c>
      <c r="W28">
        <v>532.63079833984375</v>
      </c>
      <c r="X28">
        <f t="shared" si="5"/>
        <v>513.68678454487258</v>
      </c>
      <c r="Y28">
        <f t="shared" si="6"/>
        <v>512.60560583279994</v>
      </c>
      <c r="Z28">
        <f t="shared" si="25"/>
        <v>514.33684022258296</v>
      </c>
      <c r="AC28">
        <v>205.08267211914062</v>
      </c>
      <c r="AD28">
        <v>225.38021850585938</v>
      </c>
      <c r="AE28">
        <f t="shared" si="7"/>
        <v>209.03549516924846</v>
      </c>
      <c r="AF28">
        <f t="shared" si="8"/>
        <v>211.55488330928887</v>
      </c>
      <c r="AG28">
        <f t="shared" si="26"/>
        <v>211.18834981735696</v>
      </c>
      <c r="AJ28">
        <v>415.50332641601562</v>
      </c>
      <c r="AK28">
        <v>476.37362670898438</v>
      </c>
      <c r="AL28">
        <f t="shared" si="9"/>
        <v>427.35744520854462</v>
      </c>
      <c r="AM28">
        <f t="shared" si="10"/>
        <v>419.75091659239558</v>
      </c>
      <c r="AN28">
        <f t="shared" si="27"/>
        <v>422.19334568494151</v>
      </c>
      <c r="AQ28">
        <f t="shared" si="11"/>
        <v>0.98865938889462612</v>
      </c>
      <c r="AR28">
        <f t="shared" si="12"/>
        <v>1.0139847238538582</v>
      </c>
      <c r="AS28">
        <f t="shared" si="13"/>
        <v>0.95556375583683806</v>
      </c>
      <c r="AT28">
        <f t="shared" si="14"/>
        <v>1.0052039062530556</v>
      </c>
      <c r="AV28">
        <f t="shared" si="15"/>
        <v>0.93725346470617688</v>
      </c>
      <c r="AW28">
        <f t="shared" si="16"/>
        <v>1.019442342997319</v>
      </c>
      <c r="AX28">
        <f t="shared" si="17"/>
        <v>0.95417372514838816</v>
      </c>
      <c r="AY28">
        <f t="shared" si="18"/>
        <v>1.0271493096615287</v>
      </c>
    </row>
    <row r="29" spans="1:51" x14ac:dyDescent="0.2">
      <c r="A29">
        <f t="shared" si="23"/>
        <v>2009.5</v>
      </c>
      <c r="C29" s="1">
        <v>99.617999999999995</v>
      </c>
      <c r="D29" s="2">
        <v>101.26582000000001</v>
      </c>
      <c r="E29">
        <f t="shared" si="0"/>
        <v>0.97289853798599513</v>
      </c>
      <c r="F29">
        <f t="shared" si="1"/>
        <v>0.99255576948937785</v>
      </c>
      <c r="G29">
        <f t="shared" si="2"/>
        <v>0.99257353282672389</v>
      </c>
      <c r="H29">
        <f t="shared" si="3"/>
        <v>0.99098353870522493</v>
      </c>
      <c r="I29">
        <f t="shared" si="4"/>
        <v>0.94926363929141844</v>
      </c>
      <c r="J29" s="3">
        <v>139404</v>
      </c>
      <c r="K29">
        <v>0.19715504874327006</v>
      </c>
      <c r="L29" s="5">
        <f t="shared" si="19"/>
        <v>27484.202415006817</v>
      </c>
      <c r="M29" s="4">
        <f t="shared" si="20"/>
        <v>111919.79758499318</v>
      </c>
      <c r="N29">
        <v>0.21337890625</v>
      </c>
      <c r="O29">
        <v>298.51519775390625</v>
      </c>
      <c r="P29">
        <v>200.07093811035156</v>
      </c>
      <c r="Q29">
        <f t="shared" si="21"/>
        <v>279.10641494538612</v>
      </c>
      <c r="R29">
        <f t="shared" si="28"/>
        <v>285.72272591300396</v>
      </c>
      <c r="S29">
        <f t="shared" si="24"/>
        <v>281.87788287981874</v>
      </c>
      <c r="V29">
        <v>503.51644897460938</v>
      </c>
      <c r="W29">
        <v>533.11444091796875</v>
      </c>
      <c r="X29">
        <f t="shared" si="5"/>
        <v>509.35184251890524</v>
      </c>
      <c r="Y29">
        <f t="shared" si="6"/>
        <v>512.66579835233188</v>
      </c>
      <c r="Z29">
        <f t="shared" si="25"/>
        <v>512.71372321418153</v>
      </c>
      <c r="AC29">
        <v>209.07138061523438</v>
      </c>
      <c r="AD29">
        <v>258.56521606445312</v>
      </c>
      <c r="AE29">
        <f t="shared" si="7"/>
        <v>218.82934015571647</v>
      </c>
      <c r="AF29">
        <f t="shared" si="8"/>
        <v>211.63547234066093</v>
      </c>
      <c r="AG29">
        <f t="shared" si="26"/>
        <v>210.18866860569159</v>
      </c>
      <c r="AJ29">
        <v>416.46368408203125</v>
      </c>
      <c r="AK29">
        <v>434.95880126953125</v>
      </c>
      <c r="AL29">
        <f t="shared" si="9"/>
        <v>420.11008981264536</v>
      </c>
      <c r="AM29">
        <f t="shared" si="10"/>
        <v>419.8546105952434</v>
      </c>
      <c r="AN29">
        <f t="shared" si="27"/>
        <v>423.48240766464875</v>
      </c>
      <c r="AQ29">
        <f t="shared" si="11"/>
        <v>0.99114841733405312</v>
      </c>
      <c r="AR29">
        <f t="shared" si="12"/>
        <v>1.0107848444696901</v>
      </c>
      <c r="AS29">
        <f t="shared" si="13"/>
        <v>0.95104049906588162</v>
      </c>
      <c r="AT29">
        <f t="shared" si="14"/>
        <v>1.0082730454298037</v>
      </c>
      <c r="AV29">
        <f t="shared" si="15"/>
        <v>0.94926363929141844</v>
      </c>
      <c r="AW29">
        <f t="shared" si="16"/>
        <v>1.0108393896244283</v>
      </c>
      <c r="AX29">
        <f t="shared" si="17"/>
        <v>0.99887919273750603</v>
      </c>
      <c r="AY29">
        <f t="shared" si="18"/>
        <v>1.0097303640570194</v>
      </c>
    </row>
    <row r="30" spans="1:51" x14ac:dyDescent="0.2">
      <c r="A30">
        <f t="shared" si="23"/>
        <v>2009.75</v>
      </c>
      <c r="C30" s="1">
        <v>100.157</v>
      </c>
      <c r="D30" s="2">
        <v>102.27848</v>
      </c>
      <c r="E30">
        <f t="shared" si="0"/>
        <v>0.97816256970691351</v>
      </c>
      <c r="F30">
        <f t="shared" si="1"/>
        <v>1.0024813448269509</v>
      </c>
      <c r="G30">
        <f t="shared" si="2"/>
        <v>0.99217744177194978</v>
      </c>
      <c r="H30">
        <f t="shared" si="3"/>
        <v>0.99702886967271132</v>
      </c>
      <c r="I30">
        <f t="shared" si="4"/>
        <v>0.99490601077753615</v>
      </c>
      <c r="J30" s="3">
        <v>138368</v>
      </c>
      <c r="K30">
        <v>0.19824339926027137</v>
      </c>
      <c r="L30" s="5">
        <f t="shared" si="19"/>
        <v>27430.542668845228</v>
      </c>
      <c r="M30" s="4">
        <f t="shared" si="20"/>
        <v>110937.45733115477</v>
      </c>
      <c r="N30">
        <v>0.20639534883720931</v>
      </c>
      <c r="O30">
        <v>310.61721801757812</v>
      </c>
      <c r="P30">
        <v>219.36149597167969</v>
      </c>
      <c r="Q30">
        <f t="shared" si="21"/>
        <v>292.52637347724874</v>
      </c>
      <c r="R30">
        <f t="shared" si="28"/>
        <v>285.60870693895623</v>
      </c>
      <c r="S30">
        <f t="shared" si="24"/>
        <v>283.59743222435105</v>
      </c>
      <c r="V30">
        <v>509.64651489257812</v>
      </c>
      <c r="W30">
        <v>537.67608642578125</v>
      </c>
      <c r="X30">
        <f t="shared" si="5"/>
        <v>515.20319243312917</v>
      </c>
      <c r="Y30">
        <f t="shared" si="6"/>
        <v>512.69296804347334</v>
      </c>
      <c r="Z30">
        <f t="shared" si="25"/>
        <v>511.87645589543308</v>
      </c>
      <c r="AC30">
        <v>198.89559936523438</v>
      </c>
      <c r="AD30">
        <v>226.34976196289062</v>
      </c>
      <c r="AE30">
        <f t="shared" si="7"/>
        <v>204.33820588243793</v>
      </c>
      <c r="AF30">
        <f t="shared" si="8"/>
        <v>211.67184860649581</v>
      </c>
      <c r="AG30">
        <f t="shared" si="26"/>
        <v>209.92660410960735</v>
      </c>
      <c r="AJ30">
        <v>413.20513916015625</v>
      </c>
      <c r="AK30">
        <v>446.70657348632812</v>
      </c>
      <c r="AL30">
        <f t="shared" si="9"/>
        <v>419.84657738107131</v>
      </c>
      <c r="AM30">
        <f t="shared" si="10"/>
        <v>419.90141597990737</v>
      </c>
      <c r="AN30">
        <f t="shared" si="27"/>
        <v>421.88513931496163</v>
      </c>
      <c r="AQ30">
        <f t="shared" si="11"/>
        <v>0.99719475411631031</v>
      </c>
      <c r="AR30">
        <f t="shared" si="12"/>
        <v>1.0091342213670838</v>
      </c>
      <c r="AS30">
        <f t="shared" si="13"/>
        <v>0.94985473605212489</v>
      </c>
      <c r="AT30">
        <f t="shared" si="14"/>
        <v>1.0044700949549803</v>
      </c>
      <c r="AV30">
        <f t="shared" si="15"/>
        <v>0.99490601077753615</v>
      </c>
      <c r="AW30">
        <f t="shared" si="16"/>
        <v>1.0224517457249238</v>
      </c>
      <c r="AX30">
        <f t="shared" si="17"/>
        <v>0.93273224692830559</v>
      </c>
      <c r="AY30">
        <f t="shared" si="18"/>
        <v>1.0090970145852525</v>
      </c>
    </row>
    <row r="31" spans="1:51" x14ac:dyDescent="0.2">
      <c r="A31">
        <f t="shared" si="23"/>
        <v>2010</v>
      </c>
      <c r="C31" s="1">
        <v>100.44199999999999</v>
      </c>
      <c r="D31" s="2">
        <v>103.29114</v>
      </c>
      <c r="E31">
        <f t="shared" si="0"/>
        <v>0.98094596310294646</v>
      </c>
      <c r="F31">
        <f t="shared" si="1"/>
        <v>1.0124069201645238</v>
      </c>
      <c r="G31">
        <f t="shared" si="2"/>
        <v>0.99165855445404172</v>
      </c>
      <c r="H31">
        <f t="shared" si="3"/>
        <v>1.0011055329214817</v>
      </c>
      <c r="I31">
        <f t="shared" si="4"/>
        <v>0.94996274562073613</v>
      </c>
      <c r="J31" s="3">
        <v>138590</v>
      </c>
      <c r="K31">
        <v>0.19966916051871011</v>
      </c>
      <c r="L31" s="5">
        <f t="shared" si="19"/>
        <v>27672.148956288034</v>
      </c>
      <c r="M31" s="4">
        <f t="shared" si="20"/>
        <v>110917.85104371197</v>
      </c>
      <c r="N31">
        <v>0.22152205525933108</v>
      </c>
      <c r="O31">
        <v>298.802001953125</v>
      </c>
      <c r="P31">
        <v>201.19036865234375</v>
      </c>
      <c r="Q31">
        <f t="shared" si="21"/>
        <v>279.31196907509781</v>
      </c>
      <c r="R31">
        <f t="shared" si="28"/>
        <v>285.45933976966234</v>
      </c>
      <c r="S31">
        <f t="shared" si="24"/>
        <v>284.75700870659892</v>
      </c>
      <c r="V31">
        <v>509.63137817382812</v>
      </c>
      <c r="W31">
        <v>528.12689208984375</v>
      </c>
      <c r="X31">
        <f t="shared" si="5"/>
        <v>513.32436191080103</v>
      </c>
      <c r="Y31">
        <f t="shared" si="6"/>
        <v>512.7285608901052</v>
      </c>
      <c r="Z31">
        <f t="shared" si="25"/>
        <v>512.22042677604554</v>
      </c>
      <c r="AC31">
        <v>204.76774597167969</v>
      </c>
      <c r="AD31">
        <v>232.63456726074219</v>
      </c>
      <c r="AE31">
        <f t="shared" si="7"/>
        <v>210.33189078479171</v>
      </c>
      <c r="AF31">
        <f t="shared" si="8"/>
        <v>211.71950225276501</v>
      </c>
      <c r="AG31">
        <f t="shared" si="26"/>
        <v>207.79780298548772</v>
      </c>
      <c r="AJ31">
        <v>409.75592041015625</v>
      </c>
      <c r="AK31">
        <v>460.87091064453125</v>
      </c>
      <c r="AL31">
        <f t="shared" si="9"/>
        <v>419.96200760017604</v>
      </c>
      <c r="AM31">
        <f t="shared" si="10"/>
        <v>419.96273198343562</v>
      </c>
      <c r="AN31">
        <f t="shared" si="27"/>
        <v>420.77658246526596</v>
      </c>
      <c r="AQ31">
        <f t="shared" si="11"/>
        <v>1.0012720956353247</v>
      </c>
      <c r="AR31">
        <f t="shared" si="12"/>
        <v>1.0098123396567256</v>
      </c>
      <c r="AS31">
        <f t="shared" si="13"/>
        <v>0.94022255132530308</v>
      </c>
      <c r="AT31">
        <f t="shared" si="14"/>
        <v>1.0018307220538989</v>
      </c>
      <c r="AV31">
        <f t="shared" si="15"/>
        <v>0.94996274562073613</v>
      </c>
      <c r="AW31">
        <f t="shared" si="16"/>
        <v>1.0187230934656017</v>
      </c>
      <c r="AX31">
        <f t="shared" si="17"/>
        <v>0.96009131647778134</v>
      </c>
      <c r="AY31">
        <f t="shared" si="18"/>
        <v>1.0093744499527575</v>
      </c>
    </row>
    <row r="32" spans="1:51" x14ac:dyDescent="0.2">
      <c r="A32">
        <f t="shared" si="23"/>
        <v>2010.25</v>
      </c>
      <c r="C32" s="1">
        <v>101.004</v>
      </c>
      <c r="D32" s="2">
        <v>104.3038</v>
      </c>
      <c r="E32">
        <f t="shared" si="0"/>
        <v>0.98643461955407108</v>
      </c>
      <c r="F32">
        <f t="shared" si="1"/>
        <v>1.0223324955020969</v>
      </c>
      <c r="G32">
        <f t="shared" si="2"/>
        <v>0.99398744233201108</v>
      </c>
      <c r="H32">
        <f t="shared" si="3"/>
        <v>1.0074091193841856</v>
      </c>
      <c r="I32">
        <f t="shared" si="4"/>
        <v>0.97988308235342969</v>
      </c>
      <c r="J32" s="3">
        <v>139226</v>
      </c>
      <c r="K32">
        <v>0.19327000988029694</v>
      </c>
      <c r="L32" s="5">
        <f t="shared" si="19"/>
        <v>26908.210395594222</v>
      </c>
      <c r="M32" s="4">
        <f t="shared" si="20"/>
        <v>112317.78960440577</v>
      </c>
      <c r="N32">
        <v>0.21154828819621871</v>
      </c>
      <c r="O32">
        <v>309.30459594726562</v>
      </c>
      <c r="P32">
        <v>199.63768005371094</v>
      </c>
      <c r="Q32">
        <f t="shared" si="21"/>
        <v>288.1092700289766</v>
      </c>
      <c r="R32">
        <f t="shared" si="28"/>
        <v>286.12973462790939</v>
      </c>
      <c r="S32">
        <f t="shared" si="24"/>
        <v>286.55001690225311</v>
      </c>
      <c r="V32">
        <v>496.83474731445312</v>
      </c>
      <c r="W32">
        <v>534.17633056640625</v>
      </c>
      <c r="X32">
        <f t="shared" si="5"/>
        <v>504.05175547850399</v>
      </c>
      <c r="Y32">
        <f t="shared" si="6"/>
        <v>512.56881185365273</v>
      </c>
      <c r="Z32">
        <f t="shared" si="25"/>
        <v>511.55535618153561</v>
      </c>
      <c r="AC32">
        <v>205.99546813964844</v>
      </c>
      <c r="AD32">
        <v>221.27536010742188</v>
      </c>
      <c r="AE32">
        <f t="shared" si="7"/>
        <v>208.94861301122987</v>
      </c>
      <c r="AF32">
        <f t="shared" si="8"/>
        <v>211.50562152123211</v>
      </c>
      <c r="AG32">
        <f t="shared" si="26"/>
        <v>208.09256440974028</v>
      </c>
      <c r="AJ32">
        <v>415.12313842773438</v>
      </c>
      <c r="AK32">
        <v>472.65460205078125</v>
      </c>
      <c r="AL32">
        <f t="shared" si="9"/>
        <v>426.2422449705885</v>
      </c>
      <c r="AM32">
        <f t="shared" si="10"/>
        <v>419.68753139091012</v>
      </c>
      <c r="AN32">
        <f t="shared" si="27"/>
        <v>419.61450340699827</v>
      </c>
      <c r="AQ32">
        <f t="shared" si="11"/>
        <v>1.0075767308810326</v>
      </c>
      <c r="AR32">
        <f t="shared" si="12"/>
        <v>1.0085011922327425</v>
      </c>
      <c r="AS32">
        <f t="shared" si="13"/>
        <v>0.94155625810353294</v>
      </c>
      <c r="AT32">
        <f t="shared" si="14"/>
        <v>0.99906391764856084</v>
      </c>
      <c r="AV32">
        <f t="shared" si="15"/>
        <v>0.97988308235342969</v>
      </c>
      <c r="AW32">
        <f t="shared" si="16"/>
        <v>1.0003210478778257</v>
      </c>
      <c r="AX32">
        <f t="shared" si="17"/>
        <v>0.95377713856725077</v>
      </c>
      <c r="AY32">
        <f t="shared" si="18"/>
        <v>1.0244689371363886</v>
      </c>
    </row>
    <row r="33" spans="1:51" x14ac:dyDescent="0.2">
      <c r="A33">
        <f t="shared" si="23"/>
        <v>2010.5</v>
      </c>
      <c r="C33" s="1">
        <v>101.455</v>
      </c>
      <c r="D33" s="2">
        <v>104.3038</v>
      </c>
      <c r="E33">
        <f t="shared" si="0"/>
        <v>0.99083921752463544</v>
      </c>
      <c r="F33">
        <f t="shared" si="1"/>
        <v>1.0223324955020969</v>
      </c>
      <c r="G33">
        <f t="shared" si="2"/>
        <v>0.99282838845364496</v>
      </c>
      <c r="H33">
        <f t="shared" si="3"/>
        <v>1.0120714760601595</v>
      </c>
      <c r="I33">
        <f t="shared" si="4"/>
        <v>1.0057721831452917</v>
      </c>
      <c r="J33" s="3">
        <v>139338</v>
      </c>
      <c r="K33">
        <v>0.19645477477854087</v>
      </c>
      <c r="L33" s="5">
        <f t="shared" si="19"/>
        <v>27373.615408092326</v>
      </c>
      <c r="M33" s="4">
        <f t="shared" si="20"/>
        <v>111964.38459190767</v>
      </c>
      <c r="N33">
        <v>0.22338204592901878</v>
      </c>
      <c r="O33">
        <v>317.86358642578125</v>
      </c>
      <c r="P33">
        <v>205.15420532226562</v>
      </c>
      <c r="Q33">
        <f t="shared" si="21"/>
        <v>295.72129034566132</v>
      </c>
      <c r="R33">
        <f t="shared" si="28"/>
        <v>285.79608878439825</v>
      </c>
      <c r="S33">
        <f t="shared" si="24"/>
        <v>287.8761895153433</v>
      </c>
      <c r="V33">
        <v>507.40725708007812</v>
      </c>
      <c r="W33">
        <v>534.77801513671875</v>
      </c>
      <c r="X33">
        <f t="shared" si="5"/>
        <v>512.78437318961335</v>
      </c>
      <c r="Y33">
        <f t="shared" si="6"/>
        <v>512.64831664304893</v>
      </c>
      <c r="Z33">
        <f t="shared" si="25"/>
        <v>511.61671747296288</v>
      </c>
      <c r="AC33">
        <v>197.27957153320312</v>
      </c>
      <c r="AD33">
        <v>233.34579467773438</v>
      </c>
      <c r="AE33">
        <f t="shared" si="7"/>
        <v>204.3649532781746</v>
      </c>
      <c r="AF33">
        <f t="shared" si="8"/>
        <v>211.61206687385558</v>
      </c>
      <c r="AG33">
        <f t="shared" si="26"/>
        <v>205.93252713923201</v>
      </c>
      <c r="AJ33">
        <v>402.29434204101562</v>
      </c>
      <c r="AK33">
        <v>449.39486694335938</v>
      </c>
      <c r="AL33">
        <f t="shared" si="9"/>
        <v>411.54746505265661</v>
      </c>
      <c r="AM33">
        <f t="shared" si="10"/>
        <v>419.824494753171</v>
      </c>
      <c r="AN33">
        <f t="shared" si="27"/>
        <v>420.30535081282449</v>
      </c>
      <c r="AQ33">
        <f t="shared" si="11"/>
        <v>1.0122398632742062</v>
      </c>
      <c r="AR33">
        <f t="shared" si="12"/>
        <v>1.00862216239719</v>
      </c>
      <c r="AS33">
        <f t="shared" si="13"/>
        <v>0.93178273921037669</v>
      </c>
      <c r="AT33">
        <f t="shared" si="14"/>
        <v>1.0007087624052555</v>
      </c>
      <c r="AV33">
        <f t="shared" si="15"/>
        <v>1.0057721831452917</v>
      </c>
      <c r="AW33">
        <f t="shared" si="16"/>
        <v>1.01765145334621</v>
      </c>
      <c r="AX33">
        <f t="shared" si="17"/>
        <v>0.93285433940933338</v>
      </c>
      <c r="AY33">
        <f t="shared" si="18"/>
        <v>0.98915018180040448</v>
      </c>
    </row>
    <row r="34" spans="1:51" x14ac:dyDescent="0.2">
      <c r="A34">
        <f t="shared" si="23"/>
        <v>2010.75</v>
      </c>
      <c r="C34" s="1">
        <v>101.56399999999999</v>
      </c>
      <c r="D34" s="2">
        <v>104.55696</v>
      </c>
      <c r="E34">
        <f t="shared" si="0"/>
        <v>0.99190374341996024</v>
      </c>
      <c r="F34">
        <f t="shared" si="1"/>
        <v>1.0248138403290479</v>
      </c>
      <c r="G34">
        <f t="shared" si="2"/>
        <v>0.99252058845186819</v>
      </c>
      <c r="H34">
        <f t="shared" si="3"/>
        <v>1.0126372040468266</v>
      </c>
      <c r="I34">
        <f t="shared" si="4"/>
        <v>0.96233125492366489</v>
      </c>
      <c r="J34" s="3">
        <v>139155</v>
      </c>
      <c r="K34">
        <v>0.1973005254892152</v>
      </c>
      <c r="L34" s="5">
        <f t="shared" si="19"/>
        <v>27455.354624451742</v>
      </c>
      <c r="M34" s="4">
        <f t="shared" si="20"/>
        <v>111699.64537554827</v>
      </c>
      <c r="N34">
        <v>0.21373679154658981</v>
      </c>
      <c r="O34">
        <v>300.34332275390625</v>
      </c>
      <c r="P34">
        <v>212.17977905273438</v>
      </c>
      <c r="Q34">
        <f t="shared" si="21"/>
        <v>282.94860925267369</v>
      </c>
      <c r="R34">
        <f t="shared" si="28"/>
        <v>285.7074853181208</v>
      </c>
      <c r="S34">
        <f t="shared" si="24"/>
        <v>288.03710662540544</v>
      </c>
      <c r="V34">
        <v>512.66033935546875</v>
      </c>
      <c r="W34">
        <v>535.3685302734375</v>
      </c>
      <c r="X34">
        <f t="shared" si="5"/>
        <v>517.14067735649348</v>
      </c>
      <c r="Y34">
        <f t="shared" si="6"/>
        <v>512.66943004836537</v>
      </c>
      <c r="Z34">
        <f t="shared" si="25"/>
        <v>511.39802235081913</v>
      </c>
      <c r="AC34">
        <v>192.55894470214844</v>
      </c>
      <c r="AD34">
        <v>223.86741638183594</v>
      </c>
      <c r="AE34">
        <f t="shared" si="7"/>
        <v>198.73612261681501</v>
      </c>
      <c r="AF34">
        <f t="shared" si="8"/>
        <v>211.64033465358369</v>
      </c>
      <c r="AG34">
        <f t="shared" si="26"/>
        <v>206.58878545657325</v>
      </c>
      <c r="AJ34">
        <v>416.0164794921875</v>
      </c>
      <c r="AK34">
        <v>438.08316040039062</v>
      </c>
      <c r="AL34">
        <f t="shared" si="9"/>
        <v>420.37024723117878</v>
      </c>
      <c r="AM34">
        <f t="shared" si="10"/>
        <v>419.86086693908419</v>
      </c>
      <c r="AN34">
        <f t="shared" si="27"/>
        <v>419.28864390878067</v>
      </c>
      <c r="AQ34">
        <f t="shared" si="11"/>
        <v>1.0128056853860037</v>
      </c>
      <c r="AR34">
        <f t="shared" si="12"/>
        <v>1.0081910178714759</v>
      </c>
      <c r="AS34">
        <f t="shared" si="13"/>
        <v>0.93475211068877551</v>
      </c>
      <c r="AT34">
        <f t="shared" si="14"/>
        <v>0.99828807585985002</v>
      </c>
      <c r="AV34">
        <f t="shared" si="15"/>
        <v>0.96233125492366489</v>
      </c>
      <c r="AW34">
        <f t="shared" si="16"/>
        <v>1.0262968011735403</v>
      </c>
      <c r="AX34">
        <f t="shared" si="17"/>
        <v>0.90716070151290651</v>
      </c>
      <c r="AY34">
        <f t="shared" si="18"/>
        <v>1.0103556497887785</v>
      </c>
    </row>
    <row r="35" spans="1:51" x14ac:dyDescent="0.2">
      <c r="A35">
        <f t="shared" si="23"/>
        <v>2011</v>
      </c>
      <c r="C35" s="1">
        <v>101.268</v>
      </c>
      <c r="D35" s="2">
        <v>104.55696</v>
      </c>
      <c r="E35">
        <f t="shared" ref="E35:E60" si="29">C35/base</f>
        <v>0.98901292080513314</v>
      </c>
      <c r="F35">
        <f t="shared" ref="F35:F60" si="30">D35/base</f>
        <v>1.0248138403290479</v>
      </c>
      <c r="G35">
        <f t="shared" ref="G35:G60" si="31">R35/base</f>
        <v>0.99369494936091374</v>
      </c>
      <c r="H35">
        <f t="shared" ref="H35:H58" si="32">S35/base</f>
        <v>1.0227853610349622</v>
      </c>
      <c r="I35">
        <f t="shared" ref="I35:I58" si="33">Q35/base</f>
        <v>0.97994063260209663</v>
      </c>
      <c r="J35" s="3">
        <v>139428</v>
      </c>
      <c r="K35">
        <v>0.19407370103281504</v>
      </c>
      <c r="L35" s="5">
        <f t="shared" si="19"/>
        <v>27059.307987603337</v>
      </c>
      <c r="M35" s="4">
        <f t="shared" si="20"/>
        <v>112368.69201239666</v>
      </c>
      <c r="N35">
        <v>0.22051009564293306</v>
      </c>
      <c r="O35">
        <v>311.77029418945312</v>
      </c>
      <c r="P35">
        <v>189.93975830078125</v>
      </c>
      <c r="Q35">
        <f t="shared" si="21"/>
        <v>288.12619119072741</v>
      </c>
      <c r="R35">
        <f t="shared" si="28"/>
        <v>286.0455374513291</v>
      </c>
      <c r="S35">
        <f t="shared" si="24"/>
        <v>290.92367425768435</v>
      </c>
      <c r="V35">
        <v>505.5787353515625</v>
      </c>
      <c r="W35">
        <v>523.36865234375</v>
      </c>
      <c r="X35">
        <f t="shared" ref="X35:X66" si="34">(M35*V35+L35*W35)/J35</f>
        <v>509.03129038330286</v>
      </c>
      <c r="Y35">
        <f t="shared" ref="Y35:Y58" si="35">(M35*507.744+L35*532.7081)/J35</f>
        <v>512.5888752799533</v>
      </c>
      <c r="Z35">
        <f t="shared" si="25"/>
        <v>511.53371651896407</v>
      </c>
      <c r="AC35">
        <v>202.65371704101562</v>
      </c>
      <c r="AD35">
        <v>246.16867065429688</v>
      </c>
      <c r="AE35">
        <f t="shared" ref="AE35:AE58" si="36">(ft*AC35+pt*AD35)/emp</f>
        <v>211.09882513901636</v>
      </c>
      <c r="AF35">
        <f t="shared" ref="AF35:AF58" si="37">(ft*205.0459+pt*238.4692)/emp</f>
        <v>211.53248353173007</v>
      </c>
      <c r="AG35">
        <f t="shared" si="26"/>
        <v>204.45673753204937</v>
      </c>
      <c r="AJ35">
        <v>407.76824951171875</v>
      </c>
      <c r="AK35">
        <v>466.79037475585938</v>
      </c>
      <c r="AL35">
        <f t="shared" ref="AL35:AL58" si="38">(ft*AJ35+pt*AK35)/emp</f>
        <v>419.22289180067145</v>
      </c>
      <c r="AM35">
        <f t="shared" ref="AM35:AM58" si="39">(ft*411.3758+pt*454.3816)/emp</f>
        <v>419.72209477187704</v>
      </c>
      <c r="AN35">
        <f t="shared" si="27"/>
        <v>418.85834666889167</v>
      </c>
      <c r="AQ35">
        <f t="shared" ref="AQ35:AQ58" si="40">S35/base2</f>
        <v>1.0229555308120841</v>
      </c>
      <c r="AR35">
        <f t="shared" ref="AR35:AR58" si="41">Z35/base2</f>
        <v>1.0084585309151759</v>
      </c>
      <c r="AS35">
        <f t="shared" ref="AS35:AS58" si="42">AG35/base2</f>
        <v>0.92510523516678711</v>
      </c>
      <c r="AT35">
        <f t="shared" ref="AT35:AT58" si="43">AN35/base2</f>
        <v>0.99726357731953175</v>
      </c>
      <c r="AV35">
        <f t="shared" ref="AV35:AV58" si="44">Q35/base2</f>
        <v>0.97994063260209663</v>
      </c>
      <c r="AW35">
        <f t="shared" ref="AW35:AW58" si="45">X35/base2</f>
        <v>1.0102032346171297</v>
      </c>
      <c r="AX35">
        <f t="shared" ref="AX35:AX58" si="46">AE35/base2</f>
        <v>0.96359210283524799</v>
      </c>
      <c r="AY35">
        <f t="shared" ref="AY35:AY58" si="47">AL35/base2</f>
        <v>1.0075979925826266</v>
      </c>
    </row>
    <row r="36" spans="1:51" x14ac:dyDescent="0.2">
      <c r="A36">
        <f t="shared" si="23"/>
        <v>2011.25</v>
      </c>
      <c r="C36" s="1">
        <v>101.58</v>
      </c>
      <c r="D36" s="2">
        <v>104.81013</v>
      </c>
      <c r="E36">
        <f t="shared" si="29"/>
        <v>0.99206000410184292</v>
      </c>
      <c r="F36">
        <f t="shared" si="30"/>
        <v>1.0272952831708835</v>
      </c>
      <c r="G36">
        <f t="shared" si="31"/>
        <v>0.99288615050324347</v>
      </c>
      <c r="H36">
        <f t="shared" si="32"/>
        <v>1.0268161740019899</v>
      </c>
      <c r="I36">
        <f t="shared" si="33"/>
        <v>0.98083658643753979</v>
      </c>
      <c r="J36" s="3">
        <v>139531</v>
      </c>
      <c r="K36">
        <v>0.19629606037238082</v>
      </c>
      <c r="L36" s="5">
        <f t="shared" si="19"/>
        <v>27389.385599818666</v>
      </c>
      <c r="M36" s="4">
        <f t="shared" si="20"/>
        <v>112141.61440018134</v>
      </c>
      <c r="N36">
        <v>0.21670305676855894</v>
      </c>
      <c r="O36">
        <v>307.3902587890625</v>
      </c>
      <c r="P36">
        <v>210.59445190429688</v>
      </c>
      <c r="Q36">
        <f t="shared" si="21"/>
        <v>288.3896232370173</v>
      </c>
      <c r="R36">
        <f t="shared" si="28"/>
        <v>285.81271619760219</v>
      </c>
      <c r="S36">
        <f t="shared" si="24"/>
        <v>292.07020896896199</v>
      </c>
      <c r="V36">
        <v>506.72265625</v>
      </c>
      <c r="W36">
        <v>522.3048095703125</v>
      </c>
      <c r="X36">
        <f t="shared" si="34"/>
        <v>509.78137155889578</v>
      </c>
      <c r="Y36">
        <f t="shared" si="35"/>
        <v>512.64435448074221</v>
      </c>
      <c r="Z36">
        <f t="shared" si="25"/>
        <v>512.29717128577693</v>
      </c>
      <c r="AC36">
        <v>195.24530029296875</v>
      </c>
      <c r="AD36">
        <v>238.36271667480469</v>
      </c>
      <c r="AE36">
        <f t="shared" si="36"/>
        <v>203.7090792621587</v>
      </c>
      <c r="AF36">
        <f t="shared" si="37"/>
        <v>211.6067621146442</v>
      </c>
      <c r="AG36">
        <f t="shared" si="26"/>
        <v>203.41148060049665</v>
      </c>
      <c r="AJ36">
        <v>416.87109375</v>
      </c>
      <c r="AK36">
        <v>458.007568359375</v>
      </c>
      <c r="AL36">
        <f t="shared" si="38"/>
        <v>424.94602165342883</v>
      </c>
      <c r="AM36">
        <f t="shared" si="39"/>
        <v>419.81766911316259</v>
      </c>
      <c r="AN36">
        <f t="shared" si="27"/>
        <v>418.3506012777674</v>
      </c>
      <c r="AQ36">
        <f t="shared" si="40"/>
        <v>1.0269870144208422</v>
      </c>
      <c r="AR36">
        <f t="shared" si="41"/>
        <v>1.0099636369281277</v>
      </c>
      <c r="AS36">
        <f t="shared" si="42"/>
        <v>0.92037576197286886</v>
      </c>
      <c r="AT36">
        <f t="shared" si="43"/>
        <v>0.99605468178444911</v>
      </c>
      <c r="AV36">
        <f t="shared" si="44"/>
        <v>0.98083658643753979</v>
      </c>
      <c r="AW36">
        <f t="shared" si="45"/>
        <v>1.0116918158578601</v>
      </c>
      <c r="AX36">
        <f t="shared" si="46"/>
        <v>0.9298605045461048</v>
      </c>
      <c r="AY36">
        <f t="shared" si="47"/>
        <v>1.0213534774659996</v>
      </c>
    </row>
    <row r="37" spans="1:51" x14ac:dyDescent="0.2">
      <c r="A37">
        <f t="shared" si="23"/>
        <v>2011.5</v>
      </c>
      <c r="C37" s="1">
        <v>101.66</v>
      </c>
      <c r="D37" s="2">
        <v>104.55696</v>
      </c>
      <c r="E37">
        <f t="shared" si="29"/>
        <v>0.99284130751125566</v>
      </c>
      <c r="F37">
        <f t="shared" si="30"/>
        <v>1.0248138403290479</v>
      </c>
      <c r="G37">
        <f t="shared" si="31"/>
        <v>0.99292033073556929</v>
      </c>
      <c r="H37">
        <f t="shared" si="32"/>
        <v>1.0240607337055521</v>
      </c>
      <c r="I37">
        <f t="shared" si="33"/>
        <v>0.99873705611865538</v>
      </c>
      <c r="J37" s="3">
        <v>139883</v>
      </c>
      <c r="K37">
        <v>0.19620214238793152</v>
      </c>
      <c r="L37" s="5">
        <f t="shared" si="19"/>
        <v>27445.344283651026</v>
      </c>
      <c r="M37" s="4">
        <f t="shared" si="20"/>
        <v>112437.65571634898</v>
      </c>
      <c r="N37">
        <v>0.19880499728408474</v>
      </c>
      <c r="O37">
        <v>314.11727905273438</v>
      </c>
      <c r="P37">
        <v>209.814208984375</v>
      </c>
      <c r="Q37">
        <f t="shared" si="21"/>
        <v>293.6527932476838</v>
      </c>
      <c r="R37">
        <f t="shared" si="28"/>
        <v>285.82255533679893</v>
      </c>
      <c r="S37">
        <f t="shared" si="24"/>
        <v>291.28644450989094</v>
      </c>
      <c r="V37">
        <v>506.66033935546875</v>
      </c>
      <c r="W37">
        <v>542.39892578125</v>
      </c>
      <c r="X37">
        <f t="shared" si="34"/>
        <v>513.67232657812326</v>
      </c>
      <c r="Y37">
        <f t="shared" si="35"/>
        <v>512.64200990278664</v>
      </c>
      <c r="Z37">
        <f t="shared" si="25"/>
        <v>512.46614953235962</v>
      </c>
      <c r="AC37">
        <v>203.15187072753906</v>
      </c>
      <c r="AD37">
        <v>232.61201477050781</v>
      </c>
      <c r="AE37">
        <f t="shared" si="36"/>
        <v>208.93201410382659</v>
      </c>
      <c r="AF37">
        <f t="shared" si="37"/>
        <v>211.60362306567453</v>
      </c>
      <c r="AG37">
        <f t="shared" si="26"/>
        <v>202.53837739609997</v>
      </c>
      <c r="AJ37">
        <v>405.7783203125</v>
      </c>
      <c r="AK37">
        <v>441.2076416015625</v>
      </c>
      <c r="AL37">
        <f t="shared" si="38"/>
        <v>412.72962905276438</v>
      </c>
      <c r="AM37">
        <f t="shared" si="39"/>
        <v>419.81363009510699</v>
      </c>
      <c r="AN37">
        <f t="shared" si="27"/>
        <v>420.69022871440131</v>
      </c>
      <c r="AQ37">
        <f t="shared" si="40"/>
        <v>1.0242311156776187</v>
      </c>
      <c r="AR37">
        <f t="shared" si="41"/>
        <v>1.0102967675680101</v>
      </c>
      <c r="AS37">
        <f t="shared" si="42"/>
        <v>0.91642523260916109</v>
      </c>
      <c r="AT37">
        <f t="shared" si="43"/>
        <v>1.0016251216374643</v>
      </c>
      <c r="AV37">
        <f t="shared" si="44"/>
        <v>0.99873705611865538</v>
      </c>
      <c r="AW37">
        <f t="shared" si="45"/>
        <v>1.0194136502920725</v>
      </c>
      <c r="AX37">
        <f t="shared" si="46"/>
        <v>0.95370137037631486</v>
      </c>
      <c r="AY37">
        <f t="shared" si="47"/>
        <v>0.99199150105254685</v>
      </c>
    </row>
    <row r="38" spans="1:51" x14ac:dyDescent="0.2">
      <c r="A38">
        <f t="shared" si="23"/>
        <v>2011.75</v>
      </c>
      <c r="C38" s="1">
        <v>101.819</v>
      </c>
      <c r="D38" s="2">
        <v>105.06328999999999</v>
      </c>
      <c r="E38">
        <f t="shared" si="29"/>
        <v>0.99439414803746351</v>
      </c>
      <c r="F38">
        <f t="shared" si="30"/>
        <v>1.0297766279978342</v>
      </c>
      <c r="G38">
        <f t="shared" si="31"/>
        <v>0.99353934344206751</v>
      </c>
      <c r="H38">
        <f t="shared" si="32"/>
        <v>1.0250921632806482</v>
      </c>
      <c r="I38">
        <f t="shared" si="33"/>
        <v>1.0186849062113432</v>
      </c>
      <c r="J38" s="3">
        <v>140699</v>
      </c>
      <c r="K38">
        <v>0.19450126378684196</v>
      </c>
      <c r="L38" s="5">
        <f t="shared" si="19"/>
        <v>27366.133313544877</v>
      </c>
      <c r="M38" s="4">
        <f t="shared" si="20"/>
        <v>113332.86668645512</v>
      </c>
      <c r="N38">
        <v>0.21727884117951371</v>
      </c>
      <c r="O38">
        <v>317.69265747070312</v>
      </c>
      <c r="P38">
        <v>224.25</v>
      </c>
      <c r="Q38">
        <f t="shared" si="21"/>
        <v>299.51794250105036</v>
      </c>
      <c r="R38">
        <f t="shared" si="28"/>
        <v>286.00074465177266</v>
      </c>
      <c r="S38">
        <f t="shared" ref="S38:S69" si="48">AVERAGE(Q35:Q41)</f>
        <v>291.57982696642256</v>
      </c>
      <c r="V38">
        <v>508.45208740234375</v>
      </c>
      <c r="W38">
        <v>538.3857421875</v>
      </c>
      <c r="X38">
        <f t="shared" si="34"/>
        <v>514.2742210878157</v>
      </c>
      <c r="Y38">
        <f t="shared" si="35"/>
        <v>512.59954899930108</v>
      </c>
      <c r="Z38">
        <f t="shared" ref="Z38:Z69" si="49">AVERAGE(X35:X41)</f>
        <v>511.52606365851892</v>
      </c>
      <c r="AC38">
        <v>190.06146240234375</v>
      </c>
      <c r="AD38">
        <v>217.54762268066406</v>
      </c>
      <c r="AE38">
        <f t="shared" si="36"/>
        <v>195.40755531312473</v>
      </c>
      <c r="AF38">
        <f t="shared" si="37"/>
        <v>211.54677408992674</v>
      </c>
      <c r="AG38">
        <f t="shared" ref="AG38:AG69" si="50">AVERAGE(AE35:AE41)</f>
        <v>203.74964849208718</v>
      </c>
      <c r="AJ38">
        <v>409.59552001953125</v>
      </c>
      <c r="AK38">
        <v>447.40713500976562</v>
      </c>
      <c r="AL38">
        <f t="shared" si="38"/>
        <v>416.94992692095337</v>
      </c>
      <c r="AM38">
        <f t="shared" si="39"/>
        <v>419.74048245016417</v>
      </c>
      <c r="AN38">
        <f t="shared" ref="AN38:AN69" si="51">AVERAGE(AL35:AL41)</f>
        <v>421.60503587788656</v>
      </c>
      <c r="AQ38">
        <f t="shared" si="40"/>
        <v>1.0252627168607058</v>
      </c>
      <c r="AR38">
        <f t="shared" si="41"/>
        <v>1.0084434437524874</v>
      </c>
      <c r="AS38">
        <f t="shared" si="42"/>
        <v>0.92190586995880253</v>
      </c>
      <c r="AT38">
        <f t="shared" si="43"/>
        <v>1.0038031941807721</v>
      </c>
      <c r="AV38">
        <f t="shared" si="44"/>
        <v>1.0186849062113432</v>
      </c>
      <c r="AW38">
        <f t="shared" si="45"/>
        <v>1.0206081461748928</v>
      </c>
      <c r="AX38">
        <f t="shared" si="46"/>
        <v>0.89196695912481228</v>
      </c>
      <c r="AY38">
        <f t="shared" si="47"/>
        <v>1.0021349444170611</v>
      </c>
    </row>
    <row r="39" spans="1:51" x14ac:dyDescent="0.2">
      <c r="A39">
        <f t="shared" si="23"/>
        <v>2012</v>
      </c>
      <c r="C39" s="1">
        <v>102.02200000000001</v>
      </c>
      <c r="D39" s="2">
        <v>105.56962</v>
      </c>
      <c r="E39">
        <f t="shared" si="29"/>
        <v>0.99637670543884838</v>
      </c>
      <c r="F39">
        <f t="shared" si="30"/>
        <v>1.034739415666621</v>
      </c>
      <c r="G39">
        <f t="shared" si="31"/>
        <v>0.99378946430877346</v>
      </c>
      <c r="H39">
        <f t="shared" si="32"/>
        <v>1.0194946612634503</v>
      </c>
      <c r="I39">
        <f t="shared" si="33"/>
        <v>1.0071792876008088</v>
      </c>
      <c r="J39" s="3">
        <v>141826</v>
      </c>
      <c r="K39">
        <v>0.19381399965575116</v>
      </c>
      <c r="L39" s="5">
        <f t="shared" si="19"/>
        <v>27487.864315176565</v>
      </c>
      <c r="M39" s="4">
        <f t="shared" si="20"/>
        <v>114338.13568482343</v>
      </c>
      <c r="N39">
        <v>0.22697368421052633</v>
      </c>
      <c r="O39">
        <v>318.7205810546875</v>
      </c>
      <c r="P39">
        <v>202.18840026855469</v>
      </c>
      <c r="Q39">
        <f t="shared" si="21"/>
        <v>296.13501300792001</v>
      </c>
      <c r="R39">
        <f t="shared" si="28"/>
        <v>286.07274457266459</v>
      </c>
      <c r="S39">
        <f t="shared" si="48"/>
        <v>289.98765922962565</v>
      </c>
      <c r="V39">
        <v>505.0673828125</v>
      </c>
      <c r="W39">
        <v>527.40093994140625</v>
      </c>
      <c r="X39">
        <f t="shared" si="34"/>
        <v>509.39593884619353</v>
      </c>
      <c r="Y39">
        <f t="shared" si="35"/>
        <v>512.58239206880603</v>
      </c>
      <c r="Z39">
        <f t="shared" si="49"/>
        <v>513.72586571023919</v>
      </c>
      <c r="AC39">
        <v>193.40425109863281</v>
      </c>
      <c r="AD39">
        <v>235.85507202148438</v>
      </c>
      <c r="AE39">
        <f t="shared" si="36"/>
        <v>201.63181449036071</v>
      </c>
      <c r="AF39">
        <f t="shared" si="37"/>
        <v>211.52380345469405</v>
      </c>
      <c r="AG39">
        <f t="shared" si="50"/>
        <v>202.54936360662506</v>
      </c>
      <c r="AJ39">
        <v>413.54254150390625</v>
      </c>
      <c r="AK39">
        <v>460.72946166992188</v>
      </c>
      <c r="AL39">
        <f t="shared" si="38"/>
        <v>422.6880272327183</v>
      </c>
      <c r="AM39">
        <f t="shared" si="39"/>
        <v>419.71092610639528</v>
      </c>
      <c r="AN39">
        <f t="shared" si="51"/>
        <v>422.62427401780911</v>
      </c>
      <c r="AQ39">
        <f t="shared" si="40"/>
        <v>1.0196642835379699</v>
      </c>
      <c r="AR39">
        <f t="shared" si="41"/>
        <v>1.0127802236630639</v>
      </c>
      <c r="AS39">
        <f t="shared" si="42"/>
        <v>0.91647494190705014</v>
      </c>
      <c r="AT39">
        <f t="shared" si="43"/>
        <v>1.0062299073682814</v>
      </c>
      <c r="AV39">
        <f t="shared" si="44"/>
        <v>1.0071792876008088</v>
      </c>
      <c r="AW39">
        <f t="shared" si="45"/>
        <v>1.0109269014401121</v>
      </c>
      <c r="AX39">
        <f t="shared" si="46"/>
        <v>0.92037851937501614</v>
      </c>
      <c r="AY39">
        <f t="shared" si="47"/>
        <v>1.0159264106476817</v>
      </c>
    </row>
    <row r="40" spans="1:51" x14ac:dyDescent="0.2">
      <c r="A40">
        <f t="shared" si="23"/>
        <v>2012.25</v>
      </c>
      <c r="C40" s="1">
        <v>101.76</v>
      </c>
      <c r="D40" s="2">
        <v>105.56962</v>
      </c>
      <c r="E40">
        <f t="shared" si="29"/>
        <v>0.99381793677302166</v>
      </c>
      <c r="F40">
        <f t="shared" si="30"/>
        <v>1.034739415666621</v>
      </c>
      <c r="G40">
        <f t="shared" si="31"/>
        <v>0.99331453739108033</v>
      </c>
      <c r="H40">
        <f t="shared" si="32"/>
        <v>1.0216762316178203</v>
      </c>
      <c r="I40">
        <f t="shared" si="33"/>
        <v>0.98711265602416054</v>
      </c>
      <c r="J40" s="3">
        <v>142165</v>
      </c>
      <c r="K40">
        <v>0.19511896968771525</v>
      </c>
      <c r="L40" s="5">
        <f t="shared" si="19"/>
        <v>27739.08832565404</v>
      </c>
      <c r="M40" s="4">
        <f t="shared" si="20"/>
        <v>114425.91167434596</v>
      </c>
      <c r="N40">
        <v>0.207909604519774</v>
      </c>
      <c r="O40">
        <v>310.88372802734375</v>
      </c>
      <c r="P40">
        <v>205.05706787109375</v>
      </c>
      <c r="Q40">
        <f t="shared" si="21"/>
        <v>290.23493913216424</v>
      </c>
      <c r="R40">
        <f t="shared" si="28"/>
        <v>285.9360318667089</v>
      </c>
      <c r="S40">
        <f t="shared" si="48"/>
        <v>290.60819066009384</v>
      </c>
      <c r="V40">
        <v>507.27890014648438</v>
      </c>
      <c r="W40">
        <v>541.55706787109375</v>
      </c>
      <c r="X40">
        <f t="shared" si="34"/>
        <v>513.96722091569279</v>
      </c>
      <c r="Y40">
        <f t="shared" si="35"/>
        <v>512.6149694711811</v>
      </c>
      <c r="Z40">
        <f t="shared" si="49"/>
        <v>513.96209751625247</v>
      </c>
      <c r="AC40">
        <v>189.07632446289062</v>
      </c>
      <c r="AD40">
        <v>236.10868835449219</v>
      </c>
      <c r="AE40">
        <f t="shared" si="36"/>
        <v>198.25323084739765</v>
      </c>
      <c r="AF40">
        <f t="shared" si="37"/>
        <v>211.56741985956342</v>
      </c>
      <c r="AG40">
        <f t="shared" si="50"/>
        <v>203.2127904141561</v>
      </c>
      <c r="AJ40">
        <v>423.80526733398438</v>
      </c>
      <c r="AK40">
        <v>444.91848754882812</v>
      </c>
      <c r="AL40">
        <f t="shared" si="38"/>
        <v>427.92485710909455</v>
      </c>
      <c r="AM40">
        <f t="shared" si="39"/>
        <v>419.767047386596</v>
      </c>
      <c r="AN40">
        <f t="shared" si="51"/>
        <v>421.66490945572724</v>
      </c>
      <c r="AQ40">
        <f t="shared" si="40"/>
        <v>1.0218462168593467</v>
      </c>
      <c r="AR40">
        <f t="shared" si="41"/>
        <v>1.0132459407259953</v>
      </c>
      <c r="AS40">
        <f t="shared" si="42"/>
        <v>0.91947674864722051</v>
      </c>
      <c r="AT40">
        <f t="shared" si="43"/>
        <v>1.0039457477168283</v>
      </c>
      <c r="AV40">
        <f t="shared" si="44"/>
        <v>0.98711265602416054</v>
      </c>
      <c r="AW40">
        <f t="shared" si="45"/>
        <v>1.019998885854819</v>
      </c>
      <c r="AX40">
        <f t="shared" si="46"/>
        <v>0.90495646993924295</v>
      </c>
      <c r="AY40">
        <f t="shared" si="47"/>
        <v>1.0285130784421548</v>
      </c>
    </row>
    <row r="41" spans="1:51" x14ac:dyDescent="0.2">
      <c r="A41">
        <f t="shared" si="23"/>
        <v>2012.5</v>
      </c>
      <c r="C41" s="1">
        <v>101.723</v>
      </c>
      <c r="D41" s="2">
        <v>105.31646000000001</v>
      </c>
      <c r="E41">
        <f t="shared" si="29"/>
        <v>0.9934565839461682</v>
      </c>
      <c r="F41">
        <f t="shared" si="30"/>
        <v>1.03225807083967</v>
      </c>
      <c r="G41">
        <f t="shared" si="31"/>
        <v>0.99356985509921258</v>
      </c>
      <c r="H41">
        <f t="shared" si="32"/>
        <v>1.0109238829001725</v>
      </c>
      <c r="I41">
        <f t="shared" si="33"/>
        <v>0.96931597825623916</v>
      </c>
      <c r="J41" s="3">
        <v>142542</v>
      </c>
      <c r="K41">
        <v>0.1944174260494631</v>
      </c>
      <c r="L41" s="5">
        <f t="shared" si="19"/>
        <v>27712.648743942569</v>
      </c>
      <c r="M41" s="4">
        <f t="shared" si="20"/>
        <v>114829.35125605743</v>
      </c>
      <c r="N41">
        <v>0.23646873357856016</v>
      </c>
      <c r="O41">
        <v>306.29525756835938</v>
      </c>
      <c r="P41">
        <v>196.77333068847656</v>
      </c>
      <c r="Q41">
        <f t="shared" si="21"/>
        <v>285.00228644839501</v>
      </c>
      <c r="R41">
        <f t="shared" si="28"/>
        <v>286.0095277530375</v>
      </c>
      <c r="S41">
        <f t="shared" si="48"/>
        <v>287.54976519272833</v>
      </c>
      <c r="V41">
        <v>504.7701416015625</v>
      </c>
      <c r="W41">
        <v>534.55108642578125</v>
      </c>
      <c r="X41">
        <f t="shared" si="34"/>
        <v>510.56007623960812</v>
      </c>
      <c r="Y41">
        <f t="shared" si="35"/>
        <v>512.59745606564138</v>
      </c>
      <c r="Z41">
        <f t="shared" si="49"/>
        <v>513.84458882410297</v>
      </c>
      <c r="AC41">
        <v>199.73503112792969</v>
      </c>
      <c r="AD41">
        <v>238.20889282226562</v>
      </c>
      <c r="AE41">
        <f t="shared" si="36"/>
        <v>207.21502028872553</v>
      </c>
      <c r="AF41">
        <f t="shared" si="37"/>
        <v>211.54397195607902</v>
      </c>
      <c r="AG41">
        <f t="shared" si="50"/>
        <v>202.58310938659861</v>
      </c>
      <c r="AJ41">
        <v>419.414306640625</v>
      </c>
      <c r="AK41">
        <v>457.26889038085938</v>
      </c>
      <c r="AL41">
        <f t="shared" si="38"/>
        <v>426.77389737557525</v>
      </c>
      <c r="AM41">
        <f t="shared" si="39"/>
        <v>419.73687694119803</v>
      </c>
      <c r="AN41">
        <f t="shared" si="51"/>
        <v>424.17814441224556</v>
      </c>
      <c r="AQ41">
        <f t="shared" si="40"/>
        <v>1.0110920791790734</v>
      </c>
      <c r="AR41">
        <f t="shared" si="41"/>
        <v>1.0130142792748964</v>
      </c>
      <c r="AS41">
        <f t="shared" si="42"/>
        <v>0.91662763141043924</v>
      </c>
      <c r="AT41">
        <f t="shared" si="43"/>
        <v>1.009929531263974</v>
      </c>
      <c r="AV41">
        <f t="shared" si="44"/>
        <v>0.96931597825623916</v>
      </c>
      <c r="AW41">
        <f t="shared" si="45"/>
        <v>1.0132372021673635</v>
      </c>
      <c r="AX41">
        <f t="shared" si="46"/>
        <v>0.94586389577284979</v>
      </c>
      <c r="AY41">
        <f t="shared" si="47"/>
        <v>1.025746758330063</v>
      </c>
    </row>
    <row r="42" spans="1:51" x14ac:dyDescent="0.2">
      <c r="A42">
        <f t="shared" si="23"/>
        <v>2012.75</v>
      </c>
      <c r="C42" s="1">
        <v>101.78</v>
      </c>
      <c r="D42" s="2">
        <v>105.31646000000001</v>
      </c>
      <c r="E42">
        <f t="shared" si="29"/>
        <v>0.99401326262537482</v>
      </c>
      <c r="F42">
        <f t="shared" si="30"/>
        <v>1.03225807083967</v>
      </c>
      <c r="G42">
        <f t="shared" si="31"/>
        <v>0.99401194798932002</v>
      </c>
      <c r="H42">
        <f t="shared" si="32"/>
        <v>1.0051626718022588</v>
      </c>
      <c r="I42">
        <f t="shared" si="33"/>
        <v>0.94203498796318663</v>
      </c>
      <c r="J42" s="3">
        <v>143365</v>
      </c>
      <c r="K42">
        <v>0.19320267499737098</v>
      </c>
      <c r="L42" s="5">
        <f t="shared" si="19"/>
        <v>27698.501500998093</v>
      </c>
      <c r="M42" s="4">
        <f t="shared" si="20"/>
        <v>115666.49849900191</v>
      </c>
      <c r="N42">
        <v>0.21822784810126583</v>
      </c>
      <c r="O42">
        <v>298.90090942382812</v>
      </c>
      <c r="P42">
        <v>185.44548034667969</v>
      </c>
      <c r="Q42">
        <f t="shared" si="21"/>
        <v>276.98101703314859</v>
      </c>
      <c r="R42">
        <f t="shared" si="28"/>
        <v>286.13678883898297</v>
      </c>
      <c r="S42">
        <f t="shared" si="48"/>
        <v>285.91103162786465</v>
      </c>
      <c r="V42">
        <v>517.8944091796875</v>
      </c>
      <c r="W42">
        <v>551.7215576171875</v>
      </c>
      <c r="X42">
        <f t="shared" si="34"/>
        <v>524.42990474534565</v>
      </c>
      <c r="Y42">
        <f t="shared" si="35"/>
        <v>512.56713089890195</v>
      </c>
      <c r="Z42">
        <f t="shared" si="49"/>
        <v>513.49810469780721</v>
      </c>
      <c r="AC42">
        <v>197.49093627929688</v>
      </c>
      <c r="AD42">
        <v>224.43618774414062</v>
      </c>
      <c r="AE42">
        <f t="shared" si="36"/>
        <v>202.69683094078152</v>
      </c>
      <c r="AF42">
        <f t="shared" si="37"/>
        <v>211.50337096723962</v>
      </c>
      <c r="AG42">
        <f t="shared" si="50"/>
        <v>204.29708183349584</v>
      </c>
      <c r="AJ42">
        <v>416.65997314453125</v>
      </c>
      <c r="AK42">
        <v>466.85382080078125</v>
      </c>
      <c r="AL42">
        <f t="shared" si="38"/>
        <v>426.3575587801293</v>
      </c>
      <c r="AM42">
        <f t="shared" si="39"/>
        <v>419.68463560040198</v>
      </c>
      <c r="AN42">
        <f t="shared" si="51"/>
        <v>423.76081367681684</v>
      </c>
      <c r="AQ42">
        <f t="shared" si="40"/>
        <v>1.0053299095379054</v>
      </c>
      <c r="AR42">
        <f t="shared" si="41"/>
        <v>1.0123312062697238</v>
      </c>
      <c r="AS42">
        <f t="shared" si="42"/>
        <v>0.9243828411564996</v>
      </c>
      <c r="AT42">
        <f t="shared" si="43"/>
        <v>1.0089359047898954</v>
      </c>
      <c r="AV42">
        <f t="shared" si="44"/>
        <v>0.94203498796318663</v>
      </c>
      <c r="AW42">
        <f t="shared" si="45"/>
        <v>1.0407627116690097</v>
      </c>
      <c r="AX42">
        <f t="shared" si="46"/>
        <v>0.92523994596201542</v>
      </c>
      <c r="AY42">
        <f t="shared" si="47"/>
        <v>1.024746092714681</v>
      </c>
    </row>
    <row r="43" spans="1:51" x14ac:dyDescent="0.2">
      <c r="A43">
        <f t="shared" si="23"/>
        <v>2013</v>
      </c>
      <c r="C43" s="1">
        <v>101.84699999999999</v>
      </c>
      <c r="D43" s="2">
        <v>105.82277999999999</v>
      </c>
      <c r="E43">
        <f t="shared" si="29"/>
        <v>0.99466760423075795</v>
      </c>
      <c r="F43">
        <f t="shared" si="30"/>
        <v>1.0372207604935717</v>
      </c>
      <c r="G43">
        <f t="shared" si="31"/>
        <v>0.99446122582808616</v>
      </c>
      <c r="H43">
        <f t="shared" si="32"/>
        <v>1.002760889661231</v>
      </c>
      <c r="I43">
        <f t="shared" si="33"/>
        <v>0.99560993182508262</v>
      </c>
      <c r="J43" s="3">
        <v>143286</v>
      </c>
      <c r="K43">
        <v>0.19196818166003085</v>
      </c>
      <c r="L43" s="5">
        <f t="shared" si="19"/>
        <v>27506.352877339181</v>
      </c>
      <c r="M43" s="4">
        <f t="shared" si="20"/>
        <v>115779.64712266083</v>
      </c>
      <c r="N43">
        <v>0.21158256880733944</v>
      </c>
      <c r="O43">
        <v>317.08871459960938</v>
      </c>
      <c r="P43">
        <v>190.216796875</v>
      </c>
      <c r="Q43">
        <f t="shared" si="21"/>
        <v>292.73334325029509</v>
      </c>
      <c r="R43">
        <f t="shared" si="28"/>
        <v>286.26611818793202</v>
      </c>
      <c r="S43">
        <f t="shared" si="48"/>
        <v>285.22786259567664</v>
      </c>
      <c r="V43">
        <v>506.74691772460938</v>
      </c>
      <c r="W43">
        <v>531.16802978515625</v>
      </c>
      <c r="X43">
        <f t="shared" si="34"/>
        <v>511.43499420098846</v>
      </c>
      <c r="Y43">
        <f t="shared" si="35"/>
        <v>512.53631288377915</v>
      </c>
      <c r="Z43">
        <f t="shared" si="49"/>
        <v>514.83868729254846</v>
      </c>
      <c r="AC43">
        <v>202.15054321289062</v>
      </c>
      <c r="AD43">
        <v>234.46070861816406</v>
      </c>
      <c r="AE43">
        <f t="shared" si="36"/>
        <v>208.3530669148758</v>
      </c>
      <c r="AF43">
        <f t="shared" si="37"/>
        <v>211.4621101260777</v>
      </c>
      <c r="AG43">
        <f t="shared" si="50"/>
        <v>204.75418583097806</v>
      </c>
      <c r="AJ43">
        <v>405.67636108398438</v>
      </c>
      <c r="AK43">
        <v>471.07318115234375</v>
      </c>
      <c r="AL43">
        <f t="shared" si="38"/>
        <v>418.23046971885555</v>
      </c>
      <c r="AM43">
        <f t="shared" si="39"/>
        <v>419.63154522683499</v>
      </c>
      <c r="AN43">
        <f t="shared" si="51"/>
        <v>422.74123503029796</v>
      </c>
      <c r="AQ43">
        <f t="shared" si="40"/>
        <v>1.0029277277913031</v>
      </c>
      <c r="AR43">
        <f t="shared" si="41"/>
        <v>1.0149740857328082</v>
      </c>
      <c r="AS43">
        <f t="shared" si="42"/>
        <v>0.92645109924469382</v>
      </c>
      <c r="AT43">
        <f t="shared" si="43"/>
        <v>1.0065083808871909</v>
      </c>
      <c r="AV43">
        <f t="shared" si="44"/>
        <v>0.99560993182508262</v>
      </c>
      <c r="AW43">
        <f t="shared" si="45"/>
        <v>1.0149735295234783</v>
      </c>
      <c r="AX43">
        <f t="shared" si="46"/>
        <v>0.95105867949982947</v>
      </c>
      <c r="AY43">
        <f t="shared" si="47"/>
        <v>1.0052127161175526</v>
      </c>
    </row>
    <row r="44" spans="1:51" x14ac:dyDescent="0.2">
      <c r="A44">
        <f t="shared" si="23"/>
        <v>2013.25</v>
      </c>
      <c r="C44" s="1">
        <v>101.669</v>
      </c>
      <c r="D44" s="2">
        <v>105.82277999999999</v>
      </c>
      <c r="E44">
        <f t="shared" si="29"/>
        <v>0.99292920414481456</v>
      </c>
      <c r="F44">
        <f t="shared" si="30"/>
        <v>1.0372207604935717</v>
      </c>
      <c r="G44">
        <f t="shared" si="31"/>
        <v>0.99419455160474612</v>
      </c>
      <c r="H44">
        <f t="shared" si="32"/>
        <v>1.0031711283747689</v>
      </c>
      <c r="I44">
        <f t="shared" si="33"/>
        <v>0.92592337811147896</v>
      </c>
      <c r="J44" s="3">
        <v>143822</v>
      </c>
      <c r="K44">
        <v>0.192700929914112</v>
      </c>
      <c r="L44" s="5">
        <f t="shared" si="19"/>
        <v>27714.633142107417</v>
      </c>
      <c r="M44" s="4">
        <f t="shared" si="20"/>
        <v>116107.36685789259</v>
      </c>
      <c r="N44">
        <v>0.21636701797892127</v>
      </c>
      <c r="O44">
        <v>296.34967041015625</v>
      </c>
      <c r="P44">
        <v>171.25502014160156</v>
      </c>
      <c r="Q44">
        <f t="shared" si="21"/>
        <v>272.24381497612512</v>
      </c>
      <c r="R44">
        <f t="shared" si="28"/>
        <v>286.18935320931485</v>
      </c>
      <c r="S44">
        <f t="shared" si="48"/>
        <v>285.34455194068681</v>
      </c>
      <c r="V44">
        <v>507.37103271484375</v>
      </c>
      <c r="W44">
        <v>535.80230712890625</v>
      </c>
      <c r="X44">
        <f t="shared" si="34"/>
        <v>512.84976573307688</v>
      </c>
      <c r="Y44">
        <f t="shared" si="35"/>
        <v>512.55460528446883</v>
      </c>
      <c r="Z44">
        <f t="shared" si="49"/>
        <v>514.66432072776024</v>
      </c>
      <c r="AC44">
        <v>195.95570373535156</v>
      </c>
      <c r="AD44">
        <v>240.42120361328125</v>
      </c>
      <c r="AE44">
        <f t="shared" si="36"/>
        <v>204.52424691092443</v>
      </c>
      <c r="AF44">
        <f t="shared" si="37"/>
        <v>211.48660099079834</v>
      </c>
      <c r="AG44">
        <f t="shared" si="50"/>
        <v>206.61025487142629</v>
      </c>
      <c r="AJ44">
        <v>421.59335327148438</v>
      </c>
      <c r="AK44">
        <v>466.89111328125</v>
      </c>
      <c r="AL44">
        <f t="shared" si="38"/>
        <v>430.32227374839249</v>
      </c>
      <c r="AM44">
        <f t="shared" si="39"/>
        <v>419.6630576517004</v>
      </c>
      <c r="AN44">
        <f t="shared" si="51"/>
        <v>420.69603758052608</v>
      </c>
      <c r="AQ44">
        <f t="shared" si="40"/>
        <v>1.0033380347598562</v>
      </c>
      <c r="AR44">
        <f t="shared" si="41"/>
        <v>1.0146303323416073</v>
      </c>
      <c r="AS44">
        <f t="shared" si="42"/>
        <v>0.93484925333281965</v>
      </c>
      <c r="AT44">
        <f t="shared" si="43"/>
        <v>1.0016389520186848</v>
      </c>
      <c r="AV44">
        <f t="shared" si="44"/>
        <v>0.92592337811147896</v>
      </c>
      <c r="AW44">
        <f t="shared" si="45"/>
        <v>1.0177812287847237</v>
      </c>
      <c r="AX44">
        <f t="shared" si="46"/>
        <v>0.93358145897737732</v>
      </c>
      <c r="AY44">
        <f t="shared" si="47"/>
        <v>1.0342752451567754</v>
      </c>
    </row>
    <row r="45" spans="1:51" x14ac:dyDescent="0.2">
      <c r="A45">
        <f t="shared" si="23"/>
        <v>2013.5</v>
      </c>
      <c r="C45" s="1">
        <v>101.68</v>
      </c>
      <c r="D45" s="2">
        <v>105.82277999999999</v>
      </c>
      <c r="E45">
        <f t="shared" si="29"/>
        <v>0.99303663336360892</v>
      </c>
      <c r="F45">
        <f t="shared" si="30"/>
        <v>1.0372207604935717</v>
      </c>
      <c r="G45">
        <f t="shared" si="31"/>
        <v>0.99403658965241437</v>
      </c>
      <c r="H45">
        <f t="shared" si="32"/>
        <v>1.0079896437818563</v>
      </c>
      <c r="I45">
        <f t="shared" si="33"/>
        <v>0.97967064236716983</v>
      </c>
      <c r="J45" s="3">
        <v>144363</v>
      </c>
      <c r="K45">
        <v>0.19313496640752681</v>
      </c>
      <c r="L45" s="5">
        <f t="shared" si="19"/>
        <v>27881.543155489791</v>
      </c>
      <c r="M45" s="4">
        <f t="shared" si="20"/>
        <v>116481.4568445102</v>
      </c>
      <c r="N45">
        <v>0.21919504643962848</v>
      </c>
      <c r="O45">
        <v>308.62173461914062</v>
      </c>
      <c r="P45">
        <v>202.09039306640625</v>
      </c>
      <c r="Q45">
        <f t="shared" si="21"/>
        <v>288.04680754700445</v>
      </c>
      <c r="R45">
        <f t="shared" si="28"/>
        <v>286.14388220075165</v>
      </c>
      <c r="S45">
        <f t="shared" si="48"/>
        <v>286.7151427411639</v>
      </c>
      <c r="V45">
        <v>507.83743286132812</v>
      </c>
      <c r="W45">
        <v>528.60736083984375</v>
      </c>
      <c r="X45">
        <f t="shared" si="34"/>
        <v>511.84883220374553</v>
      </c>
      <c r="Y45">
        <f t="shared" si="35"/>
        <v>512.5654406148941</v>
      </c>
      <c r="Z45">
        <f t="shared" si="49"/>
        <v>514.77904664375762</v>
      </c>
      <c r="AC45">
        <v>201.23631286621094</v>
      </c>
      <c r="AD45">
        <v>233.17796325683594</v>
      </c>
      <c r="AE45">
        <f t="shared" si="36"/>
        <v>207.40536244140523</v>
      </c>
      <c r="AF45">
        <f t="shared" si="37"/>
        <v>211.50110792272866</v>
      </c>
      <c r="AG45">
        <f t="shared" si="50"/>
        <v>206.34723019892206</v>
      </c>
      <c r="AJ45">
        <v>406.18240356445312</v>
      </c>
      <c r="AK45">
        <v>446.80792236328125</v>
      </c>
      <c r="AL45">
        <f t="shared" si="38"/>
        <v>414.02861177295313</v>
      </c>
      <c r="AM45">
        <f t="shared" si="39"/>
        <v>419.68172373832886</v>
      </c>
      <c r="AN45">
        <f t="shared" si="51"/>
        <v>419.72266179486434</v>
      </c>
      <c r="AQ45">
        <f t="shared" si="40"/>
        <v>1.0081573518656424</v>
      </c>
      <c r="AR45">
        <f t="shared" si="41"/>
        <v>1.0148565077137643</v>
      </c>
      <c r="AS45">
        <f t="shared" si="42"/>
        <v>0.93365914580959097</v>
      </c>
      <c r="AT45">
        <f t="shared" si="43"/>
        <v>0.99932143291991271</v>
      </c>
      <c r="AV45">
        <f t="shared" si="44"/>
        <v>0.97967064236716983</v>
      </c>
      <c r="AW45">
        <f t="shared" si="45"/>
        <v>1.0157948159490691</v>
      </c>
      <c r="AX45">
        <f t="shared" si="46"/>
        <v>0.94673274094542736</v>
      </c>
      <c r="AY45">
        <f t="shared" si="47"/>
        <v>0.99511359292028778</v>
      </c>
    </row>
    <row r="46" spans="1:51" x14ac:dyDescent="0.2">
      <c r="A46">
        <f t="shared" si="23"/>
        <v>2013.75</v>
      </c>
      <c r="C46" s="1">
        <v>101.57</v>
      </c>
      <c r="D46" s="2">
        <v>106.07595000000001</v>
      </c>
      <c r="E46">
        <f t="shared" si="29"/>
        <v>0.99196234117566628</v>
      </c>
      <c r="F46">
        <f t="shared" si="30"/>
        <v>1.0397022033354075</v>
      </c>
      <c r="G46">
        <f t="shared" si="31"/>
        <v>0.99526550234016475</v>
      </c>
      <c r="H46">
        <f t="shared" si="32"/>
        <v>1.0149747443497616</v>
      </c>
      <c r="I46">
        <f t="shared" si="33"/>
        <v>0.99091469313382041</v>
      </c>
      <c r="J46" s="3">
        <v>144285</v>
      </c>
      <c r="K46">
        <v>0.18975824849647507</v>
      </c>
      <c r="L46" s="5">
        <f t="shared" si="19"/>
        <v>27379.268884313908</v>
      </c>
      <c r="M46" s="4">
        <f t="shared" si="20"/>
        <v>116905.7311156861</v>
      </c>
      <c r="N46">
        <v>0.21760259179265659</v>
      </c>
      <c r="O46">
        <v>313.42581176757812</v>
      </c>
      <c r="P46">
        <v>197.10421752929688</v>
      </c>
      <c r="Q46">
        <f t="shared" si="21"/>
        <v>291.3528297826042</v>
      </c>
      <c r="R46">
        <f t="shared" si="28"/>
        <v>286.49763763693898</v>
      </c>
      <c r="S46">
        <f t="shared" si="48"/>
        <v>288.70200254547137</v>
      </c>
      <c r="V46">
        <v>514.6239013671875</v>
      </c>
      <c r="W46">
        <v>536.52606201171875</v>
      </c>
      <c r="X46">
        <f t="shared" si="34"/>
        <v>518.78001700938216</v>
      </c>
      <c r="Y46">
        <f t="shared" si="35"/>
        <v>512.48114389129091</v>
      </c>
      <c r="Z46">
        <f t="shared" si="49"/>
        <v>514.44618036980989</v>
      </c>
      <c r="AC46">
        <v>195.51069641113281</v>
      </c>
      <c r="AD46">
        <v>244.63027954101562</v>
      </c>
      <c r="AE46">
        <f t="shared" si="36"/>
        <v>204.83154247273637</v>
      </c>
      <c r="AF46">
        <f t="shared" si="37"/>
        <v>211.38824686697222</v>
      </c>
      <c r="AG46">
        <f t="shared" si="50"/>
        <v>206.08521233216425</v>
      </c>
      <c r="AJ46">
        <v>407.21047973632812</v>
      </c>
      <c r="AK46">
        <v>451.16375732421875</v>
      </c>
      <c r="AL46">
        <f t="shared" si="38"/>
        <v>415.55097670708562</v>
      </c>
      <c r="AM46">
        <f t="shared" si="39"/>
        <v>419.53650528318974</v>
      </c>
      <c r="AN46">
        <f t="shared" si="51"/>
        <v>418.51611161725901</v>
      </c>
      <c r="AQ46">
        <f t="shared" si="40"/>
        <v>1.0151436146060349</v>
      </c>
      <c r="AR46">
        <f t="shared" si="41"/>
        <v>1.0142002815007576</v>
      </c>
      <c r="AS46">
        <f t="shared" si="42"/>
        <v>0.93247359377950978</v>
      </c>
      <c r="AT46">
        <f t="shared" si="43"/>
        <v>0.99644874682948748</v>
      </c>
      <c r="AV46">
        <f t="shared" si="44"/>
        <v>0.99091469313382041</v>
      </c>
      <c r="AW46">
        <f t="shared" si="45"/>
        <v>1.0295501693873828</v>
      </c>
      <c r="AX46">
        <f t="shared" si="46"/>
        <v>0.93498415544621516</v>
      </c>
      <c r="AY46">
        <f t="shared" si="47"/>
        <v>0.99877258168643424</v>
      </c>
    </row>
    <row r="47" spans="1:51" x14ac:dyDescent="0.2">
      <c r="A47">
        <f t="shared" si="23"/>
        <v>2014</v>
      </c>
      <c r="C47" s="1">
        <v>101.621</v>
      </c>
      <c r="D47" s="2">
        <v>105.56962</v>
      </c>
      <c r="E47">
        <f t="shared" si="29"/>
        <v>0.99246042209916685</v>
      </c>
      <c r="F47">
        <f t="shared" si="30"/>
        <v>1.034739415666621</v>
      </c>
      <c r="G47">
        <f t="shared" si="31"/>
        <v>0.99541561754386587</v>
      </c>
      <c r="H47">
        <f t="shared" si="32"/>
        <v>1.0136405001244404</v>
      </c>
      <c r="I47">
        <f t="shared" si="33"/>
        <v>0.98989074575860092</v>
      </c>
      <c r="J47" s="3">
        <v>145291</v>
      </c>
      <c r="K47">
        <v>0.18934577273467998</v>
      </c>
      <c r="L47" s="5">
        <f t="shared" si="19"/>
        <v>27510.23666639439</v>
      </c>
      <c r="M47" s="4">
        <f t="shared" si="20"/>
        <v>117780.7633336056</v>
      </c>
      <c r="N47">
        <v>0.20982142857142858</v>
      </c>
      <c r="O47">
        <v>311.35662841796875</v>
      </c>
      <c r="P47">
        <v>204.11967468261719</v>
      </c>
      <c r="Q47">
        <f t="shared" si="21"/>
        <v>291.05176454723545</v>
      </c>
      <c r="R47">
        <f t="shared" si="28"/>
        <v>286.54084987641943</v>
      </c>
      <c r="S47">
        <f t="shared" si="48"/>
        <v>288.32248671822612</v>
      </c>
      <c r="V47">
        <v>509.37710571289062</v>
      </c>
      <c r="W47">
        <v>527.1728515625</v>
      </c>
      <c r="X47">
        <f t="shared" si="34"/>
        <v>512.74665496217494</v>
      </c>
      <c r="Y47">
        <f t="shared" si="35"/>
        <v>512.4708468051258</v>
      </c>
      <c r="Z47">
        <f t="shared" si="49"/>
        <v>515.67769515342502</v>
      </c>
      <c r="AC47">
        <v>206.25212097167969</v>
      </c>
      <c r="AD47">
        <v>232.625</v>
      </c>
      <c r="AE47">
        <f t="shared" si="36"/>
        <v>211.24571413053525</v>
      </c>
      <c r="AF47">
        <f t="shared" si="37"/>
        <v>211.37446056584301</v>
      </c>
      <c r="AG47">
        <f t="shared" si="50"/>
        <v>204.84512048748951</v>
      </c>
      <c r="AJ47">
        <v>402.84603881835938</v>
      </c>
      <c r="AK47">
        <v>459.6861572265625</v>
      </c>
      <c r="AL47">
        <f t="shared" si="38"/>
        <v>413.60847496069124</v>
      </c>
      <c r="AM47">
        <f t="shared" si="39"/>
        <v>419.5187664330731</v>
      </c>
      <c r="AN47">
        <f t="shared" si="51"/>
        <v>418.41073427817753</v>
      </c>
      <c r="AQ47">
        <f t="shared" si="40"/>
        <v>1.0138091483907918</v>
      </c>
      <c r="AR47">
        <f t="shared" si="41"/>
        <v>1.0166281402114918</v>
      </c>
      <c r="AS47">
        <f t="shared" si="42"/>
        <v>0.92686255121156114</v>
      </c>
      <c r="AT47">
        <f t="shared" si="43"/>
        <v>0.99619785298201724</v>
      </c>
      <c r="AV47">
        <f t="shared" si="44"/>
        <v>0.98989074575860092</v>
      </c>
      <c r="AW47">
        <f t="shared" si="45"/>
        <v>1.0175765992535792</v>
      </c>
      <c r="AX47">
        <f t="shared" si="46"/>
        <v>0.96426259956647253</v>
      </c>
      <c r="AY47">
        <f t="shared" si="47"/>
        <v>0.99410379832909346</v>
      </c>
    </row>
    <row r="48" spans="1:51" x14ac:dyDescent="0.2">
      <c r="A48">
        <f t="shared" si="23"/>
        <v>2014.25</v>
      </c>
      <c r="C48" s="1">
        <v>101.93</v>
      </c>
      <c r="D48" s="2">
        <v>106.58228</v>
      </c>
      <c r="E48">
        <f t="shared" si="29"/>
        <v>0.99547820651802377</v>
      </c>
      <c r="F48">
        <f t="shared" si="30"/>
        <v>1.0446649910041939</v>
      </c>
      <c r="G48">
        <f t="shared" si="31"/>
        <v>0.99590867556268803</v>
      </c>
      <c r="H48">
        <f t="shared" si="32"/>
        <v>1.0183394632802272</v>
      </c>
      <c r="I48">
        <f t="shared" si="33"/>
        <v>1.0019464145020818</v>
      </c>
      <c r="J48" s="3">
        <v>145905</v>
      </c>
      <c r="K48">
        <v>0.18799098336685868</v>
      </c>
      <c r="L48" s="5">
        <f t="shared" si="19"/>
        <v>27428.824428141517</v>
      </c>
      <c r="M48" s="4">
        <f t="shared" si="20"/>
        <v>118476.17557185848</v>
      </c>
      <c r="N48">
        <v>0.19452706722189173</v>
      </c>
      <c r="O48">
        <v>316.9866943359375</v>
      </c>
      <c r="P48">
        <v>197.8837890625</v>
      </c>
      <c r="Q48">
        <f t="shared" si="21"/>
        <v>294.59642205173418</v>
      </c>
      <c r="R48">
        <f t="shared" si="28"/>
        <v>286.68278181043939</v>
      </c>
      <c r="S48">
        <f t="shared" si="48"/>
        <v>289.65907177171147</v>
      </c>
      <c r="V48">
        <v>506.16986083984375</v>
      </c>
      <c r="W48">
        <v>533.79510498046875</v>
      </c>
      <c r="X48">
        <f t="shared" si="34"/>
        <v>511.3631576515894</v>
      </c>
      <c r="Y48">
        <f t="shared" si="35"/>
        <v>512.43702570786866</v>
      </c>
      <c r="Z48">
        <f t="shared" si="49"/>
        <v>516.20738877312601</v>
      </c>
      <c r="AC48">
        <v>194.58493041992188</v>
      </c>
      <c r="AD48">
        <v>251.97554016113281</v>
      </c>
      <c r="AE48">
        <f t="shared" si="36"/>
        <v>205.37384758119572</v>
      </c>
      <c r="AF48">
        <f t="shared" si="37"/>
        <v>211.3291790343655</v>
      </c>
      <c r="AG48">
        <f t="shared" si="50"/>
        <v>206.30951197029512</v>
      </c>
      <c r="AJ48">
        <v>414.91653442382812</v>
      </c>
      <c r="AK48">
        <v>441.74618530273438</v>
      </c>
      <c r="AL48">
        <f t="shared" si="38"/>
        <v>419.9602668759432</v>
      </c>
      <c r="AM48">
        <f t="shared" si="39"/>
        <v>419.46050263247844</v>
      </c>
      <c r="AN48">
        <f t="shared" si="51"/>
        <v>416.83043229047001</v>
      </c>
      <c r="AQ48">
        <f t="shared" si="40"/>
        <v>1.0185088933543198</v>
      </c>
      <c r="AR48">
        <f t="shared" si="41"/>
        <v>1.0176723999197159</v>
      </c>
      <c r="AS48">
        <f t="shared" si="42"/>
        <v>0.93348848217098856</v>
      </c>
      <c r="AT48">
        <f t="shared" si="43"/>
        <v>0.99243529786991347</v>
      </c>
      <c r="AV48">
        <f t="shared" si="44"/>
        <v>1.0019464145020818</v>
      </c>
      <c r="AW48">
        <f t="shared" si="45"/>
        <v>1.0148309655673176</v>
      </c>
      <c r="AX48">
        <f t="shared" si="46"/>
        <v>0.93745958807590657</v>
      </c>
      <c r="AY48">
        <f t="shared" si="47"/>
        <v>1.0093702661396191</v>
      </c>
    </row>
    <row r="49" spans="1:51" x14ac:dyDescent="0.2">
      <c r="A49">
        <f t="shared" si="23"/>
        <v>2014.5</v>
      </c>
      <c r="C49" s="1">
        <v>101.996</v>
      </c>
      <c r="D49" s="2">
        <v>106.58228</v>
      </c>
      <c r="E49">
        <f t="shared" si="29"/>
        <v>0.99612278183078917</v>
      </c>
      <c r="F49">
        <f t="shared" si="30"/>
        <v>1.0446649910041939</v>
      </c>
      <c r="G49">
        <f t="shared" si="31"/>
        <v>0.99537686841180884</v>
      </c>
      <c r="H49">
        <f t="shared" si="32"/>
        <v>1.0195336026749193</v>
      </c>
      <c r="I49">
        <f t="shared" si="33"/>
        <v>0.98933729157657735</v>
      </c>
      <c r="J49" s="3">
        <v>146602</v>
      </c>
      <c r="K49">
        <v>0.18945224481325695</v>
      </c>
      <c r="L49" s="5">
        <f t="shared" si="19"/>
        <v>27774.077994113097</v>
      </c>
      <c r="M49" s="4">
        <f t="shared" si="20"/>
        <v>118827.92200588691</v>
      </c>
      <c r="N49">
        <v>0.20477815699658702</v>
      </c>
      <c r="O49">
        <v>312.00430297851562</v>
      </c>
      <c r="P49">
        <v>200.55000305175781</v>
      </c>
      <c r="Q49">
        <f t="shared" si="21"/>
        <v>290.88903566330134</v>
      </c>
      <c r="R49">
        <f t="shared" si="28"/>
        <v>286.52969553140423</v>
      </c>
      <c r="S49">
        <f t="shared" si="48"/>
        <v>289.99873582393076</v>
      </c>
      <c r="V49">
        <v>515.13519287109375</v>
      </c>
      <c r="W49">
        <v>551.897216796875</v>
      </c>
      <c r="X49">
        <f t="shared" si="34"/>
        <v>522.09984082771177</v>
      </c>
      <c r="Y49">
        <f t="shared" si="35"/>
        <v>512.47350478474266</v>
      </c>
      <c r="Z49">
        <f t="shared" si="49"/>
        <v>516.73371653046775</v>
      </c>
      <c r="AC49">
        <v>196.32475280761719</v>
      </c>
      <c r="AD49">
        <v>220.27777099609375</v>
      </c>
      <c r="AE49">
        <f t="shared" si="36"/>
        <v>200.86270587347687</v>
      </c>
      <c r="AF49">
        <f t="shared" si="37"/>
        <v>211.37801921406691</v>
      </c>
      <c r="AG49">
        <f t="shared" si="50"/>
        <v>205.67320477344447</v>
      </c>
      <c r="AJ49">
        <v>409.26824951171875</v>
      </c>
      <c r="AK49">
        <v>454.89166259765625</v>
      </c>
      <c r="AL49">
        <f t="shared" si="38"/>
        <v>417.91170753689215</v>
      </c>
      <c r="AM49">
        <f t="shared" si="39"/>
        <v>419.52334534999</v>
      </c>
      <c r="AN49">
        <f t="shared" si="51"/>
        <v>417.83140114942552</v>
      </c>
      <c r="AQ49">
        <f t="shared" si="40"/>
        <v>1.0197032314284635</v>
      </c>
      <c r="AR49">
        <f t="shared" si="41"/>
        <v>1.0187100240289548</v>
      </c>
      <c r="AS49">
        <f t="shared" si="42"/>
        <v>0.93060938351135858</v>
      </c>
      <c r="AT49">
        <f t="shared" si="43"/>
        <v>0.99481851356325268</v>
      </c>
      <c r="AV49">
        <f t="shared" si="44"/>
        <v>0.98933729157657735</v>
      </c>
      <c r="AW49">
        <f t="shared" si="45"/>
        <v>1.0361385595767367</v>
      </c>
      <c r="AX49">
        <f t="shared" si="46"/>
        <v>0.9168678082710402</v>
      </c>
      <c r="AY49">
        <f t="shared" si="47"/>
        <v>1.0044465744279183</v>
      </c>
    </row>
    <row r="50" spans="1:51" x14ac:dyDescent="0.2">
      <c r="A50">
        <f t="shared" si="23"/>
        <v>2014.75</v>
      </c>
      <c r="C50" s="1">
        <v>102.117</v>
      </c>
      <c r="D50" s="2">
        <v>106.58228</v>
      </c>
      <c r="E50">
        <f t="shared" si="29"/>
        <v>0.99730450323752606</v>
      </c>
      <c r="F50">
        <f t="shared" si="30"/>
        <v>1.0446649910041939</v>
      </c>
      <c r="G50">
        <f t="shared" si="31"/>
        <v>0.99609236226676634</v>
      </c>
      <c r="H50">
        <f t="shared" si="32"/>
        <v>1.0133351023910475</v>
      </c>
      <c r="I50">
        <f t="shared" si="33"/>
        <v>0.98657458225108474</v>
      </c>
      <c r="J50" s="3">
        <v>147436</v>
      </c>
      <c r="K50">
        <v>0.18748626225048839</v>
      </c>
      <c r="L50" s="5">
        <f t="shared" si="19"/>
        <v>27642.224561163006</v>
      </c>
      <c r="M50" s="4">
        <f t="shared" si="20"/>
        <v>119793.77543883699</v>
      </c>
      <c r="N50">
        <v>0.20103986135181975</v>
      </c>
      <c r="O50">
        <v>307.736083984375</v>
      </c>
      <c r="P50">
        <v>213.54597473144531</v>
      </c>
      <c r="Q50">
        <f t="shared" si="21"/>
        <v>290.07673245957807</v>
      </c>
      <c r="R50">
        <f t="shared" si="28"/>
        <v>286.73565795922582</v>
      </c>
      <c r="S50">
        <f t="shared" si="48"/>
        <v>288.23561860875418</v>
      </c>
      <c r="V50">
        <v>515.869873046875</v>
      </c>
      <c r="W50">
        <v>538.19537353515625</v>
      </c>
      <c r="X50">
        <f t="shared" si="34"/>
        <v>520.05559768629428</v>
      </c>
      <c r="Y50">
        <f t="shared" si="35"/>
        <v>512.42442579944748</v>
      </c>
      <c r="Z50">
        <f t="shared" si="49"/>
        <v>517.22583698003405</v>
      </c>
      <c r="AC50">
        <v>197.44252014160156</v>
      </c>
      <c r="AD50">
        <v>209.33621215820312</v>
      </c>
      <c r="AE50">
        <f t="shared" si="36"/>
        <v>199.67242400215267</v>
      </c>
      <c r="AF50">
        <f t="shared" si="37"/>
        <v>211.31230958907676</v>
      </c>
      <c r="AG50">
        <f t="shared" si="50"/>
        <v>207.10131053669164</v>
      </c>
      <c r="AJ50">
        <v>407.28851318359375</v>
      </c>
      <c r="AK50">
        <v>461.71551513671875</v>
      </c>
      <c r="AL50">
        <f t="shared" si="38"/>
        <v>417.4928283452852</v>
      </c>
      <c r="AM50">
        <f t="shared" si="39"/>
        <v>419.43879669709207</v>
      </c>
      <c r="AN50">
        <f t="shared" si="51"/>
        <v>417.80018431037166</v>
      </c>
      <c r="AQ50">
        <f t="shared" si="40"/>
        <v>1.0135036998456974</v>
      </c>
      <c r="AR50">
        <f t="shared" si="41"/>
        <v>1.0196802104498621</v>
      </c>
      <c r="AS50">
        <f t="shared" si="42"/>
        <v>0.93707113250480867</v>
      </c>
      <c r="AT50">
        <f t="shared" si="43"/>
        <v>0.99474418911243279</v>
      </c>
      <c r="AV50">
        <f t="shared" si="44"/>
        <v>0.98657458225108474</v>
      </c>
      <c r="AW50">
        <f t="shared" si="45"/>
        <v>1.0320816360185625</v>
      </c>
      <c r="AX50">
        <f t="shared" si="46"/>
        <v>0.91143458896912966</v>
      </c>
      <c r="AY50">
        <f t="shared" si="47"/>
        <v>1.0034398025152851</v>
      </c>
    </row>
    <row r="51" spans="1:51" x14ac:dyDescent="0.2">
      <c r="A51">
        <f t="shared" si="23"/>
        <v>2015</v>
      </c>
      <c r="C51" s="1">
        <v>102.04300000000001</v>
      </c>
      <c r="D51" s="2">
        <v>106.07595000000001</v>
      </c>
      <c r="E51">
        <f t="shared" si="29"/>
        <v>0.99658179758381926</v>
      </c>
      <c r="F51">
        <f t="shared" si="30"/>
        <v>1.0397022033354075</v>
      </c>
      <c r="G51">
        <f t="shared" si="31"/>
        <v>0.99714933991604571</v>
      </c>
      <c r="H51">
        <f t="shared" si="32"/>
        <v>1.011950857680747</v>
      </c>
      <c r="I51">
        <f t="shared" si="33"/>
        <v>0.95774422015982896</v>
      </c>
      <c r="J51" s="3">
        <v>148138</v>
      </c>
      <c r="K51">
        <v>0.18458197507412635</v>
      </c>
      <c r="L51" s="5">
        <f t="shared" si="19"/>
        <v>27343.60462353093</v>
      </c>
      <c r="M51" s="4">
        <f t="shared" si="20"/>
        <v>120794.39537646908</v>
      </c>
      <c r="N51">
        <v>0.20889159561510354</v>
      </c>
      <c r="O51">
        <v>300.67050170898438</v>
      </c>
      <c r="P51">
        <v>197.35276794433594</v>
      </c>
      <c r="Q51">
        <f t="shared" si="21"/>
        <v>281.5999103505228</v>
      </c>
      <c r="R51">
        <f t="shared" si="28"/>
        <v>287.03992008711185</v>
      </c>
      <c r="S51">
        <f t="shared" si="48"/>
        <v>287.8418805161549</v>
      </c>
      <c r="V51">
        <v>511.85296630859375</v>
      </c>
      <c r="W51">
        <v>537.34112548828125</v>
      </c>
      <c r="X51">
        <f t="shared" si="34"/>
        <v>516.55762107098428</v>
      </c>
      <c r="Y51">
        <f t="shared" si="35"/>
        <v>512.35192288394808</v>
      </c>
      <c r="Z51">
        <f t="shared" si="49"/>
        <v>517.9287317279651</v>
      </c>
      <c r="AC51">
        <v>206.75442504882812</v>
      </c>
      <c r="AD51">
        <v>250.20700073242188</v>
      </c>
      <c r="AE51">
        <f t="shared" si="36"/>
        <v>214.77498729056381</v>
      </c>
      <c r="AF51">
        <f t="shared" si="37"/>
        <v>211.21523872749503</v>
      </c>
      <c r="AG51">
        <f t="shared" si="50"/>
        <v>206.30178467506215</v>
      </c>
      <c r="AJ51">
        <v>413.23095703125</v>
      </c>
      <c r="AK51">
        <v>445.89505004882812</v>
      </c>
      <c r="AL51">
        <f t="shared" si="38"/>
        <v>419.26015983443955</v>
      </c>
      <c r="AM51">
        <f t="shared" si="39"/>
        <v>419.31389550364293</v>
      </c>
      <c r="AN51">
        <f t="shared" si="51"/>
        <v>418.7877314883666</v>
      </c>
      <c r="AQ51">
        <f t="shared" si="40"/>
        <v>1.0121192248264554</v>
      </c>
      <c r="AR51">
        <f t="shared" si="41"/>
        <v>1.021065925959898</v>
      </c>
      <c r="AS51">
        <f t="shared" si="42"/>
        <v>0.93345351848448943</v>
      </c>
      <c r="AT51">
        <f t="shared" si="43"/>
        <v>0.99709544900573888</v>
      </c>
      <c r="AV51">
        <f t="shared" si="44"/>
        <v>0.95774422015982896</v>
      </c>
      <c r="AW51">
        <f t="shared" si="45"/>
        <v>1.0251396908804937</v>
      </c>
      <c r="AX51">
        <f t="shared" si="46"/>
        <v>0.98037249379971791</v>
      </c>
      <c r="AY51">
        <f t="shared" si="47"/>
        <v>1.0076875659259403</v>
      </c>
    </row>
    <row r="52" spans="1:51" x14ac:dyDescent="0.2">
      <c r="A52">
        <f t="shared" si="23"/>
        <v>2015.25</v>
      </c>
      <c r="C52" s="1">
        <v>101.854</v>
      </c>
      <c r="D52" s="2">
        <v>105.82277999999999</v>
      </c>
      <c r="E52">
        <f t="shared" si="29"/>
        <v>0.99473596827908162</v>
      </c>
      <c r="F52">
        <f t="shared" si="30"/>
        <v>1.0372207604935717</v>
      </c>
      <c r="G52">
        <f t="shared" si="31"/>
        <v>0.99684198211783714</v>
      </c>
      <c r="H52">
        <f t="shared" si="32"/>
        <v>1.015179621889934</v>
      </c>
      <c r="I52">
        <f t="shared" si="33"/>
        <v>0.98775721802278327</v>
      </c>
      <c r="J52" s="3">
        <v>148685</v>
      </c>
      <c r="K52">
        <v>0.18542651072963434</v>
      </c>
      <c r="L52" s="5">
        <f t="shared" si="19"/>
        <v>27570.140747835681</v>
      </c>
      <c r="M52" s="4">
        <f t="shared" si="20"/>
        <v>121114.85925216431</v>
      </c>
      <c r="N52">
        <v>0.18734643734643736</v>
      </c>
      <c r="O52">
        <v>312.1375732421875</v>
      </c>
      <c r="P52">
        <v>195.03933715820312</v>
      </c>
      <c r="Q52">
        <f t="shared" si="21"/>
        <v>290.42445591253932</v>
      </c>
      <c r="R52">
        <f t="shared" si="28"/>
        <v>286.95144391378022</v>
      </c>
      <c r="S52">
        <f t="shared" si="48"/>
        <v>288.76027843504761</v>
      </c>
      <c r="V52">
        <v>511.6734619140625</v>
      </c>
      <c r="W52">
        <v>532.488525390625</v>
      </c>
      <c r="X52">
        <f t="shared" si="34"/>
        <v>515.53312650513737</v>
      </c>
      <c r="Y52">
        <f t="shared" si="35"/>
        <v>512.37300595650572</v>
      </c>
      <c r="Z52">
        <f t="shared" si="49"/>
        <v>518.37793530139754</v>
      </c>
      <c r="AC52">
        <v>195.56916809082031</v>
      </c>
      <c r="AD52">
        <v>235.38032531738281</v>
      </c>
      <c r="AE52">
        <f t="shared" si="36"/>
        <v>202.95121206345067</v>
      </c>
      <c r="AF52">
        <f t="shared" si="37"/>
        <v>211.24346589606975</v>
      </c>
      <c r="AG52">
        <f t="shared" si="50"/>
        <v>206.37092948940838</v>
      </c>
      <c r="AJ52">
        <v>410.3348388671875</v>
      </c>
      <c r="AK52">
        <v>468.04263305664062</v>
      </c>
      <c r="AL52">
        <f t="shared" si="38"/>
        <v>421.0353937856417</v>
      </c>
      <c r="AM52">
        <f t="shared" si="39"/>
        <v>419.35021543513653</v>
      </c>
      <c r="AN52">
        <f t="shared" si="51"/>
        <v>417.74602234120772</v>
      </c>
      <c r="AQ52">
        <f t="shared" si="40"/>
        <v>1.0153485262334818</v>
      </c>
      <c r="AR52">
        <f t="shared" si="41"/>
        <v>1.0219515042925018</v>
      </c>
      <c r="AS52">
        <f t="shared" si="42"/>
        <v>0.93376637797011197</v>
      </c>
      <c r="AT52">
        <f t="shared" si="43"/>
        <v>0.99461523439647059</v>
      </c>
      <c r="AV52">
        <f t="shared" si="44"/>
        <v>0.98775721802278327</v>
      </c>
      <c r="AW52">
        <f t="shared" si="45"/>
        <v>1.0231065197497231</v>
      </c>
      <c r="AX52">
        <f t="shared" si="46"/>
        <v>0.92640110657365282</v>
      </c>
      <c r="AY52">
        <f t="shared" si="47"/>
        <v>1.0119543228244312</v>
      </c>
    </row>
    <row r="53" spans="1:51" x14ac:dyDescent="0.2">
      <c r="A53">
        <f t="shared" si="23"/>
        <v>2015.5</v>
      </c>
      <c r="C53" s="1">
        <v>101.691</v>
      </c>
      <c r="D53" s="2">
        <v>105.82277999999999</v>
      </c>
      <c r="E53">
        <f t="shared" si="29"/>
        <v>0.99314406258240306</v>
      </c>
      <c r="F53">
        <f t="shared" si="30"/>
        <v>1.0372207604935717</v>
      </c>
      <c r="G53">
        <f t="shared" si="31"/>
        <v>0.99804796485145553</v>
      </c>
      <c r="H53">
        <f t="shared" si="32"/>
        <v>1.0115807570648827</v>
      </c>
      <c r="I53">
        <f t="shared" si="33"/>
        <v>0.94893915684410923</v>
      </c>
      <c r="J53" s="3">
        <v>148971</v>
      </c>
      <c r="K53">
        <v>0.18211279809763078</v>
      </c>
      <c r="L53" s="5">
        <f t="shared" si="19"/>
        <v>27129.525645402155</v>
      </c>
      <c r="M53" s="4">
        <f t="shared" si="20"/>
        <v>121841.47435459784</v>
      </c>
      <c r="N53">
        <v>0.21841794569067297</v>
      </c>
      <c r="O53">
        <v>297.6533203125</v>
      </c>
      <c r="P53">
        <v>195.28648376464844</v>
      </c>
      <c r="Q53">
        <f t="shared" si="21"/>
        <v>279.01100927636799</v>
      </c>
      <c r="R53">
        <f t="shared" si="28"/>
        <v>287.29859872161813</v>
      </c>
      <c r="S53">
        <f t="shared" si="48"/>
        <v>287.7366081539231</v>
      </c>
      <c r="V53">
        <v>515.22735595703125</v>
      </c>
      <c r="W53">
        <v>553.6513671875</v>
      </c>
      <c r="X53">
        <f t="shared" si="34"/>
        <v>522.22486015634672</v>
      </c>
      <c r="Y53">
        <f t="shared" si="35"/>
        <v>512.29028210298907</v>
      </c>
      <c r="Z53">
        <f t="shared" si="49"/>
        <v>518.33028831278375</v>
      </c>
      <c r="AC53">
        <v>209.05438232421875</v>
      </c>
      <c r="AD53">
        <v>240.75946044921875</v>
      </c>
      <c r="AE53">
        <f t="shared" si="36"/>
        <v>214.82828281546648</v>
      </c>
      <c r="AF53">
        <f t="shared" si="37"/>
        <v>211.13271068465653</v>
      </c>
      <c r="AG53">
        <f t="shared" si="50"/>
        <v>207.13777294235828</v>
      </c>
      <c r="AJ53">
        <v>409.70391845703125</v>
      </c>
      <c r="AK53">
        <v>440.61080932617188</v>
      </c>
      <c r="AL53">
        <f t="shared" si="38"/>
        <v>415.33245883370859</v>
      </c>
      <c r="AM53">
        <f t="shared" si="39"/>
        <v>419.20770657242707</v>
      </c>
      <c r="AN53">
        <f t="shared" si="51"/>
        <v>417.69161236502703</v>
      </c>
      <c r="AQ53">
        <f t="shared" si="40"/>
        <v>1.0117490626337036</v>
      </c>
      <c r="AR53">
        <f t="shared" si="41"/>
        <v>1.0218575710666198</v>
      </c>
      <c r="AS53">
        <f t="shared" si="42"/>
        <v>0.93723611392227701</v>
      </c>
      <c r="AT53">
        <f t="shared" si="43"/>
        <v>0.99448568919838787</v>
      </c>
      <c r="AV53">
        <f t="shared" si="44"/>
        <v>0.94893915684410923</v>
      </c>
      <c r="AW53">
        <f t="shared" si="45"/>
        <v>1.0363866679593896</v>
      </c>
      <c r="AX53">
        <f t="shared" si="46"/>
        <v>0.98061576917976256</v>
      </c>
      <c r="AY53">
        <f t="shared" si="47"/>
        <v>0.99824737618152393</v>
      </c>
    </row>
    <row r="54" spans="1:51" x14ac:dyDescent="0.2">
      <c r="A54">
        <f t="shared" si="23"/>
        <v>2015.75</v>
      </c>
      <c r="C54" s="1">
        <v>101.758</v>
      </c>
      <c r="D54" s="2">
        <v>105.56962</v>
      </c>
      <c r="E54">
        <f t="shared" si="29"/>
        <v>0.9937984041877862</v>
      </c>
      <c r="F54">
        <f t="shared" si="30"/>
        <v>1.034739415666621</v>
      </c>
      <c r="G54">
        <f t="shared" si="31"/>
        <v>0.99786789143044108</v>
      </c>
      <c r="H54">
        <f t="shared" si="32"/>
        <v>1.0132671060684773</v>
      </c>
      <c r="I54">
        <f t="shared" si="33"/>
        <v>0.98051679860847596</v>
      </c>
      <c r="J54" s="3">
        <v>149568</v>
      </c>
      <c r="K54">
        <v>0.18260759089463249</v>
      </c>
      <c r="L54" s="5">
        <f t="shared" si="19"/>
        <v>27312.252154928392</v>
      </c>
      <c r="M54" s="4">
        <f t="shared" si="20"/>
        <v>122255.7478450716</v>
      </c>
      <c r="N54">
        <v>0.21851638872915469</v>
      </c>
      <c r="O54">
        <v>308.93231201171875</v>
      </c>
      <c r="P54">
        <v>195.92105102539062</v>
      </c>
      <c r="Q54">
        <f t="shared" si="21"/>
        <v>288.29559789904079</v>
      </c>
      <c r="R54">
        <f t="shared" si="28"/>
        <v>287.2467626943465</v>
      </c>
      <c r="S54">
        <f t="shared" si="48"/>
        <v>288.21627756150053</v>
      </c>
      <c r="V54">
        <v>513.420166015625</v>
      </c>
      <c r="W54">
        <v>536.67633056640625</v>
      </c>
      <c r="X54">
        <f t="shared" si="34"/>
        <v>517.66691819769221</v>
      </c>
      <c r="Y54">
        <f t="shared" si="35"/>
        <v>512.30263415985269</v>
      </c>
      <c r="Z54">
        <f t="shared" si="49"/>
        <v>518.57826373883495</v>
      </c>
      <c r="AC54">
        <v>195.90728759765625</v>
      </c>
      <c r="AD54">
        <v>249.25526428222656</v>
      </c>
      <c r="AE54">
        <f t="shared" si="36"/>
        <v>205.64903309912864</v>
      </c>
      <c r="AF54">
        <f t="shared" si="37"/>
        <v>211.14924829274855</v>
      </c>
      <c r="AG54">
        <f t="shared" si="50"/>
        <v>207.94134764585959</v>
      </c>
      <c r="AJ54">
        <v>415.07504272460938</v>
      </c>
      <c r="AK54">
        <v>444.89999389648438</v>
      </c>
      <c r="AL54">
        <f t="shared" si="38"/>
        <v>420.52130520665548</v>
      </c>
      <c r="AM54">
        <f t="shared" si="39"/>
        <v>419.22898553249638</v>
      </c>
      <c r="AN54">
        <f t="shared" si="51"/>
        <v>416.20289336876311</v>
      </c>
      <c r="AQ54">
        <f t="shared" si="40"/>
        <v>1.0134356922099823</v>
      </c>
      <c r="AR54">
        <f t="shared" si="41"/>
        <v>1.0223464399833364</v>
      </c>
      <c r="AS54">
        <f t="shared" si="42"/>
        <v>0.94087204773414335</v>
      </c>
      <c r="AT54">
        <f t="shared" si="43"/>
        <v>0.99094118484830196</v>
      </c>
      <c r="AV54">
        <f t="shared" si="44"/>
        <v>0.98051679860847596</v>
      </c>
      <c r="AW54">
        <f t="shared" si="45"/>
        <v>1.0273411577976022</v>
      </c>
      <c r="AX54">
        <f t="shared" si="46"/>
        <v>0.93871571345566729</v>
      </c>
      <c r="AY54">
        <f t="shared" si="47"/>
        <v>1.010718716109418</v>
      </c>
    </row>
    <row r="55" spans="1:51" x14ac:dyDescent="0.2">
      <c r="A55">
        <f t="shared" si="23"/>
        <v>2016</v>
      </c>
      <c r="C55" s="1">
        <v>101.631</v>
      </c>
      <c r="D55" s="2">
        <v>105.82277999999999</v>
      </c>
      <c r="E55">
        <f t="shared" si="29"/>
        <v>0.99255808502534348</v>
      </c>
      <c r="F55">
        <f t="shared" si="30"/>
        <v>1.0372207604935717</v>
      </c>
      <c r="G55">
        <f t="shared" si="31"/>
        <v>0.99761624368433943</v>
      </c>
      <c r="H55">
        <f t="shared" si="32"/>
        <v>1.017050812286447</v>
      </c>
      <c r="I55">
        <f t="shared" si="33"/>
        <v>1.0238112371247881</v>
      </c>
      <c r="J55" s="3">
        <v>150959</v>
      </c>
      <c r="K55">
        <v>0.18329905047512798</v>
      </c>
      <c r="L55" s="5">
        <f t="shared" si="19"/>
        <v>27670.641360674847</v>
      </c>
      <c r="M55" s="4">
        <f t="shared" si="20"/>
        <v>123288.35863932516</v>
      </c>
      <c r="N55">
        <v>0.20933165195460277</v>
      </c>
      <c r="O55">
        <v>319.75119018554688</v>
      </c>
      <c r="P55">
        <v>217.59036254882812</v>
      </c>
      <c r="Q55">
        <f t="shared" si="21"/>
        <v>301.02520748398314</v>
      </c>
      <c r="R55">
        <f t="shared" si="28"/>
        <v>287.17432324516909</v>
      </c>
      <c r="S55">
        <f t="shared" si="48"/>
        <v>289.29252459942205</v>
      </c>
      <c r="V55">
        <v>510.20574951171875</v>
      </c>
      <c r="W55">
        <v>533.6746826171875</v>
      </c>
      <c r="X55">
        <f t="shared" si="34"/>
        <v>514.50758266561547</v>
      </c>
      <c r="Y55">
        <f t="shared" si="35"/>
        <v>512.31989582596611</v>
      </c>
      <c r="Z55">
        <f t="shared" si="49"/>
        <v>519.0991750078631</v>
      </c>
      <c r="AC55">
        <v>201.33651733398438</v>
      </c>
      <c r="AD55">
        <v>226.00300598144531</v>
      </c>
      <c r="AE55">
        <f t="shared" si="36"/>
        <v>205.85786128161951</v>
      </c>
      <c r="AF55">
        <f t="shared" si="37"/>
        <v>211.17235915374533</v>
      </c>
      <c r="AG55">
        <f t="shared" si="50"/>
        <v>207.2299361948258</v>
      </c>
      <c r="AJ55">
        <v>402.91867065429688</v>
      </c>
      <c r="AK55">
        <v>456.10842895507812</v>
      </c>
      <c r="AL55">
        <f t="shared" si="38"/>
        <v>412.6683028458317</v>
      </c>
      <c r="AM55">
        <f t="shared" si="39"/>
        <v>419.25872230492331</v>
      </c>
      <c r="AN55">
        <f t="shared" si="51"/>
        <v>415.23258057000794</v>
      </c>
      <c r="AQ55">
        <f t="shared" si="40"/>
        <v>1.0172200279563637</v>
      </c>
      <c r="AR55">
        <f t="shared" si="41"/>
        <v>1.0233733858055516</v>
      </c>
      <c r="AS55">
        <f t="shared" si="42"/>
        <v>0.93765312491627439</v>
      </c>
      <c r="AT55">
        <f t="shared" si="43"/>
        <v>0.98863095844240334</v>
      </c>
      <c r="AV55">
        <f t="shared" si="44"/>
        <v>1.0238112371247881</v>
      </c>
      <c r="AW55">
        <f t="shared" si="45"/>
        <v>1.0210712662721884</v>
      </c>
      <c r="AX55">
        <f t="shared" si="46"/>
        <v>0.93966894087114494</v>
      </c>
      <c r="AY55">
        <f t="shared" si="47"/>
        <v>0.99184410413265855</v>
      </c>
    </row>
    <row r="56" spans="1:51" x14ac:dyDescent="0.2">
      <c r="A56">
        <f t="shared" si="23"/>
        <v>2016.25</v>
      </c>
      <c r="C56" s="1">
        <v>101.619</v>
      </c>
      <c r="D56" s="2">
        <v>105.82277999999999</v>
      </c>
      <c r="E56">
        <f t="shared" si="29"/>
        <v>0.99244088951393161</v>
      </c>
      <c r="F56">
        <f t="shared" si="30"/>
        <v>1.0372207604935717</v>
      </c>
      <c r="G56">
        <f t="shared" si="31"/>
        <v>0.99759385558196123</v>
      </c>
      <c r="H56">
        <f t="shared" si="32"/>
        <v>1.0163875668609315</v>
      </c>
      <c r="I56">
        <f t="shared" si="33"/>
        <v>0.96496618983463323</v>
      </c>
      <c r="J56" s="3">
        <v>151059</v>
      </c>
      <c r="K56">
        <v>0.18336056689289226</v>
      </c>
      <c r="L56" s="5">
        <f t="shared" si="19"/>
        <v>27698.263874273413</v>
      </c>
      <c r="M56" s="4">
        <f t="shared" si="20"/>
        <v>123360.73612572659</v>
      </c>
      <c r="N56">
        <v>0.21121251629726207</v>
      </c>
      <c r="O56">
        <v>303.62643432617188</v>
      </c>
      <c r="P56">
        <v>195.08024597167969</v>
      </c>
      <c r="Q56">
        <f t="shared" si="21"/>
        <v>283.72334369542955</v>
      </c>
      <c r="R56">
        <f t="shared" si="28"/>
        <v>287.16787859454325</v>
      </c>
      <c r="S56">
        <f t="shared" si="48"/>
        <v>289.10386938056917</v>
      </c>
      <c r="V56">
        <v>517.25787353515625</v>
      </c>
      <c r="W56">
        <v>541.845703125</v>
      </c>
      <c r="X56">
        <f t="shared" si="34"/>
        <v>521.7663119074158</v>
      </c>
      <c r="Y56">
        <f t="shared" si="35"/>
        <v>512.32143152797084</v>
      </c>
      <c r="Z56">
        <f t="shared" si="49"/>
        <v>519.69351642498395</v>
      </c>
      <c r="AC56">
        <v>204.899169921875</v>
      </c>
      <c r="AD56">
        <v>212.16049194335938</v>
      </c>
      <c r="AE56">
        <f t="shared" si="36"/>
        <v>206.23061004412622</v>
      </c>
      <c r="AF56">
        <f t="shared" si="37"/>
        <v>211.17441523543118</v>
      </c>
      <c r="AG56">
        <f t="shared" si="50"/>
        <v>207.94305688338832</v>
      </c>
      <c r="AJ56">
        <v>404.45123291015625</v>
      </c>
      <c r="AK56">
        <v>475.783935546875</v>
      </c>
      <c r="AL56">
        <f t="shared" si="38"/>
        <v>417.53083770362707</v>
      </c>
      <c r="AM56">
        <f t="shared" si="39"/>
        <v>419.26136786768234</v>
      </c>
      <c r="AN56">
        <f t="shared" si="51"/>
        <v>414.26544503406899</v>
      </c>
      <c r="AQ56">
        <f t="shared" si="40"/>
        <v>1.0165566721808856</v>
      </c>
      <c r="AR56">
        <f t="shared" si="41"/>
        <v>1.0245450948308148</v>
      </c>
      <c r="AS56">
        <f t="shared" si="42"/>
        <v>0.940879781519809</v>
      </c>
      <c r="AT56">
        <f t="shared" si="43"/>
        <v>0.98632829680991174</v>
      </c>
      <c r="AV56">
        <f t="shared" si="44"/>
        <v>0.96496618983463323</v>
      </c>
      <c r="AW56">
        <f t="shared" si="45"/>
        <v>1.0354766513591345</v>
      </c>
      <c r="AX56">
        <f t="shared" si="46"/>
        <v>0.94137040824623119</v>
      </c>
      <c r="AY56">
        <f t="shared" si="47"/>
        <v>1.0035311576247357</v>
      </c>
    </row>
    <row r="57" spans="1:51" x14ac:dyDescent="0.2">
      <c r="A57">
        <f t="shared" si="23"/>
        <v>2016.5</v>
      </c>
      <c r="C57" s="1">
        <v>101.58799999999999</v>
      </c>
      <c r="D57" s="2">
        <v>106.07595000000001</v>
      </c>
      <c r="E57">
        <f t="shared" si="29"/>
        <v>0.99213813444278409</v>
      </c>
      <c r="F57">
        <f t="shared" si="30"/>
        <v>1.0397022033354075</v>
      </c>
      <c r="G57">
        <f t="shared" si="31"/>
        <v>0.9983295509860366</v>
      </c>
      <c r="H57">
        <f t="shared" si="32"/>
        <v>1.0234841564333614</v>
      </c>
      <c r="I57">
        <f t="shared" si="33"/>
        <v>0.9979943451865928</v>
      </c>
      <c r="J57" s="3">
        <v>151709</v>
      </c>
      <c r="K57">
        <v>0.18133907596617035</v>
      </c>
      <c r="L57" s="5">
        <f t="shared" si="19"/>
        <v>27510.769875751739</v>
      </c>
      <c r="M57" s="4">
        <f t="shared" si="20"/>
        <v>124198.23012424826</v>
      </c>
      <c r="N57">
        <v>0.21994884910485935</v>
      </c>
      <c r="O57">
        <v>315.35165405273438</v>
      </c>
      <c r="P57">
        <v>194.48837280273438</v>
      </c>
      <c r="Q57">
        <f t="shared" si="21"/>
        <v>293.43441831261998</v>
      </c>
      <c r="R57">
        <f t="shared" si="28"/>
        <v>287.37965625064845</v>
      </c>
      <c r="S57">
        <f t="shared" si="48"/>
        <v>291.12244140140939</v>
      </c>
      <c r="V57">
        <v>516.511474609375</v>
      </c>
      <c r="W57">
        <v>545.6279296875</v>
      </c>
      <c r="X57">
        <f t="shared" si="34"/>
        <v>521.79142566865266</v>
      </c>
      <c r="Y57">
        <f t="shared" si="35"/>
        <v>512.27096682632714</v>
      </c>
      <c r="Z57">
        <f t="shared" si="49"/>
        <v>519.1872476787114</v>
      </c>
      <c r="AC57">
        <v>198.90164184570312</v>
      </c>
      <c r="AD57">
        <v>234.1715087890625</v>
      </c>
      <c r="AE57">
        <f t="shared" si="36"/>
        <v>205.29744692666168</v>
      </c>
      <c r="AF57">
        <f t="shared" si="37"/>
        <v>211.1068503377401</v>
      </c>
      <c r="AG57">
        <f t="shared" si="50"/>
        <v>206.56601169697268</v>
      </c>
      <c r="AJ57">
        <v>398.3819580078125</v>
      </c>
      <c r="AK57">
        <v>446.30233764648438</v>
      </c>
      <c r="AL57">
        <f t="shared" si="38"/>
        <v>407.07179537143736</v>
      </c>
      <c r="AM57">
        <f t="shared" si="39"/>
        <v>419.17443203318595</v>
      </c>
      <c r="AN57">
        <f t="shared" si="51"/>
        <v>414.05204227414106</v>
      </c>
      <c r="AQ57">
        <f t="shared" si="40"/>
        <v>1.023654442475207</v>
      </c>
      <c r="AR57">
        <f t="shared" si="41"/>
        <v>1.0235470158779969</v>
      </c>
      <c r="AS57">
        <f t="shared" si="42"/>
        <v>0.93464906627710564</v>
      </c>
      <c r="AT57">
        <f t="shared" si="43"/>
        <v>0.98582020427345374</v>
      </c>
      <c r="AV57">
        <f t="shared" si="44"/>
        <v>0.9979943451865928</v>
      </c>
      <c r="AW57">
        <f t="shared" si="45"/>
        <v>1.0355264911299191</v>
      </c>
      <c r="AX57">
        <f t="shared" si="46"/>
        <v>0.93711084588223503</v>
      </c>
      <c r="AY57">
        <f t="shared" si="47"/>
        <v>0.97839295485869526</v>
      </c>
    </row>
    <row r="58" spans="1:51" x14ac:dyDescent="0.2">
      <c r="A58">
        <f t="shared" si="23"/>
        <v>2016.75</v>
      </c>
      <c r="C58" s="1">
        <v>101.291</v>
      </c>
      <c r="D58" s="2">
        <v>106.07595000000001</v>
      </c>
      <c r="E58">
        <f t="shared" si="29"/>
        <v>0.98923754553533927</v>
      </c>
      <c r="F58">
        <f t="shared" si="30"/>
        <v>1.0397022033354075</v>
      </c>
      <c r="G58">
        <f t="shared" si="31"/>
        <v>0.99769329952492081</v>
      </c>
      <c r="H58">
        <f t="shared" si="32"/>
        <v>1.0259687034193852</v>
      </c>
      <c r="I58">
        <f t="shared" si="33"/>
        <v>0.98336704671276665</v>
      </c>
      <c r="J58" s="3">
        <v>152020</v>
      </c>
      <c r="K58">
        <v>0.18308732197754174</v>
      </c>
      <c r="L58" s="5">
        <f t="shared" si="19"/>
        <v>27832.934687025896</v>
      </c>
      <c r="M58" s="4">
        <f t="shared" si="20"/>
        <v>124187.06531297411</v>
      </c>
      <c r="N58">
        <v>0.23372781065088757</v>
      </c>
      <c r="O58">
        <v>313.44015502929688</v>
      </c>
      <c r="P58">
        <v>180.68101501464844</v>
      </c>
      <c r="Q58">
        <f t="shared" si="21"/>
        <v>289.13363961597338</v>
      </c>
      <c r="R58">
        <f t="shared" si="28"/>
        <v>287.19650457893459</v>
      </c>
      <c r="S58">
        <f t="shared" si="48"/>
        <v>291.82915227700153</v>
      </c>
      <c r="V58">
        <v>512.79925537109375</v>
      </c>
      <c r="W58">
        <v>553.2430419921875</v>
      </c>
      <c r="X58">
        <f t="shared" si="34"/>
        <v>520.20399995418097</v>
      </c>
      <c r="Y58">
        <f t="shared" si="35"/>
        <v>512.3146102145796</v>
      </c>
      <c r="Z58">
        <f t="shared" si="49"/>
        <v>519.56733004896614</v>
      </c>
      <c r="AC58">
        <v>205.45173645019531</v>
      </c>
      <c r="AD58">
        <v>229.1746826171875</v>
      </c>
      <c r="AE58">
        <f t="shared" si="36"/>
        <v>209.79510713332732</v>
      </c>
      <c r="AF58">
        <f t="shared" si="37"/>
        <v>211.165282488652</v>
      </c>
      <c r="AG58">
        <f t="shared" si="50"/>
        <v>206.79525634643369</v>
      </c>
      <c r="AJ58">
        <v>400.63088989257812</v>
      </c>
      <c r="AK58">
        <v>465.28353881835938</v>
      </c>
      <c r="AL58">
        <f t="shared" si="38"/>
        <v>412.46797024315367</v>
      </c>
      <c r="AM58">
        <f t="shared" si="39"/>
        <v>419.24961675150178</v>
      </c>
      <c r="AN58">
        <f t="shared" si="51"/>
        <v>412.43472654101242</v>
      </c>
      <c r="AQ58">
        <f t="shared" si="40"/>
        <v>1.0261394028371187</v>
      </c>
      <c r="AR58">
        <f t="shared" si="41"/>
        <v>1.0242963258381346</v>
      </c>
      <c r="AS58">
        <f t="shared" si="42"/>
        <v>0.93568632935735563</v>
      </c>
      <c r="AT58">
        <f t="shared" si="43"/>
        <v>0.98196952280440319</v>
      </c>
      <c r="AV58">
        <f t="shared" si="44"/>
        <v>0.98336704671276665</v>
      </c>
      <c r="AW58">
        <f t="shared" si="45"/>
        <v>1.0323761492515913</v>
      </c>
      <c r="AX58">
        <f t="shared" si="46"/>
        <v>0.95764108736285591</v>
      </c>
      <c r="AY58">
        <f t="shared" si="47"/>
        <v>0.99136260674247501</v>
      </c>
    </row>
    <row r="59" spans="1:51" x14ac:dyDescent="0.2">
      <c r="A59">
        <f t="shared" si="23"/>
        <v>2017</v>
      </c>
      <c r="C59" s="1">
        <v>101.352</v>
      </c>
      <c r="D59" s="2">
        <v>106.07595000000001</v>
      </c>
      <c r="E59">
        <f t="shared" si="29"/>
        <v>0.98983328938501658</v>
      </c>
      <c r="F59">
        <f t="shared" si="30"/>
        <v>1.0397022033354075</v>
      </c>
      <c r="G59">
        <f t="shared" si="31"/>
        <v>0.99869204353744623</v>
      </c>
      <c r="J59" s="3">
        <v>152536</v>
      </c>
      <c r="K59">
        <v>0.18034304500061124</v>
      </c>
      <c r="L59" s="5">
        <f t="shared" si="19"/>
        <v>27508.806712213238</v>
      </c>
      <c r="M59" s="4">
        <f t="shared" si="20"/>
        <v>125027.19328778677</v>
      </c>
      <c r="N59" s="4"/>
      <c r="R59">
        <f t="shared" si="28"/>
        <v>287.48400354229642</v>
      </c>
      <c r="S59">
        <f t="shared" si="48"/>
        <v>288.76380054134097</v>
      </c>
      <c r="Z59">
        <f t="shared" si="49"/>
        <v>521.25391251008318</v>
      </c>
      <c r="AG59">
        <f t="shared" si="50"/>
        <v>207.1077213680384</v>
      </c>
      <c r="AJ59" s="7"/>
      <c r="AK59" s="7"/>
    </row>
    <row r="60" spans="1:51" x14ac:dyDescent="0.2">
      <c r="A60">
        <f t="shared" si="23"/>
        <v>2017.25</v>
      </c>
      <c r="C60" s="1">
        <v>101.76</v>
      </c>
      <c r="D60" s="2">
        <v>106.07595000000001</v>
      </c>
      <c r="E60">
        <f t="shared" si="29"/>
        <v>0.99381793677302166</v>
      </c>
      <c r="F60">
        <f t="shared" si="30"/>
        <v>1.0397022033354075</v>
      </c>
      <c r="G60">
        <f t="shared" si="31"/>
        <v>0.99955930426798367</v>
      </c>
      <c r="J60" s="3">
        <v>153082</v>
      </c>
      <c r="K60">
        <v>0.17796004833083348</v>
      </c>
      <c r="L60" s="5">
        <f t="shared" si="19"/>
        <v>27242.48011858065</v>
      </c>
      <c r="M60" s="4">
        <f t="shared" si="20"/>
        <v>125839.51988141936</v>
      </c>
      <c r="N60" s="4"/>
      <c r="R60">
        <f t="shared" si="28"/>
        <v>287.73365366071209</v>
      </c>
      <c r="S60">
        <f t="shared" si="48"/>
        <v>291.28402896429668</v>
      </c>
      <c r="Z60">
        <f t="shared" si="49"/>
        <v>520.99771281141682</v>
      </c>
      <c r="AG60">
        <f t="shared" si="50"/>
        <v>207.54627702999449</v>
      </c>
      <c r="AJ60" s="7"/>
      <c r="AK60" s="7"/>
    </row>
    <row r="61" spans="1:51" x14ac:dyDescent="0.2">
      <c r="J61" s="3">
        <v>153766</v>
      </c>
      <c r="K61">
        <v>0.17946374687374367</v>
      </c>
      <c r="AJ61" s="7"/>
      <c r="AK61" s="7"/>
      <c r="AL61" s="7"/>
      <c r="AM61" s="7"/>
      <c r="AN61" s="7"/>
    </row>
    <row r="62" spans="1:51" x14ac:dyDescent="0.2">
      <c r="K62">
        <v>0.17696326233577211</v>
      </c>
      <c r="AJ62" s="7"/>
      <c r="AK62" s="7"/>
      <c r="AL62" s="7"/>
      <c r="AM62" s="7"/>
      <c r="AN62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Sheet1</vt:lpstr>
      <vt:lpstr>Chart1</vt:lpstr>
      <vt:lpstr>Chart2</vt:lpstr>
      <vt:lpstr>Chart3</vt:lpstr>
      <vt:lpstr>Chart4</vt:lpstr>
      <vt:lpstr>base</vt:lpstr>
      <vt:lpstr>base2</vt:lpstr>
      <vt:lpstr>emp</vt:lpstr>
      <vt:lpstr>ft</vt:lpstr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Microsoft Office User</cp:lastModifiedBy>
  <dcterms:created xsi:type="dcterms:W3CDTF">2017-11-23T06:34:43Z</dcterms:created>
  <dcterms:modified xsi:type="dcterms:W3CDTF">2018-02-08T14:59:16Z</dcterms:modified>
</cp:coreProperties>
</file>