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Lottery\Excel\"/>
    </mc:Choice>
  </mc:AlternateContent>
  <xr:revisionPtr revIDLastSave="0" documentId="13_ncr:1_{2C0F906E-07CF-4AFE-BEBB-9EBB913C7B34}" xr6:coauthVersionLast="47" xr6:coauthVersionMax="47" xr10:uidLastSave="{00000000-0000-0000-0000-000000000000}"/>
  <bookViews>
    <workbookView xWindow="3870" yWindow="1035" windowWidth="27735" windowHeight="19140" xr2:uid="{07FA9358-72D7-4D14-B6DA-FE68E3425823}"/>
  </bookViews>
  <sheets>
    <sheet name="Sheet1" sheetId="1" r:id="rId1"/>
  </sheets>
  <definedNames>
    <definedName name="a">Sheet1!$B$9</definedName>
    <definedName name="alpha">Sheet1!$B$5</definedName>
    <definedName name="b">Sheet1!$B$15</definedName>
    <definedName name="beta">Sheet1!$B$6</definedName>
    <definedName name="bsum">Sheet1!#REF!</definedName>
    <definedName name="chi">Sheet1!$B$4</definedName>
    <definedName name="clo">Sheet1!$B$3</definedName>
    <definedName name="gamma">Sheet1!$B$8</definedName>
    <definedName name="incr">Sheet1!$B$1</definedName>
    <definedName name="m">Sheet1!$B$14</definedName>
    <definedName name="nu">Sheet1!#REF!</definedName>
    <definedName name="odds">Sheet1!$B$12</definedName>
    <definedName name="payoff">Sheet1!$B$11</definedName>
    <definedName name="price">Sheet1!$B$13</definedName>
  </definedNames>
  <calcPr calcId="191029" iterateDelta="1.0000000000000001E-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G16" i="1" s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3" i="1"/>
  <c r="B11" i="1"/>
  <c r="E43" i="1"/>
  <c r="F43" i="1" s="1"/>
  <c r="G15" i="1" l="1"/>
  <c r="G4" i="1"/>
  <c r="F2" i="1"/>
  <c r="E3" i="1" l="1"/>
  <c r="E4" i="1" l="1"/>
  <c r="F4" i="1"/>
  <c r="F3" i="1"/>
  <c r="E5" i="1" l="1"/>
  <c r="E6" i="1" l="1"/>
  <c r="F5" i="1"/>
  <c r="E7" i="1" l="1"/>
  <c r="F6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F19" i="1" l="1"/>
  <c r="E20" i="1"/>
  <c r="E21" i="1" l="1"/>
  <c r="F20" i="1"/>
  <c r="F21" i="1" l="1"/>
  <c r="E22" i="1"/>
  <c r="E23" i="1" l="1"/>
  <c r="F22" i="1"/>
  <c r="E24" i="1" l="1"/>
  <c r="F23" i="1"/>
  <c r="E25" i="1" l="1"/>
  <c r="F24" i="1"/>
  <c r="E26" i="1" l="1"/>
  <c r="F25" i="1"/>
  <c r="F26" i="1" l="1"/>
  <c r="E27" i="1"/>
  <c r="F27" i="1" l="1"/>
  <c r="E28" i="1"/>
  <c r="F28" i="1" l="1"/>
  <c r="E29" i="1"/>
  <c r="E30" i="1" l="1"/>
  <c r="F29" i="1"/>
  <c r="E31" i="1" l="1"/>
  <c r="F30" i="1"/>
  <c r="F31" i="1" l="1"/>
  <c r="E32" i="1"/>
  <c r="F32" i="1" l="1"/>
  <c r="E33" i="1"/>
  <c r="F33" i="1" l="1"/>
  <c r="E34" i="1"/>
  <c r="F34" i="1" l="1"/>
  <c r="E35" i="1"/>
  <c r="F35" i="1" l="1"/>
  <c r="E36" i="1"/>
  <c r="E37" i="1" s="1"/>
  <c r="F37" i="1" l="1"/>
  <c r="E38" i="1"/>
  <c r="F36" i="1"/>
  <c r="F38" i="1" l="1"/>
  <c r="E39" i="1"/>
  <c r="E40" i="1" l="1"/>
  <c r="F39" i="1"/>
  <c r="E41" i="1" l="1"/>
  <c r="F40" i="1"/>
  <c r="F41" i="1" l="1"/>
  <c r="E42" i="1"/>
  <c r="F42" i="1" l="1"/>
</calcChain>
</file>

<file path=xl/sharedStrings.xml><?xml version="1.0" encoding="utf-8"?>
<sst xmlns="http://schemas.openxmlformats.org/spreadsheetml/2006/main" count="14" uniqueCount="14">
  <si>
    <t>chi</t>
  </si>
  <si>
    <t>clo</t>
  </si>
  <si>
    <t>c</t>
  </si>
  <si>
    <t>incr</t>
  </si>
  <si>
    <t>beta</t>
  </si>
  <si>
    <t>alpha</t>
  </si>
  <si>
    <t>gamma</t>
  </si>
  <si>
    <t>u</t>
  </si>
  <si>
    <t>a</t>
  </si>
  <si>
    <t>payoff</t>
  </si>
  <si>
    <t>odds</t>
  </si>
  <si>
    <t>linear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</si>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</sst>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43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Utility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Sheet1!$E$3:$E$43</c:f>
              <c:numCache>
                <c:formatCode>_(* #,##0_);_(* \(#,##0\);_(* "-"??_);_(@_)</c:formatCode>
                <c:ptCount val="41"/>
                <c:pt idx="0">
                  <c:v>5000.0010000000002</c:v>
                </c:pt>
                <c:pt idx="1">
                  <c:v>10000.001</c:v>
                </c:pt>
                <c:pt idx="2">
                  <c:v>15000.001</c:v>
                </c:pt>
                <c:pt idx="3">
                  <c:v>20000.001</c:v>
                </c:pt>
                <c:pt idx="4">
                  <c:v>25000.001</c:v>
                </c:pt>
                <c:pt idx="5">
                  <c:v>30000.001</c:v>
                </c:pt>
                <c:pt idx="6">
                  <c:v>35000.001000000004</c:v>
                </c:pt>
                <c:pt idx="7">
                  <c:v>40000.001000000004</c:v>
                </c:pt>
                <c:pt idx="8">
                  <c:v>45000.001000000004</c:v>
                </c:pt>
                <c:pt idx="9">
                  <c:v>50000.001000000004</c:v>
                </c:pt>
                <c:pt idx="10">
                  <c:v>55000.001000000004</c:v>
                </c:pt>
                <c:pt idx="11">
                  <c:v>60000.001000000004</c:v>
                </c:pt>
                <c:pt idx="12">
                  <c:v>65000.001000000004</c:v>
                </c:pt>
                <c:pt idx="13">
                  <c:v>70000.001000000004</c:v>
                </c:pt>
                <c:pt idx="14">
                  <c:v>75000.001000000004</c:v>
                </c:pt>
                <c:pt idx="15">
                  <c:v>80000.001000000004</c:v>
                </c:pt>
                <c:pt idx="16">
                  <c:v>85000.001000000004</c:v>
                </c:pt>
                <c:pt idx="17">
                  <c:v>90000.001000000004</c:v>
                </c:pt>
                <c:pt idx="18">
                  <c:v>95000.001000000004</c:v>
                </c:pt>
                <c:pt idx="19">
                  <c:v>100000.001</c:v>
                </c:pt>
                <c:pt idx="20">
                  <c:v>105000.001</c:v>
                </c:pt>
                <c:pt idx="21">
                  <c:v>110000.001</c:v>
                </c:pt>
                <c:pt idx="22">
                  <c:v>115000.001</c:v>
                </c:pt>
                <c:pt idx="23">
                  <c:v>120000.001</c:v>
                </c:pt>
                <c:pt idx="24">
                  <c:v>125000.001</c:v>
                </c:pt>
                <c:pt idx="25">
                  <c:v>130000.001</c:v>
                </c:pt>
                <c:pt idx="26">
                  <c:v>135000.00099999999</c:v>
                </c:pt>
                <c:pt idx="27">
                  <c:v>140000.00099999999</c:v>
                </c:pt>
                <c:pt idx="28">
                  <c:v>145000.00099999999</c:v>
                </c:pt>
                <c:pt idx="29">
                  <c:v>150000.00099999999</c:v>
                </c:pt>
                <c:pt idx="30">
                  <c:v>155000.00099999999</c:v>
                </c:pt>
                <c:pt idx="31">
                  <c:v>160000.00099999999</c:v>
                </c:pt>
                <c:pt idx="32">
                  <c:v>165000.00099999999</c:v>
                </c:pt>
                <c:pt idx="33">
                  <c:v>170000.00099999999</c:v>
                </c:pt>
                <c:pt idx="34">
                  <c:v>175000.00099999999</c:v>
                </c:pt>
                <c:pt idx="35">
                  <c:v>180000.00099999999</c:v>
                </c:pt>
                <c:pt idx="36">
                  <c:v>185000.00099999999</c:v>
                </c:pt>
                <c:pt idx="37">
                  <c:v>190000.00099999999</c:v>
                </c:pt>
                <c:pt idx="38">
                  <c:v>195000.00099999999</c:v>
                </c:pt>
                <c:pt idx="39">
                  <c:v>200000.00099999999</c:v>
                </c:pt>
                <c:pt idx="40">
                  <c:v>1500000000</c:v>
                </c:pt>
              </c:numCache>
            </c:numRef>
          </c:xVal>
          <c:yVal>
            <c:numRef>
              <c:f>Sheet1!$F$3:$F$43</c:f>
              <c:numCache>
                <c:formatCode>General</c:formatCode>
                <c:ptCount val="41"/>
                <c:pt idx="0">
                  <c:v>5.733193078889645</c:v>
                </c:pt>
                <c:pt idx="1">
                  <c:v>6.0189283342757403</c:v>
                </c:pt>
                <c:pt idx="2">
                  <c:v>6.1771181915523119</c:v>
                </c:pt>
                <c:pt idx="3">
                  <c:v>6.2855287756345177</c:v>
                </c:pt>
                <c:pt idx="4">
                  <c:v>6.3674968682507203</c:v>
                </c:pt>
                <c:pt idx="5">
                  <c:v>6.43312513808283</c:v>
                </c:pt>
                <c:pt idx="6">
                  <c:v>6.4876871359923181</c:v>
                </c:pt>
                <c:pt idx="7">
                  <c:v>6.5342757928885762</c:v>
                </c:pt>
                <c:pt idx="8">
                  <c:v>6.5748566875270829</c:v>
                </c:pt>
                <c:pt idx="9">
                  <c:v>6.6107547294386553</c:v>
                </c:pt>
                <c:pt idx="10">
                  <c:v>6.6429042343124731</c:v>
                </c:pt>
                <c:pt idx="11">
                  <c:v>6.6719880716012989</c:v>
                </c:pt>
                <c:pt idx="12">
                  <c:v>6.6985200535296716</c:v>
                </c:pt>
                <c:pt idx="13">
                  <c:v>6.7228962166001232</c:v>
                </c:pt>
                <c:pt idx="14">
                  <c:v>6.7454280800323101</c:v>
                </c:pt>
                <c:pt idx="15">
                  <c:v>6.7663649711552534</c:v>
                </c:pt>
                <c:pt idx="16">
                  <c:v>6.7859094572752685</c:v>
                </c:pt>
                <c:pt idx="17">
                  <c:v>6.8042282851702458</c:v>
                </c:pt>
                <c:pt idx="18">
                  <c:v>6.8214603082689589</c:v>
                </c:pt>
                <c:pt idx="19">
                  <c:v>6.8377223429938958</c:v>
                </c:pt>
                <c:pt idx="20">
                  <c:v>6.8531135698907111</c:v>
                </c:pt>
                <c:pt idx="21">
                  <c:v>6.8677188920174901</c:v>
                </c:pt>
                <c:pt idx="22">
                  <c:v>6.8816115330106591</c:v>
                </c:pt>
                <c:pt idx="23">
                  <c:v>6.8948550719883599</c:v>
                </c:pt>
                <c:pt idx="24">
                  <c:v>6.9075050553640756</c:v>
                </c:pt>
                <c:pt idx="25">
                  <c:v>6.9196102866764804</c:v>
                </c:pt>
                <c:pt idx="26">
                  <c:v>6.9312138684765277</c:v>
                </c:pt>
                <c:pt idx="27">
                  <c:v>6.9423540512137896</c:v>
                </c:pt>
                <c:pt idx="28">
                  <c:v>6.9530649303889795</c:v>
                </c:pt>
                <c:pt idx="29">
                  <c:v>6.9633770233164398</c:v>
                </c:pt>
                <c:pt idx="30">
                  <c:v>6.9733177495505521</c:v>
                </c:pt>
                <c:pt idx="31">
                  <c:v>6.9829118336130955</c:v>
                </c:pt>
                <c:pt idx="32">
                  <c:v>6.9921816445908185</c:v>
                </c:pt>
                <c:pt idx="33">
                  <c:v>7.0011474840873493</c:v>
                </c:pt>
                <c:pt idx="34">
                  <c:v>7.0098278316522649</c:v>
                </c:pt>
                <c:pt idx="35">
                  <c:v>7.0182395549871472</c:v>
                </c:pt>
                <c:pt idx="36">
                  <c:v>7.0263980908097512</c:v>
                </c:pt>
                <c:pt idx="37">
                  <c:v>7.034317601144819</c:v>
                </c:pt>
                <c:pt idx="38">
                  <c:v>7.0420111089314474</c:v>
                </c:pt>
                <c:pt idx="39">
                  <c:v>7.0494906161383319</c:v>
                </c:pt>
                <c:pt idx="40">
                  <c:v>8.7910986179088315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5-4DFD-B80B-7CFC057E96C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Sheet1!$E$3:$E$43</c:f>
              <c:numCache>
                <c:formatCode>_(* #,##0_);_(* \(#,##0\);_(* "-"??_);_(@_)</c:formatCode>
                <c:ptCount val="41"/>
                <c:pt idx="0">
                  <c:v>5000.0010000000002</c:v>
                </c:pt>
                <c:pt idx="1">
                  <c:v>10000.001</c:v>
                </c:pt>
                <c:pt idx="2">
                  <c:v>15000.001</c:v>
                </c:pt>
                <c:pt idx="3">
                  <c:v>20000.001</c:v>
                </c:pt>
                <c:pt idx="4">
                  <c:v>25000.001</c:v>
                </c:pt>
                <c:pt idx="5">
                  <c:v>30000.001</c:v>
                </c:pt>
                <c:pt idx="6">
                  <c:v>35000.001000000004</c:v>
                </c:pt>
                <c:pt idx="7">
                  <c:v>40000.001000000004</c:v>
                </c:pt>
                <c:pt idx="8">
                  <c:v>45000.001000000004</c:v>
                </c:pt>
                <c:pt idx="9">
                  <c:v>50000.001000000004</c:v>
                </c:pt>
                <c:pt idx="10">
                  <c:v>55000.001000000004</c:v>
                </c:pt>
                <c:pt idx="11">
                  <c:v>60000.001000000004</c:v>
                </c:pt>
                <c:pt idx="12">
                  <c:v>65000.001000000004</c:v>
                </c:pt>
                <c:pt idx="13">
                  <c:v>70000.001000000004</c:v>
                </c:pt>
                <c:pt idx="14">
                  <c:v>75000.001000000004</c:v>
                </c:pt>
                <c:pt idx="15">
                  <c:v>80000.001000000004</c:v>
                </c:pt>
                <c:pt idx="16">
                  <c:v>85000.001000000004</c:v>
                </c:pt>
                <c:pt idx="17">
                  <c:v>90000.001000000004</c:v>
                </c:pt>
                <c:pt idx="18">
                  <c:v>95000.001000000004</c:v>
                </c:pt>
                <c:pt idx="19">
                  <c:v>100000.001</c:v>
                </c:pt>
                <c:pt idx="20">
                  <c:v>105000.001</c:v>
                </c:pt>
                <c:pt idx="21">
                  <c:v>110000.001</c:v>
                </c:pt>
                <c:pt idx="22">
                  <c:v>115000.001</c:v>
                </c:pt>
                <c:pt idx="23">
                  <c:v>120000.001</c:v>
                </c:pt>
                <c:pt idx="24">
                  <c:v>125000.001</c:v>
                </c:pt>
                <c:pt idx="25">
                  <c:v>130000.001</c:v>
                </c:pt>
                <c:pt idx="26">
                  <c:v>135000.00099999999</c:v>
                </c:pt>
                <c:pt idx="27">
                  <c:v>140000.00099999999</c:v>
                </c:pt>
                <c:pt idx="28">
                  <c:v>145000.00099999999</c:v>
                </c:pt>
                <c:pt idx="29">
                  <c:v>150000.00099999999</c:v>
                </c:pt>
                <c:pt idx="30">
                  <c:v>155000.00099999999</c:v>
                </c:pt>
                <c:pt idx="31">
                  <c:v>160000.00099999999</c:v>
                </c:pt>
                <c:pt idx="32">
                  <c:v>165000.00099999999</c:v>
                </c:pt>
                <c:pt idx="33">
                  <c:v>170000.00099999999</c:v>
                </c:pt>
                <c:pt idx="34">
                  <c:v>175000.00099999999</c:v>
                </c:pt>
                <c:pt idx="35">
                  <c:v>180000.00099999999</c:v>
                </c:pt>
                <c:pt idx="36">
                  <c:v>185000.00099999999</c:v>
                </c:pt>
                <c:pt idx="37">
                  <c:v>190000.00099999999</c:v>
                </c:pt>
                <c:pt idx="38">
                  <c:v>195000.00099999999</c:v>
                </c:pt>
                <c:pt idx="39">
                  <c:v>200000.00099999999</c:v>
                </c:pt>
                <c:pt idx="40">
                  <c:v>1500000000</c:v>
                </c:pt>
              </c:numCache>
            </c:numRef>
          </c:xVal>
          <c:yVal>
            <c:numRef>
              <c:f>Sheet1!$G$3:$G$43</c:f>
              <c:numCache>
                <c:formatCode>_(* #,##0.00_);_(* \(#,##0.00\);_(* "-"??_);_(@_)</c:formatCode>
                <c:ptCount val="41"/>
                <c:pt idx="0">
                  <c:v>6.3067499421149673</c:v>
                </c:pt>
                <c:pt idx="1">
                  <c:v>6.3279711043511844</c:v>
                </c:pt>
                <c:pt idx="2">
                  <c:v>6.3491922665874014</c:v>
                </c:pt>
                <c:pt idx="3">
                  <c:v>6.3704134288236185</c:v>
                </c:pt>
                <c:pt idx="4">
                  <c:v>6.3916345910598356</c:v>
                </c:pt>
                <c:pt idx="5">
                  <c:v>6.4128557532960526</c:v>
                </c:pt>
                <c:pt idx="6">
                  <c:v>6.4340769155322697</c:v>
                </c:pt>
                <c:pt idx="7">
                  <c:v>6.4552980777684867</c:v>
                </c:pt>
                <c:pt idx="8">
                  <c:v>6.4765192400047038</c:v>
                </c:pt>
                <c:pt idx="9">
                  <c:v>6.4977404022409209</c:v>
                </c:pt>
                <c:pt idx="10">
                  <c:v>6.5189615644771379</c:v>
                </c:pt>
                <c:pt idx="11">
                  <c:v>6.540182726713355</c:v>
                </c:pt>
                <c:pt idx="12">
                  <c:v>6.561403888949572</c:v>
                </c:pt>
                <c:pt idx="13">
                  <c:v>6.5826250511857891</c:v>
                </c:pt>
                <c:pt idx="14">
                  <c:v>6.6038462134220062</c:v>
                </c:pt>
                <c:pt idx="15">
                  <c:v>6.6250673756582232</c:v>
                </c:pt>
                <c:pt idx="16">
                  <c:v>6.6462885378944403</c:v>
                </c:pt>
                <c:pt idx="17">
                  <c:v>6.6675097001306574</c:v>
                </c:pt>
                <c:pt idx="18">
                  <c:v>6.6887308623668744</c:v>
                </c:pt>
                <c:pt idx="19">
                  <c:v>6.7099520246030915</c:v>
                </c:pt>
                <c:pt idx="20">
                  <c:v>6.7311731868393085</c:v>
                </c:pt>
                <c:pt idx="21">
                  <c:v>6.7523943490755256</c:v>
                </c:pt>
                <c:pt idx="22">
                  <c:v>6.7736155113117427</c:v>
                </c:pt>
                <c:pt idx="23">
                  <c:v>6.7948366735479597</c:v>
                </c:pt>
                <c:pt idx="24">
                  <c:v>6.8160578357841768</c:v>
                </c:pt>
                <c:pt idx="25">
                  <c:v>6.8372789980203938</c:v>
                </c:pt>
                <c:pt idx="26">
                  <c:v>6.8585001602566109</c:v>
                </c:pt>
                <c:pt idx="27">
                  <c:v>6.879721322492828</c:v>
                </c:pt>
                <c:pt idx="28">
                  <c:v>6.900942484729045</c:v>
                </c:pt>
                <c:pt idx="29">
                  <c:v>6.9221636469652621</c:v>
                </c:pt>
                <c:pt idx="30">
                  <c:v>6.9433848092014792</c:v>
                </c:pt>
                <c:pt idx="31">
                  <c:v>6.9646059714376962</c:v>
                </c:pt>
                <c:pt idx="32">
                  <c:v>6.9858271336739133</c:v>
                </c:pt>
                <c:pt idx="33">
                  <c:v>7.0070482959101303</c:v>
                </c:pt>
                <c:pt idx="34">
                  <c:v>7.0282694581463474</c:v>
                </c:pt>
                <c:pt idx="35">
                  <c:v>7.0494906203825645</c:v>
                </c:pt>
                <c:pt idx="36">
                  <c:v>7.0707117826187815</c:v>
                </c:pt>
                <c:pt idx="37">
                  <c:v>7.0919329448549986</c:v>
                </c:pt>
                <c:pt idx="38">
                  <c:v>7.1131541070912156</c:v>
                </c:pt>
                <c:pt idx="39">
                  <c:v>7.1343752693274327</c:v>
                </c:pt>
                <c:pt idx="40">
                  <c:v>6372.6341996407527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A-4612-B93C-6D8E9149C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99888"/>
        <c:axId val="1832800368"/>
      </c:scatterChart>
      <c:valAx>
        <c:axId val="1832799888"/>
        <c:scaling>
          <c:orientation val="minMax"/>
          <c:max val="15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00368"/>
        <c:crosses val="autoZero"/>
        <c:crossBetween val="midCat"/>
      </c:valAx>
      <c:valAx>
        <c:axId val="18328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195262</xdr:colOff>
      <xdr:row>36</xdr:row>
      <xdr:rowOff>80962</xdr:rowOff>
    </xdr:from>
    <xdr:to>
      <xdr:col>19</xdr:col>
      <xdr:colOff>500062</xdr:colOff>
      <xdr:row>50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4486A-CAB1-026E-A48E-35F8714BD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73C7-A797-40F4-A927-0FF004EB601E}">
  <dimension ref="A1:G43"/>
  <sheetViews>
    <sheetView tabSelected="1" workbookViewId="0">
      <selection activeCell="B36" sqref="B36"/>
    </sheetView>
  </sheetViews>
  <sheetFormatPr defaultRowHeight="15" x14ac:dyDescent="0.25"/>
  <cols>
    <col min="1" max="1" width="17.42578125" customWidth="1"/>
    <col min="2" max="2" width="14.28515625" bestFit="1" customWidth="1"/>
    <col min="3" max="3" width="12" customWidth="1"/>
    <col min="5" max="5" width="18.85546875" style="1" customWidth="1"/>
    <col min="7" max="7" width="14" customWidth="1"/>
  </cols>
  <sheetData>
    <row r="1" spans="1:7" x14ac:dyDescent="0.25">
      <c r="A1" t="s">
        <v>3</v>
      </c>
      <c r="B1" s="2">
        <v>5000</v>
      </c>
      <c r="E1" s="1" t="s">
        <v>2</v>
      </c>
      <c r="F1" t="s">
        <v>7</v>
      </c>
      <c r="G1" t="s">
        <v>11</v>
      </c>
    </row>
    <row r="2" spans="1:7" x14ac:dyDescent="0.25">
      <c r="B2" s="2"/>
      <c r="E2" s="1">
        <v>1E-3</v>
      </c>
      <c r="F2">
        <f t="shared" ref="F2" si="0">(a*E2^(1-gamma) - 1)/(1-gamma)</f>
        <v>-9.9526231496887974</v>
      </c>
    </row>
    <row r="3" spans="1:7" x14ac:dyDescent="0.25">
      <c r="A3" t="s">
        <v>1</v>
      </c>
      <c r="B3" s="2">
        <v>10000</v>
      </c>
      <c r="E3" s="1">
        <f t="shared" ref="E3:E42" si="1">E2+incr</f>
        <v>5000.0010000000002</v>
      </c>
      <c r="F3">
        <f t="shared" ref="F3:F42" si="2">(a*E3^(1-gamma) - 1)/(1-gamma)</f>
        <v>5.733193078889645</v>
      </c>
      <c r="G3" s="5">
        <f>m*E3+b</f>
        <v>6.3067499421149673</v>
      </c>
    </row>
    <row r="4" spans="1:7" x14ac:dyDescent="0.25">
      <c r="A4" t="s">
        <v>0</v>
      </c>
      <c r="B4" s="2">
        <v>200000</v>
      </c>
      <c r="E4" s="1">
        <f t="shared" si="1"/>
        <v>10000.001</v>
      </c>
      <c r="F4">
        <f t="shared" si="2"/>
        <v>6.0189283342757403</v>
      </c>
      <c r="G4" s="5">
        <f>m*E4+b</f>
        <v>6.3279711043511844</v>
      </c>
    </row>
    <row r="5" spans="1:7" x14ac:dyDescent="0.25">
      <c r="A5" t="s">
        <v>5</v>
      </c>
      <c r="B5" s="2">
        <v>2</v>
      </c>
      <c r="E5" s="1">
        <f t="shared" si="1"/>
        <v>15000.001</v>
      </c>
      <c r="F5">
        <f t="shared" si="2"/>
        <v>6.1771181915523119</v>
      </c>
      <c r="G5" s="5">
        <f>m*E5+b</f>
        <v>6.3491922665874014</v>
      </c>
    </row>
    <row r="6" spans="1:7" x14ac:dyDescent="0.25">
      <c r="A6" t="s">
        <v>4</v>
      </c>
      <c r="B6" s="2">
        <v>3</v>
      </c>
      <c r="E6" s="1">
        <f t="shared" si="1"/>
        <v>20000.001</v>
      </c>
      <c r="F6">
        <f t="shared" si="2"/>
        <v>6.2855287756345177</v>
      </c>
      <c r="G6" s="5">
        <f>m*E6+b</f>
        <v>6.3704134288236185</v>
      </c>
    </row>
    <row r="7" spans="1:7" x14ac:dyDescent="0.25">
      <c r="B7" s="2"/>
      <c r="E7" s="1">
        <f t="shared" si="1"/>
        <v>25000.001</v>
      </c>
      <c r="F7">
        <f t="shared" si="2"/>
        <v>6.3674968682507203</v>
      </c>
      <c r="G7" s="5">
        <f>m*E7+b</f>
        <v>6.3916345910598356</v>
      </c>
    </row>
    <row r="8" spans="1:7" x14ac:dyDescent="0.25">
      <c r="A8" t="s">
        <v>6</v>
      </c>
      <c r="B8" s="2">
        <v>1.1000000000000001</v>
      </c>
      <c r="E8" s="1">
        <f t="shared" si="1"/>
        <v>30000.001</v>
      </c>
      <c r="F8">
        <f t="shared" si="2"/>
        <v>6.43312513808283</v>
      </c>
      <c r="G8" s="5">
        <f>m*E8+b</f>
        <v>6.4128557532960526</v>
      </c>
    </row>
    <row r="9" spans="1:7" x14ac:dyDescent="0.25">
      <c r="A9" t="s">
        <v>8</v>
      </c>
      <c r="B9" s="2">
        <v>1</v>
      </c>
      <c r="E9" s="1">
        <f t="shared" si="1"/>
        <v>35000.001000000004</v>
      </c>
      <c r="F9">
        <f t="shared" si="2"/>
        <v>6.4876871359923181</v>
      </c>
      <c r="G9" s="5">
        <f>m*E9+b</f>
        <v>6.4340769155322697</v>
      </c>
    </row>
    <row r="10" spans="1:7" x14ac:dyDescent="0.25">
      <c r="E10" s="1">
        <f t="shared" si="1"/>
        <v>40000.001000000004</v>
      </c>
      <c r="F10">
        <f t="shared" si="2"/>
        <v>6.5342757928885762</v>
      </c>
      <c r="G10" s="5">
        <f>m*E10+b</f>
        <v>6.4552980777684867</v>
      </c>
    </row>
    <row r="11" spans="1:7" x14ac:dyDescent="0.25">
      <c r="A11" t="s">
        <v>9</v>
      </c>
      <c r="B11" s="4">
        <f>1500000000</f>
        <v>1500000000</v>
      </c>
      <c r="E11" s="1">
        <f t="shared" si="1"/>
        <v>45000.001000000004</v>
      </c>
      <c r="F11">
        <f t="shared" si="2"/>
        <v>6.5748566875270829</v>
      </c>
      <c r="G11" s="5">
        <f>m*E11+b</f>
        <v>6.4765192400047038</v>
      </c>
    </row>
    <row r="12" spans="1:7" x14ac:dyDescent="0.25">
      <c r="A12" t="s">
        <v>10</v>
      </c>
      <c r="B12" s="4">
        <v>300000000</v>
      </c>
      <c r="E12" s="1">
        <f t="shared" si="1"/>
        <v>50000.001000000004</v>
      </c>
      <c r="F12">
        <f t="shared" si="2"/>
        <v>6.6107547294386553</v>
      </c>
      <c r="G12" s="5">
        <f>m*E12+b</f>
        <v>6.4977404022409209</v>
      </c>
    </row>
    <row r="13" spans="1:7" x14ac:dyDescent="0.25">
      <c r="B13" s="2"/>
      <c r="E13" s="1">
        <f t="shared" si="1"/>
        <v>55000.001000000004</v>
      </c>
      <c r="F13">
        <f t="shared" si="2"/>
        <v>6.6429042343124731</v>
      </c>
      <c r="G13" s="5">
        <f>m*E13+b</f>
        <v>6.5189615644771379</v>
      </c>
    </row>
    <row r="14" spans="1:7" x14ac:dyDescent="0.25">
      <c r="A14" t="s">
        <v>12</v>
      </c>
      <c r="B14" s="6">
        <f>(F42-F6)/(E42-E6)</f>
        <v>4.2442324472434123E-6</v>
      </c>
      <c r="E14" s="1">
        <f t="shared" si="1"/>
        <v>60000.001000000004</v>
      </c>
      <c r="F14">
        <f t="shared" si="2"/>
        <v>6.6719880716012989</v>
      </c>
      <c r="G14" s="5">
        <f>m*E14+b</f>
        <v>6.540182726713355</v>
      </c>
    </row>
    <row r="15" spans="1:7" x14ac:dyDescent="0.25">
      <c r="A15" t="s">
        <v>13</v>
      </c>
      <c r="B15">
        <f>F6</f>
        <v>6.2855287756345177</v>
      </c>
      <c r="E15" s="1">
        <f t="shared" si="1"/>
        <v>65000.001000000004</v>
      </c>
      <c r="F15">
        <f t="shared" si="2"/>
        <v>6.6985200535296716</v>
      </c>
      <c r="G15" s="5">
        <f>m*E15+b</f>
        <v>6.561403888949572</v>
      </c>
    </row>
    <row r="16" spans="1:7" x14ac:dyDescent="0.25">
      <c r="E16" s="1">
        <f t="shared" si="1"/>
        <v>70000.001000000004</v>
      </c>
      <c r="F16">
        <f t="shared" si="2"/>
        <v>6.7228962166001232</v>
      </c>
      <c r="G16" s="5">
        <f>m*E16+b</f>
        <v>6.5826250511857891</v>
      </c>
    </row>
    <row r="17" spans="2:7" x14ac:dyDescent="0.25">
      <c r="E17" s="1">
        <f t="shared" si="1"/>
        <v>75000.001000000004</v>
      </c>
      <c r="F17">
        <f t="shared" si="2"/>
        <v>6.7454280800323101</v>
      </c>
      <c r="G17" s="5">
        <f>m*E17+b</f>
        <v>6.6038462134220062</v>
      </c>
    </row>
    <row r="18" spans="2:7" x14ac:dyDescent="0.25">
      <c r="E18" s="1">
        <f t="shared" si="1"/>
        <v>80000.001000000004</v>
      </c>
      <c r="F18">
        <f t="shared" si="2"/>
        <v>6.7663649711552534</v>
      </c>
      <c r="G18" s="5">
        <f>m*E18+b</f>
        <v>6.6250673756582232</v>
      </c>
    </row>
    <row r="19" spans="2:7" x14ac:dyDescent="0.25">
      <c r="E19" s="1">
        <f t="shared" si="1"/>
        <v>85000.001000000004</v>
      </c>
      <c r="F19">
        <f t="shared" ref="F19:F28" si="3">(a*E19^(1-gamma) - 1)/(1-gamma)</f>
        <v>6.7859094572752685</v>
      </c>
      <c r="G19" s="5">
        <f>m*E19+b</f>
        <v>6.6462885378944403</v>
      </c>
    </row>
    <row r="20" spans="2:7" x14ac:dyDescent="0.25">
      <c r="E20" s="1">
        <f t="shared" si="1"/>
        <v>90000.001000000004</v>
      </c>
      <c r="F20">
        <f t="shared" si="3"/>
        <v>6.8042282851702458</v>
      </c>
      <c r="G20" s="5">
        <f>m*E20+b</f>
        <v>6.6675097001306574</v>
      </c>
    </row>
    <row r="21" spans="2:7" x14ac:dyDescent="0.25">
      <c r="E21" s="1">
        <f t="shared" si="1"/>
        <v>95000.001000000004</v>
      </c>
      <c r="F21">
        <f t="shared" si="3"/>
        <v>6.8214603082689589</v>
      </c>
      <c r="G21" s="5">
        <f>m*E21+b</f>
        <v>6.6887308623668744</v>
      </c>
    </row>
    <row r="22" spans="2:7" x14ac:dyDescent="0.25">
      <c r="E22" s="1">
        <f t="shared" si="1"/>
        <v>100000.001</v>
      </c>
      <c r="F22">
        <f t="shared" si="3"/>
        <v>6.8377223429938958</v>
      </c>
      <c r="G22" s="5">
        <f>m*E22+b</f>
        <v>6.7099520246030915</v>
      </c>
    </row>
    <row r="23" spans="2:7" x14ac:dyDescent="0.25">
      <c r="E23" s="1">
        <f t="shared" si="1"/>
        <v>105000.001</v>
      </c>
      <c r="F23">
        <f t="shared" si="3"/>
        <v>6.8531135698907111</v>
      </c>
      <c r="G23" s="5">
        <f>m*E23+b</f>
        <v>6.7311731868393085</v>
      </c>
    </row>
    <row r="24" spans="2:7" x14ac:dyDescent="0.25">
      <c r="E24" s="1">
        <f t="shared" si="1"/>
        <v>110000.001</v>
      </c>
      <c r="F24">
        <f t="shared" si="3"/>
        <v>6.8677188920174901</v>
      </c>
      <c r="G24" s="5">
        <f>m*E24+b</f>
        <v>6.7523943490755256</v>
      </c>
    </row>
    <row r="25" spans="2:7" x14ac:dyDescent="0.25">
      <c r="B25" s="3"/>
      <c r="E25" s="1">
        <f t="shared" si="1"/>
        <v>115000.001</v>
      </c>
      <c r="F25">
        <f t="shared" si="3"/>
        <v>6.8816115330106591</v>
      </c>
      <c r="G25" s="5">
        <f>m*E25+b</f>
        <v>6.7736155113117427</v>
      </c>
    </row>
    <row r="26" spans="2:7" x14ac:dyDescent="0.25">
      <c r="E26" s="1">
        <f t="shared" si="1"/>
        <v>120000.001</v>
      </c>
      <c r="F26">
        <f t="shared" si="3"/>
        <v>6.8948550719883599</v>
      </c>
      <c r="G26" s="5">
        <f>m*E26+b</f>
        <v>6.7948366735479597</v>
      </c>
    </row>
    <row r="27" spans="2:7" x14ac:dyDescent="0.25">
      <c r="E27" s="1">
        <f t="shared" si="1"/>
        <v>125000.001</v>
      </c>
      <c r="F27">
        <f t="shared" si="3"/>
        <v>6.9075050553640756</v>
      </c>
      <c r="G27" s="5">
        <f>m*E27+b</f>
        <v>6.8160578357841768</v>
      </c>
    </row>
    <row r="28" spans="2:7" x14ac:dyDescent="0.25">
      <c r="E28" s="1">
        <f t="shared" si="1"/>
        <v>130000.001</v>
      </c>
      <c r="F28">
        <f t="shared" si="3"/>
        <v>6.9196102866764804</v>
      </c>
      <c r="G28" s="5">
        <f>m*E28+b</f>
        <v>6.8372789980203938</v>
      </c>
    </row>
    <row r="29" spans="2:7" x14ac:dyDescent="0.25">
      <c r="B29" s="3"/>
      <c r="E29" s="1">
        <f t="shared" si="1"/>
        <v>135000.00099999999</v>
      </c>
      <c r="F29">
        <f t="shared" si="2"/>
        <v>6.9312138684765277</v>
      </c>
      <c r="G29" s="5">
        <f>m*E29+b</f>
        <v>6.8585001602566109</v>
      </c>
    </row>
    <row r="30" spans="2:7" x14ac:dyDescent="0.25">
      <c r="E30" s="1">
        <f t="shared" si="1"/>
        <v>140000.00099999999</v>
      </c>
      <c r="F30">
        <f t="shared" ref="F30:F35" si="4">(a*E30^(1-gamma) - 1)/(1-gamma)</f>
        <v>6.9423540512137896</v>
      </c>
      <c r="G30" s="5">
        <f>m*E30+b</f>
        <v>6.879721322492828</v>
      </c>
    </row>
    <row r="31" spans="2:7" x14ac:dyDescent="0.25">
      <c r="E31" s="1">
        <f t="shared" si="1"/>
        <v>145000.00099999999</v>
      </c>
      <c r="F31">
        <f t="shared" si="4"/>
        <v>6.9530649303889795</v>
      </c>
      <c r="G31" s="5">
        <f>m*E31+b</f>
        <v>6.900942484729045</v>
      </c>
    </row>
    <row r="32" spans="2:7" x14ac:dyDescent="0.25">
      <c r="E32" s="1">
        <f t="shared" si="1"/>
        <v>150000.00099999999</v>
      </c>
      <c r="F32">
        <f t="shared" si="4"/>
        <v>6.9633770233164398</v>
      </c>
      <c r="G32" s="5">
        <f>m*E32+b</f>
        <v>6.9221636469652621</v>
      </c>
    </row>
    <row r="33" spans="5:7" x14ac:dyDescent="0.25">
      <c r="E33" s="1">
        <f t="shared" si="1"/>
        <v>155000.00099999999</v>
      </c>
      <c r="F33">
        <f t="shared" si="4"/>
        <v>6.9733177495505521</v>
      </c>
      <c r="G33" s="5">
        <f>m*E33+b</f>
        <v>6.9433848092014792</v>
      </c>
    </row>
    <row r="34" spans="5:7" x14ac:dyDescent="0.25">
      <c r="E34" s="1">
        <f t="shared" si="1"/>
        <v>160000.00099999999</v>
      </c>
      <c r="F34">
        <f t="shared" si="4"/>
        <v>6.9829118336130955</v>
      </c>
      <c r="G34" s="5">
        <f>m*E34+b</f>
        <v>6.9646059714376962</v>
      </c>
    </row>
    <row r="35" spans="5:7" x14ac:dyDescent="0.25">
      <c r="E35" s="1">
        <f t="shared" si="1"/>
        <v>165000.00099999999</v>
      </c>
      <c r="F35">
        <f t="shared" si="4"/>
        <v>6.9921816445908185</v>
      </c>
      <c r="G35" s="5">
        <f>m*E35+b</f>
        <v>6.9858271336739133</v>
      </c>
    </row>
    <row r="36" spans="5:7" x14ac:dyDescent="0.25">
      <c r="E36" s="1">
        <f t="shared" si="1"/>
        <v>170000.00099999999</v>
      </c>
      <c r="F36">
        <f t="shared" si="2"/>
        <v>7.0011474840873493</v>
      </c>
      <c r="G36" s="5">
        <f>m*E36+b</f>
        <v>7.0070482959101303</v>
      </c>
    </row>
    <row r="37" spans="5:7" x14ac:dyDescent="0.25">
      <c r="E37" s="1">
        <f t="shared" si="1"/>
        <v>175000.00099999999</v>
      </c>
      <c r="F37">
        <f t="shared" ref="F37:F38" si="5">(a*E37^(1-gamma) - 1)/(1-gamma)</f>
        <v>7.0098278316522649</v>
      </c>
      <c r="G37" s="5">
        <f>m*E37+b</f>
        <v>7.0282694581463474</v>
      </c>
    </row>
    <row r="38" spans="5:7" x14ac:dyDescent="0.25">
      <c r="E38" s="1">
        <f t="shared" si="1"/>
        <v>180000.00099999999</v>
      </c>
      <c r="F38">
        <f t="shared" si="5"/>
        <v>7.0182395549871472</v>
      </c>
      <c r="G38" s="5">
        <f>m*E38+b</f>
        <v>7.0494906203825645</v>
      </c>
    </row>
    <row r="39" spans="5:7" x14ac:dyDescent="0.25">
      <c r="E39" s="1">
        <f t="shared" si="1"/>
        <v>185000.00099999999</v>
      </c>
      <c r="F39">
        <f t="shared" si="2"/>
        <v>7.0263980908097512</v>
      </c>
      <c r="G39" s="5">
        <f>m*E39+b</f>
        <v>7.0707117826187815</v>
      </c>
    </row>
    <row r="40" spans="5:7" x14ac:dyDescent="0.25">
      <c r="E40" s="1">
        <f t="shared" si="1"/>
        <v>190000.00099999999</v>
      </c>
      <c r="F40">
        <f t="shared" si="2"/>
        <v>7.034317601144819</v>
      </c>
      <c r="G40" s="5">
        <f>m*E40+b</f>
        <v>7.0919329448549986</v>
      </c>
    </row>
    <row r="41" spans="5:7" x14ac:dyDescent="0.25">
      <c r="E41" s="1">
        <f t="shared" si="1"/>
        <v>195000.00099999999</v>
      </c>
      <c r="F41">
        <f t="shared" si="2"/>
        <v>7.0420111089314474</v>
      </c>
      <c r="G41" s="5">
        <f>m*E41+b</f>
        <v>7.1131541070912156</v>
      </c>
    </row>
    <row r="42" spans="5:7" x14ac:dyDescent="0.25">
      <c r="E42" s="1">
        <f t="shared" si="1"/>
        <v>200000.00099999999</v>
      </c>
      <c r="F42">
        <f t="shared" si="2"/>
        <v>7.0494906161383319</v>
      </c>
      <c r="G42" s="5">
        <f>m*E42+b</f>
        <v>7.1343752693274327</v>
      </c>
    </row>
    <row r="43" spans="5:7" x14ac:dyDescent="0.25">
      <c r="E43" s="1">
        <f>1500000000</f>
        <v>1500000000</v>
      </c>
      <c r="F43">
        <f t="shared" ref="F43" si="6">(a*E43^(1-gamma) - 1)/(1-gamma)</f>
        <v>8.7910986179088315</v>
      </c>
      <c r="G43" s="5">
        <f>m*E43+b</f>
        <v>6372.6341996407527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a</vt:lpstr>
      <vt:lpstr>alpha</vt:lpstr>
      <vt:lpstr>b</vt:lpstr>
      <vt:lpstr>beta</vt:lpstr>
      <vt:lpstr>chi</vt:lpstr>
      <vt:lpstr>clo</vt:lpstr>
      <vt:lpstr>gamma</vt:lpstr>
      <vt:lpstr>incr</vt:lpstr>
      <vt:lpstr>m</vt:lpstr>
      <vt:lpstr>odds</vt:lpstr>
      <vt:lpstr>payoff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</dc:creator>
  <cp:lastModifiedBy>Kerk</cp:lastModifiedBy>
  <dcterms:created xsi:type="dcterms:W3CDTF">2023-05-22T12:34:13Z</dcterms:created>
  <dcterms:modified xsi:type="dcterms:W3CDTF">2023-05-27T10:25:27Z</dcterms:modified>
</cp:coreProperties>
</file>