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atarano/dora-1/VTFDetection/data/"/>
    </mc:Choice>
  </mc:AlternateContent>
  <xr:revisionPtr revIDLastSave="0" documentId="13_ncr:1_{68EDB812-1D91-684D-87C6-0555BAD0DEAC}" xr6:coauthVersionLast="47" xr6:coauthVersionMax="47" xr10:uidLastSave="{00000000-0000-0000-0000-000000000000}"/>
  <bookViews>
    <workbookView xWindow="-37160" yWindow="940" windowWidth="29400" windowHeight="18400" firstSheet="25" activeTab="26" xr2:uid="{00000000-000D-0000-FFFF-FFFF00000000}"/>
  </bookViews>
  <sheets>
    <sheet name="jebel" sheetId="1" r:id="rId1"/>
    <sheet name="zubair" sheetId="2" r:id="rId2"/>
    <sheet name="Dallol" sheetId="3" r:id="rId3"/>
    <sheet name="aludalafilla" sheetId="4" r:id="rId4"/>
    <sheet name="Nabro" sheetId="5" r:id="rId5"/>
    <sheet name="Dabbahu" sheetId="6" r:id="rId6"/>
    <sheet name="manda" sheetId="7" r:id="rId7"/>
    <sheet name="Ol_Doinyo_Lengai" sheetId="8" r:id="rId8"/>
    <sheet name="Nyamulagira" sheetId="9" r:id="rId9"/>
    <sheet name="Nyiragongo" sheetId="10" r:id="rId10"/>
    <sheet name="cameroon" sheetId="11" r:id="rId11"/>
    <sheet name="kasatochi" sheetId="15" r:id="rId12"/>
    <sheet name="cleveland" sheetId="17" r:id="rId13"/>
    <sheet name="Okmok" sheetId="18" r:id="rId14"/>
    <sheet name="Shishaldin" sheetId="20" r:id="rId15"/>
    <sheet name="Pavlof" sheetId="21" r:id="rId16"/>
    <sheet name="Redoubt" sheetId="25" r:id="rId17"/>
    <sheet name="Kilauea" sheetId="31" r:id="rId18"/>
    <sheet name="Eyjafjallajokull" sheetId="35" r:id="rId19"/>
    <sheet name="Hekla" sheetId="36" r:id="rId20"/>
    <sheet name="Grimsvotn" sheetId="37" r:id="rId21"/>
    <sheet name="Kambalny" sheetId="78" r:id="rId22"/>
    <sheet name="Kizimen" sheetId="85" r:id="rId23"/>
    <sheet name="Klyuchevskoy" sheetId="88" r:id="rId24"/>
    <sheet name="SarychevPeak" sheetId="91" r:id="rId25"/>
    <sheet name="Raikoke" sheetId="92" r:id="rId26"/>
    <sheet name="Ekarma" sheetId="94" r:id="rId27"/>
    <sheet name="Chikurachki" sheetId="95" r:id="rId28"/>
    <sheet name="Ebeko" sheetId="96" r:id="rId29"/>
    <sheet name="Etna" sheetId="98" r:id="rId30"/>
    <sheet name="Manam" sheetId="100" r:id="rId31"/>
    <sheet name="Momotombo" sheetId="124" r:id="rId32"/>
    <sheet name="Karthala" sheetId="131" r:id="rId33"/>
    <sheet name="whakaari" sheetId="136" r:id="rId34"/>
    <sheet name="Hunga_Tonga" sheetId="143" r:id="rId35"/>
    <sheet name="Bulusan" sheetId="153" r:id="rId36"/>
    <sheet name="Mayon" sheetId="154" r:id="rId37"/>
    <sheet name="Taal" sheetId="155" r:id="rId38"/>
    <sheet name="pinatubo2" sheetId="156" r:id="rId39"/>
    <sheet name="Lliama" sheetId="176" r:id="rId40"/>
    <sheet name="Soufriere_Hills" sheetId="182" r:id="rId41"/>
    <sheet name="Soufriere_St_Vincent" sheetId="183" r:id="rId42"/>
    <sheet name="Kick_em_Jenny" sheetId="184" r:id="rId43"/>
    <sheet name="Axial_Seamount" sheetId="185" r:id="rId44"/>
    <sheet name="Hierro" sheetId="186" r:id="rId45"/>
    <sheet name="Kikai" sheetId="187" r:id="rId46"/>
    <sheet name="Kuchinoerabujima" sheetId="188" r:id="rId47"/>
    <sheet name="La_Palma" sheetId="189" r:id="rId48"/>
    <sheet name="Ontakesan" sheetId="190" r:id="rId49"/>
    <sheet name="Suwanosejima" sheetId="191" r:id="rId5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9" i="191" l="1"/>
  <c r="S59" i="191"/>
  <c r="U58" i="191"/>
  <c r="T58" i="191"/>
  <c r="S58" i="191"/>
  <c r="S57" i="191"/>
  <c r="O57" i="191"/>
  <c r="S56" i="191"/>
  <c r="O56" i="191"/>
  <c r="S55" i="191"/>
  <c r="O55" i="191"/>
  <c r="T54" i="191"/>
  <c r="S54" i="191"/>
  <c r="S53" i="191"/>
  <c r="O53" i="191"/>
  <c r="S52" i="191"/>
  <c r="O52" i="191"/>
  <c r="T51" i="191"/>
  <c r="S51" i="191"/>
  <c r="U50" i="191"/>
  <c r="T50" i="191"/>
  <c r="S50" i="191"/>
  <c r="T49" i="191"/>
  <c r="S49" i="191"/>
  <c r="U48" i="191"/>
  <c r="T48" i="191"/>
  <c r="S48" i="191"/>
  <c r="T47" i="191"/>
  <c r="S47" i="191"/>
  <c r="U46" i="191"/>
  <c r="T46" i="191"/>
  <c r="S46" i="191"/>
  <c r="S45" i="191"/>
  <c r="O45" i="191"/>
  <c r="T44" i="191"/>
  <c r="S44" i="191"/>
  <c r="T43" i="191"/>
  <c r="S43" i="191"/>
  <c r="V42" i="191"/>
  <c r="U42" i="191"/>
  <c r="T42" i="191"/>
  <c r="S42" i="191"/>
  <c r="U41" i="191"/>
  <c r="T41" i="191"/>
  <c r="S41" i="191"/>
  <c r="U40" i="191"/>
  <c r="T40" i="191"/>
  <c r="S40" i="191"/>
  <c r="T39" i="191"/>
  <c r="S39" i="191"/>
  <c r="U38" i="191"/>
  <c r="T38" i="191"/>
  <c r="S38" i="191"/>
  <c r="T37" i="191"/>
  <c r="S37" i="191"/>
  <c r="S36" i="191"/>
  <c r="O36" i="191"/>
  <c r="S35" i="191"/>
  <c r="O35" i="191"/>
  <c r="S34" i="191"/>
  <c r="O34" i="191"/>
  <c r="S33" i="191"/>
  <c r="O33" i="191"/>
  <c r="S32" i="191"/>
  <c r="O32" i="191"/>
  <c r="S31" i="191"/>
  <c r="O31" i="191"/>
  <c r="T30" i="191"/>
  <c r="S30" i="191"/>
  <c r="S29" i="191"/>
  <c r="O29" i="191"/>
  <c r="S28" i="191"/>
  <c r="O28" i="191"/>
  <c r="S27" i="191"/>
  <c r="O27" i="191"/>
  <c r="S26" i="191"/>
  <c r="O26" i="191"/>
  <c r="S25" i="191"/>
  <c r="O25" i="191"/>
  <c r="T24" i="191"/>
  <c r="S24" i="191"/>
  <c r="T23" i="191"/>
  <c r="S23" i="191"/>
  <c r="T22" i="191"/>
  <c r="S22" i="191"/>
  <c r="T21" i="191"/>
  <c r="S21" i="191"/>
  <c r="S20" i="191"/>
  <c r="S19" i="191"/>
  <c r="T18" i="191"/>
  <c r="S18" i="191"/>
  <c r="S17" i="191"/>
  <c r="U16" i="191"/>
  <c r="T16" i="191"/>
  <c r="S16" i="191"/>
  <c r="T15" i="191"/>
  <c r="S15" i="191"/>
  <c r="T14" i="191"/>
  <c r="S14" i="191"/>
  <c r="T13" i="191"/>
  <c r="S13" i="191"/>
  <c r="T12" i="191"/>
  <c r="S12" i="191"/>
  <c r="S11" i="191"/>
  <c r="T10" i="191"/>
  <c r="S10" i="191"/>
  <c r="S9" i="191"/>
  <c r="S8" i="191"/>
  <c r="T7" i="191"/>
  <c r="S7" i="191"/>
  <c r="S6" i="191"/>
  <c r="T5" i="191"/>
  <c r="S5" i="191"/>
  <c r="H4" i="191"/>
  <c r="S4" i="191" s="1"/>
  <c r="G4" i="191"/>
  <c r="T3" i="191"/>
  <c r="S3" i="191"/>
  <c r="T2" i="191"/>
  <c r="S2" i="191"/>
  <c r="N68" i="190"/>
  <c r="N67" i="190"/>
  <c r="N66" i="190"/>
  <c r="N65" i="190"/>
  <c r="N64" i="190"/>
  <c r="F63" i="190"/>
  <c r="F62" i="190"/>
  <c r="F60" i="190"/>
  <c r="N59" i="190"/>
  <c r="N58" i="190"/>
  <c r="N57" i="190"/>
  <c r="N56" i="190"/>
  <c r="N55" i="190"/>
  <c r="N54" i="190"/>
  <c r="N53" i="190"/>
  <c r="N52" i="190"/>
  <c r="N51" i="190"/>
  <c r="F50" i="190"/>
  <c r="F48" i="190"/>
  <c r="F44" i="190"/>
  <c r="F42" i="190"/>
  <c r="F39" i="190"/>
  <c r="F38" i="190"/>
  <c r="F33" i="190"/>
  <c r="F29" i="190"/>
  <c r="F19" i="190"/>
  <c r="F16" i="190"/>
  <c r="F5" i="190"/>
  <c r="S57" i="189"/>
  <c r="R57" i="189"/>
  <c r="Q57" i="189"/>
  <c r="S56" i="189"/>
  <c r="Q56" i="189"/>
  <c r="S55" i="189"/>
  <c r="R55" i="189"/>
  <c r="Q55" i="189"/>
  <c r="S54" i="189"/>
  <c r="R54" i="189"/>
  <c r="Q54" i="189"/>
  <c r="Q53" i="189"/>
  <c r="S52" i="189"/>
  <c r="R52" i="189"/>
  <c r="Q52" i="189"/>
  <c r="S51" i="189"/>
  <c r="Q51" i="189"/>
  <c r="S50" i="189"/>
  <c r="Q50" i="189"/>
  <c r="S49" i="189"/>
  <c r="Q49" i="189"/>
  <c r="S48" i="189"/>
  <c r="Q48" i="189"/>
  <c r="S47" i="189"/>
  <c r="Q47" i="189"/>
  <c r="S46" i="189"/>
  <c r="R46" i="189"/>
  <c r="Q46" i="189"/>
  <c r="S45" i="189"/>
  <c r="Q45" i="189"/>
  <c r="S44" i="189"/>
  <c r="Q44" i="189"/>
  <c r="E44" i="189"/>
  <c r="S43" i="189"/>
  <c r="Q43" i="189"/>
  <c r="E43" i="189"/>
  <c r="Q42" i="189"/>
  <c r="Q41" i="189"/>
  <c r="S40" i="189"/>
  <c r="R40" i="189"/>
  <c r="Q40" i="189"/>
  <c r="S39" i="189"/>
  <c r="Q39" i="189"/>
  <c r="S38" i="189"/>
  <c r="R38" i="189"/>
  <c r="Q38" i="189"/>
  <c r="S37" i="189"/>
  <c r="Q37" i="189"/>
  <c r="S36" i="189"/>
  <c r="Q36" i="189"/>
  <c r="S35" i="189"/>
  <c r="Q35" i="189"/>
  <c r="S34" i="189"/>
  <c r="H34" i="189"/>
  <c r="G34" i="189"/>
  <c r="Q32" i="189"/>
  <c r="S31" i="189"/>
  <c r="Q31" i="189"/>
  <c r="S30" i="189"/>
  <c r="Q30" i="189"/>
  <c r="S29" i="189"/>
  <c r="Q29" i="189"/>
  <c r="S28" i="189"/>
  <c r="Q28" i="189"/>
  <c r="S27" i="189"/>
  <c r="Q27" i="189"/>
  <c r="S26" i="189"/>
  <c r="Q26" i="189"/>
  <c r="S25" i="189"/>
  <c r="H25" i="189"/>
  <c r="G25" i="189"/>
  <c r="S24" i="189"/>
  <c r="R24" i="189"/>
  <c r="Q24" i="189"/>
  <c r="S23" i="189"/>
  <c r="R23" i="189"/>
  <c r="Q23" i="189"/>
  <c r="S22" i="189"/>
  <c r="Q22" i="189"/>
  <c r="S20" i="189"/>
  <c r="Q20" i="189"/>
  <c r="H19" i="189"/>
  <c r="G19" i="189"/>
  <c r="Q18" i="189"/>
  <c r="S17" i="189"/>
  <c r="Q17" i="189"/>
  <c r="S16" i="189"/>
  <c r="Q16" i="189"/>
  <c r="S15" i="189"/>
  <c r="R15" i="189"/>
  <c r="Q15" i="189"/>
  <c r="Q14" i="189"/>
  <c r="S13" i="189"/>
  <c r="Q13" i="189"/>
  <c r="S12" i="189"/>
  <c r="Q12" i="189"/>
  <c r="S11" i="189"/>
  <c r="Q11" i="189"/>
  <c r="S10" i="189"/>
  <c r="Q10" i="189"/>
  <c r="I9" i="189"/>
  <c r="R9" i="189" s="1"/>
  <c r="G9" i="189"/>
  <c r="R8" i="189"/>
  <c r="I8" i="189"/>
  <c r="G8" i="189"/>
  <c r="R7" i="189"/>
  <c r="E7" i="189"/>
  <c r="R6" i="189"/>
  <c r="Q6" i="189"/>
  <c r="R5" i="189"/>
  <c r="Q5" i="189"/>
  <c r="E5" i="189"/>
  <c r="S4" i="189"/>
  <c r="R4" i="189"/>
  <c r="Q4" i="189"/>
  <c r="E4" i="189"/>
  <c r="S3" i="189"/>
  <c r="R3" i="189"/>
  <c r="Q3" i="189"/>
  <c r="E3" i="189"/>
  <c r="S2" i="189"/>
  <c r="R2" i="189"/>
  <c r="Q2" i="189"/>
  <c r="E2" i="189"/>
  <c r="O39" i="188"/>
  <c r="M39" i="188"/>
  <c r="O38" i="188"/>
  <c r="M38" i="188"/>
  <c r="P37" i="188"/>
  <c r="O37" i="188"/>
  <c r="M37" i="188"/>
  <c r="P36" i="188"/>
  <c r="O36" i="188"/>
  <c r="F36" i="188"/>
  <c r="O35" i="188"/>
  <c r="M35" i="188"/>
  <c r="P34" i="188"/>
  <c r="O34" i="188"/>
  <c r="O33" i="188"/>
  <c r="M33" i="188"/>
  <c r="P32" i="188"/>
  <c r="O32" i="188"/>
  <c r="M32" i="188"/>
  <c r="O31" i="188"/>
  <c r="M31" i="188"/>
  <c r="P30" i="188"/>
  <c r="O30" i="188"/>
  <c r="F30" i="188"/>
  <c r="P29" i="188"/>
  <c r="O29" i="188"/>
  <c r="F29" i="188"/>
  <c r="P28" i="188"/>
  <c r="O28" i="188"/>
  <c r="F28" i="188"/>
  <c r="P27" i="188"/>
  <c r="O27" i="188"/>
  <c r="M27" i="188"/>
  <c r="O26" i="188"/>
  <c r="M26" i="188"/>
  <c r="O25" i="188"/>
  <c r="M25" i="188"/>
  <c r="O24" i="188"/>
  <c r="M24" i="188"/>
  <c r="P23" i="188"/>
  <c r="O23" i="188"/>
  <c r="F23" i="188"/>
  <c r="P22" i="188"/>
  <c r="O22" i="188"/>
  <c r="M22" i="188"/>
  <c r="P21" i="188"/>
  <c r="O21" i="188"/>
  <c r="M21" i="188"/>
  <c r="O20" i="188"/>
  <c r="M20" i="188"/>
  <c r="O19" i="188"/>
  <c r="M19" i="188"/>
  <c r="P18" i="188"/>
  <c r="O18" i="188"/>
  <c r="F18" i="188"/>
  <c r="O17" i="188"/>
  <c r="O16" i="188"/>
  <c r="O15" i="188"/>
  <c r="O14" i="188"/>
  <c r="P13" i="188"/>
  <c r="O13" i="188"/>
  <c r="O12" i="188"/>
  <c r="O11" i="188"/>
  <c r="O10" i="188"/>
  <c r="P9" i="188"/>
  <c r="O9" i="188"/>
  <c r="O8" i="188"/>
  <c r="O7" i="188"/>
  <c r="P6" i="188"/>
  <c r="O6" i="188"/>
  <c r="O5" i="188"/>
  <c r="O4" i="188"/>
  <c r="O3" i="188"/>
  <c r="O2" i="188"/>
  <c r="AH53" i="187"/>
  <c r="AG53" i="187"/>
  <c r="AF53" i="187"/>
  <c r="AE53" i="187"/>
  <c r="AD53" i="187"/>
  <c r="AC53" i="187"/>
  <c r="F53" i="187"/>
  <c r="AH52" i="187"/>
  <c r="AG52" i="187"/>
  <c r="AF52" i="187"/>
  <c r="AE52" i="187"/>
  <c r="AD52" i="187"/>
  <c r="AC52" i="187"/>
  <c r="F52" i="187"/>
  <c r="AI51" i="187"/>
  <c r="AH51" i="187"/>
  <c r="AG51" i="187"/>
  <c r="AF51" i="187"/>
  <c r="AE51" i="187"/>
  <c r="AD51" i="187"/>
  <c r="AC51" i="187"/>
  <c r="F51" i="187"/>
  <c r="AJ50" i="187"/>
  <c r="AI50" i="187"/>
  <c r="AH50" i="187"/>
  <c r="AG50" i="187"/>
  <c r="AF50" i="187"/>
  <c r="AE50" i="187"/>
  <c r="AD50" i="187"/>
  <c r="AC50" i="187"/>
  <c r="F50" i="187"/>
  <c r="AJ49" i="187"/>
  <c r="AI49" i="187"/>
  <c r="AH49" i="187"/>
  <c r="AG49" i="187"/>
  <c r="AF49" i="187"/>
  <c r="AE49" i="187"/>
  <c r="AD49" i="187"/>
  <c r="AC49" i="187"/>
  <c r="F49" i="187"/>
  <c r="AJ48" i="187"/>
  <c r="AI48" i="187"/>
  <c r="AH48" i="187"/>
  <c r="AG48" i="187"/>
  <c r="AF48" i="187"/>
  <c r="AE48" i="187"/>
  <c r="AD48" i="187"/>
  <c r="AC48" i="187"/>
  <c r="F48" i="187"/>
  <c r="AJ47" i="187"/>
  <c r="AH47" i="187"/>
  <c r="AG47" i="187"/>
  <c r="AF47" i="187"/>
  <c r="AE47" i="187"/>
  <c r="AD47" i="187"/>
  <c r="AC47" i="187"/>
  <c r="F47" i="187"/>
  <c r="AJ46" i="187"/>
  <c r="AH46" i="187"/>
  <c r="AG46" i="187"/>
  <c r="AF46" i="187"/>
  <c r="AE46" i="187"/>
  <c r="AD46" i="187"/>
  <c r="AC46" i="187"/>
  <c r="F46" i="187"/>
  <c r="AJ45" i="187"/>
  <c r="AF45" i="187"/>
  <c r="AE45" i="187"/>
  <c r="AD45" i="187"/>
  <c r="AC45" i="187"/>
  <c r="F45" i="187"/>
  <c r="AK44" i="187"/>
  <c r="AJ44" i="187"/>
  <c r="AI44" i="187"/>
  <c r="AH44" i="187"/>
  <c r="AG44" i="187"/>
  <c r="AF44" i="187"/>
  <c r="AE44" i="187"/>
  <c r="AD44" i="187"/>
  <c r="AC44" i="187"/>
  <c r="F44" i="187"/>
  <c r="AJ43" i="187"/>
  <c r="AF43" i="187"/>
  <c r="AD43" i="187"/>
  <c r="AC43" i="187"/>
  <c r="F43" i="187"/>
  <c r="AJ42" i="187"/>
  <c r="AH42" i="187"/>
  <c r="AG42" i="187"/>
  <c r="AF42" i="187"/>
  <c r="AE42" i="187"/>
  <c r="AD42" i="187"/>
  <c r="AC42" i="187"/>
  <c r="F42" i="187"/>
  <c r="AJ41" i="187"/>
  <c r="AI41" i="187"/>
  <c r="AH41" i="187"/>
  <c r="AG41" i="187"/>
  <c r="AF41" i="187"/>
  <c r="AE41" i="187"/>
  <c r="AD41" i="187"/>
  <c r="AC41" i="187"/>
  <c r="F41" i="187"/>
  <c r="AJ40" i="187"/>
  <c r="AI40" i="187"/>
  <c r="AH40" i="187"/>
  <c r="AG40" i="187"/>
  <c r="AF40" i="187"/>
  <c r="AE40" i="187"/>
  <c r="AD40" i="187"/>
  <c r="AC40" i="187"/>
  <c r="F40" i="187"/>
  <c r="AJ39" i="187"/>
  <c r="AI39" i="187"/>
  <c r="AH39" i="187"/>
  <c r="AG39" i="187"/>
  <c r="AF39" i="187"/>
  <c r="AE39" i="187"/>
  <c r="AD39" i="187"/>
  <c r="AC39" i="187"/>
  <c r="F39" i="187"/>
  <c r="AJ38" i="187"/>
  <c r="AI38" i="187"/>
  <c r="AH38" i="187"/>
  <c r="AG38" i="187"/>
  <c r="AF38" i="187"/>
  <c r="AE38" i="187"/>
  <c r="AD38" i="187"/>
  <c r="AC38" i="187"/>
  <c r="F38" i="187"/>
  <c r="AJ37" i="187"/>
  <c r="AI37" i="187"/>
  <c r="AH37" i="187"/>
  <c r="AG37" i="187"/>
  <c r="AF37" i="187"/>
  <c r="AE37" i="187"/>
  <c r="AD37" i="187"/>
  <c r="AC37" i="187"/>
  <c r="F37" i="187"/>
  <c r="AJ36" i="187"/>
  <c r="AI36" i="187"/>
  <c r="AH36" i="187"/>
  <c r="AG36" i="187"/>
  <c r="AF36" i="187"/>
  <c r="AE36" i="187"/>
  <c r="AD36" i="187"/>
  <c r="AC36" i="187"/>
  <c r="F36" i="187"/>
  <c r="AK35" i="187"/>
  <c r="AJ35" i="187"/>
  <c r="AI35" i="187"/>
  <c r="AH35" i="187"/>
  <c r="AG35" i="187"/>
  <c r="AF35" i="187"/>
  <c r="AE35" i="187"/>
  <c r="AD35" i="187"/>
  <c r="AC35" i="187"/>
  <c r="F35" i="187"/>
  <c r="AJ34" i="187"/>
  <c r="AI34" i="187"/>
  <c r="AH34" i="187"/>
  <c r="AG34" i="187"/>
  <c r="AF34" i="187"/>
  <c r="AE34" i="187"/>
  <c r="AD34" i="187"/>
  <c r="AC34" i="187"/>
  <c r="F34" i="187"/>
  <c r="AJ33" i="187"/>
  <c r="AI33" i="187"/>
  <c r="AH33" i="187"/>
  <c r="AG33" i="187"/>
  <c r="AF33" i="187"/>
  <c r="AE33" i="187"/>
  <c r="AD33" i="187"/>
  <c r="AC33" i="187"/>
  <c r="F33" i="187"/>
  <c r="AK32" i="187"/>
  <c r="AJ32" i="187"/>
  <c r="AI32" i="187"/>
  <c r="AH32" i="187"/>
  <c r="AG32" i="187"/>
  <c r="AF32" i="187"/>
  <c r="AE32" i="187"/>
  <c r="AD32" i="187"/>
  <c r="AC32" i="187"/>
  <c r="F32" i="187"/>
  <c r="AJ31" i="187"/>
  <c r="AI31" i="187"/>
  <c r="AH31" i="187"/>
  <c r="AG31" i="187"/>
  <c r="AF31" i="187"/>
  <c r="AE31" i="187"/>
  <c r="AD31" i="187"/>
  <c r="AC31" i="187"/>
  <c r="F31" i="187"/>
  <c r="AJ30" i="187"/>
  <c r="AF30" i="187"/>
  <c r="AE30" i="187"/>
  <c r="AD30" i="187"/>
  <c r="AC30" i="187"/>
  <c r="F30" i="187"/>
  <c r="AJ29" i="187"/>
  <c r="AH29" i="187"/>
  <c r="AG29" i="187"/>
  <c r="AF29" i="187"/>
  <c r="AE29" i="187"/>
  <c r="AD29" i="187"/>
  <c r="AC29" i="187"/>
  <c r="F29" i="187"/>
  <c r="AJ28" i="187"/>
  <c r="AG28" i="187"/>
  <c r="AF28" i="187"/>
  <c r="AE28" i="187"/>
  <c r="AD28" i="187"/>
  <c r="AC28" i="187"/>
  <c r="F28" i="187"/>
  <c r="AJ27" i="187"/>
  <c r="AI27" i="187"/>
  <c r="AH27" i="187"/>
  <c r="AG27" i="187"/>
  <c r="AF27" i="187"/>
  <c r="AE27" i="187"/>
  <c r="AD27" i="187"/>
  <c r="AC27" i="187"/>
  <c r="F27" i="187"/>
  <c r="AJ26" i="187"/>
  <c r="AI26" i="187"/>
  <c r="AH26" i="187"/>
  <c r="AG26" i="187"/>
  <c r="AF26" i="187"/>
  <c r="AE26" i="187"/>
  <c r="AD26" i="187"/>
  <c r="AC26" i="187"/>
  <c r="F26" i="187"/>
  <c r="AJ25" i="187"/>
  <c r="AI25" i="187"/>
  <c r="AH25" i="187"/>
  <c r="AG25" i="187"/>
  <c r="AF25" i="187"/>
  <c r="AE25" i="187"/>
  <c r="AD25" i="187"/>
  <c r="AC25" i="187"/>
  <c r="F25" i="187"/>
  <c r="AI24" i="187"/>
  <c r="AH24" i="187"/>
  <c r="AG24" i="187"/>
  <c r="AF24" i="187"/>
  <c r="AE24" i="187"/>
  <c r="AD24" i="187"/>
  <c r="AC24" i="187"/>
  <c r="F24" i="187"/>
  <c r="AG23" i="187"/>
  <c r="AF23" i="187"/>
  <c r="AE23" i="187"/>
  <c r="AD23" i="187"/>
  <c r="AC23" i="187"/>
  <c r="F23" i="187"/>
  <c r="AJ22" i="187"/>
  <c r="AI22" i="187"/>
  <c r="AH22" i="187"/>
  <c r="AG22" i="187"/>
  <c r="AF22" i="187"/>
  <c r="AE22" i="187"/>
  <c r="AD22" i="187"/>
  <c r="AC22" i="187"/>
  <c r="F22" i="187"/>
  <c r="AI21" i="187"/>
  <c r="AH21" i="187"/>
  <c r="AG21" i="187"/>
  <c r="AF21" i="187"/>
  <c r="AE21" i="187"/>
  <c r="AD21" i="187"/>
  <c r="AC21" i="187"/>
  <c r="F21" i="187"/>
  <c r="AH20" i="187"/>
  <c r="AG20" i="187"/>
  <c r="AF20" i="187"/>
  <c r="AE20" i="187"/>
  <c r="AD20" i="187"/>
  <c r="AC20" i="187"/>
  <c r="F20" i="187"/>
  <c r="AJ19" i="187"/>
  <c r="AI19" i="187"/>
  <c r="AH19" i="187"/>
  <c r="AG19" i="187"/>
  <c r="AF19" i="187"/>
  <c r="AE19" i="187"/>
  <c r="AD19" i="187"/>
  <c r="AC19" i="187"/>
  <c r="F19" i="187"/>
  <c r="AJ18" i="187"/>
  <c r="AI18" i="187"/>
  <c r="AH18" i="187"/>
  <c r="AG18" i="187"/>
  <c r="AE18" i="187"/>
  <c r="AD18" i="187"/>
  <c r="AC18" i="187"/>
  <c r="F18" i="187"/>
  <c r="AJ17" i="187"/>
  <c r="AI17" i="187"/>
  <c r="AH17" i="187"/>
  <c r="AG17" i="187"/>
  <c r="AF17" i="187"/>
  <c r="AE17" i="187"/>
  <c r="AD17" i="187"/>
  <c r="AC17" i="187"/>
  <c r="F17" i="187"/>
  <c r="AJ16" i="187"/>
  <c r="AI16" i="187"/>
  <c r="AH16" i="187"/>
  <c r="AG16" i="187"/>
  <c r="AF16" i="187"/>
  <c r="AE16" i="187"/>
  <c r="AD16" i="187"/>
  <c r="AC16" i="187"/>
  <c r="F16" i="187"/>
  <c r="AJ15" i="187"/>
  <c r="AI15" i="187"/>
  <c r="AH15" i="187"/>
  <c r="AG15" i="187"/>
  <c r="AF15" i="187"/>
  <c r="AE15" i="187"/>
  <c r="AD15" i="187"/>
  <c r="AC15" i="187"/>
  <c r="F15" i="187"/>
  <c r="AJ14" i="187"/>
  <c r="AI14" i="187"/>
  <c r="AH14" i="187"/>
  <c r="AG14" i="187"/>
  <c r="AF14" i="187"/>
  <c r="AE14" i="187"/>
  <c r="AD14" i="187"/>
  <c r="AC14" i="187"/>
  <c r="F14" i="187"/>
  <c r="AI13" i="187"/>
  <c r="AH13" i="187"/>
  <c r="AG13" i="187"/>
  <c r="AF13" i="187"/>
  <c r="AE13" i="187"/>
  <c r="AD13" i="187"/>
  <c r="AC13" i="187"/>
  <c r="F13" i="187"/>
  <c r="AI11" i="187"/>
  <c r="AH11" i="187"/>
  <c r="AG11" i="187"/>
  <c r="AF11" i="187"/>
  <c r="AE11" i="187"/>
  <c r="AD11" i="187"/>
  <c r="AC11" i="187"/>
  <c r="F11" i="187"/>
  <c r="AJ10" i="187"/>
  <c r="AI10" i="187"/>
  <c r="AH10" i="187"/>
  <c r="AG10" i="187"/>
  <c r="AF10" i="187"/>
  <c r="AE10" i="187"/>
  <c r="AD10" i="187"/>
  <c r="AC10" i="187"/>
  <c r="F10" i="187"/>
  <c r="AH9" i="187"/>
  <c r="AG9" i="187"/>
  <c r="AF9" i="187"/>
  <c r="AE9" i="187"/>
  <c r="AD9" i="187"/>
  <c r="AC9" i="187"/>
  <c r="F9" i="187"/>
  <c r="AJ8" i="187"/>
  <c r="AI8" i="187"/>
  <c r="AH8" i="187"/>
  <c r="AG8" i="187"/>
  <c r="AF8" i="187"/>
  <c r="AE8" i="187"/>
  <c r="AD8" i="187"/>
  <c r="AC8" i="187"/>
  <c r="F8" i="187"/>
  <c r="AJ7" i="187"/>
  <c r="AI7" i="187"/>
  <c r="AH7" i="187"/>
  <c r="AG7" i="187"/>
  <c r="AF7" i="187"/>
  <c r="AE7" i="187"/>
  <c r="AD7" i="187"/>
  <c r="AC7" i="187"/>
  <c r="F7" i="187"/>
  <c r="AK6" i="187"/>
  <c r="AJ6" i="187"/>
  <c r="AI6" i="187"/>
  <c r="AH6" i="187"/>
  <c r="AG6" i="187"/>
  <c r="AF6" i="187"/>
  <c r="AE6" i="187"/>
  <c r="AD6" i="187"/>
  <c r="AC6" i="187"/>
  <c r="F6" i="187"/>
  <c r="AH5" i="187"/>
  <c r="AG5" i="187"/>
  <c r="AF5" i="187"/>
  <c r="AE5" i="187"/>
  <c r="AD5" i="187"/>
  <c r="AC5" i="187"/>
  <c r="F5" i="187"/>
  <c r="AI4" i="187"/>
  <c r="AH4" i="187"/>
  <c r="AG4" i="187"/>
  <c r="AF4" i="187"/>
  <c r="AE4" i="187"/>
  <c r="AD4" i="187"/>
  <c r="AC4" i="187"/>
  <c r="F4" i="187"/>
  <c r="AK3" i="187"/>
  <c r="AJ3" i="187"/>
  <c r="AI3" i="187"/>
  <c r="AH3" i="187"/>
  <c r="AG3" i="187"/>
  <c r="AF3" i="187"/>
  <c r="AE3" i="187"/>
  <c r="AD3" i="187"/>
  <c r="AC3" i="187"/>
  <c r="F3" i="187"/>
  <c r="AJ2" i="187"/>
  <c r="AI2" i="187"/>
  <c r="AH2" i="187"/>
  <c r="AG2" i="187"/>
  <c r="AF2" i="187"/>
  <c r="AE2" i="187"/>
  <c r="AD2" i="187"/>
  <c r="AC2" i="187"/>
  <c r="F2" i="187"/>
  <c r="P2" i="182" l="1"/>
  <c r="Q2" i="182"/>
  <c r="P3" i="182"/>
  <c r="Q3" i="182"/>
  <c r="P4" i="182"/>
  <c r="Q4" i="182"/>
  <c r="P5" i="182"/>
  <c r="Q5" i="182"/>
  <c r="P6" i="182"/>
  <c r="Q6" i="182"/>
  <c r="P7" i="182"/>
  <c r="P8" i="182"/>
  <c r="P9" i="182"/>
  <c r="P10" i="182"/>
  <c r="P11" i="182"/>
  <c r="Q11" i="182"/>
  <c r="P12" i="182"/>
  <c r="Q12" i="182"/>
  <c r="P13" i="182"/>
  <c r="Q13" i="182"/>
  <c r="P14" i="182"/>
  <c r="Q14" i="182"/>
  <c r="P15" i="182"/>
  <c r="Q15" i="182"/>
  <c r="P16" i="182"/>
  <c r="Q16" i="182"/>
  <c r="P17" i="182"/>
  <c r="Q17" i="182"/>
  <c r="P18" i="182"/>
  <c r="P19" i="182"/>
  <c r="Q19" i="182"/>
  <c r="P20" i="182"/>
  <c r="Q20" i="182"/>
  <c r="P21" i="182"/>
  <c r="Q21" i="182"/>
  <c r="P22" i="182"/>
  <c r="Q22" i="182"/>
  <c r="P23" i="182"/>
  <c r="Q23" i="182"/>
  <c r="P24" i="182"/>
  <c r="P25" i="182"/>
  <c r="Q25" i="182"/>
  <c r="P26" i="182"/>
  <c r="Q26" i="182"/>
  <c r="P27" i="182"/>
  <c r="Q27" i="182"/>
  <c r="P28" i="182"/>
  <c r="Q28" i="182"/>
  <c r="P29" i="182"/>
  <c r="Q29" i="182"/>
  <c r="P30" i="182"/>
  <c r="P31" i="182"/>
  <c r="P32" i="182"/>
  <c r="P33" i="182"/>
  <c r="Q33" i="182"/>
  <c r="P34" i="182"/>
  <c r="Q34" i="182"/>
  <c r="P35" i="182"/>
  <c r="Q35" i="182"/>
  <c r="P36" i="182"/>
  <c r="Q36" i="182"/>
  <c r="P37" i="182"/>
  <c r="Q37" i="182"/>
  <c r="P38" i="182"/>
  <c r="Q38" i="182"/>
  <c r="P39" i="182"/>
  <c r="Q39" i="182"/>
  <c r="P40" i="182"/>
  <c r="Q40" i="182"/>
  <c r="P41" i="182"/>
  <c r="Q41" i="182"/>
  <c r="P42" i="182"/>
  <c r="Q42" i="182"/>
  <c r="P43" i="182"/>
  <c r="Q43" i="182"/>
  <c r="P44" i="182"/>
  <c r="Q44" i="182"/>
  <c r="P45" i="182"/>
  <c r="Q45" i="182"/>
  <c r="P46" i="182"/>
  <c r="Q46" i="182"/>
  <c r="P47" i="182"/>
  <c r="Q47" i="182"/>
  <c r="P48" i="182"/>
  <c r="Q48" i="182"/>
  <c r="P49" i="182"/>
  <c r="Q49" i="182"/>
  <c r="P50" i="182"/>
  <c r="Q50" i="182"/>
  <c r="P51" i="182"/>
  <c r="Q51" i="182"/>
  <c r="P52" i="182"/>
  <c r="Q52" i="182"/>
  <c r="P53" i="182"/>
  <c r="Q53" i="182"/>
  <c r="P54" i="182"/>
  <c r="Q54" i="182"/>
  <c r="P55" i="182"/>
  <c r="Q55" i="182"/>
  <c r="E6" i="176"/>
  <c r="E12" i="176"/>
  <c r="E17" i="176"/>
  <c r="E26" i="176"/>
  <c r="E27" i="176"/>
  <c r="E29" i="176"/>
  <c r="E30" i="176"/>
  <c r="E31" i="176"/>
  <c r="E32" i="176"/>
  <c r="E33" i="176"/>
  <c r="E34" i="176"/>
  <c r="E36" i="176"/>
  <c r="E37" i="176"/>
  <c r="E38" i="176"/>
  <c r="E39" i="176"/>
  <c r="E40" i="176"/>
  <c r="E41" i="176"/>
  <c r="E42" i="176"/>
  <c r="E43" i="176"/>
  <c r="E44" i="176"/>
  <c r="E45" i="176"/>
  <c r="E46" i="176"/>
  <c r="E47" i="176"/>
  <c r="E48" i="176"/>
  <c r="E49" i="176"/>
  <c r="E50" i="176"/>
  <c r="E51" i="176"/>
  <c r="E52" i="176"/>
  <c r="E53" i="176"/>
  <c r="E54" i="176"/>
  <c r="E55" i="176"/>
  <c r="E56" i="176"/>
  <c r="E57" i="176"/>
  <c r="E58" i="176"/>
  <c r="E59" i="176"/>
  <c r="E60" i="176"/>
  <c r="E61" i="176"/>
  <c r="E62" i="176"/>
  <c r="E63" i="176"/>
  <c r="E64" i="176"/>
  <c r="E65" i="176"/>
  <c r="E66" i="176"/>
  <c r="E67" i="176"/>
  <c r="E68" i="176"/>
  <c r="E69" i="176"/>
  <c r="E70" i="176"/>
  <c r="E71" i="176"/>
  <c r="E72" i="176"/>
  <c r="E2" i="156"/>
  <c r="E3" i="156"/>
  <c r="E4" i="156"/>
  <c r="E5" i="156"/>
  <c r="E6" i="156"/>
  <c r="E7" i="156"/>
  <c r="E8" i="156"/>
  <c r="E9" i="156"/>
  <c r="E10" i="156"/>
  <c r="E11" i="156"/>
  <c r="E12" i="156"/>
  <c r="E13" i="156"/>
  <c r="E14" i="156"/>
  <c r="E15" i="156"/>
  <c r="E16" i="156"/>
  <c r="E17" i="156"/>
  <c r="E18" i="156"/>
  <c r="E19" i="156"/>
  <c r="E20" i="156"/>
  <c r="E21" i="156"/>
  <c r="E22" i="156"/>
  <c r="E23" i="156"/>
  <c r="E24" i="156"/>
  <c r="E25" i="156"/>
  <c r="E26" i="156"/>
  <c r="E27" i="156"/>
  <c r="E28" i="156"/>
  <c r="E29" i="156"/>
  <c r="E30" i="156"/>
  <c r="E31" i="156"/>
  <c r="E32" i="156"/>
  <c r="E33" i="156"/>
  <c r="E34" i="156"/>
  <c r="E35" i="156"/>
  <c r="E36" i="156"/>
  <c r="E37" i="156"/>
  <c r="E38" i="156"/>
  <c r="E39" i="156"/>
  <c r="E40" i="156"/>
  <c r="E41" i="156"/>
  <c r="F2" i="155"/>
  <c r="G2" i="155"/>
  <c r="H2" i="155"/>
  <c r="E2" i="155" s="1"/>
  <c r="I2" i="155"/>
  <c r="F3" i="155"/>
  <c r="E3" i="155" s="1"/>
  <c r="G3" i="155"/>
  <c r="I3" i="155"/>
  <c r="F4" i="155"/>
  <c r="G4" i="155"/>
  <c r="E4" i="155" s="1"/>
  <c r="H4" i="155"/>
  <c r="I4" i="155"/>
  <c r="F5" i="155"/>
  <c r="E5" i="155" s="1"/>
  <c r="G5" i="155"/>
  <c r="H5" i="155"/>
  <c r="I5" i="155"/>
  <c r="F6" i="155"/>
  <c r="E6" i="155" s="1"/>
  <c r="G6" i="155"/>
  <c r="H6" i="155"/>
  <c r="I6" i="155"/>
  <c r="F7" i="155"/>
  <c r="G7" i="155"/>
  <c r="H7" i="155"/>
  <c r="E7" i="155" s="1"/>
  <c r="I7" i="155"/>
  <c r="F8" i="155"/>
  <c r="E8" i="155" s="1"/>
  <c r="G8" i="155"/>
  <c r="H8" i="155"/>
  <c r="I8" i="155"/>
  <c r="F9" i="155"/>
  <c r="E9" i="155" s="1"/>
  <c r="G9" i="155"/>
  <c r="H9" i="155"/>
  <c r="I9" i="155"/>
  <c r="E10" i="155"/>
  <c r="F10" i="155"/>
  <c r="G10" i="155"/>
  <c r="H10" i="155"/>
  <c r="I10" i="155"/>
  <c r="F11" i="155"/>
  <c r="G11" i="155"/>
  <c r="H11" i="155"/>
  <c r="E11" i="155" s="1"/>
  <c r="I11" i="155"/>
  <c r="F12" i="155"/>
  <c r="E12" i="155" s="1"/>
  <c r="G12" i="155"/>
  <c r="H12" i="155"/>
  <c r="I12" i="155"/>
  <c r="G13" i="155"/>
  <c r="E13" i="155" s="1"/>
  <c r="I13" i="155"/>
  <c r="G14" i="155"/>
  <c r="E14" i="155" s="1"/>
  <c r="I14" i="155"/>
  <c r="E15" i="155"/>
  <c r="G15" i="155"/>
  <c r="I15" i="155"/>
  <c r="E16" i="155"/>
  <c r="G16" i="155"/>
  <c r="I16" i="155"/>
  <c r="F17" i="155"/>
  <c r="E17" i="155" s="1"/>
  <c r="G17" i="155"/>
  <c r="H17" i="155"/>
  <c r="I17" i="155"/>
  <c r="E18" i="155"/>
  <c r="F18" i="155"/>
  <c r="G18" i="155"/>
  <c r="H18" i="155"/>
  <c r="I18" i="155"/>
  <c r="F19" i="155"/>
  <c r="G19" i="155"/>
  <c r="H19" i="155"/>
  <c r="E19" i="155" s="1"/>
  <c r="I19" i="155"/>
  <c r="F20" i="155"/>
  <c r="E20" i="155" s="1"/>
  <c r="G20" i="155"/>
  <c r="H20" i="155"/>
  <c r="I20" i="155"/>
  <c r="F21" i="155"/>
  <c r="E21" i="155" s="1"/>
  <c r="H21" i="155"/>
  <c r="I21" i="155"/>
  <c r="H22" i="155"/>
  <c r="E22" i="155" s="1"/>
  <c r="I22" i="155"/>
  <c r="F23" i="155"/>
  <c r="E23" i="155" s="1"/>
  <c r="H23" i="155"/>
  <c r="I23" i="155"/>
  <c r="E24" i="155"/>
  <c r="I24" i="155"/>
  <c r="F25" i="155"/>
  <c r="E25" i="155" s="1"/>
  <c r="I25" i="155"/>
  <c r="F26" i="155"/>
  <c r="E26" i="155" s="1"/>
  <c r="H26" i="155"/>
  <c r="I26" i="155"/>
  <c r="F27" i="155"/>
  <c r="E27" i="155" s="1"/>
  <c r="H27" i="155"/>
  <c r="I27" i="155"/>
  <c r="F28" i="155"/>
  <c r="E28" i="155" s="1"/>
  <c r="H28" i="155"/>
  <c r="I28" i="155"/>
  <c r="F29" i="155"/>
  <c r="E29" i="155" s="1"/>
  <c r="G29" i="155"/>
  <c r="H29" i="155"/>
  <c r="I29" i="155"/>
  <c r="E30" i="155"/>
  <c r="F30" i="155"/>
  <c r="G30" i="155"/>
  <c r="H30" i="155"/>
  <c r="I30" i="155"/>
  <c r="E31" i="155"/>
  <c r="G31" i="155"/>
  <c r="I31" i="155"/>
  <c r="E32" i="155"/>
  <c r="F32" i="155"/>
  <c r="G32" i="155"/>
  <c r="H32" i="155"/>
  <c r="I32" i="155"/>
  <c r="F33" i="155"/>
  <c r="G33" i="155"/>
  <c r="H33" i="155"/>
  <c r="E33" i="155" s="1"/>
  <c r="I33" i="155"/>
  <c r="F34" i="155"/>
  <c r="E34" i="155" s="1"/>
  <c r="H34" i="155"/>
  <c r="I34" i="155"/>
  <c r="H35" i="155"/>
  <c r="E35" i="155" s="1"/>
  <c r="I35" i="155"/>
  <c r="F36" i="155"/>
  <c r="E36" i="155" s="1"/>
  <c r="I36" i="155"/>
  <c r="F37" i="155"/>
  <c r="E37" i="155" s="1"/>
  <c r="H37" i="155"/>
  <c r="I37" i="155"/>
  <c r="E38" i="155"/>
  <c r="F38" i="155"/>
  <c r="H38" i="155"/>
  <c r="I38" i="155"/>
  <c r="F39" i="155"/>
  <c r="E39" i="155" s="1"/>
  <c r="H39" i="155"/>
  <c r="I39" i="155"/>
  <c r="E40" i="155"/>
  <c r="F40" i="155"/>
  <c r="H40" i="155"/>
  <c r="I40" i="155"/>
  <c r="H41" i="155"/>
  <c r="E41" i="155" s="1"/>
  <c r="I41" i="155"/>
  <c r="F42" i="155"/>
  <c r="E42" i="155" s="1"/>
  <c r="H42" i="155"/>
  <c r="I42" i="155"/>
  <c r="F43" i="155"/>
  <c r="E43" i="155" s="1"/>
  <c r="G43" i="155"/>
  <c r="H43" i="155"/>
  <c r="I43" i="155"/>
  <c r="E44" i="155"/>
  <c r="F44" i="155"/>
  <c r="G44" i="155"/>
  <c r="H44" i="155"/>
  <c r="I44" i="155"/>
  <c r="E45" i="155"/>
  <c r="F45" i="155"/>
  <c r="H45" i="155"/>
  <c r="I45" i="155"/>
  <c r="F46" i="155"/>
  <c r="E46" i="155" s="1"/>
  <c r="H46" i="155"/>
  <c r="I46" i="155"/>
  <c r="F47" i="155"/>
  <c r="G47" i="155"/>
  <c r="H47" i="155"/>
  <c r="E47" i="155" s="1"/>
  <c r="I47" i="155"/>
  <c r="F48" i="155"/>
  <c r="G48" i="155"/>
  <c r="E48" i="155" s="1"/>
  <c r="H48" i="155"/>
  <c r="I48" i="155"/>
  <c r="H49" i="155"/>
  <c r="E49" i="155" s="1"/>
  <c r="I49" i="155"/>
  <c r="F50" i="155"/>
  <c r="E50" i="155" s="1"/>
  <c r="I50" i="155"/>
  <c r="E51" i="155"/>
  <c r="F51" i="155"/>
  <c r="H51" i="155"/>
  <c r="I51" i="155"/>
  <c r="H52" i="155"/>
  <c r="E52" i="155" s="1"/>
  <c r="I52" i="155"/>
  <c r="F53" i="155"/>
  <c r="E53" i="155" s="1"/>
  <c r="G53" i="155"/>
  <c r="H53" i="155"/>
  <c r="I53" i="155"/>
  <c r="F54" i="155"/>
  <c r="E54" i="155" s="1"/>
  <c r="I54" i="155"/>
  <c r="F55" i="155"/>
  <c r="E55" i="155" s="1"/>
  <c r="G55" i="155"/>
  <c r="H55" i="155"/>
  <c r="I55" i="155"/>
  <c r="F56" i="155"/>
  <c r="E56" i="155" s="1"/>
  <c r="G56" i="155"/>
  <c r="H56" i="155"/>
  <c r="I56" i="155"/>
  <c r="F57" i="155"/>
  <c r="E57" i="155" s="1"/>
  <c r="G57" i="155"/>
  <c r="H57" i="155"/>
  <c r="I57" i="155"/>
  <c r="F58" i="155"/>
  <c r="E58" i="155" s="1"/>
  <c r="G58" i="155"/>
  <c r="H58" i="155"/>
  <c r="I58" i="155"/>
  <c r="E59" i="155"/>
  <c r="F59" i="155"/>
  <c r="G59" i="155"/>
  <c r="H59" i="155"/>
  <c r="I59" i="155"/>
  <c r="E2" i="154"/>
  <c r="E3" i="154"/>
  <c r="E4" i="154"/>
  <c r="E5" i="154"/>
  <c r="E6" i="154"/>
  <c r="E7" i="154"/>
  <c r="E8" i="154"/>
  <c r="E9" i="154"/>
  <c r="E10" i="154"/>
  <c r="E11" i="154"/>
  <c r="E12" i="154"/>
  <c r="E13" i="154"/>
  <c r="E14" i="154"/>
  <c r="E15" i="154"/>
  <c r="E16" i="154"/>
  <c r="E17" i="154"/>
  <c r="E18" i="154"/>
  <c r="E19" i="154"/>
  <c r="E20" i="154"/>
  <c r="E21" i="154"/>
  <c r="E22" i="154"/>
  <c r="E23" i="154"/>
  <c r="E24" i="154"/>
  <c r="E25" i="154"/>
  <c r="E26" i="154"/>
  <c r="E27" i="154"/>
  <c r="E28" i="154"/>
  <c r="E29" i="154"/>
  <c r="E30" i="154"/>
  <c r="E31" i="154"/>
  <c r="E32" i="154"/>
  <c r="E33" i="154"/>
  <c r="E34" i="154"/>
  <c r="E35" i="154"/>
  <c r="E36" i="154"/>
  <c r="E37" i="154"/>
  <c r="E38" i="154"/>
  <c r="E39" i="154"/>
  <c r="E40" i="154"/>
  <c r="E41" i="154"/>
  <c r="E42" i="154"/>
  <c r="E43" i="154"/>
  <c r="E44" i="154"/>
  <c r="E45" i="154"/>
  <c r="E46" i="154"/>
  <c r="E47" i="154"/>
  <c r="E48" i="154"/>
  <c r="E49" i="154"/>
  <c r="E50" i="154"/>
  <c r="E51" i="154"/>
  <c r="E52" i="154"/>
  <c r="E53" i="154"/>
  <c r="E54" i="154"/>
  <c r="E55" i="154"/>
  <c r="E56" i="154"/>
  <c r="E57" i="154"/>
  <c r="E58" i="154"/>
  <c r="E59" i="154"/>
  <c r="E60" i="154"/>
  <c r="E61" i="154"/>
  <c r="E62" i="154"/>
  <c r="E63" i="154"/>
  <c r="E64" i="154"/>
  <c r="E65" i="154"/>
  <c r="E66" i="154"/>
  <c r="E67" i="154"/>
  <c r="E68" i="154"/>
  <c r="E69" i="154"/>
  <c r="E70" i="154"/>
  <c r="E71" i="154"/>
  <c r="E72" i="154"/>
  <c r="E73" i="154"/>
  <c r="E74" i="154"/>
  <c r="E75" i="154"/>
  <c r="E76" i="154"/>
  <c r="E77" i="154"/>
  <c r="E78" i="154"/>
  <c r="E79" i="154"/>
  <c r="E80" i="154"/>
  <c r="E81" i="154"/>
  <c r="E82" i="154"/>
  <c r="E83" i="154"/>
  <c r="E2" i="153"/>
  <c r="E3" i="153"/>
  <c r="E4" i="153"/>
  <c r="E5" i="153"/>
  <c r="E6" i="153"/>
  <c r="E7" i="153"/>
  <c r="E8" i="153"/>
  <c r="E9" i="153"/>
  <c r="E10" i="153"/>
  <c r="E11" i="153"/>
  <c r="E12" i="153"/>
  <c r="E13" i="153"/>
  <c r="E14" i="153"/>
  <c r="E15" i="153"/>
  <c r="E16" i="153"/>
  <c r="E17" i="153"/>
  <c r="E18" i="153"/>
  <c r="E19" i="153"/>
  <c r="E20" i="153"/>
  <c r="E21" i="153"/>
  <c r="E22" i="153"/>
  <c r="E23" i="153"/>
  <c r="E24" i="153"/>
  <c r="E25" i="153"/>
  <c r="E26" i="153"/>
  <c r="E27" i="153"/>
  <c r="E28" i="153"/>
  <c r="E29" i="153"/>
  <c r="E30" i="153"/>
  <c r="E31" i="153"/>
  <c r="E32" i="153"/>
  <c r="E33" i="153"/>
  <c r="E34" i="153"/>
  <c r="E35" i="153"/>
  <c r="E36" i="153"/>
  <c r="E37" i="153"/>
  <c r="E38" i="153"/>
  <c r="E39" i="153"/>
  <c r="E40" i="153"/>
  <c r="E41" i="153"/>
  <c r="E42" i="153"/>
  <c r="E43" i="153"/>
  <c r="E44" i="153"/>
  <c r="E45" i="153"/>
  <c r="E46" i="153"/>
  <c r="E47" i="153"/>
  <c r="E48" i="153"/>
  <c r="E49" i="153"/>
  <c r="E50" i="153"/>
  <c r="E51" i="153"/>
  <c r="E52" i="153"/>
  <c r="E53" i="153"/>
  <c r="E54" i="153"/>
  <c r="E55" i="153"/>
  <c r="E56" i="153"/>
  <c r="E57" i="153"/>
  <c r="E58" i="153"/>
  <c r="E59" i="153"/>
  <c r="E60" i="153"/>
  <c r="E61" i="153"/>
  <c r="E62" i="153"/>
  <c r="E63" i="153"/>
  <c r="E64" i="153"/>
  <c r="E65" i="153"/>
  <c r="E66" i="153"/>
  <c r="E67" i="153"/>
  <c r="E68" i="153"/>
  <c r="E69" i="153"/>
  <c r="E4" i="143"/>
  <c r="E5" i="143"/>
  <c r="E6" i="143"/>
  <c r="E7" i="143"/>
  <c r="E8" i="143"/>
  <c r="E9" i="143"/>
  <c r="E10" i="143"/>
  <c r="E11" i="143"/>
  <c r="E12" i="143"/>
  <c r="E13" i="143"/>
  <c r="E14" i="143"/>
  <c r="E15" i="143"/>
  <c r="E16" i="143"/>
  <c r="E17" i="143"/>
  <c r="E21" i="143"/>
  <c r="E22" i="143"/>
  <c r="E23" i="143"/>
  <c r="E27" i="143"/>
  <c r="E28" i="143"/>
  <c r="E29" i="143"/>
  <c r="E30" i="143"/>
  <c r="E31" i="143"/>
  <c r="E32" i="143"/>
  <c r="E33" i="143"/>
  <c r="E34" i="143"/>
  <c r="E35" i="143"/>
  <c r="E36" i="143"/>
  <c r="E37" i="143"/>
  <c r="E38" i="143"/>
  <c r="E39" i="143"/>
  <c r="E40" i="143"/>
  <c r="E41" i="143"/>
  <c r="E42" i="143"/>
  <c r="E43" i="143"/>
  <c r="E44" i="143"/>
  <c r="E45" i="143"/>
  <c r="E46" i="143"/>
  <c r="E47" i="143"/>
  <c r="E48" i="143"/>
  <c r="E49" i="143"/>
  <c r="E50" i="143"/>
  <c r="E51" i="143"/>
  <c r="E52" i="143"/>
  <c r="E53" i="143"/>
  <c r="E54" i="143"/>
  <c r="E55" i="143"/>
  <c r="E56" i="143"/>
  <c r="E57" i="143"/>
  <c r="E58" i="143"/>
  <c r="E59" i="143"/>
  <c r="E61" i="143"/>
  <c r="E62" i="143"/>
  <c r="E63" i="143"/>
  <c r="E64" i="143"/>
  <c r="E65" i="143"/>
  <c r="E66" i="143"/>
  <c r="E67" i="143"/>
  <c r="E68" i="143"/>
  <c r="E69" i="143"/>
  <c r="E70" i="143"/>
  <c r="E71" i="143"/>
  <c r="E72" i="143"/>
  <c r="E73" i="143"/>
  <c r="E74" i="143"/>
  <c r="E75" i="143"/>
  <c r="E76" i="143"/>
  <c r="E77" i="143"/>
  <c r="E78" i="143"/>
  <c r="E79" i="143"/>
  <c r="E80" i="143"/>
  <c r="E81" i="143"/>
  <c r="E82" i="143"/>
  <c r="E83" i="143"/>
  <c r="E84" i="143"/>
  <c r="E85" i="143"/>
  <c r="E86" i="143"/>
  <c r="E87" i="143"/>
  <c r="E88" i="143"/>
  <c r="E93" i="143"/>
  <c r="E94" i="143"/>
  <c r="E2" i="136"/>
  <c r="E3" i="136"/>
  <c r="E4" i="136"/>
  <c r="E5" i="136"/>
  <c r="E6" i="136"/>
  <c r="E7" i="136"/>
  <c r="E8" i="136"/>
  <c r="E9" i="136"/>
  <c r="E10" i="136"/>
  <c r="E11" i="136"/>
  <c r="E12" i="136"/>
  <c r="E13" i="136"/>
  <c r="E14" i="136"/>
  <c r="E15" i="136"/>
  <c r="E16" i="136"/>
  <c r="F2" i="131"/>
  <c r="G2" i="131"/>
  <c r="E2" i="131" s="1"/>
  <c r="Q2" i="131"/>
  <c r="F3" i="131"/>
  <c r="G3" i="131"/>
  <c r="E3" i="131" s="1"/>
  <c r="Q3" i="131"/>
  <c r="F4" i="131"/>
  <c r="G4" i="131"/>
  <c r="E4" i="131" s="1"/>
  <c r="Q4" i="131"/>
  <c r="F5" i="131"/>
  <c r="G5" i="131"/>
  <c r="E5" i="131" s="1"/>
  <c r="Q5" i="131"/>
  <c r="F6" i="131"/>
  <c r="G6" i="131"/>
  <c r="E6" i="131" s="1"/>
  <c r="Q6" i="131"/>
  <c r="F7" i="131"/>
  <c r="G7" i="131"/>
  <c r="E7" i="131" s="1"/>
  <c r="Q7" i="131"/>
  <c r="F8" i="131"/>
  <c r="G8" i="131"/>
  <c r="E8" i="131" s="1"/>
  <c r="Q8" i="131"/>
  <c r="F9" i="131"/>
  <c r="G9" i="131"/>
  <c r="E9" i="131" s="1"/>
  <c r="Q9" i="131"/>
  <c r="F10" i="131"/>
  <c r="G10" i="131"/>
  <c r="E10" i="131" s="1"/>
  <c r="Q10" i="131"/>
  <c r="F11" i="131"/>
  <c r="G11" i="131"/>
  <c r="E11" i="131" s="1"/>
  <c r="Q11" i="131"/>
  <c r="F12" i="131"/>
  <c r="G12" i="131"/>
  <c r="E12" i="131" s="1"/>
  <c r="Q12" i="131"/>
  <c r="F13" i="131"/>
  <c r="G13" i="131"/>
  <c r="E13" i="131" s="1"/>
  <c r="Q13" i="131"/>
  <c r="E14" i="131"/>
  <c r="F14" i="131"/>
  <c r="G14" i="131"/>
  <c r="Q14" i="131"/>
  <c r="R14" i="131"/>
  <c r="E15" i="131"/>
  <c r="F15" i="131"/>
  <c r="G15" i="131"/>
  <c r="Q15" i="131"/>
  <c r="E16" i="131"/>
  <c r="F16" i="131"/>
  <c r="G16" i="131"/>
  <c r="Q16" i="131"/>
  <c r="E17" i="131"/>
  <c r="F17" i="131"/>
  <c r="G17" i="131"/>
  <c r="Q17" i="131"/>
  <c r="E18" i="131"/>
  <c r="F18" i="131"/>
  <c r="G18" i="131"/>
  <c r="Q18" i="131"/>
  <c r="E19" i="131"/>
  <c r="F19" i="131"/>
  <c r="G19" i="131"/>
  <c r="Q19" i="131"/>
  <c r="E20" i="131"/>
  <c r="F20" i="131"/>
  <c r="G20" i="131"/>
  <c r="Q20" i="131"/>
  <c r="E21" i="131"/>
  <c r="F21" i="131"/>
  <c r="G21" i="131"/>
  <c r="Q21" i="131"/>
  <c r="F22" i="131"/>
  <c r="G22" i="131"/>
  <c r="E22" i="131" s="1"/>
  <c r="Q22" i="131"/>
  <c r="F23" i="131"/>
  <c r="G23" i="131"/>
  <c r="Q23" i="131"/>
  <c r="E24" i="131"/>
  <c r="F24" i="131"/>
  <c r="G24" i="131"/>
  <c r="Q24" i="131"/>
  <c r="E25" i="131"/>
  <c r="F25" i="131"/>
  <c r="G25" i="131"/>
  <c r="Q25" i="131"/>
  <c r="E26" i="131"/>
  <c r="F26" i="131"/>
  <c r="G26" i="131"/>
  <c r="Q26" i="131"/>
  <c r="E27" i="131"/>
  <c r="F27" i="131"/>
  <c r="G27" i="131"/>
  <c r="Q27" i="131"/>
  <c r="E28" i="131"/>
  <c r="F28" i="131"/>
  <c r="G28" i="131"/>
  <c r="Q28" i="131"/>
  <c r="E29" i="131"/>
  <c r="F29" i="131"/>
  <c r="G29" i="131"/>
  <c r="Q29" i="131"/>
  <c r="E30" i="131"/>
  <c r="F30" i="131"/>
  <c r="G30" i="131"/>
  <c r="Q30" i="131"/>
  <c r="E31" i="131"/>
  <c r="F31" i="131"/>
  <c r="G31" i="131"/>
  <c r="Q31" i="131"/>
  <c r="E32" i="131"/>
  <c r="F32" i="131"/>
  <c r="G32" i="131"/>
  <c r="Q32" i="131"/>
  <c r="E33" i="131"/>
  <c r="F33" i="131"/>
  <c r="G33" i="131"/>
  <c r="Q33" i="131"/>
  <c r="E34" i="131"/>
  <c r="F34" i="131"/>
  <c r="G34" i="131"/>
  <c r="Q34" i="131"/>
  <c r="E35" i="131"/>
  <c r="F35" i="131"/>
  <c r="G35" i="131"/>
  <c r="Q35" i="131"/>
  <c r="E36" i="131"/>
  <c r="F36" i="131"/>
  <c r="G36" i="131"/>
  <c r="Q36" i="131"/>
  <c r="E37" i="131"/>
  <c r="F37" i="131"/>
  <c r="G37" i="131"/>
  <c r="Q37" i="131"/>
  <c r="E38" i="131"/>
  <c r="F38" i="131"/>
  <c r="G38" i="131"/>
  <c r="Q38" i="131"/>
  <c r="E39" i="131"/>
  <c r="F39" i="131"/>
  <c r="G39" i="131"/>
  <c r="Q39" i="131"/>
  <c r="E40" i="131"/>
  <c r="F40" i="131"/>
  <c r="G40" i="131"/>
  <c r="Q40" i="131"/>
  <c r="E41" i="131"/>
  <c r="F41" i="131"/>
  <c r="G41" i="131"/>
  <c r="Q41" i="131"/>
  <c r="E42" i="131"/>
  <c r="F42" i="131"/>
  <c r="G42" i="131"/>
  <c r="Q42" i="131"/>
  <c r="E43" i="131"/>
  <c r="F43" i="131"/>
  <c r="G43" i="131"/>
  <c r="Q43" i="131"/>
  <c r="E44" i="131"/>
  <c r="F44" i="131"/>
  <c r="G44" i="131"/>
  <c r="Q44" i="131"/>
  <c r="E45" i="131"/>
  <c r="F45" i="131"/>
  <c r="G45" i="131"/>
  <c r="Q45" i="131"/>
  <c r="E46" i="131"/>
  <c r="F46" i="131"/>
  <c r="G46" i="131"/>
  <c r="Q46" i="131"/>
  <c r="E47" i="131"/>
  <c r="F47" i="131"/>
  <c r="G47" i="131"/>
  <c r="Q47" i="131"/>
  <c r="E48" i="131"/>
  <c r="F48" i="131"/>
  <c r="G48" i="131"/>
  <c r="Q48" i="131"/>
  <c r="E49" i="131"/>
  <c r="F49" i="131"/>
  <c r="G49" i="131"/>
  <c r="Q49" i="131"/>
  <c r="E50" i="131"/>
  <c r="F50" i="131"/>
  <c r="G50" i="131"/>
  <c r="Q50" i="131"/>
  <c r="E51" i="131"/>
  <c r="F51" i="131"/>
  <c r="G51" i="131"/>
  <c r="Q51" i="131"/>
  <c r="E52" i="131"/>
  <c r="F52" i="131"/>
  <c r="G52" i="131"/>
  <c r="Q52" i="131"/>
  <c r="E53" i="131"/>
  <c r="F53" i="131"/>
  <c r="G53" i="131"/>
  <c r="Q53" i="131"/>
  <c r="E54" i="131"/>
  <c r="F54" i="131"/>
  <c r="G54" i="131"/>
  <c r="Q54" i="131"/>
  <c r="E55" i="131"/>
  <c r="F55" i="131"/>
  <c r="G55" i="131"/>
  <c r="Q55" i="131"/>
  <c r="E56" i="131"/>
  <c r="F56" i="131"/>
  <c r="G56" i="131"/>
  <c r="Q56" i="131"/>
  <c r="E57" i="131"/>
  <c r="F57" i="131"/>
  <c r="G57" i="131"/>
  <c r="Q57" i="131"/>
  <c r="E58" i="131"/>
  <c r="F58" i="131"/>
  <c r="G58" i="131"/>
  <c r="Q58" i="131"/>
  <c r="E59" i="131"/>
  <c r="F59" i="131"/>
  <c r="G59" i="131"/>
  <c r="Q59" i="131"/>
  <c r="E60" i="131"/>
  <c r="F60" i="131"/>
  <c r="G60" i="131"/>
  <c r="Q60" i="131"/>
  <c r="E61" i="131"/>
  <c r="F61" i="131"/>
  <c r="G61" i="131"/>
  <c r="Q61" i="131"/>
  <c r="E62" i="131"/>
  <c r="F62" i="131"/>
  <c r="G62" i="131"/>
  <c r="Q62" i="131"/>
  <c r="E63" i="131"/>
  <c r="F63" i="131"/>
  <c r="G63" i="131"/>
  <c r="Q63" i="131"/>
  <c r="E64" i="131"/>
  <c r="F64" i="131"/>
  <c r="G64" i="131"/>
  <c r="Q64" i="131"/>
  <c r="S64" i="131"/>
  <c r="E65" i="131"/>
  <c r="F65" i="131"/>
  <c r="G65" i="131"/>
  <c r="Q65" i="131"/>
  <c r="S65" i="131"/>
  <c r="E66" i="131"/>
  <c r="F66" i="131"/>
  <c r="G66" i="131"/>
  <c r="Q66" i="131"/>
  <c r="E67" i="131"/>
  <c r="F67" i="131"/>
  <c r="G67" i="131"/>
  <c r="Q67" i="131"/>
  <c r="E68" i="131"/>
  <c r="F68" i="131"/>
  <c r="G68" i="131"/>
  <c r="Q68" i="131"/>
  <c r="E69" i="131"/>
  <c r="F69" i="131"/>
  <c r="G69" i="131"/>
  <c r="Q69" i="131"/>
  <c r="E70" i="131"/>
  <c r="F70" i="131"/>
  <c r="G70" i="131"/>
  <c r="Q70" i="131"/>
  <c r="E71" i="131"/>
  <c r="F71" i="131"/>
  <c r="G71" i="131"/>
  <c r="Q71" i="131"/>
  <c r="E72" i="131"/>
  <c r="F72" i="131"/>
  <c r="G72" i="131"/>
  <c r="Q72" i="131"/>
  <c r="E73" i="131"/>
  <c r="F73" i="131"/>
  <c r="G73" i="131"/>
  <c r="Q73" i="131"/>
  <c r="E74" i="131"/>
  <c r="F74" i="131"/>
  <c r="G74" i="131"/>
  <c r="Q74" i="131"/>
  <c r="E75" i="131"/>
  <c r="F75" i="131"/>
  <c r="G75" i="131"/>
  <c r="Q75" i="131"/>
  <c r="E76" i="131"/>
  <c r="F76" i="131"/>
  <c r="G76" i="131"/>
  <c r="Q76" i="131"/>
  <c r="E77" i="131"/>
  <c r="F77" i="131"/>
  <c r="G77" i="131"/>
  <c r="Q77" i="131"/>
  <c r="E78" i="131"/>
  <c r="F78" i="131"/>
  <c r="G78" i="131"/>
  <c r="Q78" i="131"/>
  <c r="E79" i="131"/>
  <c r="F79" i="131"/>
  <c r="G79" i="131"/>
  <c r="Q79" i="131"/>
  <c r="E80" i="131"/>
  <c r="F80" i="131"/>
  <c r="G80" i="131"/>
  <c r="Q80" i="131"/>
  <c r="E81" i="131"/>
  <c r="F81" i="131"/>
  <c r="G81" i="131"/>
  <c r="Q81" i="131"/>
  <c r="E82" i="131"/>
  <c r="F82" i="131"/>
  <c r="G82" i="131"/>
  <c r="Q82" i="131"/>
  <c r="E83" i="131"/>
  <c r="F83" i="131"/>
  <c r="G83" i="131"/>
  <c r="Q83" i="131"/>
  <c r="E84" i="131"/>
  <c r="F84" i="131"/>
  <c r="G84" i="131"/>
  <c r="Q84" i="131"/>
  <c r="E85" i="131"/>
  <c r="F85" i="131"/>
  <c r="G85" i="131"/>
  <c r="Q85" i="131"/>
  <c r="E86" i="131"/>
  <c r="F86" i="131"/>
  <c r="G86" i="131"/>
  <c r="Q86" i="131"/>
  <c r="E87" i="131"/>
  <c r="F87" i="131"/>
  <c r="G87" i="131"/>
  <c r="Q87" i="131"/>
  <c r="E88" i="131"/>
  <c r="F88" i="131"/>
  <c r="G88" i="131"/>
  <c r="Q88" i="131"/>
  <c r="E89" i="131"/>
  <c r="F89" i="131"/>
  <c r="G89" i="131"/>
  <c r="Q89" i="131"/>
  <c r="E90" i="131"/>
  <c r="F90" i="131"/>
  <c r="G90" i="131"/>
  <c r="Q90" i="131"/>
  <c r="E91" i="131"/>
  <c r="F91" i="131"/>
  <c r="G91" i="131"/>
  <c r="Q91" i="131"/>
  <c r="E2" i="100"/>
  <c r="G3" i="100"/>
  <c r="G4" i="100"/>
  <c r="E5" i="100"/>
  <c r="E6" i="100"/>
  <c r="E7" i="100"/>
  <c r="E8" i="100"/>
  <c r="E9" i="100"/>
  <c r="E10" i="100"/>
  <c r="E11" i="100"/>
  <c r="E12" i="100"/>
  <c r="E13" i="100"/>
  <c r="E14" i="100"/>
  <c r="E16" i="100"/>
  <c r="E17" i="100"/>
  <c r="E18" i="100"/>
  <c r="E19" i="100"/>
  <c r="E21" i="100"/>
  <c r="E22" i="100"/>
  <c r="E23" i="100"/>
  <c r="E24" i="100"/>
  <c r="E25" i="100"/>
  <c r="E26" i="100"/>
  <c r="E27" i="100"/>
  <c r="E28" i="100"/>
  <c r="E29" i="100"/>
  <c r="G30" i="100"/>
  <c r="G31" i="100"/>
  <c r="G32" i="100"/>
  <c r="G33" i="100"/>
  <c r="E34" i="100"/>
  <c r="E35" i="100"/>
  <c r="E36" i="100"/>
  <c r="E37" i="100"/>
  <c r="E38" i="100"/>
  <c r="G39" i="100"/>
  <c r="E39" i="100" s="1"/>
  <c r="E40" i="100"/>
  <c r="G41" i="100"/>
  <c r="G42" i="100"/>
  <c r="E43" i="100"/>
  <c r="E45" i="100"/>
  <c r="E46" i="100"/>
  <c r="E47" i="100"/>
  <c r="E49" i="100"/>
  <c r="E50" i="100"/>
  <c r="E51" i="100"/>
  <c r="E52" i="100"/>
  <c r="E53" i="100"/>
  <c r="E54" i="100"/>
  <c r="E55" i="100"/>
  <c r="E56" i="100"/>
  <c r="E57" i="100"/>
  <c r="F2" i="98"/>
  <c r="G2" i="98"/>
  <c r="E2" i="98" s="1"/>
  <c r="U2" i="98"/>
  <c r="V2" i="98"/>
  <c r="W2" i="98"/>
  <c r="E3" i="98"/>
  <c r="F3" i="98"/>
  <c r="G3" i="98"/>
  <c r="U3" i="98"/>
  <c r="V3" i="98"/>
  <c r="W3" i="98"/>
  <c r="F4" i="98"/>
  <c r="G4" i="98"/>
  <c r="E4" i="98" s="1"/>
  <c r="U4" i="98"/>
  <c r="V4" i="98"/>
  <c r="W4" i="98"/>
  <c r="F5" i="98"/>
  <c r="G5" i="98"/>
  <c r="E5" i="98" s="1"/>
  <c r="U5" i="98"/>
  <c r="V5" i="98"/>
  <c r="W5" i="98"/>
  <c r="F6" i="98"/>
  <c r="G6" i="98"/>
  <c r="E6" i="98" s="1"/>
  <c r="U6" i="98"/>
  <c r="V6" i="98"/>
  <c r="E7" i="98"/>
  <c r="F7" i="98"/>
  <c r="G7" i="98"/>
  <c r="U7" i="98"/>
  <c r="V7" i="98"/>
  <c r="W7" i="98"/>
  <c r="F8" i="98"/>
  <c r="G8" i="98"/>
  <c r="E8" i="98" s="1"/>
  <c r="U8" i="98"/>
  <c r="V8" i="98"/>
  <c r="W8" i="98"/>
  <c r="F9" i="98"/>
  <c r="G9" i="98"/>
  <c r="E9" i="98" s="1"/>
  <c r="U9" i="98"/>
  <c r="V9" i="98"/>
  <c r="W9" i="98"/>
  <c r="E10" i="98"/>
  <c r="F10" i="98"/>
  <c r="G10" i="98"/>
  <c r="U10" i="98"/>
  <c r="W10" i="98"/>
  <c r="F11" i="98"/>
  <c r="G11" i="98"/>
  <c r="E11" i="98" s="1"/>
  <c r="U11" i="98"/>
  <c r="V11" i="98"/>
  <c r="W11" i="98"/>
  <c r="F12" i="98"/>
  <c r="G12" i="98"/>
  <c r="E12" i="98" s="1"/>
  <c r="U12" i="98"/>
  <c r="V12" i="98"/>
  <c r="W12" i="98"/>
  <c r="F13" i="98"/>
  <c r="G13" i="98"/>
  <c r="E13" i="98" s="1"/>
  <c r="U13" i="98"/>
  <c r="V13" i="98"/>
  <c r="W13" i="98"/>
  <c r="E14" i="98"/>
  <c r="F14" i="98"/>
  <c r="G14" i="98"/>
  <c r="U14" i="98"/>
  <c r="V14" i="98"/>
  <c r="W14" i="98"/>
  <c r="F15" i="98"/>
  <c r="G15" i="98"/>
  <c r="E15" i="98" s="1"/>
  <c r="U15" i="98"/>
  <c r="V15" i="98"/>
  <c r="W15" i="98"/>
  <c r="E16" i="98"/>
  <c r="F17" i="98"/>
  <c r="G17" i="98"/>
  <c r="E17" i="98" s="1"/>
  <c r="U17" i="98"/>
  <c r="V17" i="98"/>
  <c r="W17" i="98"/>
  <c r="F18" i="98"/>
  <c r="G18" i="98"/>
  <c r="E18" i="98" s="1"/>
  <c r="U18" i="98"/>
  <c r="V18" i="98"/>
  <c r="W18" i="98"/>
  <c r="E19" i="98"/>
  <c r="F19" i="98"/>
  <c r="G19" i="98"/>
  <c r="U19" i="98"/>
  <c r="V19" i="98"/>
  <c r="W19" i="98"/>
  <c r="X19" i="98"/>
  <c r="Y19" i="98"/>
  <c r="E20" i="98"/>
  <c r="F20" i="98"/>
  <c r="G20" i="98"/>
  <c r="U20" i="98"/>
  <c r="V20" i="98"/>
  <c r="W20" i="98"/>
  <c r="E21" i="98"/>
  <c r="F21" i="98"/>
  <c r="G21" i="98"/>
  <c r="U21" i="98"/>
  <c r="V21" i="98"/>
  <c r="W21" i="98"/>
  <c r="F22" i="98"/>
  <c r="H22" i="98"/>
  <c r="G22" i="98" s="1"/>
  <c r="U22" i="98"/>
  <c r="V22" i="98"/>
  <c r="W22" i="98"/>
  <c r="F23" i="98"/>
  <c r="H23" i="98"/>
  <c r="G23" i="98" s="1"/>
  <c r="U23" i="98"/>
  <c r="V23" i="98"/>
  <c r="W23" i="98"/>
  <c r="E24" i="98"/>
  <c r="F25" i="98"/>
  <c r="H25" i="98"/>
  <c r="E25" i="98" s="1"/>
  <c r="U25" i="98"/>
  <c r="V25" i="98"/>
  <c r="W25" i="98"/>
  <c r="E26" i="98"/>
  <c r="F26" i="98"/>
  <c r="G26" i="98"/>
  <c r="U26" i="98"/>
  <c r="V26" i="98"/>
  <c r="W26" i="98"/>
  <c r="E27" i="98"/>
  <c r="F27" i="98"/>
  <c r="G27" i="98"/>
  <c r="U27" i="98"/>
  <c r="V27" i="98"/>
  <c r="W27" i="98"/>
  <c r="F28" i="98"/>
  <c r="G28" i="98"/>
  <c r="E28" i="98" s="1"/>
  <c r="U28" i="98"/>
  <c r="V28" i="98"/>
  <c r="W28" i="98"/>
  <c r="F29" i="98"/>
  <c r="H29" i="98"/>
  <c r="G29" i="98" s="1"/>
  <c r="U29" i="98"/>
  <c r="V29" i="98"/>
  <c r="W29" i="98"/>
  <c r="E30" i="98"/>
  <c r="F30" i="98"/>
  <c r="G30" i="98"/>
  <c r="U30" i="98"/>
  <c r="V30" i="98"/>
  <c r="W30" i="98"/>
  <c r="E31" i="98"/>
  <c r="F31" i="98"/>
  <c r="G31" i="98"/>
  <c r="U31" i="98"/>
  <c r="V31" i="98"/>
  <c r="F32" i="98"/>
  <c r="G32" i="98"/>
  <c r="E32" i="98" s="1"/>
  <c r="U32" i="98"/>
  <c r="V32" i="98"/>
  <c r="W32" i="98"/>
  <c r="F33" i="98"/>
  <c r="I33" i="98"/>
  <c r="G33" i="98" s="1"/>
  <c r="U33" i="98"/>
  <c r="V33" i="98"/>
  <c r="W33" i="98"/>
  <c r="E34" i="98"/>
  <c r="F34" i="98"/>
  <c r="G34" i="98"/>
  <c r="U34" i="98"/>
  <c r="V34" i="98"/>
  <c r="W34" i="98"/>
  <c r="F35" i="98"/>
  <c r="G35" i="98"/>
  <c r="E35" i="98" s="1"/>
  <c r="U35" i="98"/>
  <c r="V35" i="98"/>
  <c r="W35" i="98"/>
  <c r="E36" i="98"/>
  <c r="F37" i="98"/>
  <c r="G37" i="98"/>
  <c r="E37" i="98" s="1"/>
  <c r="U37" i="98"/>
  <c r="V37" i="98"/>
  <c r="W37" i="98"/>
  <c r="F38" i="98"/>
  <c r="G38" i="98"/>
  <c r="E38" i="98" s="1"/>
  <c r="U38" i="98"/>
  <c r="V38" i="98"/>
  <c r="W38" i="98"/>
  <c r="E39" i="98"/>
  <c r="F39" i="98"/>
  <c r="G39" i="98"/>
  <c r="U39" i="98"/>
  <c r="V39" i="98"/>
  <c r="W39" i="98"/>
  <c r="E40" i="98"/>
  <c r="F40" i="98"/>
  <c r="G40" i="98"/>
  <c r="U40" i="98"/>
  <c r="V40" i="98"/>
  <c r="W40" i="98"/>
  <c r="F41" i="98"/>
  <c r="G41" i="98"/>
  <c r="E41" i="98" s="1"/>
  <c r="U41" i="98"/>
  <c r="V41" i="98"/>
  <c r="W41" i="98"/>
  <c r="F42" i="98"/>
  <c r="G42" i="98"/>
  <c r="E42" i="98" s="1"/>
  <c r="U42" i="98"/>
  <c r="V42" i="98"/>
  <c r="W42" i="98"/>
  <c r="E43" i="98"/>
  <c r="F43" i="98"/>
  <c r="G43" i="98"/>
  <c r="U43" i="98"/>
  <c r="V43" i="98"/>
  <c r="W43" i="98"/>
  <c r="E44" i="98"/>
  <c r="F44" i="98"/>
  <c r="G44" i="98"/>
  <c r="U44" i="98"/>
  <c r="V44" i="98"/>
  <c r="W44" i="98"/>
  <c r="F45" i="98"/>
  <c r="G45" i="98"/>
  <c r="E45" i="98" s="1"/>
  <c r="U45" i="98"/>
  <c r="V45" i="98"/>
  <c r="W45" i="98"/>
  <c r="F46" i="98"/>
  <c r="G46" i="98"/>
  <c r="E46" i="98" s="1"/>
  <c r="U46" i="98"/>
  <c r="V46" i="98"/>
  <c r="W46" i="98"/>
  <c r="E47" i="98"/>
  <c r="F47" i="98"/>
  <c r="G47" i="98"/>
  <c r="U47" i="98"/>
  <c r="V47" i="98"/>
  <c r="W47" i="98"/>
  <c r="E48" i="98"/>
  <c r="F48" i="98"/>
  <c r="G48" i="98"/>
  <c r="U48" i="98"/>
  <c r="V48" i="98"/>
  <c r="W48" i="98"/>
  <c r="F49" i="98"/>
  <c r="I49" i="98"/>
  <c r="V49" i="98" s="1"/>
  <c r="U49" i="98"/>
  <c r="W49" i="98"/>
  <c r="F50" i="98"/>
  <c r="I50" i="98"/>
  <c r="G50" i="98" s="1"/>
  <c r="U50" i="98"/>
  <c r="V50" i="98"/>
  <c r="W50" i="98"/>
  <c r="F51" i="98"/>
  <c r="I51" i="98"/>
  <c r="G51" i="98" s="1"/>
  <c r="U51" i="98"/>
  <c r="V51" i="98"/>
  <c r="W51" i="98"/>
  <c r="E52" i="98"/>
  <c r="F52" i="98"/>
  <c r="G52" i="98"/>
  <c r="U52" i="98"/>
  <c r="V52" i="98"/>
  <c r="W52" i="98"/>
  <c r="E53" i="98"/>
  <c r="F54" i="98"/>
  <c r="G54" i="98"/>
  <c r="E54" i="98" s="1"/>
  <c r="U54" i="98"/>
  <c r="V54" i="98"/>
  <c r="W54" i="98"/>
  <c r="F55" i="98"/>
  <c r="G55" i="98"/>
  <c r="E55" i="98" s="1"/>
  <c r="U55" i="98"/>
  <c r="V55" i="98"/>
  <c r="W55" i="98"/>
  <c r="F56" i="98"/>
  <c r="G56" i="98"/>
  <c r="I56" i="98"/>
  <c r="U56" i="98"/>
  <c r="V56" i="98"/>
  <c r="W56" i="98"/>
  <c r="F57" i="98"/>
  <c r="G57" i="98"/>
  <c r="I57" i="98"/>
  <c r="V57" i="98" s="1"/>
  <c r="U57" i="98"/>
  <c r="W57" i="98"/>
  <c r="E58" i="98"/>
  <c r="E59" i="98"/>
  <c r="F59" i="98"/>
  <c r="G59" i="98"/>
  <c r="U59" i="98"/>
  <c r="V59" i="98"/>
  <c r="W59" i="98"/>
  <c r="F60" i="98"/>
  <c r="G60" i="98"/>
  <c r="E60" i="98" s="1"/>
  <c r="U60" i="98"/>
  <c r="V60" i="98"/>
  <c r="W60" i="98"/>
  <c r="F61" i="98"/>
  <c r="G61" i="98"/>
  <c r="E61" i="98" s="1"/>
  <c r="U61" i="98"/>
  <c r="V61" i="98"/>
  <c r="W61" i="98"/>
  <c r="E62" i="98"/>
  <c r="F62" i="98"/>
  <c r="G62" i="98"/>
  <c r="U62" i="98"/>
  <c r="V62" i="98"/>
  <c r="W62" i="98"/>
  <c r="E63" i="98"/>
  <c r="F63" i="98"/>
  <c r="G63" i="98"/>
  <c r="U63" i="98"/>
  <c r="V63" i="98"/>
  <c r="W63" i="98"/>
  <c r="F64" i="98"/>
  <c r="G64" i="98"/>
  <c r="E64" i="98" s="1"/>
  <c r="U64" i="98"/>
  <c r="V64" i="98"/>
  <c r="W64" i="98"/>
  <c r="F65" i="98"/>
  <c r="G65" i="98"/>
  <c r="E65" i="98" s="1"/>
  <c r="U65" i="98"/>
  <c r="V65" i="98"/>
  <c r="W65" i="98"/>
  <c r="F66" i="98"/>
  <c r="G66" i="98"/>
  <c r="E66" i="98" s="1"/>
  <c r="U66" i="98"/>
  <c r="V66" i="98"/>
  <c r="W66" i="98"/>
  <c r="G67" i="98"/>
  <c r="E68" i="98"/>
  <c r="F68" i="98"/>
  <c r="G68" i="98"/>
  <c r="U68" i="98"/>
  <c r="V68" i="98"/>
  <c r="W68" i="98"/>
  <c r="F69" i="98"/>
  <c r="G69" i="98"/>
  <c r="E69" i="98" s="1"/>
  <c r="U69" i="98"/>
  <c r="V69" i="98"/>
  <c r="W69" i="98"/>
  <c r="F70" i="98"/>
  <c r="G70" i="98"/>
  <c r="E70" i="98" s="1"/>
  <c r="U70" i="98"/>
  <c r="V70" i="98"/>
  <c r="W70" i="98"/>
  <c r="F71" i="98"/>
  <c r="H71" i="98"/>
  <c r="E71" i="98" s="1"/>
  <c r="U71" i="98"/>
  <c r="V71" i="98"/>
  <c r="W71" i="98"/>
  <c r="F72" i="98"/>
  <c r="G72" i="98"/>
  <c r="E72" i="98" s="1"/>
  <c r="U72" i="98"/>
  <c r="V72" i="98"/>
  <c r="W72" i="98"/>
  <c r="E73" i="98"/>
  <c r="F73" i="98"/>
  <c r="G73" i="98"/>
  <c r="U73" i="98"/>
  <c r="V73" i="98"/>
  <c r="F74" i="98"/>
  <c r="G74" i="98"/>
  <c r="E74" i="98" s="1"/>
  <c r="U74" i="98"/>
  <c r="V74" i="98"/>
  <c r="W74" i="98"/>
  <c r="F75" i="98"/>
  <c r="G75" i="98"/>
  <c r="E75" i="98" s="1"/>
  <c r="U75" i="98"/>
  <c r="V75" i="98"/>
  <c r="W75" i="98"/>
  <c r="E76" i="98"/>
  <c r="F76" i="98"/>
  <c r="G76" i="98"/>
  <c r="U76" i="98"/>
  <c r="V76" i="98"/>
  <c r="W76" i="98"/>
  <c r="F77" i="98"/>
  <c r="G77" i="98"/>
  <c r="E77" i="98" s="1"/>
  <c r="U77" i="98"/>
  <c r="V77" i="98"/>
  <c r="W77" i="98"/>
  <c r="F78" i="98"/>
  <c r="G78" i="98"/>
  <c r="E78" i="98" s="1"/>
  <c r="U78" i="98"/>
  <c r="V78" i="98"/>
  <c r="W78" i="98"/>
  <c r="F79" i="98"/>
  <c r="G79" i="98"/>
  <c r="E79" i="98" s="1"/>
  <c r="U79" i="98"/>
  <c r="V79" i="98"/>
  <c r="W79" i="98"/>
  <c r="E80" i="98"/>
  <c r="F80" i="98"/>
  <c r="G80" i="98"/>
  <c r="U80" i="98"/>
  <c r="V80" i="98"/>
  <c r="W80" i="98"/>
  <c r="F81" i="98"/>
  <c r="G81" i="98"/>
  <c r="E81" i="98" s="1"/>
  <c r="U81" i="98"/>
  <c r="V81" i="98"/>
  <c r="W81" i="98"/>
  <c r="F82" i="98"/>
  <c r="G82" i="98"/>
  <c r="E82" i="98" s="1"/>
  <c r="U82" i="98"/>
  <c r="V82" i="98"/>
  <c r="W82" i="98"/>
  <c r="F83" i="98"/>
  <c r="G83" i="98"/>
  <c r="E83" i="98" s="1"/>
  <c r="U83" i="98"/>
  <c r="V83" i="98"/>
  <c r="W83" i="98"/>
  <c r="E84" i="98"/>
  <c r="F84" i="98"/>
  <c r="G84" i="98"/>
  <c r="U84" i="98"/>
  <c r="V84" i="98"/>
  <c r="W84" i="98"/>
  <c r="F85" i="98"/>
  <c r="G85" i="98"/>
  <c r="E85" i="98" s="1"/>
  <c r="U85" i="98"/>
  <c r="V85" i="98"/>
  <c r="W85" i="98"/>
  <c r="F86" i="98"/>
  <c r="G86" i="98"/>
  <c r="E86" i="98" s="1"/>
  <c r="U86" i="98"/>
  <c r="V86" i="98"/>
  <c r="W86" i="98"/>
  <c r="F87" i="98"/>
  <c r="G87" i="98"/>
  <c r="E87" i="98" s="1"/>
  <c r="U87" i="98"/>
  <c r="V87" i="98"/>
  <c r="W87" i="98"/>
  <c r="E88" i="98"/>
  <c r="F88" i="98"/>
  <c r="G88" i="98"/>
  <c r="U88" i="98"/>
  <c r="V88" i="98"/>
  <c r="W88" i="98"/>
  <c r="F89" i="98"/>
  <c r="G89" i="98"/>
  <c r="E89" i="98" s="1"/>
  <c r="U89" i="98"/>
  <c r="V89" i="98"/>
  <c r="W89" i="98"/>
  <c r="F90" i="98"/>
  <c r="G90" i="98"/>
  <c r="E90" i="98" s="1"/>
  <c r="U90" i="98"/>
  <c r="V90" i="98"/>
  <c r="W90" i="98"/>
  <c r="F91" i="98"/>
  <c r="G91" i="98"/>
  <c r="E91" i="98" s="1"/>
  <c r="U91" i="98"/>
  <c r="V91" i="98"/>
  <c r="W91" i="98"/>
  <c r="E92" i="98"/>
  <c r="F92" i="98"/>
  <c r="G92" i="98"/>
  <c r="U92" i="98"/>
  <c r="V92" i="98"/>
  <c r="W92" i="98"/>
  <c r="F93" i="98"/>
  <c r="G93" i="98"/>
  <c r="E93" i="98" s="1"/>
  <c r="U93" i="98"/>
  <c r="V93" i="98"/>
  <c r="W93" i="98"/>
  <c r="F94" i="98"/>
  <c r="G94" i="98"/>
  <c r="E94" i="98" s="1"/>
  <c r="U94" i="98"/>
  <c r="V94" i="98"/>
  <c r="W94" i="98"/>
  <c r="F95" i="98"/>
  <c r="G95" i="98"/>
  <c r="E95" i="98" s="1"/>
  <c r="U95" i="98"/>
  <c r="V95" i="98"/>
  <c r="W95" i="98"/>
  <c r="E96" i="98"/>
  <c r="F97" i="98"/>
  <c r="G97" i="98"/>
  <c r="E97" i="98" s="1"/>
  <c r="U97" i="98"/>
  <c r="V97" i="98"/>
  <c r="W97" i="98"/>
  <c r="E98" i="98"/>
  <c r="F98" i="98"/>
  <c r="G98" i="98"/>
  <c r="U98" i="98"/>
  <c r="V98" i="98"/>
  <c r="W98" i="98"/>
  <c r="F99" i="98"/>
  <c r="G99" i="98"/>
  <c r="E99" i="98" s="1"/>
  <c r="U99" i="98"/>
  <c r="V99" i="98"/>
  <c r="W99" i="98"/>
  <c r="F100" i="98"/>
  <c r="G100" i="98"/>
  <c r="E100" i="98" s="1"/>
  <c r="U100" i="98"/>
  <c r="V100" i="98"/>
  <c r="W100" i="98"/>
  <c r="F101" i="98"/>
  <c r="G101" i="98"/>
  <c r="I101" i="98"/>
  <c r="U101" i="98"/>
  <c r="V101" i="98"/>
  <c r="W101" i="98"/>
  <c r="E102" i="98"/>
  <c r="F102" i="98"/>
  <c r="G102" i="98"/>
  <c r="U102" i="98"/>
  <c r="V102" i="98"/>
  <c r="W102" i="98"/>
  <c r="F103" i="98"/>
  <c r="G103" i="98"/>
  <c r="E103" i="98" s="1"/>
  <c r="U103" i="98"/>
  <c r="V103" i="98"/>
  <c r="W103" i="98"/>
  <c r="E104" i="98"/>
  <c r="F105" i="98"/>
  <c r="G105" i="98"/>
  <c r="E105" i="98" s="1"/>
  <c r="U105" i="98"/>
  <c r="V105" i="98"/>
  <c r="W105" i="98"/>
  <c r="F106" i="98"/>
  <c r="G106" i="98"/>
  <c r="E106" i="98" s="1"/>
  <c r="U106" i="98"/>
  <c r="V106" i="98"/>
  <c r="W106" i="98"/>
  <c r="E107" i="98"/>
  <c r="F108" i="98"/>
  <c r="G108" i="98"/>
  <c r="E108" i="98" s="1"/>
  <c r="U108" i="98"/>
  <c r="V108" i="98"/>
  <c r="W108" i="98"/>
  <c r="F109" i="98"/>
  <c r="G109" i="98"/>
  <c r="I109" i="98"/>
  <c r="V109" i="98" s="1"/>
  <c r="U109" i="98"/>
  <c r="W109" i="98"/>
  <c r="F110" i="98"/>
  <c r="G110" i="98"/>
  <c r="E110" i="98" s="1"/>
  <c r="U110" i="98"/>
  <c r="V110" i="98"/>
  <c r="W110" i="98"/>
  <c r="F111" i="98"/>
  <c r="G111" i="98"/>
  <c r="E111" i="98" s="1"/>
  <c r="U111" i="98"/>
  <c r="V111" i="98"/>
  <c r="W111" i="98"/>
  <c r="Y111" i="98"/>
  <c r="F112" i="98"/>
  <c r="G112" i="98"/>
  <c r="L112" i="98"/>
  <c r="U112" i="98"/>
  <c r="V112" i="98"/>
  <c r="W112" i="98"/>
  <c r="X112" i="98"/>
  <c r="Y112" i="98"/>
  <c r="G113" i="98"/>
  <c r="Y113" i="98"/>
  <c r="F114" i="98"/>
  <c r="L114" i="98"/>
  <c r="Y114" i="98" s="1"/>
  <c r="U114" i="98"/>
  <c r="V114" i="98"/>
  <c r="W114" i="98"/>
  <c r="F115" i="98"/>
  <c r="G115" i="98"/>
  <c r="E115" i="98" s="1"/>
  <c r="U115" i="98"/>
  <c r="V115" i="98"/>
  <c r="W115" i="98"/>
  <c r="F116" i="98"/>
  <c r="G116" i="98"/>
  <c r="E116" i="98" s="1"/>
  <c r="U116" i="98"/>
  <c r="V116" i="98"/>
  <c r="W116" i="98"/>
  <c r="E117" i="98"/>
  <c r="F117" i="98"/>
  <c r="G117" i="98"/>
  <c r="U117" i="98"/>
  <c r="V117" i="98"/>
  <c r="W117" i="98"/>
  <c r="F118" i="98"/>
  <c r="G118" i="98"/>
  <c r="E118" i="98" s="1"/>
  <c r="U118" i="98"/>
  <c r="V118" i="98"/>
  <c r="W118" i="98"/>
  <c r="F119" i="98"/>
  <c r="G119" i="98"/>
  <c r="E119" i="98" s="1"/>
  <c r="U119" i="98"/>
  <c r="V119" i="98"/>
  <c r="W119" i="98"/>
  <c r="F120" i="98"/>
  <c r="G120" i="98"/>
  <c r="E120" i="98" s="1"/>
  <c r="U120" i="98"/>
  <c r="V120" i="98"/>
  <c r="W120" i="98"/>
  <c r="E121" i="98"/>
  <c r="F121" i="98"/>
  <c r="H121" i="98"/>
  <c r="U121" i="98" s="1"/>
  <c r="V121" i="98"/>
  <c r="W121" i="98"/>
  <c r="E122" i="98"/>
  <c r="E123" i="98"/>
  <c r="F123" i="98"/>
  <c r="G123" i="98"/>
  <c r="U123" i="98"/>
  <c r="V123" i="98"/>
  <c r="W123" i="98"/>
  <c r="F124" i="98"/>
  <c r="G124" i="98"/>
  <c r="E124" i="98" s="1"/>
  <c r="U124" i="98"/>
  <c r="V124" i="98"/>
  <c r="W124" i="98"/>
  <c r="F125" i="98"/>
  <c r="G125" i="98"/>
  <c r="E125" i="98" s="1"/>
  <c r="U125" i="98"/>
  <c r="V125" i="98"/>
  <c r="W125" i="98"/>
  <c r="E126" i="98"/>
  <c r="F126" i="98"/>
  <c r="U126" i="98"/>
  <c r="V126" i="98"/>
  <c r="W126" i="98"/>
  <c r="F127" i="98"/>
  <c r="G127" i="98"/>
  <c r="E127" i="98" s="1"/>
  <c r="U127" i="98"/>
  <c r="V127" i="98"/>
  <c r="W127" i="98"/>
  <c r="E128" i="98"/>
  <c r="F129" i="98"/>
  <c r="G129" i="98"/>
  <c r="E129" i="98" s="1"/>
  <c r="U129" i="98"/>
  <c r="V129" i="98"/>
  <c r="W129" i="98"/>
  <c r="F130" i="98"/>
  <c r="G130" i="98"/>
  <c r="E130" i="98" s="1"/>
  <c r="U130" i="98"/>
  <c r="V130" i="98"/>
  <c r="W130" i="98"/>
  <c r="E131" i="98"/>
  <c r="F131" i="98"/>
  <c r="G131" i="98"/>
  <c r="U131" i="98"/>
  <c r="V131" i="98"/>
  <c r="W131" i="98"/>
  <c r="E132" i="98"/>
  <c r="F132" i="98"/>
  <c r="G132" i="98"/>
  <c r="U132" i="98"/>
  <c r="V132" i="98"/>
  <c r="W132" i="98"/>
  <c r="F133" i="98"/>
  <c r="I133" i="98"/>
  <c r="V133" i="98" s="1"/>
  <c r="U133" i="98"/>
  <c r="W133" i="98"/>
  <c r="F134" i="98"/>
  <c r="G134" i="98"/>
  <c r="E134" i="98" s="1"/>
  <c r="U134" i="98"/>
  <c r="V134" i="98"/>
  <c r="W134" i="98"/>
  <c r="E135" i="98"/>
  <c r="F135" i="98"/>
  <c r="G135" i="98"/>
  <c r="U135" i="98"/>
  <c r="V135" i="98"/>
  <c r="W135" i="98"/>
  <c r="E136" i="98"/>
  <c r="F136" i="98"/>
  <c r="G136" i="98"/>
  <c r="U136" i="98"/>
  <c r="V136" i="98"/>
  <c r="W136" i="98"/>
  <c r="F137" i="98"/>
  <c r="G137" i="98"/>
  <c r="E137" i="98" s="1"/>
  <c r="U137" i="98"/>
  <c r="V137" i="98"/>
  <c r="W137" i="98"/>
  <c r="F138" i="98"/>
  <c r="G138" i="98"/>
  <c r="E138" i="98" s="1"/>
  <c r="U138" i="98"/>
  <c r="V138" i="98"/>
  <c r="W138" i="98"/>
  <c r="F139" i="98"/>
  <c r="G139" i="98"/>
  <c r="H139" i="98"/>
  <c r="U139" i="98"/>
  <c r="V139" i="98"/>
  <c r="W139" i="98"/>
  <c r="E140" i="98"/>
  <c r="F140" i="98"/>
  <c r="G140" i="98"/>
  <c r="U140" i="98"/>
  <c r="V140" i="98"/>
  <c r="W140" i="98"/>
  <c r="F141" i="98"/>
  <c r="G141" i="98"/>
  <c r="E141" i="98" s="1"/>
  <c r="U141" i="98"/>
  <c r="V141" i="98"/>
  <c r="W141" i="98"/>
  <c r="F142" i="98"/>
  <c r="G142" i="98"/>
  <c r="E142" i="98" s="1"/>
  <c r="U142" i="98"/>
  <c r="V142" i="98"/>
  <c r="W142" i="98"/>
  <c r="E143" i="98"/>
  <c r="F143" i="98"/>
  <c r="G143" i="98"/>
  <c r="U143" i="98"/>
  <c r="V143" i="98"/>
  <c r="W143" i="98"/>
  <c r="E144" i="98"/>
  <c r="F144" i="98"/>
  <c r="G144" i="98"/>
  <c r="U144" i="98"/>
  <c r="V144" i="98"/>
  <c r="W144" i="98"/>
  <c r="F145" i="98"/>
  <c r="G145" i="98"/>
  <c r="E145" i="98" s="1"/>
  <c r="U145" i="98"/>
  <c r="V145" i="98"/>
  <c r="W145" i="98"/>
  <c r="F146" i="98"/>
  <c r="G146" i="98"/>
  <c r="E146" i="98" s="1"/>
  <c r="U146" i="98"/>
  <c r="V146" i="98"/>
  <c r="W146" i="98"/>
  <c r="E147" i="98"/>
  <c r="F147" i="98"/>
  <c r="G147" i="98"/>
  <c r="U147" i="98"/>
  <c r="V147" i="98"/>
  <c r="W147" i="98"/>
  <c r="E148" i="98"/>
  <c r="F148" i="98"/>
  <c r="G148" i="98"/>
  <c r="U148" i="98"/>
  <c r="V148" i="98"/>
  <c r="W148" i="98"/>
  <c r="X148" i="98"/>
  <c r="F149" i="98"/>
  <c r="K149" i="98"/>
  <c r="G149" i="98" s="1"/>
  <c r="U149" i="98"/>
  <c r="V149" i="98"/>
  <c r="W149" i="98"/>
  <c r="F150" i="98"/>
  <c r="K150" i="98"/>
  <c r="G150" i="98" s="1"/>
  <c r="U150" i="98"/>
  <c r="V150" i="98"/>
  <c r="W150" i="98"/>
  <c r="G151" i="98"/>
  <c r="F152" i="98"/>
  <c r="K152" i="98"/>
  <c r="E152" i="98" s="1"/>
  <c r="U152" i="98"/>
  <c r="V152" i="98"/>
  <c r="W152" i="98"/>
  <c r="Y152" i="98"/>
  <c r="G153" i="98"/>
  <c r="E154" i="98"/>
  <c r="F154" i="98"/>
  <c r="G154" i="98"/>
  <c r="U154" i="98"/>
  <c r="V154" i="98"/>
  <c r="W154" i="98"/>
  <c r="Y154" i="98"/>
  <c r="F155" i="98"/>
  <c r="G155" i="98"/>
  <c r="E155" i="98" s="1"/>
  <c r="U155" i="98"/>
  <c r="V155" i="98"/>
  <c r="W155" i="98"/>
  <c r="F156" i="98"/>
  <c r="G156" i="98"/>
  <c r="E156" i="98" s="1"/>
  <c r="U156" i="98"/>
  <c r="V156" i="98"/>
  <c r="W156" i="98"/>
  <c r="F157" i="98"/>
  <c r="G157" i="98"/>
  <c r="E157" i="98" s="1"/>
  <c r="U157" i="98"/>
  <c r="V157" i="98"/>
  <c r="W157" i="98"/>
  <c r="E158" i="98"/>
  <c r="F158" i="98"/>
  <c r="G158" i="98"/>
  <c r="U158" i="98"/>
  <c r="V158" i="98"/>
  <c r="W158" i="98"/>
  <c r="F159" i="98"/>
  <c r="G159" i="98"/>
  <c r="E159" i="98" s="1"/>
  <c r="U159" i="98"/>
  <c r="V159" i="98"/>
  <c r="W159" i="98"/>
  <c r="F160" i="98"/>
  <c r="G160" i="98"/>
  <c r="E160" i="98" s="1"/>
  <c r="U160" i="98"/>
  <c r="V160" i="98"/>
  <c r="W160" i="98"/>
  <c r="G161" i="98"/>
  <c r="F162" i="98"/>
  <c r="H162" i="98"/>
  <c r="G162" i="98" s="1"/>
  <c r="U162" i="98"/>
  <c r="V162" i="98"/>
  <c r="W162" i="98"/>
  <c r="E163" i="98"/>
  <c r="F163" i="98"/>
  <c r="G163" i="98"/>
  <c r="U163" i="98"/>
  <c r="V163" i="98"/>
  <c r="W163" i="98"/>
  <c r="E164" i="98"/>
  <c r="F164" i="98"/>
  <c r="G164" i="98"/>
  <c r="U164" i="98"/>
  <c r="V164" i="98"/>
  <c r="W164" i="98"/>
  <c r="F165" i="98"/>
  <c r="G165" i="98"/>
  <c r="E165" i="98" s="1"/>
  <c r="V165" i="98"/>
  <c r="W165" i="98"/>
  <c r="E166" i="98"/>
  <c r="F166" i="98"/>
  <c r="G166" i="98"/>
  <c r="U166" i="98"/>
  <c r="V166" i="98"/>
  <c r="W166" i="98"/>
  <c r="E167" i="98"/>
  <c r="F167" i="98"/>
  <c r="G167" i="98"/>
  <c r="U167" i="98"/>
  <c r="V167" i="98"/>
  <c r="W167" i="98"/>
  <c r="F168" i="98"/>
  <c r="G168" i="98"/>
  <c r="E168" i="98" s="1"/>
  <c r="U168" i="98"/>
  <c r="V168" i="98"/>
  <c r="W168" i="98"/>
  <c r="F169" i="98"/>
  <c r="G169" i="98"/>
  <c r="E169" i="98" s="1"/>
  <c r="U169" i="98"/>
  <c r="V169" i="98"/>
  <c r="W169" i="98"/>
  <c r="F170" i="98"/>
  <c r="G170" i="98"/>
  <c r="E170" i="98" s="1"/>
  <c r="U170" i="98"/>
  <c r="V170" i="98"/>
  <c r="W170" i="98"/>
  <c r="X170" i="98"/>
  <c r="E171" i="98"/>
  <c r="F171" i="98"/>
  <c r="G171" i="98"/>
  <c r="U171" i="98"/>
  <c r="V171" i="98"/>
  <c r="W171" i="98"/>
  <c r="X171" i="98"/>
  <c r="F172" i="98"/>
  <c r="G172" i="98"/>
  <c r="K172" i="98"/>
  <c r="U172" i="98"/>
  <c r="V172" i="98"/>
  <c r="W172" i="98"/>
  <c r="X172" i="98"/>
  <c r="E173" i="98"/>
  <c r="F173" i="98"/>
  <c r="G173" i="98"/>
  <c r="U173" i="98"/>
  <c r="V173" i="98"/>
  <c r="W173" i="98"/>
  <c r="F174" i="98"/>
  <c r="G174" i="98"/>
  <c r="E174" i="98" s="1"/>
  <c r="U174" i="98"/>
  <c r="V174" i="98"/>
  <c r="W174" i="98"/>
  <c r="F175" i="98"/>
  <c r="G175" i="98"/>
  <c r="E175" i="98" s="1"/>
  <c r="U175" i="98"/>
  <c r="V175" i="98"/>
  <c r="W175" i="98"/>
  <c r="E176" i="98"/>
  <c r="F176" i="98"/>
  <c r="G176" i="98"/>
  <c r="U176" i="98"/>
  <c r="V176" i="98"/>
  <c r="W176" i="98"/>
  <c r="E177" i="98"/>
  <c r="F177" i="98"/>
  <c r="G177" i="98"/>
  <c r="U177" i="98"/>
  <c r="V177" i="98"/>
  <c r="W177" i="98"/>
  <c r="F178" i="98"/>
  <c r="G178" i="98"/>
  <c r="E178" i="98" s="1"/>
  <c r="U178" i="98"/>
  <c r="V178" i="98"/>
  <c r="W178" i="98"/>
  <c r="F179" i="98"/>
  <c r="G179" i="98"/>
  <c r="E179" i="98" s="1"/>
  <c r="U179" i="98"/>
  <c r="V179" i="98"/>
  <c r="W179" i="98"/>
  <c r="E180" i="98"/>
  <c r="F180" i="98"/>
  <c r="G180" i="98"/>
  <c r="U180" i="98"/>
  <c r="V180" i="98"/>
  <c r="W180" i="98"/>
  <c r="E181" i="98"/>
  <c r="F181" i="98"/>
  <c r="G181" i="98"/>
  <c r="U181" i="98"/>
  <c r="V181" i="98"/>
  <c r="W181" i="98"/>
  <c r="F182" i="98"/>
  <c r="G182" i="98"/>
  <c r="E182" i="98" s="1"/>
  <c r="U182" i="98"/>
  <c r="V182" i="98"/>
  <c r="W182" i="98"/>
  <c r="F183" i="98"/>
  <c r="G183" i="98"/>
  <c r="E183" i="98" s="1"/>
  <c r="U183" i="98"/>
  <c r="V183" i="98"/>
  <c r="W183" i="98"/>
  <c r="E184" i="98"/>
  <c r="F184" i="98"/>
  <c r="G184" i="98"/>
  <c r="U184" i="98"/>
  <c r="V184" i="98"/>
  <c r="W184" i="98"/>
  <c r="E185" i="98"/>
  <c r="F185" i="98"/>
  <c r="G185" i="98"/>
  <c r="U185" i="98"/>
  <c r="V185" i="98"/>
  <c r="W185" i="98"/>
  <c r="F186" i="98"/>
  <c r="G186" i="98"/>
  <c r="E186" i="98" s="1"/>
  <c r="U186" i="98"/>
  <c r="V186" i="98"/>
  <c r="W186" i="98"/>
  <c r="G187" i="98"/>
  <c r="E187" i="98" s="1"/>
  <c r="E188" i="98"/>
  <c r="F189" i="98"/>
  <c r="G189" i="98"/>
  <c r="E189" i="98" s="1"/>
  <c r="U189" i="98"/>
  <c r="V189" i="98"/>
  <c r="W189" i="98"/>
  <c r="F190" i="98"/>
  <c r="G190" i="98"/>
  <c r="E190" i="98" s="1"/>
  <c r="U190" i="98"/>
  <c r="V190" i="98"/>
  <c r="W190" i="98"/>
  <c r="F191" i="98"/>
  <c r="G191" i="98"/>
  <c r="E191" i="98" s="1"/>
  <c r="U191" i="98"/>
  <c r="V191" i="98"/>
  <c r="W191" i="98"/>
  <c r="E192" i="98"/>
  <c r="F192" i="98"/>
  <c r="G192" i="98"/>
  <c r="U192" i="98"/>
  <c r="V192" i="98"/>
  <c r="W192" i="98"/>
  <c r="F193" i="98"/>
  <c r="G193" i="98"/>
  <c r="E193" i="98" s="1"/>
  <c r="U193" i="98"/>
  <c r="V193" i="98"/>
  <c r="W193" i="98"/>
  <c r="F194" i="98"/>
  <c r="G194" i="98"/>
  <c r="E194" i="98" s="1"/>
  <c r="U194" i="98"/>
  <c r="V194" i="98"/>
  <c r="W194" i="98"/>
  <c r="F195" i="98"/>
  <c r="G195" i="98"/>
  <c r="E195" i="98" s="1"/>
  <c r="U195" i="98"/>
  <c r="V195" i="98"/>
  <c r="W195" i="98"/>
  <c r="E196" i="98"/>
  <c r="F196" i="98"/>
  <c r="G196" i="98"/>
  <c r="U196" i="98"/>
  <c r="V196" i="98"/>
  <c r="W196" i="98"/>
  <c r="F197" i="98"/>
  <c r="G197" i="98"/>
  <c r="E197" i="98" s="1"/>
  <c r="U197" i="98"/>
  <c r="V197" i="98"/>
  <c r="W197" i="98"/>
  <c r="F198" i="98"/>
  <c r="G198" i="98"/>
  <c r="E198" i="98" s="1"/>
  <c r="U198" i="98"/>
  <c r="V198" i="98"/>
  <c r="W198" i="98"/>
  <c r="F199" i="98"/>
  <c r="G199" i="98"/>
  <c r="E199" i="98" s="1"/>
  <c r="U199" i="98"/>
  <c r="V199" i="98"/>
  <c r="W199" i="98"/>
  <c r="E200" i="98"/>
  <c r="F200" i="98"/>
  <c r="G200" i="98"/>
  <c r="U200" i="98"/>
  <c r="V200" i="98"/>
  <c r="W200" i="98"/>
  <c r="F201" i="98"/>
  <c r="G201" i="98"/>
  <c r="E201" i="98" s="1"/>
  <c r="U201" i="98"/>
  <c r="V201" i="98"/>
  <c r="W201" i="98"/>
  <c r="Y201" i="98"/>
  <c r="F202" i="98"/>
  <c r="G202" i="98"/>
  <c r="E202" i="98" s="1"/>
  <c r="U202" i="98"/>
  <c r="V202" i="98"/>
  <c r="W202" i="98"/>
  <c r="F203" i="98"/>
  <c r="G203" i="98"/>
  <c r="E203" i="98" s="1"/>
  <c r="U203" i="98"/>
  <c r="V203" i="98"/>
  <c r="W203" i="98"/>
  <c r="E204" i="98"/>
  <c r="F204" i="98"/>
  <c r="G204" i="98"/>
  <c r="U204" i="98"/>
  <c r="V204" i="98"/>
  <c r="W204" i="98"/>
  <c r="E205" i="98"/>
  <c r="F205" i="98"/>
  <c r="G205" i="98"/>
  <c r="U205" i="98"/>
  <c r="V205" i="98"/>
  <c r="W205" i="98"/>
  <c r="F206" i="98"/>
  <c r="I206" i="98"/>
  <c r="G206" i="98" s="1"/>
  <c r="U206" i="98"/>
  <c r="W206" i="98"/>
  <c r="E207" i="98"/>
  <c r="F208" i="98"/>
  <c r="G208" i="98"/>
  <c r="E208" i="98" s="1"/>
  <c r="U208" i="98"/>
  <c r="V208" i="98"/>
  <c r="W208" i="98"/>
  <c r="F209" i="98"/>
  <c r="G209" i="98"/>
  <c r="E209" i="98" s="1"/>
  <c r="U209" i="98"/>
  <c r="V209" i="98"/>
  <c r="W209" i="98"/>
  <c r="E210" i="98"/>
  <c r="F210" i="98"/>
  <c r="G210" i="98"/>
  <c r="U210" i="98"/>
  <c r="V210" i="98"/>
  <c r="W210" i="98"/>
  <c r="F211" i="98"/>
  <c r="G211" i="98"/>
  <c r="E211" i="98" s="1"/>
  <c r="U211" i="98"/>
  <c r="V211" i="98"/>
  <c r="W211" i="98"/>
  <c r="F212" i="98"/>
  <c r="G212" i="98"/>
  <c r="E212" i="98" s="1"/>
  <c r="U212" i="98"/>
  <c r="V212" i="98"/>
  <c r="W212" i="98"/>
  <c r="F2" i="96"/>
  <c r="O2" i="96"/>
  <c r="F3" i="96"/>
  <c r="O3" i="96"/>
  <c r="F4" i="96"/>
  <c r="N4" i="96"/>
  <c r="F5" i="96"/>
  <c r="O5" i="96"/>
  <c r="F6" i="96"/>
  <c r="O6" i="96"/>
  <c r="F7" i="96"/>
  <c r="O7" i="96"/>
  <c r="F8" i="96"/>
  <c r="N8" i="96"/>
  <c r="F9" i="96"/>
  <c r="N9" i="96"/>
  <c r="O9" i="96"/>
  <c r="F10" i="96"/>
  <c r="N10" i="96"/>
  <c r="O10" i="96"/>
  <c r="F11" i="96"/>
  <c r="N11" i="96"/>
  <c r="O11" i="96"/>
  <c r="F12" i="96"/>
  <c r="N12" i="96"/>
  <c r="O12" i="96"/>
  <c r="F13" i="96"/>
  <c r="N13" i="96"/>
  <c r="O13" i="96"/>
  <c r="F14" i="96"/>
  <c r="N14" i="96"/>
  <c r="O14" i="96"/>
  <c r="F15" i="96"/>
  <c r="N15" i="96"/>
  <c r="O15" i="96"/>
  <c r="F16" i="96"/>
  <c r="N16" i="96"/>
  <c r="F17" i="96"/>
  <c r="N17" i="96"/>
  <c r="O17" i="96"/>
  <c r="F18" i="96"/>
  <c r="N18" i="96"/>
  <c r="O18" i="96"/>
  <c r="F19" i="96"/>
  <c r="N19" i="96"/>
  <c r="O19" i="96"/>
  <c r="F20" i="96"/>
  <c r="N20" i="96"/>
  <c r="O20" i="96"/>
  <c r="F21" i="96"/>
  <c r="N21" i="96"/>
  <c r="O21" i="96"/>
  <c r="F22" i="96"/>
  <c r="N22" i="96"/>
  <c r="F23" i="96"/>
  <c r="N23" i="96"/>
  <c r="O23" i="96"/>
  <c r="F24" i="96"/>
  <c r="N24" i="96"/>
  <c r="O24" i="96"/>
  <c r="F2" i="95"/>
  <c r="P2" i="95"/>
  <c r="E2" i="95" s="1"/>
  <c r="E3" i="95"/>
  <c r="F3" i="95"/>
  <c r="O3" i="95"/>
  <c r="P3" i="95"/>
  <c r="F4" i="95"/>
  <c r="O4" i="95"/>
  <c r="P4" i="95"/>
  <c r="E4" i="95" s="1"/>
  <c r="E5" i="95"/>
  <c r="F5" i="95"/>
  <c r="P5" i="95"/>
  <c r="F6" i="95"/>
  <c r="P6" i="95"/>
  <c r="E6" i="95" s="1"/>
  <c r="F7" i="95"/>
  <c r="P7" i="95"/>
  <c r="E7" i="95" s="1"/>
  <c r="F8" i="95"/>
  <c r="O8" i="95"/>
  <c r="P8" i="95"/>
  <c r="E8" i="95" s="1"/>
  <c r="Q8" i="95"/>
  <c r="F9" i="95"/>
  <c r="P9" i="95"/>
  <c r="E9" i="95" s="1"/>
  <c r="Q9" i="95"/>
  <c r="F10" i="95"/>
  <c r="O10" i="95"/>
  <c r="E10" i="95" s="1"/>
  <c r="P10" i="95"/>
  <c r="Q10" i="95"/>
  <c r="E11" i="95"/>
  <c r="F11" i="95"/>
  <c r="O11" i="95"/>
  <c r="P11" i="95"/>
  <c r="Q11" i="95"/>
  <c r="F12" i="95"/>
  <c r="O12" i="95"/>
  <c r="P12" i="95"/>
  <c r="E12" i="95" s="1"/>
  <c r="E13" i="95"/>
  <c r="F13" i="95"/>
  <c r="O13" i="95"/>
  <c r="P13" i="95"/>
  <c r="E14" i="95"/>
  <c r="F14" i="95"/>
  <c r="P14" i="95"/>
  <c r="E15" i="95"/>
  <c r="F15" i="95"/>
  <c r="P15" i="95"/>
  <c r="F16" i="95"/>
  <c r="P16" i="95"/>
  <c r="E16" i="95" s="1"/>
  <c r="F17" i="95"/>
  <c r="O17" i="95"/>
  <c r="E17" i="95" s="1"/>
  <c r="P17" i="95"/>
  <c r="E18" i="95"/>
  <c r="F18" i="95"/>
  <c r="P18" i="95"/>
  <c r="F19" i="95"/>
  <c r="O19" i="95"/>
  <c r="P19" i="95"/>
  <c r="E19" i="95" s="1"/>
  <c r="Q19" i="95"/>
  <c r="F20" i="95"/>
  <c r="P20" i="95"/>
  <c r="Q20" i="95"/>
  <c r="E20" i="95" s="1"/>
  <c r="F21" i="95"/>
  <c r="P21" i="95"/>
  <c r="E21" i="95" s="1"/>
  <c r="E22" i="95"/>
  <c r="F22" i="95"/>
  <c r="O22" i="95"/>
  <c r="Q22" i="95"/>
  <c r="F23" i="95"/>
  <c r="P23" i="95"/>
  <c r="Q23" i="95"/>
  <c r="E23" i="95" s="1"/>
  <c r="E24" i="95"/>
  <c r="F24" i="95"/>
  <c r="O24" i="95"/>
  <c r="P24" i="95"/>
  <c r="F25" i="95"/>
  <c r="P25" i="95"/>
  <c r="Q25" i="95"/>
  <c r="E25" i="95" s="1"/>
  <c r="E26" i="95"/>
  <c r="F26" i="95"/>
  <c r="O26" i="95"/>
  <c r="P26" i="95"/>
  <c r="Q26" i="95"/>
  <c r="F27" i="95"/>
  <c r="P27" i="95"/>
  <c r="E27" i="95" s="1"/>
  <c r="E28" i="95"/>
  <c r="F28" i="95"/>
  <c r="P28" i="95"/>
  <c r="Q28" i="95"/>
  <c r="E29" i="95"/>
  <c r="F29" i="95"/>
  <c r="P29" i="95"/>
  <c r="E30" i="95"/>
  <c r="F30" i="95"/>
  <c r="O30" i="95"/>
  <c r="P30" i="95"/>
  <c r="Q30" i="95"/>
  <c r="F31" i="95"/>
  <c r="O31" i="95"/>
  <c r="P31" i="95"/>
  <c r="E31" i="95" s="1"/>
  <c r="E32" i="95"/>
  <c r="F32" i="95"/>
  <c r="O32" i="95"/>
  <c r="P32" i="95"/>
  <c r="Q32" i="95"/>
  <c r="F33" i="95"/>
  <c r="O33" i="95"/>
  <c r="E33" i="95" s="1"/>
  <c r="P33" i="95"/>
  <c r="E34" i="95"/>
  <c r="F34" i="95"/>
  <c r="O34" i="95"/>
  <c r="F35" i="95"/>
  <c r="P35" i="95"/>
  <c r="Q35" i="95"/>
  <c r="E35" i="95" s="1"/>
  <c r="E36" i="95"/>
  <c r="F36" i="95"/>
  <c r="O36" i="95"/>
  <c r="P36" i="95"/>
  <c r="Q36" i="95"/>
  <c r="F37" i="95"/>
  <c r="O37" i="95"/>
  <c r="E37" i="95" s="1"/>
  <c r="P37" i="95"/>
  <c r="Q37" i="95"/>
  <c r="F38" i="95"/>
  <c r="O38" i="95"/>
  <c r="E38" i="95" s="1"/>
  <c r="P38" i="95"/>
  <c r="Q38" i="95"/>
  <c r="E39" i="95"/>
  <c r="F39" i="95"/>
  <c r="O39" i="95"/>
  <c r="P39" i="95"/>
  <c r="Q39" i="95"/>
  <c r="F40" i="95"/>
  <c r="O40" i="95"/>
  <c r="P40" i="95"/>
  <c r="E40" i="95" s="1"/>
  <c r="Q40" i="95"/>
  <c r="F41" i="95"/>
  <c r="O41" i="95"/>
  <c r="P41" i="95"/>
  <c r="E41" i="95" s="1"/>
  <c r="F42" i="95"/>
  <c r="O42" i="95"/>
  <c r="E42" i="95" s="1"/>
  <c r="P42" i="95"/>
  <c r="Q42" i="95"/>
  <c r="F43" i="95"/>
  <c r="P43" i="95"/>
  <c r="E43" i="95" s="1"/>
  <c r="Q43" i="95"/>
  <c r="F44" i="95"/>
  <c r="P44" i="95"/>
  <c r="E44" i="95" s="1"/>
  <c r="Q44" i="95"/>
  <c r="F45" i="95"/>
  <c r="O45" i="95"/>
  <c r="E45" i="95" s="1"/>
  <c r="P45" i="95"/>
  <c r="Q45" i="95"/>
  <c r="E46" i="95"/>
  <c r="F46" i="95"/>
  <c r="P46" i="95"/>
  <c r="Q46" i="95"/>
  <c r="F47" i="95"/>
  <c r="P47" i="95"/>
  <c r="E47" i="95" s="1"/>
  <c r="E2" i="92"/>
  <c r="E3" i="92"/>
  <c r="E4" i="92"/>
  <c r="E5" i="92"/>
  <c r="E6" i="92"/>
  <c r="E11" i="92"/>
  <c r="G2" i="91"/>
  <c r="I2" i="91"/>
  <c r="G3" i="91"/>
  <c r="I3" i="91"/>
  <c r="G4" i="91"/>
  <c r="I4" i="91"/>
  <c r="G5" i="91"/>
  <c r="I5" i="91"/>
  <c r="G6" i="91"/>
  <c r="H6" i="91"/>
  <c r="I6" i="91"/>
  <c r="G7" i="91"/>
  <c r="I7" i="91"/>
  <c r="G8" i="91"/>
  <c r="I8" i="91"/>
  <c r="G9" i="91"/>
  <c r="I9" i="91"/>
  <c r="G10" i="91"/>
  <c r="I10" i="91"/>
  <c r="G11" i="91"/>
  <c r="I11" i="91"/>
  <c r="G12" i="91"/>
  <c r="I12" i="91"/>
  <c r="G13" i="91"/>
  <c r="I13" i="91"/>
  <c r="G14" i="91"/>
  <c r="I14" i="91"/>
  <c r="G15" i="91"/>
  <c r="I15" i="91"/>
  <c r="G16" i="91"/>
  <c r="I16" i="91"/>
  <c r="G17" i="91"/>
  <c r="I17" i="91"/>
  <c r="I18" i="91"/>
  <c r="G19" i="91"/>
  <c r="I19" i="91"/>
  <c r="G20" i="91"/>
  <c r="I20" i="91"/>
  <c r="G21" i="91"/>
  <c r="I21" i="91"/>
  <c r="G22" i="91"/>
  <c r="I22" i="91"/>
  <c r="F23" i="91"/>
  <c r="I23" i="91"/>
  <c r="G24" i="91"/>
  <c r="I24" i="91"/>
  <c r="G25" i="91"/>
  <c r="I25" i="91"/>
  <c r="I26" i="91"/>
  <c r="I27" i="91"/>
  <c r="I28" i="91"/>
  <c r="G29" i="91"/>
  <c r="I29" i="91"/>
  <c r="F30" i="91"/>
  <c r="G30" i="91"/>
  <c r="H30" i="91"/>
  <c r="I30" i="91"/>
  <c r="I31" i="91"/>
  <c r="G32" i="91"/>
  <c r="I32" i="91"/>
  <c r="G33" i="91"/>
  <c r="I33" i="91"/>
  <c r="G34" i="91"/>
  <c r="I34" i="91"/>
  <c r="I35" i="91"/>
  <c r="G36" i="91"/>
  <c r="I36" i="91"/>
  <c r="G37" i="91"/>
  <c r="I37" i="91"/>
  <c r="G38" i="91"/>
  <c r="I38" i="91"/>
  <c r="E2" i="88"/>
  <c r="E3" i="88"/>
  <c r="E4" i="88"/>
  <c r="E5" i="88"/>
  <c r="E6" i="88"/>
  <c r="E7" i="88"/>
  <c r="E8" i="88"/>
  <c r="E9" i="88"/>
  <c r="E10" i="88"/>
  <c r="E11" i="88"/>
  <c r="E12" i="88"/>
  <c r="E13" i="88"/>
  <c r="E14" i="88"/>
  <c r="E15" i="88"/>
  <c r="E16" i="88"/>
  <c r="E17" i="88"/>
  <c r="E18" i="88"/>
  <c r="E19" i="88"/>
  <c r="E20" i="88"/>
  <c r="E22" i="88"/>
  <c r="E23" i="88"/>
  <c r="E24" i="88"/>
  <c r="E25" i="88"/>
  <c r="E26" i="88"/>
  <c r="E27" i="88"/>
  <c r="E29" i="88"/>
  <c r="E30" i="88"/>
  <c r="G31" i="88"/>
  <c r="G32" i="88"/>
  <c r="G33" i="88"/>
  <c r="G34" i="88"/>
  <c r="G35" i="88"/>
  <c r="G36" i="88"/>
  <c r="G37" i="88"/>
  <c r="E38" i="88"/>
  <c r="G39" i="88"/>
  <c r="E40" i="88"/>
  <c r="E41" i="88"/>
  <c r="E42" i="88"/>
  <c r="E43" i="88"/>
  <c r="G44" i="88"/>
  <c r="G45" i="88"/>
  <c r="E46" i="88"/>
  <c r="G47" i="88"/>
  <c r="G48" i="88"/>
  <c r="E49" i="88"/>
  <c r="E50" i="88"/>
  <c r="E51" i="88"/>
  <c r="E52" i="88"/>
  <c r="E53" i="88"/>
  <c r="E54" i="88"/>
  <c r="E55" i="88"/>
  <c r="E56" i="88"/>
  <c r="E57" i="88"/>
  <c r="E58" i="88"/>
  <c r="E59" i="88"/>
  <c r="E61" i="88"/>
  <c r="E62" i="88"/>
  <c r="E63" i="88"/>
  <c r="E64" i="88"/>
  <c r="E65" i="88"/>
  <c r="E66" i="88"/>
  <c r="E67" i="88"/>
  <c r="E68" i="88"/>
  <c r="E69" i="88"/>
  <c r="E70" i="88"/>
  <c r="E71" i="88"/>
  <c r="E72" i="88"/>
  <c r="E73" i="88"/>
  <c r="E74" i="88"/>
  <c r="E75" i="88"/>
  <c r="E76" i="88"/>
  <c r="E77" i="88"/>
  <c r="E78" i="88"/>
  <c r="E79" i="88"/>
  <c r="G80" i="88"/>
  <c r="E80" i="88" s="1"/>
  <c r="E81" i="88"/>
  <c r="E82" i="88"/>
  <c r="E83" i="88"/>
  <c r="E84" i="88"/>
  <c r="E85" i="88"/>
  <c r="E86" i="88"/>
  <c r="E87" i="88"/>
  <c r="G88" i="88"/>
  <c r="E89" i="88"/>
  <c r="E90" i="88"/>
  <c r="G91" i="88"/>
  <c r="E92" i="88"/>
  <c r="E93" i="88"/>
  <c r="G94" i="88"/>
  <c r="E95" i="88"/>
  <c r="E96" i="88"/>
  <c r="E97" i="88"/>
  <c r="E98" i="88"/>
  <c r="E99" i="88"/>
  <c r="E100" i="88"/>
  <c r="E102" i="88"/>
  <c r="E103" i="88"/>
  <c r="E104" i="88"/>
  <c r="E105" i="88"/>
  <c r="E106" i="88"/>
  <c r="G106" i="88"/>
  <c r="E107" i="88"/>
  <c r="G108" i="88"/>
  <c r="G109" i="88"/>
  <c r="G110" i="88"/>
  <c r="E111" i="88"/>
  <c r="E112" i="88"/>
  <c r="E113" i="88"/>
  <c r="E114" i="88"/>
  <c r="E115" i="88"/>
  <c r="E116" i="88"/>
  <c r="E117" i="88"/>
  <c r="E118" i="88"/>
  <c r="E119" i="88"/>
  <c r="G120" i="88"/>
  <c r="E121" i="88"/>
  <c r="E122" i="88"/>
  <c r="E123" i="88"/>
  <c r="G123" i="88"/>
  <c r="G124" i="88"/>
  <c r="G125" i="88"/>
  <c r="E126" i="88"/>
  <c r="E127" i="88"/>
  <c r="E128" i="88"/>
  <c r="E129" i="88"/>
  <c r="E130" i="88"/>
  <c r="E131" i="88"/>
  <c r="E132" i="88"/>
  <c r="E133" i="88"/>
  <c r="E134" i="88"/>
  <c r="E135" i="88"/>
  <c r="E137" i="88"/>
  <c r="E138" i="88"/>
  <c r="E139" i="88"/>
  <c r="E141" i="88"/>
  <c r="E142" i="88"/>
  <c r="E143" i="88"/>
  <c r="E144" i="88"/>
  <c r="E145" i="88"/>
  <c r="E146" i="88"/>
  <c r="E147" i="88"/>
  <c r="E149" i="88"/>
  <c r="E150" i="88"/>
  <c r="G151" i="88"/>
  <c r="G152" i="88"/>
  <c r="G153" i="88"/>
  <c r="G154" i="88"/>
  <c r="G155" i="88"/>
  <c r="G156" i="88"/>
  <c r="G157" i="88"/>
  <c r="G158" i="88"/>
  <c r="G159" i="88"/>
  <c r="G163" i="88"/>
  <c r="G164" i="88"/>
  <c r="G165" i="88"/>
  <c r="G166" i="88"/>
  <c r="E167" i="88"/>
  <c r="E168" i="88"/>
  <c r="E169" i="88"/>
  <c r="E170" i="88"/>
  <c r="E171" i="88"/>
  <c r="E172" i="88"/>
  <c r="E173" i="88"/>
  <c r="E174" i="88"/>
  <c r="E176" i="88"/>
  <c r="E177" i="88"/>
  <c r="E178" i="88"/>
  <c r="E179" i="88"/>
  <c r="E180" i="88"/>
  <c r="E181" i="88"/>
  <c r="E182" i="88"/>
  <c r="E183" i="88"/>
  <c r="E184" i="88"/>
  <c r="E185" i="88"/>
  <c r="E186" i="88"/>
  <c r="E187" i="88"/>
  <c r="E188" i="88"/>
  <c r="E189" i="88"/>
  <c r="E190" i="88"/>
  <c r="E191" i="88"/>
  <c r="E192" i="88"/>
  <c r="E193" i="88"/>
  <c r="G194" i="88"/>
  <c r="G195" i="88"/>
  <c r="G196" i="88"/>
  <c r="G197" i="88"/>
  <c r="E198" i="88"/>
  <c r="E199" i="88"/>
  <c r="E200" i="88"/>
  <c r="E201" i="88"/>
  <c r="E202" i="88"/>
  <c r="E203" i="88"/>
  <c r="E204" i="88"/>
  <c r="E205" i="88"/>
  <c r="E206" i="88"/>
  <c r="G207" i="88"/>
  <c r="E208" i="88"/>
  <c r="E210" i="88"/>
  <c r="G211" i="88"/>
  <c r="E212" i="88"/>
  <c r="G213" i="88"/>
  <c r="E214" i="88"/>
  <c r="E215" i="88"/>
  <c r="G216" i="88"/>
  <c r="E217" i="88"/>
  <c r="E218" i="88"/>
  <c r="E219" i="88"/>
  <c r="E220" i="88"/>
  <c r="E221" i="88"/>
  <c r="E222" i="88"/>
  <c r="E223" i="88"/>
  <c r="E224" i="88"/>
  <c r="E225" i="88"/>
  <c r="E226" i="88"/>
  <c r="E227" i="88"/>
  <c r="E228" i="88"/>
  <c r="E229" i="88"/>
  <c r="E230" i="88"/>
  <c r="E232" i="88"/>
  <c r="E233" i="88"/>
  <c r="E234" i="88"/>
  <c r="E235" i="88"/>
  <c r="E236" i="88"/>
  <c r="E237" i="88"/>
  <c r="E238" i="88"/>
  <c r="E239" i="88"/>
  <c r="E240" i="88"/>
  <c r="E241" i="88"/>
  <c r="G242" i="88"/>
  <c r="G243" i="88"/>
  <c r="G244" i="88"/>
  <c r="E245" i="88"/>
  <c r="E246" i="88"/>
  <c r="E247" i="88"/>
  <c r="E248" i="88"/>
  <c r="E249" i="88"/>
  <c r="E250" i="88"/>
  <c r="E251" i="88"/>
  <c r="G252" i="88"/>
  <c r="G254" i="88"/>
  <c r="E256" i="88"/>
  <c r="E257" i="88"/>
  <c r="E258" i="88"/>
  <c r="E259" i="88"/>
  <c r="E260" i="88"/>
  <c r="E261" i="88"/>
  <c r="E262" i="88"/>
  <c r="E263" i="88"/>
  <c r="E264" i="88"/>
  <c r="E265" i="88"/>
  <c r="E266" i="88"/>
  <c r="E267" i="88"/>
  <c r="E269" i="88"/>
  <c r="E271" i="88"/>
  <c r="E272" i="88"/>
  <c r="E273" i="88"/>
  <c r="E274" i="88"/>
  <c r="E275" i="88"/>
  <c r="E276" i="88"/>
  <c r="E277" i="88"/>
  <c r="E278" i="88"/>
  <c r="E279" i="88"/>
  <c r="E280" i="88"/>
  <c r="E2" i="85"/>
  <c r="F2" i="85"/>
  <c r="F3" i="85"/>
  <c r="J3" i="85"/>
  <c r="E3" i="85" s="1"/>
  <c r="F4" i="85"/>
  <c r="J4" i="85"/>
  <c r="E4" i="85" s="1"/>
  <c r="E5" i="85"/>
  <c r="F5" i="85"/>
  <c r="E6" i="85"/>
  <c r="F6" i="85"/>
  <c r="F7" i="85"/>
  <c r="J7" i="85"/>
  <c r="E7" i="85" s="1"/>
  <c r="E8" i="85"/>
  <c r="F8" i="85"/>
  <c r="E9" i="85"/>
  <c r="F9" i="85"/>
  <c r="F10" i="85"/>
  <c r="J10" i="85"/>
  <c r="E10" i="85" s="1"/>
  <c r="E11" i="85"/>
  <c r="F11" i="85"/>
  <c r="J11" i="85"/>
  <c r="F12" i="85"/>
  <c r="J12" i="85"/>
  <c r="E12" i="85" s="1"/>
  <c r="E13" i="85"/>
  <c r="F13" i="85"/>
  <c r="E14" i="85"/>
  <c r="F14" i="85"/>
  <c r="E15" i="85"/>
  <c r="F15" i="85"/>
  <c r="J15" i="85"/>
  <c r="F16" i="85"/>
  <c r="J16" i="85"/>
  <c r="E16" i="85" s="1"/>
  <c r="E17" i="85"/>
  <c r="F17" i="85"/>
  <c r="J17" i="85"/>
  <c r="F18" i="85"/>
  <c r="J18" i="85"/>
  <c r="E18" i="85" s="1"/>
  <c r="F19" i="85"/>
  <c r="J19" i="85"/>
  <c r="E19" i="85" s="1"/>
  <c r="E20" i="85"/>
  <c r="F20" i="85"/>
  <c r="J20" i="85"/>
  <c r="F21" i="85"/>
  <c r="L21" i="85"/>
  <c r="J21" i="85" s="1"/>
  <c r="F22" i="85"/>
  <c r="J22" i="85"/>
  <c r="E22" i="85" s="1"/>
  <c r="M22" i="85"/>
  <c r="F23" i="85"/>
  <c r="J23" i="85"/>
  <c r="E23" i="85" s="1"/>
  <c r="F24" i="85"/>
  <c r="J24" i="85"/>
  <c r="E24" i="85" s="1"/>
  <c r="M24" i="85"/>
  <c r="F26" i="85"/>
  <c r="J26" i="85"/>
  <c r="E26" i="85" s="1"/>
  <c r="F27" i="85"/>
  <c r="J27" i="85"/>
  <c r="E27" i="85" s="1"/>
  <c r="E28" i="85"/>
  <c r="F28" i="85"/>
  <c r="J28" i="85"/>
  <c r="F29" i="85"/>
  <c r="J29" i="85"/>
  <c r="E29" i="85" s="1"/>
  <c r="F30" i="85"/>
  <c r="J30" i="85"/>
  <c r="E30" i="85" s="1"/>
  <c r="E31" i="85"/>
  <c r="F31" i="85"/>
  <c r="J31" i="85"/>
  <c r="F32" i="85"/>
  <c r="J32" i="85"/>
  <c r="F33" i="85"/>
  <c r="J33" i="85"/>
  <c r="E33" i="85" s="1"/>
  <c r="K33" i="85"/>
  <c r="L33" i="85"/>
  <c r="F34" i="85"/>
  <c r="J34" i="85"/>
  <c r="E34" i="85" s="1"/>
  <c r="F36" i="85"/>
  <c r="J36" i="85"/>
  <c r="E36" i="85" s="1"/>
  <c r="E37" i="85"/>
  <c r="F37" i="85"/>
  <c r="J37" i="85"/>
  <c r="F39" i="85"/>
  <c r="J39" i="85"/>
  <c r="E39" i="85" s="1"/>
  <c r="F40" i="85"/>
  <c r="J40" i="85"/>
  <c r="E41" i="85"/>
  <c r="F41" i="85"/>
  <c r="J41" i="85"/>
  <c r="F42" i="85"/>
  <c r="J42" i="85"/>
  <c r="E42" i="85" s="1"/>
  <c r="F43" i="85"/>
  <c r="J43" i="85"/>
  <c r="E43" i="85" s="1"/>
  <c r="F44" i="85"/>
  <c r="J44" i="85"/>
  <c r="E44" i="85" s="1"/>
  <c r="F46" i="85"/>
  <c r="J46" i="85"/>
  <c r="E46" i="85" s="1"/>
  <c r="E47" i="85"/>
  <c r="F47" i="85"/>
  <c r="J47" i="85"/>
  <c r="F48" i="85"/>
  <c r="J48" i="85"/>
  <c r="E48" i="85" s="1"/>
  <c r="F49" i="85"/>
  <c r="J49" i="85"/>
  <c r="E49" i="85" s="1"/>
  <c r="E50" i="85"/>
  <c r="F50" i="85"/>
  <c r="J50" i="85"/>
  <c r="F51" i="85"/>
  <c r="J51" i="85"/>
  <c r="E51" i="85" s="1"/>
  <c r="F52" i="85"/>
  <c r="J52" i="85"/>
  <c r="E52" i="85" s="1"/>
  <c r="F53" i="85"/>
  <c r="J53" i="85"/>
  <c r="E53" i="85" s="1"/>
  <c r="F55" i="85"/>
  <c r="J55" i="85"/>
  <c r="E55" i="85" s="1"/>
  <c r="E56" i="85"/>
  <c r="F56" i="85"/>
  <c r="J56" i="85"/>
  <c r="F57" i="85"/>
  <c r="J57" i="85"/>
  <c r="E57" i="85" s="1"/>
  <c r="J58" i="85"/>
  <c r="E58" i="85" s="1"/>
  <c r="E59" i="85"/>
  <c r="F59" i="85"/>
  <c r="J59" i="85"/>
  <c r="F60" i="85"/>
  <c r="J60" i="85"/>
  <c r="E60" i="85" s="1"/>
  <c r="F61" i="85"/>
  <c r="J61" i="85"/>
  <c r="E61" i="85" s="1"/>
  <c r="E62" i="85"/>
  <c r="F62" i="85"/>
  <c r="J62" i="85"/>
  <c r="F63" i="85"/>
  <c r="J63" i="85"/>
  <c r="E63" i="85" s="1"/>
  <c r="F64" i="85"/>
  <c r="J64" i="85"/>
  <c r="E64" i="85" s="1"/>
  <c r="F65" i="85"/>
  <c r="J65" i="85"/>
  <c r="E65" i="85" s="1"/>
  <c r="F66" i="85"/>
  <c r="J66" i="85"/>
  <c r="E66" i="85" s="1"/>
  <c r="E67" i="85"/>
  <c r="F67" i="85"/>
  <c r="J67" i="85"/>
  <c r="F68" i="85"/>
  <c r="J68" i="85"/>
  <c r="E68" i="85" s="1"/>
  <c r="F69" i="85"/>
  <c r="J69" i="85"/>
  <c r="E69" i="85" s="1"/>
  <c r="E70" i="85"/>
  <c r="F70" i="85"/>
  <c r="J70" i="85"/>
  <c r="E8" i="78"/>
  <c r="Q2" i="37"/>
  <c r="S2" i="37"/>
  <c r="Q3" i="37"/>
  <c r="Q4" i="37"/>
  <c r="S4" i="37"/>
  <c r="Q5" i="37"/>
  <c r="R5" i="37"/>
  <c r="S5" i="37"/>
  <c r="Q6" i="37"/>
  <c r="Q7" i="37"/>
  <c r="Q8" i="37"/>
  <c r="Q9" i="37"/>
  <c r="S9" i="37"/>
  <c r="Q10" i="37"/>
  <c r="R10" i="37"/>
  <c r="S10" i="37"/>
  <c r="Q11" i="37"/>
  <c r="Q12" i="37"/>
  <c r="Q13" i="37"/>
  <c r="S13" i="37"/>
  <c r="Q14" i="37"/>
  <c r="S14" i="37"/>
  <c r="Q15" i="37"/>
  <c r="R15" i="37"/>
  <c r="S15" i="37"/>
  <c r="Q16" i="37"/>
  <c r="R16" i="37"/>
  <c r="S16" i="37"/>
  <c r="Q17" i="37"/>
  <c r="S17" i="37"/>
  <c r="R2" i="35"/>
  <c r="S2" i="35"/>
  <c r="T2" i="35"/>
  <c r="R3" i="35"/>
  <c r="S3" i="35"/>
  <c r="T3" i="35"/>
  <c r="R4" i="35"/>
  <c r="S4" i="35"/>
  <c r="T4" i="35"/>
  <c r="R5" i="35"/>
  <c r="S5" i="35"/>
  <c r="T5" i="35"/>
  <c r="R6" i="35"/>
  <c r="S6" i="35"/>
  <c r="T6" i="35"/>
  <c r="R7" i="35"/>
  <c r="S7" i="35"/>
  <c r="T7" i="35"/>
  <c r="R8" i="35"/>
  <c r="S8" i="35"/>
  <c r="T8" i="35"/>
  <c r="R9" i="35"/>
  <c r="S9" i="35"/>
  <c r="T9" i="35"/>
  <c r="R10" i="35"/>
  <c r="S10" i="35"/>
  <c r="T10" i="35"/>
  <c r="R11" i="35"/>
  <c r="S11" i="35"/>
  <c r="T11" i="35"/>
  <c r="R12" i="35"/>
  <c r="S12" i="35"/>
  <c r="T12" i="35"/>
  <c r="R13" i="35"/>
  <c r="S13" i="35"/>
  <c r="T13" i="35"/>
  <c r="R14" i="35"/>
  <c r="S14" i="35"/>
  <c r="T14" i="35"/>
  <c r="R15" i="35"/>
  <c r="S15" i="35"/>
  <c r="T15" i="35"/>
  <c r="R16" i="35"/>
  <c r="S16" i="35"/>
  <c r="T16" i="35"/>
  <c r="R17" i="35"/>
  <c r="S17" i="35"/>
  <c r="T17" i="35"/>
  <c r="R18" i="35"/>
  <c r="S18" i="35"/>
  <c r="T18" i="35"/>
  <c r="R19" i="35"/>
  <c r="S19" i="35"/>
  <c r="T19" i="35"/>
  <c r="R20" i="35"/>
  <c r="S20" i="35"/>
  <c r="T20" i="35"/>
  <c r="R21" i="35"/>
  <c r="S21" i="35"/>
  <c r="T21" i="35"/>
  <c r="R22" i="35"/>
  <c r="S22" i="35"/>
  <c r="T22" i="35"/>
  <c r="R23" i="35"/>
  <c r="R24" i="35"/>
  <c r="R25" i="35"/>
  <c r="S25" i="35"/>
  <c r="R26" i="35"/>
  <c r="S26" i="35"/>
  <c r="T26" i="35"/>
  <c r="R27" i="35"/>
  <c r="S27" i="35"/>
  <c r="T27" i="35"/>
  <c r="R28" i="35"/>
  <c r="S28" i="35"/>
  <c r="T28" i="35"/>
  <c r="R29" i="35"/>
  <c r="S29" i="35"/>
  <c r="T29" i="35"/>
  <c r="R30" i="35"/>
  <c r="T30" i="35"/>
  <c r="R31" i="35"/>
  <c r="S31" i="35"/>
  <c r="R32" i="35"/>
  <c r="S32" i="35"/>
  <c r="T32" i="35"/>
  <c r="R33" i="35"/>
  <c r="S33" i="35"/>
  <c r="T33" i="35"/>
  <c r="R34" i="35"/>
  <c r="S34" i="35"/>
  <c r="R35" i="35"/>
  <c r="S35" i="35"/>
  <c r="G36" i="35"/>
  <c r="S36" i="35"/>
  <c r="G37" i="35"/>
  <c r="S37" i="35"/>
  <c r="R38" i="35"/>
  <c r="S38" i="35"/>
  <c r="T38" i="35"/>
  <c r="R39" i="35"/>
  <c r="S39" i="35"/>
  <c r="T39" i="35"/>
  <c r="R40" i="35"/>
  <c r="S40" i="35"/>
  <c r="T40" i="35"/>
  <c r="R41" i="35"/>
  <c r="S41" i="35"/>
  <c r="T41" i="35"/>
  <c r="R42" i="35"/>
  <c r="S42" i="35"/>
  <c r="T42" i="35"/>
  <c r="R43" i="35"/>
  <c r="S43" i="35"/>
  <c r="T43" i="35"/>
  <c r="R44" i="35"/>
  <c r="S44" i="35"/>
  <c r="T44" i="35"/>
  <c r="R45" i="35"/>
  <c r="S45" i="35"/>
  <c r="T45" i="35"/>
  <c r="R46" i="35"/>
  <c r="S46" i="35"/>
  <c r="T46" i="35"/>
  <c r="R47" i="35"/>
  <c r="S47" i="35"/>
  <c r="T47" i="35"/>
  <c r="R48" i="35"/>
  <c r="S48" i="35"/>
  <c r="T48" i="35"/>
  <c r="R49" i="35"/>
  <c r="S49" i="35"/>
  <c r="T49" i="35"/>
  <c r="R50" i="35"/>
  <c r="S50" i="35"/>
  <c r="T50" i="35"/>
  <c r="R51" i="35"/>
  <c r="S51" i="35"/>
  <c r="T51" i="35"/>
  <c r="R52" i="35"/>
  <c r="S52" i="35"/>
  <c r="T52" i="35"/>
  <c r="R53" i="35"/>
  <c r="S53" i="35"/>
  <c r="T53" i="35"/>
  <c r="R54" i="35"/>
  <c r="S54" i="35"/>
  <c r="T54" i="35"/>
  <c r="G2" i="31"/>
  <c r="E2" i="31" s="1"/>
  <c r="H2" i="31"/>
  <c r="I2" i="31"/>
  <c r="J2" i="31"/>
  <c r="K2" i="31"/>
  <c r="R2" i="31"/>
  <c r="Q2" i="31" s="1"/>
  <c r="G3" i="31"/>
  <c r="H3" i="31"/>
  <c r="I3" i="31"/>
  <c r="E3" i="31" s="1"/>
  <c r="J3" i="31"/>
  <c r="K3" i="31"/>
  <c r="R3" i="31"/>
  <c r="Q3" i="31" s="1"/>
  <c r="G4" i="31"/>
  <c r="H4" i="31"/>
  <c r="I4" i="31"/>
  <c r="E4" i="31" s="1"/>
  <c r="J4" i="31"/>
  <c r="K4" i="31"/>
  <c r="R4" i="31"/>
  <c r="Q4" i="31" s="1"/>
  <c r="G5" i="31"/>
  <c r="H5" i="31"/>
  <c r="I5" i="31"/>
  <c r="E5" i="31" s="1"/>
  <c r="J5" i="31"/>
  <c r="K5" i="31"/>
  <c r="R5" i="31"/>
  <c r="Q5" i="31" s="1"/>
  <c r="G6" i="31"/>
  <c r="H6" i="31"/>
  <c r="I6" i="31"/>
  <c r="E6" i="31" s="1"/>
  <c r="J6" i="31"/>
  <c r="K6" i="31"/>
  <c r="R6" i="31"/>
  <c r="Q6" i="31" s="1"/>
  <c r="F7" i="31"/>
  <c r="H7" i="31"/>
  <c r="I7" i="31"/>
  <c r="E7" i="31" s="1"/>
  <c r="J7" i="31"/>
  <c r="K7" i="31"/>
  <c r="Q7" i="31"/>
  <c r="E8" i="31"/>
  <c r="G8" i="31"/>
  <c r="H8" i="31"/>
  <c r="I8" i="31"/>
  <c r="J8" i="31"/>
  <c r="K8" i="31"/>
  <c r="R8" i="31"/>
  <c r="Q8" i="31" s="1"/>
  <c r="E9" i="31"/>
  <c r="H9" i="31"/>
  <c r="I9" i="31"/>
  <c r="J9" i="31"/>
  <c r="K9" i="31"/>
  <c r="Q9" i="31"/>
  <c r="R9" i="31"/>
  <c r="G10" i="31"/>
  <c r="E10" i="31" s="1"/>
  <c r="I10" i="31"/>
  <c r="J10" i="31"/>
  <c r="K10" i="31"/>
  <c r="R10" i="31"/>
  <c r="Q10" i="31" s="1"/>
  <c r="G11" i="31"/>
  <c r="E11" i="31" s="1"/>
  <c r="H11" i="31"/>
  <c r="I11" i="31"/>
  <c r="J11" i="31"/>
  <c r="K11" i="31"/>
  <c r="R11" i="31"/>
  <c r="Q11" i="31" s="1"/>
  <c r="G12" i="31"/>
  <c r="E12" i="31" s="1"/>
  <c r="H12" i="31"/>
  <c r="I12" i="31"/>
  <c r="J12" i="31"/>
  <c r="K12" i="31"/>
  <c r="R12" i="31"/>
  <c r="Q12" i="31" s="1"/>
  <c r="G13" i="31"/>
  <c r="E13" i="31" s="1"/>
  <c r="H13" i="31"/>
  <c r="I13" i="31"/>
  <c r="J13" i="31"/>
  <c r="K13" i="31"/>
  <c r="R13" i="31"/>
  <c r="Q13" i="31" s="1"/>
  <c r="G14" i="31"/>
  <c r="E14" i="31" s="1"/>
  <c r="H14" i="31"/>
  <c r="I14" i="31"/>
  <c r="J14" i="31"/>
  <c r="K14" i="31"/>
  <c r="R14" i="31"/>
  <c r="Q14" i="31" s="1"/>
  <c r="F15" i="31"/>
  <c r="E15" i="31" s="1"/>
  <c r="G15" i="31"/>
  <c r="H15" i="31"/>
  <c r="I15" i="31"/>
  <c r="J15" i="31"/>
  <c r="K15" i="31"/>
  <c r="Q15" i="31"/>
  <c r="G16" i="31"/>
  <c r="E16" i="31" s="1"/>
  <c r="H16" i="31"/>
  <c r="I16" i="31"/>
  <c r="J16" i="31"/>
  <c r="K16" i="31"/>
  <c r="R16" i="31"/>
  <c r="Q16" i="31" s="1"/>
  <c r="G17" i="31"/>
  <c r="E17" i="31" s="1"/>
  <c r="H17" i="31"/>
  <c r="I17" i="31"/>
  <c r="J17" i="31"/>
  <c r="K17" i="31"/>
  <c r="R17" i="31"/>
  <c r="Q17" i="31" s="1"/>
  <c r="G18" i="31"/>
  <c r="E18" i="31" s="1"/>
  <c r="H18" i="31"/>
  <c r="I18" i="31"/>
  <c r="J18" i="31"/>
  <c r="K18" i="31"/>
  <c r="R18" i="31"/>
  <c r="Q18" i="31" s="1"/>
  <c r="G19" i="31"/>
  <c r="E19" i="31" s="1"/>
  <c r="H19" i="31"/>
  <c r="I19" i="31"/>
  <c r="J19" i="31"/>
  <c r="K19" i="31"/>
  <c r="R19" i="31"/>
  <c r="Q19" i="31" s="1"/>
  <c r="G20" i="31"/>
  <c r="E20" i="31" s="1"/>
  <c r="H20" i="31"/>
  <c r="I20" i="31"/>
  <c r="J20" i="31"/>
  <c r="K20" i="31"/>
  <c r="R20" i="31"/>
  <c r="Q20" i="31" s="1"/>
  <c r="G21" i="31"/>
  <c r="E21" i="31" s="1"/>
  <c r="H21" i="31"/>
  <c r="I21" i="31"/>
  <c r="J21" i="31"/>
  <c r="K21" i="31"/>
  <c r="R21" i="31"/>
  <c r="Q21" i="31" s="1"/>
  <c r="G22" i="31"/>
  <c r="E22" i="31" s="1"/>
  <c r="H22" i="31"/>
  <c r="I22" i="31"/>
  <c r="J22" i="31"/>
  <c r="K22" i="31"/>
  <c r="R22" i="31"/>
  <c r="Q22" i="31" s="1"/>
  <c r="H23" i="31"/>
  <c r="E23" i="31" s="1"/>
  <c r="I23" i="31"/>
  <c r="J23" i="31"/>
  <c r="K23" i="31"/>
  <c r="R23" i="31"/>
  <c r="Q23" i="31" s="1"/>
  <c r="H24" i="31"/>
  <c r="I24" i="31"/>
  <c r="J24" i="31"/>
  <c r="E24" i="31" s="1"/>
  <c r="K24" i="31"/>
  <c r="R24" i="31"/>
  <c r="Q24" i="31" s="1"/>
  <c r="G25" i="31"/>
  <c r="E25" i="31" s="1"/>
  <c r="H25" i="31"/>
  <c r="I25" i="31"/>
  <c r="J25" i="31"/>
  <c r="K25" i="31"/>
  <c r="R25" i="31"/>
  <c r="Q25" i="31" s="1"/>
  <c r="F26" i="31"/>
  <c r="E26" i="31" s="1"/>
  <c r="H26" i="31"/>
  <c r="I26" i="31"/>
  <c r="J26" i="31"/>
  <c r="K26" i="31"/>
  <c r="Q26" i="31"/>
  <c r="F27" i="31"/>
  <c r="E27" i="31" s="1"/>
  <c r="G27" i="31"/>
  <c r="H27" i="31"/>
  <c r="I27" i="31"/>
  <c r="J27" i="31"/>
  <c r="K27" i="31"/>
  <c r="Q27" i="31"/>
  <c r="F28" i="31"/>
  <c r="E28" i="31" s="1"/>
  <c r="G28" i="31"/>
  <c r="H28" i="31"/>
  <c r="I28" i="31"/>
  <c r="J28" i="31"/>
  <c r="K28" i="31"/>
  <c r="Q28" i="31"/>
  <c r="F29" i="31"/>
  <c r="E29" i="31" s="1"/>
  <c r="G29" i="31"/>
  <c r="H29" i="31"/>
  <c r="I29" i="31"/>
  <c r="J29" i="31"/>
  <c r="K29" i="31"/>
  <c r="Q29" i="31"/>
  <c r="G30" i="31"/>
  <c r="E30" i="31" s="1"/>
  <c r="H30" i="31"/>
  <c r="I30" i="31"/>
  <c r="J30" i="31"/>
  <c r="K30" i="31"/>
  <c r="Q30" i="31"/>
  <c r="R30" i="31"/>
  <c r="G31" i="31"/>
  <c r="E31" i="31" s="1"/>
  <c r="H31" i="31"/>
  <c r="I31" i="31"/>
  <c r="J31" i="31"/>
  <c r="K31" i="31"/>
  <c r="Q31" i="31"/>
  <c r="R31" i="31"/>
  <c r="G32" i="31"/>
  <c r="E32" i="31" s="1"/>
  <c r="H32" i="31"/>
  <c r="I32" i="31"/>
  <c r="J32" i="31"/>
  <c r="K32" i="31"/>
  <c r="Q32" i="31"/>
  <c r="R32" i="31"/>
  <c r="G33" i="31"/>
  <c r="E33" i="31" s="1"/>
  <c r="H33" i="31"/>
  <c r="I33" i="31"/>
  <c r="J33" i="31"/>
  <c r="K33" i="31"/>
  <c r="Q33" i="31"/>
  <c r="R33" i="31"/>
  <c r="G34" i="31"/>
  <c r="E34" i="31" s="1"/>
  <c r="H34" i="31"/>
  <c r="I34" i="31"/>
  <c r="J34" i="31"/>
  <c r="K34" i="31"/>
  <c r="Q34" i="31"/>
  <c r="R34" i="31"/>
  <c r="G35" i="31"/>
  <c r="E35" i="31" s="1"/>
  <c r="H35" i="31"/>
  <c r="I35" i="31"/>
  <c r="J35" i="31"/>
  <c r="K35" i="31"/>
  <c r="Q35" i="31"/>
  <c r="R35" i="31"/>
  <c r="G36" i="31"/>
  <c r="E36" i="31" s="1"/>
  <c r="H36" i="31"/>
  <c r="I36" i="31"/>
  <c r="J36" i="31"/>
  <c r="K36" i="31"/>
  <c r="Q36" i="31"/>
  <c r="R36" i="31"/>
  <c r="F37" i="31"/>
  <c r="E37" i="31" s="1"/>
  <c r="G37" i="31"/>
  <c r="H37" i="31"/>
  <c r="I37" i="31"/>
  <c r="J37" i="31"/>
  <c r="K37" i="31"/>
  <c r="Q37" i="31"/>
  <c r="F38" i="31"/>
  <c r="E38" i="31" s="1"/>
  <c r="G38" i="31"/>
  <c r="H38" i="31"/>
  <c r="I38" i="31"/>
  <c r="J38" i="31"/>
  <c r="K38" i="31"/>
  <c r="Q38" i="31"/>
  <c r="F39" i="31"/>
  <c r="E39" i="31" s="1"/>
  <c r="G39" i="31"/>
  <c r="H39" i="31"/>
  <c r="I39" i="31"/>
  <c r="J39" i="31"/>
  <c r="K39" i="31"/>
  <c r="Q39" i="31"/>
  <c r="F40" i="31"/>
  <c r="E40" i="31" s="1"/>
  <c r="G40" i="31"/>
  <c r="H40" i="31"/>
  <c r="I40" i="31"/>
  <c r="J40" i="31"/>
  <c r="K40" i="31"/>
  <c r="Q40" i="31"/>
  <c r="F41" i="31"/>
  <c r="E41" i="31" s="1"/>
  <c r="G41" i="31"/>
  <c r="H41" i="31"/>
  <c r="I41" i="31"/>
  <c r="J41" i="31"/>
  <c r="K41" i="31"/>
  <c r="Q41" i="31"/>
  <c r="F42" i="31"/>
  <c r="E42" i="31" s="1"/>
  <c r="G42" i="31"/>
  <c r="H42" i="31"/>
  <c r="I42" i="31"/>
  <c r="J42" i="31"/>
  <c r="K42" i="31"/>
  <c r="Q42" i="31"/>
  <c r="F43" i="31"/>
  <c r="E43" i="31" s="1"/>
  <c r="G43" i="31"/>
  <c r="H43" i="31"/>
  <c r="I43" i="31"/>
  <c r="J43" i="31"/>
  <c r="K43" i="31"/>
  <c r="Q43" i="31"/>
  <c r="F44" i="31"/>
  <c r="E44" i="31" s="1"/>
  <c r="G44" i="31"/>
  <c r="H44" i="31"/>
  <c r="I44" i="31"/>
  <c r="J44" i="31"/>
  <c r="K44" i="31"/>
  <c r="Q44" i="31"/>
  <c r="F45" i="31"/>
  <c r="E45" i="31" s="1"/>
  <c r="G45" i="31"/>
  <c r="H45" i="31"/>
  <c r="I45" i="31"/>
  <c r="J45" i="31"/>
  <c r="K45" i="31"/>
  <c r="Q45" i="31"/>
  <c r="F47" i="31"/>
  <c r="E47" i="31" s="1"/>
  <c r="K47" i="31"/>
  <c r="T47" i="31"/>
  <c r="Q47" i="31" s="1"/>
  <c r="E48" i="31"/>
  <c r="F48" i="31"/>
  <c r="G48" i="31"/>
  <c r="I48" i="31"/>
  <c r="J48" i="31"/>
  <c r="K48" i="31"/>
  <c r="T48" i="31"/>
  <c r="Q48" i="31" s="1"/>
  <c r="E49" i="31"/>
  <c r="K49" i="31"/>
  <c r="T49" i="31"/>
  <c r="Q49" i="31" s="1"/>
  <c r="G50" i="31"/>
  <c r="E50" i="31" s="1"/>
  <c r="K50" i="31"/>
  <c r="R50" i="31"/>
  <c r="Q50" i="31" s="1"/>
  <c r="T50" i="31"/>
  <c r="G51" i="31"/>
  <c r="E51" i="31" s="1"/>
  <c r="K51" i="31"/>
  <c r="Q51" i="31"/>
  <c r="R51" i="31"/>
  <c r="T51" i="31"/>
  <c r="E52" i="31"/>
  <c r="K52" i="31"/>
  <c r="R52" i="31"/>
  <c r="Q52" i="31" s="1"/>
  <c r="T52" i="31"/>
  <c r="F53" i="31"/>
  <c r="G53" i="31"/>
  <c r="I53" i="31"/>
  <c r="E53" i="31" s="1"/>
  <c r="J53" i="31"/>
  <c r="K53" i="31"/>
  <c r="T53" i="31"/>
  <c r="Q53" i="31" s="1"/>
  <c r="E54" i="31"/>
  <c r="K54" i="31"/>
  <c r="T54" i="31"/>
  <c r="Q54" i="31" s="1"/>
  <c r="E55" i="31"/>
  <c r="G55" i="31"/>
  <c r="K55" i="31"/>
  <c r="T55" i="31"/>
  <c r="Q55" i="31" s="1"/>
  <c r="E56" i="31"/>
  <c r="K56" i="31"/>
  <c r="Q56" i="31"/>
  <c r="T56" i="31"/>
  <c r="G57" i="31"/>
  <c r="E57" i="31" s="1"/>
  <c r="K57" i="31"/>
  <c r="Q57" i="31"/>
  <c r="R57" i="31"/>
  <c r="T57" i="31"/>
  <c r="E58" i="31"/>
  <c r="G58" i="31"/>
  <c r="K58" i="31"/>
  <c r="R58" i="31"/>
  <c r="Q58" i="31" s="1"/>
  <c r="T58" i="31"/>
  <c r="G59" i="31"/>
  <c r="E59" i="31" s="1"/>
  <c r="K59" i="31"/>
  <c r="R59" i="31"/>
  <c r="T59" i="31"/>
  <c r="Q59" i="31" s="1"/>
  <c r="G60" i="31"/>
  <c r="E60" i="31" s="1"/>
  <c r="K60" i="31"/>
  <c r="R60" i="31"/>
  <c r="Q60" i="31" s="1"/>
  <c r="T60" i="31"/>
  <c r="G61" i="31"/>
  <c r="E61" i="31" s="1"/>
  <c r="I61" i="31"/>
  <c r="J61" i="31"/>
  <c r="K61" i="31"/>
  <c r="T61" i="31"/>
  <c r="Q61" i="31" s="1"/>
  <c r="G62" i="31"/>
  <c r="I62" i="31"/>
  <c r="E62" i="31" s="1"/>
  <c r="J62" i="31"/>
  <c r="K62" i="31"/>
  <c r="R62" i="31"/>
  <c r="Q62" i="31" s="1"/>
  <c r="T62" i="31"/>
  <c r="G63" i="31"/>
  <c r="I63" i="31"/>
  <c r="J63" i="31"/>
  <c r="E63" i="31" s="1"/>
  <c r="K63" i="31"/>
  <c r="R63" i="31"/>
  <c r="Q63" i="31" s="1"/>
  <c r="T63" i="31"/>
  <c r="E64" i="31"/>
  <c r="G64" i="31"/>
  <c r="K64" i="31"/>
  <c r="R64" i="31"/>
  <c r="Q64" i="31" s="1"/>
  <c r="T64" i="31"/>
  <c r="G65" i="31"/>
  <c r="E65" i="31" s="1"/>
  <c r="K65" i="31"/>
  <c r="R65" i="31"/>
  <c r="Q65" i="31" s="1"/>
  <c r="T65" i="31"/>
  <c r="G66" i="31"/>
  <c r="I66" i="31"/>
  <c r="J66" i="31"/>
  <c r="E66" i="31" s="1"/>
  <c r="K66" i="31"/>
  <c r="R66" i="31"/>
  <c r="Q66" i="31" s="1"/>
  <c r="T66" i="31"/>
  <c r="E67" i="31"/>
  <c r="G67" i="31"/>
  <c r="K67" i="31"/>
  <c r="Q67" i="31"/>
  <c r="R67" i="31"/>
  <c r="T67" i="31"/>
  <c r="G68" i="31"/>
  <c r="E68" i="31" s="1"/>
  <c r="K68" i="31"/>
  <c r="R68" i="31"/>
  <c r="Q68" i="31" s="1"/>
  <c r="T68" i="31"/>
  <c r="E69" i="31"/>
  <c r="K69" i="31"/>
  <c r="T69" i="31"/>
  <c r="Q69" i="31" s="1"/>
  <c r="E70" i="31"/>
  <c r="G70" i="31"/>
  <c r="K70" i="31"/>
  <c r="Q70" i="31"/>
  <c r="R70" i="31"/>
  <c r="T70" i="31"/>
  <c r="I71" i="31"/>
  <c r="E71" i="31" s="1"/>
  <c r="J71" i="31"/>
  <c r="K71" i="31"/>
  <c r="R71" i="31"/>
  <c r="Q71" i="31" s="1"/>
  <c r="T71" i="31"/>
  <c r="G72" i="31"/>
  <c r="E72" i="31" s="1"/>
  <c r="K72" i="31"/>
  <c r="Q72" i="31"/>
  <c r="R72" i="31"/>
  <c r="T72" i="31"/>
  <c r="E73" i="31"/>
  <c r="F73" i="31"/>
  <c r="G73" i="31"/>
  <c r="I73" i="31"/>
  <c r="J73" i="31"/>
  <c r="K73" i="31"/>
  <c r="T73" i="31"/>
  <c r="Q73" i="31" s="1"/>
  <c r="E74" i="31"/>
  <c r="G74" i="31"/>
  <c r="K74" i="31"/>
  <c r="R74" i="31"/>
  <c r="Q74" i="31" s="1"/>
  <c r="T74" i="31"/>
  <c r="F75" i="31"/>
  <c r="E75" i="31" s="1"/>
  <c r="G75" i="31"/>
  <c r="K75" i="31"/>
  <c r="T75" i="31"/>
  <c r="Q75" i="31" s="1"/>
  <c r="G76" i="31"/>
  <c r="E76" i="31" s="1"/>
  <c r="K76" i="31"/>
  <c r="R76" i="31"/>
  <c r="Q76" i="31" s="1"/>
  <c r="T76" i="31"/>
  <c r="F77" i="31"/>
  <c r="E77" i="31" s="1"/>
  <c r="G77" i="31"/>
  <c r="I77" i="31"/>
  <c r="J77" i="31"/>
  <c r="K77" i="31"/>
  <c r="Q77" i="31"/>
  <c r="T77" i="31"/>
  <c r="F78" i="31"/>
  <c r="E78" i="31" s="1"/>
  <c r="G78" i="31"/>
  <c r="I78" i="31"/>
  <c r="K78" i="31"/>
  <c r="T78" i="31"/>
  <c r="Q78" i="31" s="1"/>
  <c r="E79" i="31"/>
  <c r="F79" i="31"/>
  <c r="G79" i="31"/>
  <c r="K79" i="31"/>
  <c r="Q79" i="31"/>
  <c r="T79" i="31"/>
  <c r="E80" i="31"/>
  <c r="K80" i="31"/>
  <c r="Q80" i="31"/>
  <c r="T80" i="31"/>
  <c r="G81" i="31"/>
  <c r="E81" i="31" s="1"/>
  <c r="K81" i="31"/>
  <c r="T81" i="31"/>
  <c r="Q81" i="31" s="1"/>
  <c r="E82" i="31"/>
  <c r="F82" i="31"/>
  <c r="G82" i="31"/>
  <c r="K82" i="31"/>
  <c r="T82" i="31"/>
  <c r="Q82" i="31" s="1"/>
  <c r="F83" i="31"/>
  <c r="E83" i="31" s="1"/>
  <c r="G83" i="31"/>
  <c r="K83" i="31"/>
  <c r="T83" i="31"/>
  <c r="Q83" i="31" s="1"/>
  <c r="F84" i="31"/>
  <c r="E84" i="31" s="1"/>
  <c r="G84" i="31"/>
  <c r="K84" i="31"/>
  <c r="Q84" i="31"/>
  <c r="T84" i="31"/>
  <c r="F85" i="31"/>
  <c r="E85" i="31" s="1"/>
  <c r="G85" i="31"/>
  <c r="K85" i="31"/>
  <c r="T85" i="31"/>
  <c r="Q85" i="31" s="1"/>
  <c r="E86" i="31"/>
  <c r="F86" i="31"/>
  <c r="G86" i="31"/>
  <c r="I86" i="31"/>
  <c r="K86" i="31"/>
  <c r="Q86" i="31"/>
  <c r="T86" i="31"/>
  <c r="G87" i="31"/>
  <c r="E87" i="31" s="1"/>
  <c r="K87" i="31"/>
  <c r="T87" i="31"/>
  <c r="Q87" i="31" s="1"/>
  <c r="F88" i="31"/>
  <c r="E88" i="31" s="1"/>
  <c r="G88" i="31"/>
  <c r="I88" i="31"/>
  <c r="K88" i="31"/>
  <c r="Q88" i="31"/>
  <c r="T88" i="31"/>
  <c r="F89" i="31"/>
  <c r="E89" i="31" s="1"/>
  <c r="G89" i="31"/>
  <c r="I89" i="31"/>
  <c r="K89" i="31"/>
  <c r="Q89" i="31"/>
  <c r="T89" i="31"/>
  <c r="F90" i="31"/>
  <c r="E90" i="31" s="1"/>
  <c r="G90" i="31"/>
  <c r="K90" i="31"/>
  <c r="T90" i="31"/>
  <c r="Q90" i="31" s="1"/>
  <c r="E91" i="31"/>
  <c r="G91" i="31"/>
  <c r="K91" i="31"/>
  <c r="T91" i="31"/>
  <c r="Q91" i="31" s="1"/>
  <c r="E92" i="31"/>
  <c r="F92" i="31"/>
  <c r="G92" i="31"/>
  <c r="K92" i="31"/>
  <c r="Q92" i="31"/>
  <c r="T92" i="31"/>
  <c r="F93" i="31"/>
  <c r="E93" i="31" s="1"/>
  <c r="K93" i="31"/>
  <c r="T93" i="31"/>
  <c r="Q93" i="31" s="1"/>
  <c r="E94" i="31"/>
  <c r="F94" i="31"/>
  <c r="G94" i="31"/>
  <c r="K94" i="31"/>
  <c r="T94" i="31"/>
  <c r="Q94" i="31" s="1"/>
  <c r="F95" i="31"/>
  <c r="E95" i="31" s="1"/>
  <c r="G95" i="31"/>
  <c r="K95" i="31"/>
  <c r="T95" i="31"/>
  <c r="Q95" i="31" s="1"/>
  <c r="F96" i="31"/>
  <c r="E96" i="31" s="1"/>
  <c r="G96" i="31"/>
  <c r="K96" i="31"/>
  <c r="Q96" i="31"/>
  <c r="T96" i="31"/>
  <c r="F97" i="31"/>
  <c r="E97" i="31" s="1"/>
  <c r="G97" i="31"/>
  <c r="K97" i="31"/>
  <c r="T97" i="31"/>
  <c r="Q97" i="31" s="1"/>
  <c r="E98" i="31"/>
  <c r="G98" i="31"/>
  <c r="K98" i="31"/>
  <c r="T98" i="31"/>
  <c r="Q98" i="31" s="1"/>
  <c r="E99" i="31"/>
  <c r="F99" i="31"/>
  <c r="G99" i="31"/>
  <c r="K99" i="31"/>
  <c r="Q99" i="31"/>
  <c r="T99" i="31"/>
  <c r="E100" i="31"/>
  <c r="K100" i="31"/>
  <c r="Q100" i="31"/>
  <c r="T100" i="31"/>
  <c r="F101" i="31"/>
  <c r="E101" i="31" s="1"/>
  <c r="G101" i="31"/>
  <c r="K101" i="31"/>
  <c r="T101" i="31"/>
  <c r="Q101" i="31" s="1"/>
  <c r="E102" i="31"/>
  <c r="K102" i="31"/>
  <c r="T102" i="31"/>
  <c r="Q102" i="31" s="1"/>
  <c r="E103" i="31"/>
  <c r="F103" i="31"/>
  <c r="G103" i="31"/>
  <c r="K103" i="31"/>
  <c r="Q103" i="31"/>
  <c r="T103" i="31"/>
  <c r="F104" i="31"/>
  <c r="E104" i="31" s="1"/>
  <c r="G104" i="31"/>
  <c r="K104" i="31"/>
  <c r="T104" i="31"/>
  <c r="Q104" i="31" s="1"/>
  <c r="E105" i="31"/>
  <c r="F105" i="31"/>
  <c r="G105" i="31"/>
  <c r="K105" i="31"/>
  <c r="Q105" i="31"/>
  <c r="T105" i="31"/>
  <c r="F106" i="31"/>
  <c r="E106" i="31" s="1"/>
  <c r="G106" i="31"/>
  <c r="K106" i="31"/>
  <c r="T106" i="31"/>
  <c r="Q106" i="31" s="1"/>
  <c r="E107" i="31"/>
  <c r="K107" i="31"/>
  <c r="T107" i="31"/>
  <c r="Q107" i="31" s="1"/>
  <c r="E108" i="31"/>
  <c r="F108" i="31"/>
  <c r="G108" i="31"/>
  <c r="K108" i="31"/>
  <c r="Q108" i="31"/>
  <c r="T108" i="31"/>
  <c r="F109" i="31"/>
  <c r="E109" i="31" s="1"/>
  <c r="G109" i="31"/>
  <c r="K109" i="31"/>
  <c r="T109" i="31"/>
  <c r="Q109" i="31" s="1"/>
  <c r="F2" i="25"/>
  <c r="K2" i="25"/>
  <c r="E2" i="25" s="1"/>
  <c r="F3" i="25"/>
  <c r="L3" i="25"/>
  <c r="E3" i="25" s="1"/>
  <c r="E4" i="25"/>
  <c r="F4" i="25"/>
  <c r="L4" i="25"/>
  <c r="F5" i="25"/>
  <c r="L5" i="25"/>
  <c r="E5" i="25" s="1"/>
  <c r="F6" i="25"/>
  <c r="L6" i="25"/>
  <c r="E6" i="25" s="1"/>
  <c r="E7" i="25"/>
  <c r="F7" i="25"/>
  <c r="L7" i="25"/>
  <c r="F9" i="25"/>
  <c r="L9" i="25"/>
  <c r="E9" i="25" s="1"/>
  <c r="E10" i="25"/>
  <c r="F10" i="25"/>
  <c r="L10" i="25"/>
  <c r="E11" i="25"/>
  <c r="F11" i="25"/>
  <c r="L11" i="25"/>
  <c r="F12" i="25"/>
  <c r="L12" i="25"/>
  <c r="E12" i="25" s="1"/>
  <c r="E13" i="25"/>
  <c r="F13" i="25"/>
  <c r="L13" i="25"/>
  <c r="F14" i="25"/>
  <c r="L14" i="25"/>
  <c r="E14" i="25" s="1"/>
  <c r="F15" i="25"/>
  <c r="L15" i="25"/>
  <c r="E15" i="25" s="1"/>
  <c r="E16" i="25"/>
  <c r="F16" i="25"/>
  <c r="L16" i="25"/>
  <c r="F17" i="25"/>
  <c r="L17" i="25"/>
  <c r="E17" i="25" s="1"/>
  <c r="E18" i="25"/>
  <c r="F18" i="25"/>
  <c r="L18" i="25"/>
  <c r="E19" i="25"/>
  <c r="F19" i="25"/>
  <c r="L19" i="25"/>
  <c r="F20" i="25"/>
  <c r="L20" i="25"/>
  <c r="E20" i="25" s="1"/>
  <c r="E21" i="25"/>
  <c r="F21" i="25"/>
  <c r="L21" i="25"/>
  <c r="F27" i="25"/>
  <c r="L27" i="25"/>
  <c r="E27" i="25" s="1"/>
  <c r="F28" i="25"/>
  <c r="K28" i="25"/>
  <c r="E28" i="25" s="1"/>
  <c r="E29" i="25"/>
  <c r="F29" i="25"/>
  <c r="F30" i="25"/>
  <c r="K30" i="25"/>
  <c r="E30" i="25" s="1"/>
  <c r="L30" i="25"/>
  <c r="E31" i="25"/>
  <c r="F31" i="25"/>
  <c r="K31" i="25"/>
  <c r="L31" i="25"/>
  <c r="F32" i="25"/>
  <c r="K32" i="25"/>
  <c r="E32" i="25" s="1"/>
  <c r="L32" i="25"/>
  <c r="E33" i="25"/>
  <c r="F33" i="25"/>
  <c r="L33" i="25"/>
  <c r="F34" i="25"/>
  <c r="L34" i="25"/>
  <c r="E34" i="25" s="1"/>
  <c r="E36" i="25"/>
  <c r="F36" i="25"/>
  <c r="E37" i="25"/>
  <c r="F37" i="25"/>
  <c r="L37" i="25"/>
  <c r="E38" i="25"/>
  <c r="F38" i="25"/>
  <c r="L38" i="25"/>
  <c r="F39" i="25"/>
  <c r="L39" i="25"/>
  <c r="E39" i="25" s="1"/>
  <c r="E40" i="25"/>
  <c r="F40" i="25"/>
  <c r="L40" i="25"/>
  <c r="F41" i="25"/>
  <c r="L41" i="25"/>
  <c r="E41" i="25" s="1"/>
  <c r="F42" i="25"/>
  <c r="L42" i="25"/>
  <c r="E42" i="25" s="1"/>
  <c r="E43" i="25"/>
  <c r="F43" i="25"/>
  <c r="L43" i="25"/>
  <c r="L45" i="25"/>
  <c r="E45" i="25" s="1"/>
  <c r="F46" i="25"/>
  <c r="L46" i="25"/>
  <c r="E46" i="25" s="1"/>
  <c r="E47" i="25"/>
  <c r="F47" i="25"/>
  <c r="K47" i="25"/>
  <c r="F48" i="25"/>
  <c r="L48" i="25"/>
  <c r="E48" i="25" s="1"/>
  <c r="E49" i="25"/>
  <c r="F49" i="25"/>
  <c r="L49" i="25"/>
  <c r="F50" i="25"/>
  <c r="L50" i="25"/>
  <c r="E50" i="25" s="1"/>
  <c r="F51" i="25"/>
  <c r="K51" i="25"/>
  <c r="E51" i="25" s="1"/>
  <c r="L51" i="25"/>
  <c r="E52" i="25"/>
  <c r="F52" i="25"/>
  <c r="L52" i="25"/>
  <c r="F53" i="25"/>
  <c r="L53" i="25"/>
  <c r="E53" i="25" s="1"/>
  <c r="E54" i="25"/>
  <c r="F54" i="25"/>
  <c r="F57" i="25"/>
  <c r="E58" i="25"/>
  <c r="F58" i="25"/>
  <c r="L58" i="25"/>
  <c r="F59" i="25"/>
  <c r="L59" i="25"/>
  <c r="E59" i="25" s="1"/>
  <c r="E60" i="25"/>
  <c r="F60" i="25"/>
  <c r="K60" i="25"/>
  <c r="L60" i="25"/>
  <c r="F61" i="25"/>
  <c r="K61" i="25"/>
  <c r="E61" i="25" s="1"/>
  <c r="L61" i="25"/>
  <c r="E62" i="25"/>
  <c r="F62" i="25"/>
  <c r="L62" i="25"/>
  <c r="F63" i="25"/>
  <c r="L63" i="25"/>
  <c r="E63" i="25" s="1"/>
  <c r="F64" i="25"/>
  <c r="L64" i="25"/>
  <c r="E64" i="25" s="1"/>
  <c r="E65" i="25"/>
  <c r="F65" i="25"/>
  <c r="K65" i="25"/>
  <c r="L65" i="25"/>
  <c r="F66" i="25"/>
  <c r="K66" i="25"/>
  <c r="E66" i="25" s="1"/>
  <c r="L66" i="25"/>
  <c r="E67" i="25"/>
  <c r="F67" i="25"/>
  <c r="K67" i="25"/>
  <c r="L67" i="25"/>
  <c r="F68" i="25"/>
  <c r="K68" i="25"/>
  <c r="E68" i="25" s="1"/>
  <c r="L68" i="25"/>
  <c r="F69" i="25"/>
  <c r="K69" i="25"/>
  <c r="E69" i="25" s="1"/>
  <c r="L69" i="25"/>
  <c r="F70" i="25"/>
  <c r="K70" i="25"/>
  <c r="E70" i="25" s="1"/>
  <c r="E71" i="25"/>
  <c r="F71" i="25"/>
  <c r="K71" i="25"/>
  <c r="L71" i="25"/>
  <c r="E72" i="25"/>
  <c r="F72" i="25"/>
  <c r="F73" i="25"/>
  <c r="K73" i="25"/>
  <c r="E73" i="25" s="1"/>
  <c r="L73" i="25"/>
  <c r="F74" i="25"/>
  <c r="K74" i="25"/>
  <c r="E74" i="25" s="1"/>
  <c r="F75" i="25"/>
  <c r="K75" i="25"/>
  <c r="E75" i="25" s="1"/>
  <c r="E76" i="25"/>
  <c r="F76" i="25"/>
  <c r="K76" i="25"/>
  <c r="L76" i="25"/>
  <c r="F77" i="25"/>
  <c r="K77" i="25"/>
  <c r="E77" i="25" s="1"/>
  <c r="L77" i="25"/>
  <c r="E78" i="25"/>
  <c r="F78" i="25"/>
  <c r="K78" i="25"/>
  <c r="L78" i="25"/>
  <c r="F79" i="25"/>
  <c r="K79" i="25"/>
  <c r="E79" i="25" s="1"/>
  <c r="L79" i="25"/>
  <c r="E80" i="25"/>
  <c r="F80" i="25"/>
  <c r="K80" i="25"/>
  <c r="L80" i="25"/>
  <c r="F81" i="25"/>
  <c r="K81" i="25"/>
  <c r="E81" i="25" s="1"/>
  <c r="L81" i="25"/>
  <c r="E82" i="25"/>
  <c r="F82" i="25"/>
  <c r="K82" i="25"/>
  <c r="L82" i="25"/>
  <c r="F83" i="25"/>
  <c r="K83" i="25"/>
  <c r="E83" i="25" s="1"/>
  <c r="L83" i="25"/>
  <c r="E84" i="25"/>
  <c r="F84" i="25"/>
  <c r="K84" i="25"/>
  <c r="L84" i="25"/>
  <c r="F85" i="25"/>
  <c r="K85" i="25"/>
  <c r="E85" i="25" s="1"/>
  <c r="L85" i="25"/>
  <c r="E87" i="25"/>
  <c r="F87" i="25"/>
  <c r="K87" i="25"/>
  <c r="L87" i="25"/>
  <c r="F88" i="25"/>
  <c r="K88" i="25"/>
  <c r="E88" i="25" s="1"/>
  <c r="L88" i="25"/>
  <c r="E89" i="25"/>
  <c r="F89" i="25"/>
  <c r="K89" i="25"/>
  <c r="L89" i="25"/>
  <c r="F90" i="25"/>
  <c r="K90" i="25"/>
  <c r="E90" i="25" s="1"/>
  <c r="L90" i="25"/>
  <c r="E91" i="25"/>
  <c r="F91" i="25"/>
  <c r="K91" i="25"/>
  <c r="L91" i="25"/>
  <c r="F92" i="25"/>
  <c r="K92" i="25"/>
  <c r="E92" i="25" s="1"/>
  <c r="L92" i="25"/>
  <c r="E93" i="25"/>
  <c r="F93" i="25"/>
  <c r="K93" i="25"/>
  <c r="L93" i="25"/>
  <c r="F94" i="25"/>
  <c r="K94" i="25"/>
  <c r="E94" i="25" s="1"/>
  <c r="L94" i="25"/>
  <c r="E95" i="25"/>
  <c r="F95" i="25"/>
  <c r="K95" i="25"/>
  <c r="L95" i="25"/>
  <c r="F96" i="25"/>
  <c r="K96" i="25"/>
  <c r="E96" i="25" s="1"/>
  <c r="L96" i="25"/>
  <c r="E97" i="25"/>
  <c r="F97" i="25"/>
  <c r="K97" i="25"/>
  <c r="L97" i="25"/>
  <c r="F98" i="25"/>
  <c r="K98" i="25"/>
  <c r="E98" i="25" s="1"/>
  <c r="L98" i="25"/>
  <c r="E99" i="25"/>
  <c r="F99" i="25"/>
  <c r="K99" i="25"/>
  <c r="L99" i="25"/>
  <c r="F100" i="25"/>
  <c r="K100" i="25"/>
  <c r="E100" i="25" s="1"/>
  <c r="L100" i="25"/>
  <c r="E101" i="25"/>
  <c r="F101" i="25"/>
  <c r="K101" i="25"/>
  <c r="L101" i="25"/>
  <c r="F102" i="25"/>
  <c r="K102" i="25"/>
  <c r="E102" i="25" s="1"/>
  <c r="L102" i="25"/>
  <c r="E103" i="25"/>
  <c r="F103" i="25"/>
  <c r="K103" i="25"/>
  <c r="L103" i="25"/>
  <c r="F104" i="25"/>
  <c r="K104" i="25"/>
  <c r="E104" i="25" s="1"/>
  <c r="L104" i="25"/>
  <c r="E105" i="25"/>
  <c r="F105" i="25"/>
  <c r="K105" i="25"/>
  <c r="L105" i="25"/>
  <c r="F106" i="25"/>
  <c r="K106" i="25"/>
  <c r="E106" i="25" s="1"/>
  <c r="L106" i="25"/>
  <c r="E107" i="25"/>
  <c r="F107" i="25"/>
  <c r="K107" i="25"/>
  <c r="L107" i="25"/>
  <c r="F108" i="25"/>
  <c r="K108" i="25"/>
  <c r="E108" i="25" s="1"/>
  <c r="L108" i="25"/>
  <c r="E109" i="25"/>
  <c r="F109" i="25"/>
  <c r="K109" i="25"/>
  <c r="L109" i="25"/>
  <c r="F110" i="25"/>
  <c r="K110" i="25"/>
  <c r="E110" i="25" s="1"/>
  <c r="L110" i="25"/>
  <c r="E111" i="25"/>
  <c r="F111" i="25"/>
  <c r="L111" i="25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4" i="20"/>
  <c r="E5" i="20"/>
  <c r="E6" i="20"/>
  <c r="E10" i="20"/>
  <c r="E11" i="20"/>
  <c r="E12" i="20"/>
  <c r="E13" i="20"/>
  <c r="E14" i="20"/>
  <c r="E15" i="20"/>
  <c r="E18" i="20"/>
  <c r="E19" i="20"/>
  <c r="E20" i="20"/>
  <c r="E21" i="20"/>
  <c r="E2" i="17"/>
  <c r="E3" i="17"/>
  <c r="E4" i="17"/>
  <c r="E5" i="17"/>
  <c r="E6" i="17"/>
  <c r="E7" i="17"/>
  <c r="E8" i="17"/>
  <c r="E9" i="17"/>
  <c r="E2" i="15"/>
  <c r="E3" i="15"/>
  <c r="E4" i="15"/>
  <c r="E5" i="15"/>
  <c r="E6" i="15"/>
  <c r="E45" i="11"/>
  <c r="E44" i="11"/>
  <c r="E43" i="11"/>
  <c r="E41" i="11"/>
  <c r="E40" i="11"/>
  <c r="E39" i="11"/>
  <c r="E38" i="11"/>
  <c r="E35" i="11"/>
  <c r="E32" i="11"/>
  <c r="E31" i="11"/>
  <c r="E28" i="11"/>
  <c r="E25" i="11"/>
  <c r="E24" i="11"/>
  <c r="E23" i="11"/>
  <c r="E22" i="11"/>
  <c r="E19" i="11"/>
  <c r="E17" i="11"/>
  <c r="E14" i="11"/>
  <c r="E10" i="11"/>
  <c r="E8" i="11"/>
  <c r="E2" i="11"/>
  <c r="G17" i="10"/>
  <c r="G16" i="10"/>
  <c r="G15" i="10"/>
  <c r="G14" i="10"/>
  <c r="G13" i="10"/>
  <c r="G12" i="10"/>
  <c r="G11" i="10"/>
  <c r="G10" i="10"/>
  <c r="G9" i="10"/>
  <c r="G8" i="10"/>
  <c r="E7" i="10"/>
  <c r="E6" i="10"/>
  <c r="G5" i="10"/>
  <c r="G4" i="10"/>
  <c r="E3" i="10"/>
  <c r="E2" i="10"/>
  <c r="F14" i="9"/>
  <c r="E14" i="9"/>
  <c r="H13" i="9"/>
  <c r="F13" i="9"/>
  <c r="H12" i="9"/>
  <c r="F12" i="9"/>
  <c r="I11" i="9"/>
  <c r="F11" i="9"/>
  <c r="F10" i="9"/>
  <c r="E10" i="9"/>
  <c r="F9" i="9"/>
  <c r="E9" i="9"/>
  <c r="F8" i="9"/>
  <c r="E8" i="9"/>
  <c r="H7" i="9"/>
  <c r="F7" i="9"/>
  <c r="F6" i="9"/>
  <c r="E6" i="9"/>
  <c r="H5" i="9"/>
  <c r="F5" i="9"/>
  <c r="F4" i="9"/>
  <c r="E4" i="9"/>
  <c r="H3" i="9"/>
  <c r="F3" i="9"/>
  <c r="F2" i="9"/>
  <c r="E2" i="9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F34" i="6"/>
  <c r="E34" i="6"/>
  <c r="G33" i="6"/>
  <c r="F33" i="6"/>
  <c r="E33" i="6"/>
  <c r="G32" i="6"/>
  <c r="F32" i="6"/>
  <c r="E32" i="6"/>
  <c r="G31" i="6"/>
  <c r="F31" i="6"/>
  <c r="E31" i="6"/>
  <c r="G30" i="6"/>
  <c r="F30" i="6"/>
  <c r="E30" i="6"/>
  <c r="G29" i="6"/>
  <c r="F29" i="6"/>
  <c r="E29" i="6"/>
  <c r="G28" i="6"/>
  <c r="G27" i="6"/>
  <c r="F27" i="6"/>
  <c r="E27" i="6"/>
  <c r="G26" i="6"/>
  <c r="F26" i="6"/>
  <c r="E26" i="6"/>
  <c r="G25" i="6"/>
  <c r="F25" i="6"/>
  <c r="E25" i="6"/>
  <c r="G24" i="6"/>
  <c r="F24" i="6"/>
  <c r="E24" i="6"/>
  <c r="G23" i="6"/>
  <c r="F23" i="6"/>
  <c r="E23" i="6"/>
  <c r="G22" i="6"/>
  <c r="F22" i="6"/>
  <c r="E22" i="6"/>
  <c r="G21" i="6"/>
  <c r="F21" i="6"/>
  <c r="E21" i="6"/>
  <c r="G20" i="6"/>
  <c r="F20" i="6"/>
  <c r="E20" i="6"/>
  <c r="G19" i="6"/>
  <c r="G18" i="6"/>
  <c r="G17" i="6"/>
  <c r="F17" i="6"/>
  <c r="E17" i="6"/>
  <c r="G16" i="6"/>
  <c r="G15" i="6"/>
  <c r="G14" i="6"/>
  <c r="F14" i="6"/>
  <c r="E14" i="6"/>
  <c r="G13" i="6"/>
  <c r="F13" i="6"/>
  <c r="E13" i="6"/>
  <c r="G12" i="6"/>
  <c r="F12" i="6"/>
  <c r="E12" i="6"/>
  <c r="G11" i="6"/>
  <c r="F11" i="6"/>
  <c r="E11" i="6"/>
  <c r="G10" i="6"/>
  <c r="F10" i="6"/>
  <c r="E10" i="6"/>
  <c r="G9" i="6"/>
  <c r="F9" i="6"/>
  <c r="E9" i="6"/>
  <c r="G8" i="6"/>
  <c r="G7" i="6"/>
  <c r="F7" i="6"/>
  <c r="G6" i="6"/>
  <c r="G5" i="6"/>
  <c r="F5" i="6"/>
  <c r="E5" i="6"/>
  <c r="G4" i="6"/>
  <c r="F4" i="6"/>
  <c r="E4" i="6"/>
  <c r="G3" i="6"/>
  <c r="F3" i="6"/>
  <c r="E3" i="6"/>
  <c r="G2" i="6"/>
  <c r="F2" i="6"/>
  <c r="E2" i="6"/>
  <c r="E13" i="5"/>
  <c r="E12" i="5"/>
  <c r="E11" i="5"/>
  <c r="E10" i="5"/>
  <c r="E9" i="5"/>
  <c r="E8" i="5"/>
  <c r="E7" i="5"/>
  <c r="E6" i="5"/>
  <c r="E5" i="5"/>
  <c r="E4" i="5"/>
  <c r="E3" i="5"/>
  <c r="E2" i="5"/>
  <c r="E53" i="4"/>
  <c r="E50" i="4"/>
  <c r="E15" i="4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W47" i="2"/>
  <c r="V47" i="2"/>
  <c r="U47" i="2"/>
  <c r="G47" i="2"/>
  <c r="F47" i="2"/>
  <c r="E47" i="2"/>
  <c r="W46" i="2"/>
  <c r="V46" i="2"/>
  <c r="U46" i="2"/>
  <c r="G46" i="2"/>
  <c r="F46" i="2"/>
  <c r="E46" i="2"/>
  <c r="W45" i="2"/>
  <c r="V45" i="2"/>
  <c r="U45" i="2"/>
  <c r="G45" i="2"/>
  <c r="E45" i="2" s="1"/>
  <c r="F45" i="2"/>
  <c r="W44" i="2"/>
  <c r="V44" i="2"/>
  <c r="U44" i="2"/>
  <c r="G44" i="2"/>
  <c r="E44" i="2" s="1"/>
  <c r="F44" i="2"/>
  <c r="W43" i="2"/>
  <c r="V43" i="2"/>
  <c r="U43" i="2"/>
  <c r="G43" i="2"/>
  <c r="F43" i="2"/>
  <c r="E43" i="2"/>
  <c r="W42" i="2"/>
  <c r="V42" i="2"/>
  <c r="U42" i="2"/>
  <c r="G42" i="2"/>
  <c r="E42" i="2" s="1"/>
  <c r="F42" i="2"/>
  <c r="W41" i="2"/>
  <c r="V41" i="2"/>
  <c r="U41" i="2"/>
  <c r="G41" i="2"/>
  <c r="E41" i="2" s="1"/>
  <c r="F41" i="2"/>
  <c r="W40" i="2"/>
  <c r="V40" i="2"/>
  <c r="U40" i="2"/>
  <c r="G40" i="2"/>
  <c r="F40" i="2"/>
  <c r="E40" i="2"/>
  <c r="W39" i="2"/>
  <c r="V39" i="2"/>
  <c r="U39" i="2"/>
  <c r="G39" i="2"/>
  <c r="E39" i="2" s="1"/>
  <c r="F39" i="2"/>
  <c r="W38" i="2"/>
  <c r="V38" i="2"/>
  <c r="U38" i="2"/>
  <c r="G38" i="2"/>
  <c r="E38" i="2" s="1"/>
  <c r="F38" i="2"/>
  <c r="W37" i="2"/>
  <c r="V37" i="2"/>
  <c r="U37" i="2"/>
  <c r="G37" i="2"/>
  <c r="E37" i="2" s="1"/>
  <c r="F37" i="2"/>
  <c r="W36" i="2"/>
  <c r="V36" i="2"/>
  <c r="U36" i="2"/>
  <c r="G36" i="2"/>
  <c r="F36" i="2"/>
  <c r="E36" i="2"/>
  <c r="W35" i="2"/>
  <c r="G35" i="2"/>
  <c r="F35" i="2"/>
  <c r="E35" i="2"/>
  <c r="W34" i="2"/>
  <c r="V34" i="2"/>
  <c r="U34" i="2"/>
  <c r="G34" i="2"/>
  <c r="E34" i="2" s="1"/>
  <c r="F34" i="2"/>
  <c r="W33" i="2"/>
  <c r="V33" i="2"/>
  <c r="U33" i="2"/>
  <c r="G33" i="2"/>
  <c r="E33" i="2" s="1"/>
  <c r="F33" i="2"/>
  <c r="W32" i="2"/>
  <c r="V32" i="2"/>
  <c r="U32" i="2"/>
  <c r="G32" i="2"/>
  <c r="E32" i="2" s="1"/>
  <c r="F32" i="2"/>
  <c r="W31" i="2"/>
  <c r="V31" i="2"/>
  <c r="U31" i="2"/>
  <c r="G31" i="2"/>
  <c r="F31" i="2"/>
  <c r="E31" i="2"/>
  <c r="W30" i="2"/>
  <c r="V30" i="2"/>
  <c r="U30" i="2"/>
  <c r="G30" i="2"/>
  <c r="E30" i="2" s="1"/>
  <c r="F30" i="2"/>
  <c r="W29" i="2"/>
  <c r="V29" i="2"/>
  <c r="U29" i="2"/>
  <c r="G29" i="2"/>
  <c r="E29" i="2" s="1"/>
  <c r="F29" i="2"/>
  <c r="W28" i="2"/>
  <c r="V28" i="2"/>
  <c r="U28" i="2"/>
  <c r="G28" i="2"/>
  <c r="F28" i="2"/>
  <c r="E28" i="2"/>
  <c r="W27" i="2"/>
  <c r="V27" i="2"/>
  <c r="U27" i="2"/>
  <c r="G27" i="2"/>
  <c r="F27" i="2"/>
  <c r="E27" i="2"/>
  <c r="W26" i="2"/>
  <c r="V26" i="2"/>
  <c r="U26" i="2"/>
  <c r="G26" i="2"/>
  <c r="E26" i="2" s="1"/>
  <c r="F26" i="2"/>
  <c r="W25" i="2"/>
  <c r="V25" i="2"/>
  <c r="U25" i="2"/>
  <c r="G25" i="2"/>
  <c r="E25" i="2" s="1"/>
  <c r="F25" i="2"/>
  <c r="W24" i="2"/>
  <c r="V24" i="2"/>
  <c r="U24" i="2"/>
  <c r="G24" i="2"/>
  <c r="F24" i="2"/>
  <c r="W23" i="2"/>
  <c r="V23" i="2"/>
  <c r="U23" i="2"/>
  <c r="G23" i="2"/>
  <c r="E23" i="2" s="1"/>
  <c r="F23" i="2"/>
  <c r="W22" i="2"/>
  <c r="V22" i="2"/>
  <c r="U22" i="2"/>
  <c r="G22" i="2"/>
  <c r="F22" i="2"/>
  <c r="W21" i="2"/>
  <c r="V21" i="2"/>
  <c r="U21" i="2"/>
  <c r="G21" i="2"/>
  <c r="F21" i="2"/>
  <c r="W20" i="2"/>
  <c r="V20" i="2"/>
  <c r="U20" i="2"/>
  <c r="G20" i="2"/>
  <c r="F20" i="2"/>
  <c r="W19" i="2"/>
  <c r="V19" i="2"/>
  <c r="U19" i="2"/>
  <c r="G19" i="2"/>
  <c r="F19" i="2"/>
  <c r="U18" i="2"/>
  <c r="G18" i="2"/>
  <c r="F18" i="2"/>
  <c r="E18" i="2"/>
  <c r="W17" i="2"/>
  <c r="V17" i="2"/>
  <c r="U17" i="2"/>
  <c r="G17" i="2"/>
  <c r="F17" i="2"/>
  <c r="V16" i="2"/>
  <c r="G16" i="2"/>
  <c r="F16" i="2"/>
  <c r="E16" i="2"/>
  <c r="W15" i="2"/>
  <c r="V15" i="2"/>
  <c r="U15" i="2"/>
  <c r="G15" i="2"/>
  <c r="F15" i="2"/>
  <c r="W14" i="2"/>
  <c r="V14" i="2"/>
  <c r="U14" i="2"/>
  <c r="G14" i="2"/>
  <c r="F14" i="2"/>
  <c r="E14" i="2"/>
  <c r="W13" i="2"/>
  <c r="V13" i="2"/>
  <c r="U13" i="2"/>
  <c r="G13" i="2"/>
  <c r="E13" i="2" s="1"/>
  <c r="F13" i="2"/>
  <c r="W12" i="2"/>
  <c r="V12" i="2"/>
  <c r="U12" i="2"/>
  <c r="G12" i="2"/>
  <c r="E12" i="2" s="1"/>
  <c r="F12" i="2"/>
  <c r="W11" i="2"/>
  <c r="V11" i="2"/>
  <c r="U11" i="2"/>
  <c r="G11" i="2"/>
  <c r="E11" i="2" s="1"/>
  <c r="F11" i="2"/>
  <c r="W10" i="2"/>
  <c r="V10" i="2"/>
  <c r="U10" i="2"/>
  <c r="G10" i="2"/>
  <c r="F10" i="2"/>
  <c r="W9" i="2"/>
  <c r="V9" i="2"/>
  <c r="U9" i="2"/>
  <c r="G9" i="2"/>
  <c r="F9" i="2"/>
  <c r="V8" i="2"/>
  <c r="G8" i="2"/>
  <c r="F8" i="2"/>
  <c r="E8" i="2"/>
  <c r="W7" i="2"/>
  <c r="O7" i="2" s="1"/>
  <c r="V7" i="2"/>
  <c r="U7" i="2"/>
  <c r="M7" i="2" s="1"/>
  <c r="G7" i="2"/>
  <c r="W6" i="2"/>
  <c r="V6" i="2"/>
  <c r="U6" i="2"/>
  <c r="O6" i="2"/>
  <c r="G6" i="2"/>
  <c r="W5" i="2"/>
  <c r="O5" i="2" s="1"/>
  <c r="V5" i="2"/>
  <c r="U5" i="2"/>
  <c r="G5" i="2"/>
  <c r="E5" i="2" s="1"/>
  <c r="W4" i="2"/>
  <c r="V4" i="2"/>
  <c r="U4" i="2"/>
  <c r="G4" i="2"/>
  <c r="E4" i="2" s="1"/>
  <c r="W3" i="2"/>
  <c r="V3" i="2"/>
  <c r="U3" i="2"/>
  <c r="M3" i="2" s="1"/>
  <c r="G3" i="2"/>
  <c r="E3" i="2" s="1"/>
  <c r="W2" i="2"/>
  <c r="O2" i="2" s="1"/>
  <c r="V2" i="2"/>
  <c r="U2" i="2"/>
  <c r="M2" i="2" s="1"/>
  <c r="G2" i="2"/>
  <c r="E60" i="1"/>
  <c r="E59" i="1"/>
  <c r="E58" i="1"/>
  <c r="E57" i="1"/>
  <c r="E56" i="1"/>
  <c r="E55" i="1"/>
  <c r="E54" i="1"/>
  <c r="G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G152" i="98" l="1"/>
  <c r="G133" i="98"/>
  <c r="G49" i="98"/>
  <c r="V206" i="98"/>
  <c r="G121" i="98"/>
  <c r="X152" i="98"/>
  <c r="X149" i="98"/>
  <c r="G71" i="98"/>
  <c r="G25" i="98"/>
  <c r="G114" i="98"/>
  <c r="X150" i="98"/>
  <c r="N3" i="2"/>
  <c r="O4" i="2"/>
  <c r="N6" i="2"/>
  <c r="N5" i="2"/>
  <c r="F7" i="2"/>
  <c r="N2" i="2"/>
  <c r="F2" i="2" s="1"/>
  <c r="M4" i="2"/>
  <c r="N7" i="2"/>
  <c r="O3" i="2"/>
  <c r="F3" i="2" s="1"/>
  <c r="N4" i="2"/>
  <c r="M5" i="2"/>
  <c r="M6" i="2"/>
  <c r="F6" i="2" s="1"/>
  <c r="F4" i="2" l="1"/>
  <c r="F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34A67404-0A3C-3E4C-8CEF-84AEF24A21C0}">
      <text>
        <r>
          <rPr>
            <sz val="10"/>
            <color rgb="FF000000"/>
            <rFont val="Arial"/>
            <family val="2"/>
            <scheme val="minor"/>
          </rPr>
          <t>299.114 (mean) 0.53104
	-Laura Zapata</t>
        </r>
      </text>
    </comment>
  </commentList>
</comments>
</file>

<file path=xl/sharedStrings.xml><?xml version="1.0" encoding="utf-8"?>
<sst xmlns="http://schemas.openxmlformats.org/spreadsheetml/2006/main" count="6235" uniqueCount="432">
  <si>
    <t>Date</t>
  </si>
  <si>
    <t>Time (UTC)</t>
  </si>
  <si>
    <t>Thermal Anomaly (Y/N)</t>
  </si>
  <si>
    <t>Clouds (Y/N), Only Y if there is a potential for the clouds to effect the anom</t>
  </si>
  <si>
    <t>Max Temp Above Backround (K)</t>
  </si>
  <si>
    <t>TA area</t>
  </si>
  <si>
    <t xml:space="preserve">Maximum (K) </t>
  </si>
  <si>
    <t>Mean (Background Temperature) (K)</t>
  </si>
  <si>
    <t>Standard Deviation</t>
  </si>
  <si>
    <t>Comments</t>
  </si>
  <si>
    <t>No Feature</t>
  </si>
  <si>
    <t>Y</t>
  </si>
  <si>
    <t>Possible Cloud Interferance</t>
  </si>
  <si>
    <t xml:space="preserve">Date </t>
  </si>
  <si>
    <t>Maximum (K)</t>
  </si>
  <si>
    <t>Maximum (K) A</t>
  </si>
  <si>
    <t>Maximum (K) B</t>
  </si>
  <si>
    <t>Maximum (K) C</t>
  </si>
  <si>
    <t>TA area A</t>
  </si>
  <si>
    <t>TA area B</t>
  </si>
  <si>
    <t>TA area C</t>
  </si>
  <si>
    <t>Months: 1,2,3</t>
  </si>
  <si>
    <t>Months: 4,5,6</t>
  </si>
  <si>
    <t>Months: 7,8,9</t>
  </si>
  <si>
    <t>Months: 10,11,12</t>
  </si>
  <si>
    <t>Max Temp Above Backround (K) A</t>
  </si>
  <si>
    <t>Max Temp Above Backround (K) B</t>
  </si>
  <si>
    <t>Max Temp Above Backround (K) C</t>
  </si>
  <si>
    <t>No Thermal Feature</t>
  </si>
  <si>
    <t>Possible Interferance</t>
  </si>
  <si>
    <t>Some of Island group cut off</t>
  </si>
  <si>
    <t>Some of Island group cut off; TA calculated across all of group</t>
  </si>
  <si>
    <t>Possible Interfernace</t>
  </si>
  <si>
    <t>Still had a good amount of cloud coverage</t>
  </si>
  <si>
    <t>Same data as that from 3/29/22</t>
  </si>
  <si>
    <t>Possible Cloud Interfernace</t>
  </si>
  <si>
    <t>Possible Cloud Interfernce</t>
  </si>
  <si>
    <t>N</t>
  </si>
  <si>
    <t>Possible Interference</t>
  </si>
  <si>
    <t>Image cut off volcano</t>
  </si>
  <si>
    <t>Possible Cloud?</t>
  </si>
  <si>
    <t>Image Cut off Volcano</t>
  </si>
  <si>
    <t>Cloud Interferance</t>
  </si>
  <si>
    <t>Cloud interfernace</t>
  </si>
  <si>
    <t xml:space="preserve">Image cut off Volcano </t>
  </si>
  <si>
    <t>Cloud Interfernace</t>
  </si>
  <si>
    <t xml:space="preserve">Image cut off volcano </t>
  </si>
  <si>
    <t>Point A recorded</t>
  </si>
  <si>
    <t>Point A Recorded</t>
  </si>
  <si>
    <t>Unclear if point A or B</t>
  </si>
  <si>
    <t>Saturation at point B</t>
  </si>
  <si>
    <t>**Suspect that Lava Lake was formed after this eruption</t>
  </si>
  <si>
    <t>On this day Nya is above 120</t>
  </si>
  <si>
    <t>No Thermal Features</t>
  </si>
  <si>
    <t>data matches</t>
  </si>
  <si>
    <t xml:space="preserve"> </t>
  </si>
  <si>
    <t xml:space="preserve">looks slightly larger/different </t>
  </si>
  <si>
    <t>potential cloud coverage</t>
  </si>
  <si>
    <t>Cone A, Cone C, Cone E, Cone G</t>
  </si>
  <si>
    <t>Cone A, Cone E, Ahmanilix, North+West Cone D Lakes</t>
  </si>
  <si>
    <t>Cone A, Cone C, North Cone D lake</t>
  </si>
  <si>
    <t>Cone A, Cone C, Cone E, North+West Cone D Lakes</t>
  </si>
  <si>
    <t>Cone A, Cone C, North+West Cone D Lakes</t>
  </si>
  <si>
    <t>Cone A, Cone C, Cone E, Cone G, Ahmanilix, North+West Cone D Lakes</t>
  </si>
  <si>
    <t>Cone A, Cone C, Cone E, Cone G, North+West Cone D Lakes</t>
  </si>
  <si>
    <t>Cone A, Cone C, Cone E, Cone G, Cone B Lake</t>
  </si>
  <si>
    <t>Cone A, Cone C, Cone E, Cone G, Ahmanilix, Cone B Lake, North+West Cone D Lakes</t>
  </si>
  <si>
    <t>Cone A, Cone B, Cone C, Cone E, Cone G, Ahmanilix, North Cone D Lake</t>
  </si>
  <si>
    <t>Cone A, Cone E, North+West Cone D Lakes</t>
  </si>
  <si>
    <t>Cone A, Cone C, Cone E, Cone B Lake, North+West Cone D Lakes, Ahmanilix</t>
  </si>
  <si>
    <t>Cone A, Cone C, Cone E, Cone B Lake, North+West Cone D Lakes</t>
  </si>
  <si>
    <t>unclear, may be much larger</t>
  </si>
  <si>
    <t>much lower mean</t>
  </si>
  <si>
    <t>lava flows, recorded in area</t>
  </si>
  <si>
    <t>lava flows, possible cloud coverage</t>
  </si>
  <si>
    <t>lava flows</t>
  </si>
  <si>
    <t>possible cloud coverage</t>
  </si>
  <si>
    <t>looked like feature, but not 2k above</t>
  </si>
  <si>
    <t>I got TA area 27</t>
  </si>
  <si>
    <t>feature is faint</t>
  </si>
  <si>
    <t>Feature B really easy to see</t>
  </si>
  <si>
    <t xml:space="preserve">difficult to see features </t>
  </si>
  <si>
    <t>unclear</t>
  </si>
  <si>
    <t xml:space="preserve">Difficult to tell which feature </t>
  </si>
  <si>
    <t>Andie says feature A</t>
  </si>
  <si>
    <t>Feature B. Fix this</t>
  </si>
  <si>
    <t>feature spreading into ice pit</t>
  </si>
  <si>
    <t>Difficult to confirm as feature B</t>
  </si>
  <si>
    <t>"Difficult to tell which feature" means I put the data into the overall TA Area &amp; max above bkg, rather than identifying as a feature</t>
  </si>
  <si>
    <t>Paper said 3/2/09 is a date, but couldn't find it</t>
  </si>
  <si>
    <t>Meltwater = A, Ice pit = B</t>
  </si>
  <si>
    <r>
      <rPr>
        <sz val="11"/>
        <color theme="1"/>
        <rFont val="Calibri"/>
        <family val="2"/>
      </rPr>
      <t>Max Temp Above Background</t>
    </r>
    <r>
      <rPr>
        <b/>
        <sz val="11"/>
        <color theme="1"/>
        <rFont val="Calibri"/>
        <family val="2"/>
      </rPr>
      <t xml:space="preserve"> B </t>
    </r>
  </si>
  <si>
    <r>
      <rPr>
        <sz val="11"/>
        <color theme="1"/>
        <rFont val="Calibri"/>
        <family val="2"/>
      </rPr>
      <t>Max Temp Above Background</t>
    </r>
    <r>
      <rPr>
        <b/>
        <sz val="11"/>
        <color theme="1"/>
        <rFont val="Calibri"/>
        <family val="2"/>
      </rPr>
      <t xml:space="preserve"> A </t>
    </r>
  </si>
  <si>
    <r>
      <rPr>
        <sz val="11"/>
        <color theme="1"/>
        <rFont val="Calibri"/>
        <family val="2"/>
      </rPr>
      <t xml:space="preserve">Maximum (K) </t>
    </r>
    <r>
      <rPr>
        <b/>
        <sz val="11"/>
        <color theme="1"/>
        <rFont val="Calibri"/>
        <family val="2"/>
      </rPr>
      <t>B</t>
    </r>
  </si>
  <si>
    <r>
      <rPr>
        <sz val="11"/>
        <color theme="1"/>
        <rFont val="Calibri"/>
        <family val="2"/>
      </rPr>
      <t xml:space="preserve">Maximum (K) </t>
    </r>
    <r>
      <rPr>
        <b/>
        <sz val="11"/>
        <color theme="1"/>
        <rFont val="Calibri"/>
        <family val="2"/>
      </rPr>
      <t>A</t>
    </r>
  </si>
  <si>
    <r>
      <rPr>
        <sz val="11"/>
        <color theme="1"/>
        <rFont val="Calibri"/>
        <family val="2"/>
      </rPr>
      <t xml:space="preserve">TA area </t>
    </r>
    <r>
      <rPr>
        <b/>
        <sz val="11"/>
        <color theme="1"/>
        <rFont val="Calibri"/>
        <family val="2"/>
      </rPr>
      <t>(B)</t>
    </r>
  </si>
  <si>
    <r>
      <rPr>
        <sz val="11"/>
        <color theme="1"/>
        <rFont val="Calibri"/>
        <family val="2"/>
      </rPr>
      <t xml:space="preserve">TA area </t>
    </r>
    <r>
      <rPr>
        <b/>
        <sz val="11"/>
        <color theme="1"/>
        <rFont val="Calibri"/>
        <family val="2"/>
      </rPr>
      <t>(A)</t>
    </r>
  </si>
  <si>
    <t>clouds over A, B, D, E</t>
  </si>
  <si>
    <t>Clouds over A</t>
  </si>
  <si>
    <t>Clouds over A, B</t>
  </si>
  <si>
    <t>Cloud over A</t>
  </si>
  <si>
    <t>Clouds over B, A</t>
  </si>
  <si>
    <t>Clouds over a,b,d,e</t>
  </si>
  <si>
    <t>cloud over A</t>
  </si>
  <si>
    <t>Cloud over a, b, d, e</t>
  </si>
  <si>
    <t>Clouds over A, B, D, E</t>
  </si>
  <si>
    <t>Clouds over B</t>
  </si>
  <si>
    <t>clouds over A, B</t>
  </si>
  <si>
    <t>Cloud partially over A</t>
  </si>
  <si>
    <t>Clouds partially over A</t>
  </si>
  <si>
    <t>Standard Deviation D &amp; E</t>
  </si>
  <si>
    <t>Standard Deviation C</t>
  </si>
  <si>
    <t>Standard Deviation A &amp; B</t>
  </si>
  <si>
    <t>Mean Background Temperature (K) D &amp; E</t>
  </si>
  <si>
    <t>Mean Background Temperature (K) C</t>
  </si>
  <si>
    <t>Mean Background Temperature (K) A &amp; B</t>
  </si>
  <si>
    <t>Maximum (K) E</t>
  </si>
  <si>
    <t>Maximum (K) D</t>
  </si>
  <si>
    <t>TA area E</t>
  </si>
  <si>
    <t>TA area D</t>
  </si>
  <si>
    <t>Max Temp Above Background (K) E</t>
  </si>
  <si>
    <t>Max Temp Above Background (K) D</t>
  </si>
  <si>
    <t>Max Temp Above Background (K) C</t>
  </si>
  <si>
    <t>It looks like there might be a thin layer of clouds over the region where the feature appears, or its the ice and background, hard to tell</t>
  </si>
  <si>
    <t>The image is cut off so it doesn't show where the second feature might be</t>
  </si>
  <si>
    <t>Clouds might be obscuring feature B</t>
  </si>
  <si>
    <t>Feature C may be blending in with the edges of the ice cap</t>
  </si>
  <si>
    <t>Features B and C may be partially obscured by clouds</t>
  </si>
  <si>
    <t xml:space="preserve">Feature C blends in with the edges of the ice cap </t>
  </si>
  <si>
    <t>The image is cut off so it doesn't show where the second features might be</t>
  </si>
  <si>
    <t>Feature B and C blend in with the edges of the ice cap</t>
  </si>
  <si>
    <t>Not ideal. Feature B and C blend in with the edges of the ice cap</t>
  </si>
  <si>
    <t>Kind of looks light there might be some light clouds covering but its hard to tell with the ice</t>
  </si>
  <si>
    <t>No earlier images</t>
  </si>
  <si>
    <t>Feature might be cut off</t>
  </si>
  <si>
    <t>Very cloudy</t>
  </si>
  <si>
    <t>Feature may be partially obscured by clouds</t>
  </si>
  <si>
    <t>Not ideal, very cloudy</t>
  </si>
  <si>
    <t>Very cloudy, features B and C may be covered by clouds</t>
  </si>
  <si>
    <t>Super cloudy but has what might be a feature</t>
  </si>
  <si>
    <t>Layer of clouds over the ice cap where the features are located</t>
  </si>
  <si>
    <t>Difficult to distinguish the feature from the background due to clouds</t>
  </si>
  <si>
    <t>possible cloud interference</t>
  </si>
  <si>
    <t>eruption 3/24/17</t>
  </si>
  <si>
    <t>very faint</t>
  </si>
  <si>
    <t>possible eruption</t>
  </si>
  <si>
    <t>possible eruption, but too much cloud coverage</t>
  </si>
  <si>
    <t>possible eruption, but cloud interference</t>
  </si>
  <si>
    <t xml:space="preserve">possibly feature C, unclear </t>
  </si>
  <si>
    <t xml:space="preserve">difficult to outline feature B </t>
  </si>
  <si>
    <t>thought feature B was there, but not 2k</t>
  </si>
  <si>
    <t>Small half circle and heat noticed surrounding crater, temp comes from hottest pixel</t>
  </si>
  <si>
    <t>increase in temp for full crater</t>
  </si>
  <si>
    <t>past eruption not ofically over, flow from last eruption visible</t>
  </si>
  <si>
    <t>hot spot recorded, however image captured at night, lower background and no reflectance noise</t>
  </si>
  <si>
    <t>daytime</t>
  </si>
  <si>
    <t>?</t>
  </si>
  <si>
    <t>First definitive increase, hotspot from 4/25 still visible and growing in energy</t>
  </si>
  <si>
    <t>Daytime, potential SE flow (cooling debris)</t>
  </si>
  <si>
    <t>decrease in energy</t>
  </si>
  <si>
    <t>crater visibly warmer in daytime, cooling debris from strombolian eruption observed</t>
  </si>
  <si>
    <t>new flow initiated, crater heat expanding</t>
  </si>
  <si>
    <t>Possible new flow or debris from strombolian activity</t>
  </si>
  <si>
    <t>feature possibly covered by clouds</t>
  </si>
  <si>
    <t>thought there was a feature, but not 2k above</t>
  </si>
  <si>
    <t>Origional: mean = 251.29, max temp above = 16.67</t>
  </si>
  <si>
    <t>above saturation...120K? mean was the same</t>
  </si>
  <si>
    <t>Origional max temp above = 16.67</t>
  </si>
  <si>
    <t>Origional max temp above = 10.37</t>
  </si>
  <si>
    <t xml:space="preserve"> origional mean doesn't make sense</t>
  </si>
  <si>
    <t>Origional max temp above = 9.73, mean = 358.9</t>
  </si>
  <si>
    <t>Origional max temp above = 5.48</t>
  </si>
  <si>
    <t>Origional max temp above = 8.689</t>
  </si>
  <si>
    <t>Origional max temp above = 16.42</t>
  </si>
  <si>
    <t>Origional max temp above = 12.73</t>
  </si>
  <si>
    <t>Origional max temp above = 5.09</t>
  </si>
  <si>
    <t>Origional max temp above = 3.55</t>
  </si>
  <si>
    <t>Origional max temp above = 4.03</t>
  </si>
  <si>
    <t>Origional max temp above = 70.98</t>
  </si>
  <si>
    <t>Origional max temp above = 15.55</t>
  </si>
  <si>
    <t>Origional max temp above = 16.3</t>
  </si>
  <si>
    <t>Origional max temp above = 87.7</t>
  </si>
  <si>
    <t>eruption</t>
  </si>
  <si>
    <t>difficult to distinguish between feature and flows</t>
  </si>
  <si>
    <t>Feature covered by clouds</t>
  </si>
  <si>
    <t xml:space="preserve">feature present, but strange image interferece </t>
  </si>
  <si>
    <t>feature present, too much cloud coverage</t>
  </si>
  <si>
    <t>eruption/feature difficult to distinguish from flows, may be larger than 52.</t>
  </si>
  <si>
    <t>difficult to distinguish feature</t>
  </si>
  <si>
    <t>cloud coverage</t>
  </si>
  <si>
    <t>slightly difficult to distinguish feature</t>
  </si>
  <si>
    <t>nearby clouds</t>
  </si>
  <si>
    <t>feature, but image interference</t>
  </si>
  <si>
    <t xml:space="preserve">difficult to distinguish feature </t>
  </si>
  <si>
    <t>eruption, difficult to distinguish feature from lava flow</t>
  </si>
  <si>
    <t>this seems too small</t>
  </si>
  <si>
    <t>no feature seen, possible cloud coverage</t>
  </si>
  <si>
    <t>small laval flow</t>
  </si>
  <si>
    <t>small lava flow</t>
  </si>
  <si>
    <t xml:space="preserve">N </t>
  </si>
  <si>
    <t>possible image interference</t>
  </si>
  <si>
    <t>main eruption diminishing, but theres a near by eruption, perhaps by Sredniy</t>
  </si>
  <si>
    <t>nearby eruption</t>
  </si>
  <si>
    <t>feature from nearby volcano</t>
  </si>
  <si>
    <t>When 120K, I did 120+mean for max k</t>
  </si>
  <si>
    <t xml:space="preserve">VEI 4 </t>
  </si>
  <si>
    <t>during eruption</t>
  </si>
  <si>
    <t>lava flows, but not during recorded eruption</t>
  </si>
  <si>
    <t>possible fog, can't see island</t>
  </si>
  <si>
    <t>possible fog coverage</t>
  </si>
  <si>
    <r>
      <rPr>
        <sz val="11"/>
        <color theme="1"/>
        <rFont val="Calibri"/>
        <family val="2"/>
      </rPr>
      <t xml:space="preserve">Maximum (K) </t>
    </r>
    <r>
      <rPr>
        <sz val="11"/>
        <color theme="1"/>
        <rFont val="Calibri"/>
        <family val="2"/>
      </rPr>
      <t>C</t>
    </r>
  </si>
  <si>
    <r>
      <rPr>
        <sz val="11"/>
        <color theme="1"/>
        <rFont val="Calibri"/>
        <family val="2"/>
      </rPr>
      <t xml:space="preserve">Maximum (K) </t>
    </r>
    <r>
      <rPr>
        <sz val="11"/>
        <color theme="1"/>
        <rFont val="Calibri"/>
        <family val="2"/>
      </rPr>
      <t>B</t>
    </r>
  </si>
  <si>
    <r>
      <rPr>
        <sz val="11"/>
        <color theme="1"/>
        <rFont val="Calibri"/>
        <family val="2"/>
      </rPr>
      <t xml:space="preserve">Maximum (K) </t>
    </r>
    <r>
      <rPr>
        <sz val="11"/>
        <color theme="1"/>
        <rFont val="Calibri"/>
        <family val="2"/>
      </rPr>
      <t>A</t>
    </r>
  </si>
  <si>
    <r>
      <rPr>
        <sz val="11"/>
        <color theme="1"/>
        <rFont val="Calibri"/>
        <family val="2"/>
      </rPr>
      <t xml:space="preserve">TA area </t>
    </r>
    <r>
      <rPr>
        <sz val="11"/>
        <color theme="1"/>
        <rFont val="Calibri"/>
        <family val="2"/>
      </rPr>
      <t>C</t>
    </r>
  </si>
  <si>
    <r>
      <rPr>
        <sz val="11"/>
        <color theme="1"/>
        <rFont val="Calibri"/>
        <family val="2"/>
      </rPr>
      <t xml:space="preserve">TA area </t>
    </r>
    <r>
      <rPr>
        <sz val="11"/>
        <color theme="1"/>
        <rFont val="Calibri"/>
        <family val="2"/>
      </rPr>
      <t>B</t>
    </r>
  </si>
  <si>
    <r>
      <rPr>
        <sz val="11"/>
        <color theme="1"/>
        <rFont val="Calibri"/>
        <family val="2"/>
      </rPr>
      <t xml:space="preserve">TA area </t>
    </r>
    <r>
      <rPr>
        <sz val="11"/>
        <color theme="1"/>
        <rFont val="Calibri"/>
        <family val="2"/>
      </rPr>
      <t>A</t>
    </r>
  </si>
  <si>
    <r>
      <rPr>
        <sz val="11"/>
        <color theme="1"/>
        <rFont val="Calibri"/>
        <family val="2"/>
      </rPr>
      <t xml:space="preserve">Max Temp Above Backround (K) </t>
    </r>
    <r>
      <rPr>
        <sz val="11"/>
        <color theme="1"/>
        <rFont val="Calibri"/>
        <family val="2"/>
      </rPr>
      <t>C</t>
    </r>
  </si>
  <si>
    <r>
      <rPr>
        <sz val="11"/>
        <color theme="1"/>
        <rFont val="Calibri"/>
        <family val="2"/>
      </rPr>
      <t xml:space="preserve">Max Temp Above Backround (K) </t>
    </r>
    <r>
      <rPr>
        <sz val="11"/>
        <color theme="1"/>
        <rFont val="Calibri"/>
        <family val="2"/>
      </rPr>
      <t>B</t>
    </r>
  </si>
  <si>
    <r>
      <rPr>
        <sz val="11"/>
        <color theme="1"/>
        <rFont val="Calibri"/>
        <family val="2"/>
      </rPr>
      <t xml:space="preserve">Max Temp Above Backround (K) </t>
    </r>
    <r>
      <rPr>
        <sz val="11"/>
        <color theme="1"/>
        <rFont val="Calibri"/>
        <family val="2"/>
      </rPr>
      <t>A</t>
    </r>
  </si>
  <si>
    <t>maybe, but too much cloud interference</t>
  </si>
  <si>
    <t>yes, but too much cloud coverage</t>
  </si>
  <si>
    <t xml:space="preserve">interesting, A is only feature. </t>
  </si>
  <si>
    <t>very clear image, A and B super clear</t>
  </si>
  <si>
    <t>thought A and C were features, but not 2K above</t>
  </si>
  <si>
    <t>looks like something might be happening</t>
  </si>
  <si>
    <t>possible fog/ cloud interference</t>
  </si>
  <si>
    <t>slightly difficult to see, right on the edge of the photo</t>
  </si>
  <si>
    <t>*Summit=A, then B&amp;C</t>
  </si>
  <si>
    <t>clear feature (finally)</t>
  </si>
  <si>
    <t>Point recorded is suspected to be usual 'A'</t>
  </si>
  <si>
    <t>Feature recorded is not the normal A-E</t>
  </si>
  <si>
    <t>Possible Ash Interferance in acordance to Google Earth Imagery</t>
  </si>
  <si>
    <t>Suspected this is the usual point D</t>
  </si>
  <si>
    <t>D is over saturation</t>
  </si>
  <si>
    <t>Clouds possible</t>
  </si>
  <si>
    <t>Suspected Feature A</t>
  </si>
  <si>
    <t>Point E is eruption</t>
  </si>
  <si>
    <t>1.1.31</t>
  </si>
  <si>
    <t>Point B is 'Eruption'</t>
  </si>
  <si>
    <t>Point B is point of over saturation</t>
  </si>
  <si>
    <t>Point B is 115 abovve background</t>
  </si>
  <si>
    <t>Possible ash interfernce in accordance to Google Earth images</t>
  </si>
  <si>
    <t>Possible Ash or Cloud Interferance</t>
  </si>
  <si>
    <t>Point B is where eruption occurs</t>
  </si>
  <si>
    <t>Possible cloud interferance</t>
  </si>
  <si>
    <t>Possible Ash Interfernace</t>
  </si>
  <si>
    <t>Point A has over saturation</t>
  </si>
  <si>
    <t>Max Temp Above Backround (K) E</t>
  </si>
  <si>
    <t>Max Temp Above Backround (K) D</t>
  </si>
  <si>
    <t>09:08.6</t>
  </si>
  <si>
    <t>09:09.9</t>
  </si>
  <si>
    <t>22:07.7</t>
  </si>
  <si>
    <t>20:43.9</t>
  </si>
  <si>
    <t>19:05.2</t>
  </si>
  <si>
    <t>10:19.2</t>
  </si>
  <si>
    <t>10:08.3</t>
  </si>
  <si>
    <t>09:39.9</t>
  </si>
  <si>
    <t>09:55.7</t>
  </si>
  <si>
    <t>07:59.6</t>
  </si>
  <si>
    <t>09:48.7</t>
  </si>
  <si>
    <t>09:31.4</t>
  </si>
  <si>
    <t>08:47.3</t>
  </si>
  <si>
    <t>08:08.9</t>
  </si>
  <si>
    <t>08:26.8</t>
  </si>
  <si>
    <t>07:51.2</t>
  </si>
  <si>
    <t>07:34.7</t>
  </si>
  <si>
    <t>07:14.5</t>
  </si>
  <si>
    <t>07:31.8</t>
  </si>
  <si>
    <t>08:10.4</t>
  </si>
  <si>
    <t>08:18.1</t>
  </si>
  <si>
    <t>08:48.5</t>
  </si>
  <si>
    <t>09:34.4</t>
  </si>
  <si>
    <t>09:44.5</t>
  </si>
  <si>
    <t>09:46.4</t>
  </si>
  <si>
    <t>09:52.5</t>
  </si>
  <si>
    <t>09:03.2</t>
  </si>
  <si>
    <t>08:28.7</t>
  </si>
  <si>
    <t>08:46.9</t>
  </si>
  <si>
    <t>08:41.2</t>
  </si>
  <si>
    <t>08:33.4</t>
  </si>
  <si>
    <t>08:40.5</t>
  </si>
  <si>
    <t>09:02.4</t>
  </si>
  <si>
    <t>09:03.3</t>
  </si>
  <si>
    <t>08:48.6</t>
  </si>
  <si>
    <t>08:46.3</t>
  </si>
  <si>
    <t>09:05.4</t>
  </si>
  <si>
    <t>09:07.2</t>
  </si>
  <si>
    <t>09:12.1</t>
  </si>
  <si>
    <t>09:08.5</t>
  </si>
  <si>
    <t>09:14.0</t>
  </si>
  <si>
    <t>09:17.3</t>
  </si>
  <si>
    <t>09:23.2</t>
  </si>
  <si>
    <t>09:14.9</t>
  </si>
  <si>
    <t>08:55.0</t>
  </si>
  <si>
    <t>08:50.4</t>
  </si>
  <si>
    <t>08:51.7</t>
  </si>
  <si>
    <t>Clouds could potentially be covering the TA</t>
  </si>
  <si>
    <t>Ash/Cloud Interferance ?</t>
  </si>
  <si>
    <t>Potential Interferance</t>
  </si>
  <si>
    <t>THermal Feature above volcano; suspected human acitivty</t>
  </si>
  <si>
    <t>Thermal Feature and Saturation to the right of feature</t>
  </si>
  <si>
    <t>TA Area for B is estimate as whole area is lit up</t>
  </si>
  <si>
    <t>##########</t>
  </si>
  <si>
    <t>Potentail Interferance</t>
  </si>
  <si>
    <t>Maximum (K) G</t>
  </si>
  <si>
    <t>Maximum (K) F</t>
  </si>
  <si>
    <t>Max Temp Above Backround (K) G</t>
  </si>
  <si>
    <t>Max Temp Above Backround (K) F</t>
  </si>
  <si>
    <t>No Thermal Anomaly</t>
  </si>
  <si>
    <t>possible 2nd, 296K. 12º45'59.02"N, 124º2'7.40"E</t>
  </si>
  <si>
    <t xml:space="preserve">possible cloud coverage </t>
  </si>
  <si>
    <t xml:space="preserve">looks like a feature, but its not 2K above </t>
  </si>
  <si>
    <t>gas</t>
  </si>
  <si>
    <t>still gas but no feature</t>
  </si>
  <si>
    <t>eruption!</t>
  </si>
  <si>
    <t>2 gas streaks</t>
  </si>
  <si>
    <t>REALLY COOL</t>
  </si>
  <si>
    <t>beautiful feature</t>
  </si>
  <si>
    <t>longer feature</t>
  </si>
  <si>
    <t>BIG BOIII!!!</t>
  </si>
  <si>
    <t>2 streaks</t>
  </si>
  <si>
    <t>Large standard deviation, no streak</t>
  </si>
  <si>
    <t>faint, streak</t>
  </si>
  <si>
    <t>2 STREAKS</t>
  </si>
  <si>
    <t xml:space="preserve">2 streaks are leaving </t>
  </si>
  <si>
    <t>maybe feature but not 2k above</t>
  </si>
  <si>
    <t>Possible cloud coverage</t>
  </si>
  <si>
    <t>2 pixels above 2k, but doesn't look like a feature</t>
  </si>
  <si>
    <t>2021 = done (no images)</t>
  </si>
  <si>
    <t>2020 = done</t>
  </si>
  <si>
    <t>2019 = done</t>
  </si>
  <si>
    <t>jan/ april/ aug/ dec = done</t>
  </si>
  <si>
    <t>Lake</t>
  </si>
  <si>
    <t>seems too big, area unclear again</t>
  </si>
  <si>
    <t>partial cloud coverage</t>
  </si>
  <si>
    <t>possible coud interference</t>
  </si>
  <si>
    <t>Extra Scenes</t>
  </si>
  <si>
    <t>2 years before eurption</t>
  </si>
  <si>
    <t>December / 4th Scene</t>
  </si>
  <si>
    <t>August / 3rd Scene</t>
  </si>
  <si>
    <t>April / 2nd Scene</t>
  </si>
  <si>
    <t xml:space="preserve">area boundaries were unclear, recorded everything 2K </t>
  </si>
  <si>
    <t>January / 1st Scene</t>
  </si>
  <si>
    <t>KEY</t>
  </si>
  <si>
    <t xml:space="preserve">Eruption </t>
  </si>
  <si>
    <t>Too many clouds</t>
  </si>
  <si>
    <t>Lots going on :D</t>
  </si>
  <si>
    <t>Looks like the feature was cut off</t>
  </si>
  <si>
    <t>Didn't get this one</t>
  </si>
  <si>
    <t>Different Times on the same day have too many clouds</t>
  </si>
  <si>
    <t>No feature</t>
  </si>
  <si>
    <t>hard to distinguish area</t>
  </si>
  <si>
    <t>TA Area B</t>
  </si>
  <si>
    <t>Area (Can delete)</t>
  </si>
  <si>
    <t>29:52.8</t>
  </si>
  <si>
    <t>24:15.4</t>
  </si>
  <si>
    <t>24:07.2</t>
  </si>
  <si>
    <t>None</t>
  </si>
  <si>
    <t>23:32.6</t>
  </si>
  <si>
    <t>A bit cloudy</t>
  </si>
  <si>
    <t>29:54.4</t>
  </si>
  <si>
    <t>Area:5</t>
  </si>
  <si>
    <t>30:03.0</t>
  </si>
  <si>
    <t>30:05.2</t>
  </si>
  <si>
    <t>Area:3</t>
  </si>
  <si>
    <t>30:31.8</t>
  </si>
  <si>
    <t>Clouds may be obscuring the feature</t>
  </si>
  <si>
    <t>May be cloud obscured</t>
  </si>
  <si>
    <t>There are some clouds obscuring the feature but it's very clear anyways</t>
  </si>
  <si>
    <t xml:space="preserve">Cloudy but not too many near the feature </t>
  </si>
  <si>
    <t>Lightly cloud but not obscuring the feature</t>
  </si>
  <si>
    <t>Cloudy above feature</t>
  </si>
  <si>
    <t>Feature may be obscured by clouds</t>
  </si>
  <si>
    <t>P</t>
  </si>
  <si>
    <t>Maybe (checking currently)</t>
  </si>
  <si>
    <t>Maximum (K) H</t>
  </si>
  <si>
    <t>Maximum (K) I</t>
  </si>
  <si>
    <t>TA Area D</t>
  </si>
  <si>
    <t>TA Area F</t>
  </si>
  <si>
    <t>TA Area G</t>
  </si>
  <si>
    <t>TA Area H</t>
  </si>
  <si>
    <t>TA Area I</t>
  </si>
  <si>
    <t>Max Temp Above Backround (K) H</t>
  </si>
  <si>
    <t>Max Temp Above Backround (K) I</t>
  </si>
  <si>
    <t>Feature may be partly obscured by clouds</t>
  </si>
  <si>
    <t>There appears to be a layer of fog over the entire image</t>
  </si>
  <si>
    <t>There appears to be a layer of fog over the entire image. There are clouds near the feature but not obscuring it</t>
  </si>
  <si>
    <t>Cloudy near feature but not obscuring it</t>
  </si>
  <si>
    <t>There appears to be a significant layer of fog over the entire image</t>
  </si>
  <si>
    <t>There is a significant layer of fog/clouds over the entire image</t>
  </si>
  <si>
    <t>There is a layer of fog/clouds over the entire image</t>
  </si>
  <si>
    <t>There is a significant layer of fog/clouds over the entire image. There are clouds near the feature but not obscuring it</t>
  </si>
  <si>
    <t>The features are not in their usual spot and one of them is only one pixel big but is 4 above background</t>
  </si>
  <si>
    <t>Cloudy near feature but not obscuring it, but there is what seems to be a layer of fog on the entire image</t>
  </si>
  <si>
    <t xml:space="preserve">There appears to be a layer of fog over the entire image which is making the island's edges indistinct </t>
  </si>
  <si>
    <t>A and B might be combined into one feature</t>
  </si>
  <si>
    <t>Even fog? over entire island</t>
  </si>
  <si>
    <t xml:space="preserve">Even fog? over entire island </t>
  </si>
  <si>
    <t>Has one pixel @ 381.5 which messes with the contrast</t>
  </si>
  <si>
    <t>Possibly a second feature with area 2</t>
  </si>
  <si>
    <t xml:space="preserve">The second feature is a lava flow </t>
  </si>
  <si>
    <t>The second feature is a lava flow (partially obscured by clouds)</t>
  </si>
  <si>
    <t>The second feature is a lava flow (partially obscured by clouds) A and C may be covered by clouds</t>
  </si>
  <si>
    <t>** Check B --&gt; Ask Laura</t>
  </si>
  <si>
    <t>Near the site where the lava flow appeared</t>
  </si>
  <si>
    <t>Cloudy near feature</t>
  </si>
  <si>
    <t>Cloudy near the feature</t>
  </si>
  <si>
    <t>Features A and C are less distinct than usual</t>
  </si>
  <si>
    <t>Not ideal, cloudy near feature</t>
  </si>
  <si>
    <t>TA Area A</t>
  </si>
  <si>
    <t>TA Area C</t>
  </si>
  <si>
    <t>Not ideal, the image is covered in a layer of fog/light clouds</t>
  </si>
  <si>
    <t>check laura put 20 for B in area</t>
  </si>
  <si>
    <t>Cloudy but not obscuring the feature</t>
  </si>
  <si>
    <t>Not ideal, the feature may be partially concealed by clouds</t>
  </si>
  <si>
    <t>Very cloudy near feature but not covering it</t>
  </si>
  <si>
    <t xml:space="preserve">Not ideal, the image is covered in a layer of fog/light clouds and the edges of the crater are very indistinct </t>
  </si>
  <si>
    <t>The feature that is usually B split into B and C</t>
  </si>
  <si>
    <t>2014-2012</t>
  </si>
  <si>
    <t>The edges of the cater are very indistinct, not sure why. The third feature is not an offshoot of B like usual. This new feature is above the regular features to the right near the rim of the crater.</t>
  </si>
  <si>
    <t>The third feature is not an offshoot of B like usual. This new feature is above the regular features to the right near the rim of the crater.</t>
  </si>
  <si>
    <t>The edges of the cater are very indistinct, maybe fog? There is also a little cold spot diagonally to the right above where the feature usually is</t>
  </si>
  <si>
    <t>The edges of the cater are very indistinct</t>
  </si>
  <si>
    <t>The boundaries of the features are a bit fuzzy</t>
  </si>
  <si>
    <t xml:space="preserve">There's an ash cloud so the feature may be smaller </t>
  </si>
  <si>
    <t>Not ideal. The island is freckled with light spots, maybe from rain.</t>
  </si>
  <si>
    <t>Image covered in a layer of clouds/fog</t>
  </si>
  <si>
    <t>Not ideal, covered in fog and maybe a cloud/ash</t>
  </si>
  <si>
    <t>Feature might be obscured by ash</t>
  </si>
  <si>
    <t>Very cloudy around the island, may be obstructing the feature</t>
  </si>
  <si>
    <t>Not ideal, covered in maybe a cloud/ash</t>
  </si>
  <si>
    <t>Not ideal, there seems to be an ash plume and there are clouds nearby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</si>
</sst>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m/d/yyyy"/>
    <numFmt numFmtId="166" formatCode="mm/dd/yyyy"/>
    <numFmt numFmtId="167" formatCode="m\-d"/>
    <numFmt numFmtId="168" formatCode="mm/dd/yy"/>
    <numFmt numFmtId="169" formatCode="yyyy\ mmm\ d"/>
  </numFmts>
  <fonts count="22" x14ac:knownFonts="1">
    <font>
      <sz val="10"/>
      <color rgb="FF000000"/>
      <name val="Arial"/>
      <scheme val="minor"/>
    </font>
    <font>
      <sz val="11"/>
      <color theme="1"/>
      <name val="Calibri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sz val="10"/>
      <color rgb="FF000000"/>
      <name val="Arial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</font>
    <font>
      <b/>
      <sz val="12"/>
      <color rgb="FF000000"/>
      <name val="Calibri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trike/>
      <sz val="10"/>
      <color theme="1"/>
      <name val="Arial"/>
      <family val="2"/>
    </font>
    <font>
      <b/>
      <sz val="11"/>
      <color theme="1"/>
      <name val="Calibri"/>
      <family val="2"/>
    </font>
    <font>
      <b/>
      <sz val="10"/>
      <color theme="1"/>
      <name val="Arial"/>
      <family val="2"/>
    </font>
    <font>
      <sz val="10"/>
      <color rgb="FFFFFFFF"/>
      <name val="Arial"/>
      <family val="2"/>
      <scheme val="minor"/>
    </font>
    <font>
      <sz val="11"/>
      <color rgb="FF000000"/>
      <name val="Arial"/>
      <family val="2"/>
    </font>
    <font>
      <sz val="9"/>
      <color rgb="FF000000"/>
      <name val="Calibri"/>
      <family val="2"/>
    </font>
    <font>
      <u/>
      <sz val="10"/>
      <color rgb="FF1155CC"/>
      <name val="Arial"/>
      <family val="2"/>
    </font>
    <font>
      <sz val="11"/>
      <color rgb="FF7E3794"/>
      <name val="Arial"/>
      <family val="2"/>
      <scheme val="minor"/>
    </font>
    <font>
      <sz val="10"/>
      <color rgb="FF121315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D0E0E3"/>
        <bgColor rgb="FFD0E0E3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  <fill>
      <patternFill patternType="solid">
        <fgColor rgb="FFFF9900"/>
        <bgColor rgb="FFFF9900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D9EAD3"/>
        <bgColor rgb="FFB7E1CD"/>
      </patternFill>
    </fill>
    <fill>
      <patternFill patternType="solid">
        <fgColor rgb="FFFFFFFF"/>
        <bgColor rgb="FFFFFFCC"/>
      </patternFill>
    </fill>
    <fill>
      <patternFill patternType="solid">
        <fgColor rgb="FFE6B8AF"/>
        <bgColor rgb="FFE6B8AF"/>
      </patternFill>
    </fill>
    <fill>
      <patternFill patternType="solid">
        <fgColor rgb="FFDD7E6B"/>
        <bgColor rgb="FFDD7E6B"/>
      </patternFill>
    </fill>
    <fill>
      <patternFill patternType="solid">
        <fgColor rgb="FFE06666"/>
        <bgColor rgb="FFE06666"/>
      </patternFill>
    </fill>
    <fill>
      <patternFill patternType="solid">
        <fgColor rgb="FFB4A7D6"/>
        <bgColor rgb="FFB4A7D6"/>
      </patternFill>
    </fill>
    <fill>
      <patternFill patternType="solid">
        <fgColor rgb="FF8E7CC3"/>
        <bgColor rgb="FF8E7CC3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CCFFFF"/>
      </patternFill>
    </fill>
    <fill>
      <patternFill patternType="solid">
        <fgColor rgb="FF00FF00"/>
        <bgColor rgb="FF33CCCC"/>
      </patternFill>
    </fill>
    <fill>
      <patternFill patternType="solid">
        <fgColor rgb="FFB7E1CD"/>
        <bgColor rgb="FFB7E1CD"/>
      </patternFill>
    </fill>
    <fill>
      <patternFill patternType="solid">
        <fgColor rgb="FFCFE2F3"/>
        <bgColor rgb="FFD9EAD3"/>
      </patternFill>
    </fill>
    <fill>
      <patternFill patternType="solid">
        <fgColor rgb="FFB6D7A8"/>
        <bgColor rgb="FFD9EAD3"/>
      </patternFill>
    </fill>
    <fill>
      <patternFill patternType="solid">
        <fgColor rgb="FFD9EAD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FF"/>
      </bottom>
      <diagonal/>
    </border>
    <border>
      <left style="thin">
        <color rgb="FF0000FF"/>
      </left>
      <right/>
      <top/>
      <bottom style="thin">
        <color rgb="FF0000FF"/>
      </bottom>
      <diagonal/>
    </border>
    <border>
      <left/>
      <right/>
      <top style="thin">
        <color rgb="FF0000FF"/>
      </top>
      <bottom style="thin">
        <color rgb="FF0000FF"/>
      </bottom>
      <diagonal/>
    </border>
    <border>
      <left style="thin">
        <color rgb="FF0000FF"/>
      </left>
      <right/>
      <top style="thin">
        <color rgb="FF0000FF"/>
      </top>
      <bottom style="thin">
        <color rgb="FF0000FF"/>
      </bottom>
      <diagonal/>
    </border>
    <border>
      <left style="thin">
        <color rgb="FF0000FF"/>
      </left>
      <right/>
      <top/>
      <bottom/>
      <diagonal/>
    </border>
    <border>
      <left/>
      <right/>
      <top style="thin">
        <color rgb="FF0000FF"/>
      </top>
      <bottom/>
      <diagonal/>
    </border>
    <border>
      <left style="thin">
        <color rgb="FF0000FF"/>
      </left>
      <right/>
      <top style="thin">
        <color rgb="FF0000FF"/>
      </top>
      <bottom/>
      <diagonal/>
    </border>
    <border>
      <left/>
      <right style="thin">
        <color rgb="FF0000FF"/>
      </right>
      <top/>
      <bottom/>
      <diagonal/>
    </border>
    <border>
      <left/>
      <right style="thin">
        <color rgb="FF0000FF"/>
      </right>
      <top style="thin">
        <color rgb="FF0000FF"/>
      </top>
      <bottom/>
      <diagonal/>
    </border>
    <border>
      <left/>
      <right style="thin">
        <color rgb="FF0000FF"/>
      </right>
      <top/>
      <bottom style="thin">
        <color rgb="FF0000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ck">
        <color auto="1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9900FF"/>
      </left>
      <right/>
      <top/>
      <bottom/>
      <diagonal/>
    </border>
    <border>
      <left/>
      <right style="thin">
        <color rgb="FF9900FF"/>
      </right>
      <top/>
      <bottom/>
      <diagonal/>
    </border>
    <border>
      <left style="thin">
        <color rgb="FF9900FF"/>
      </left>
      <right/>
      <top/>
      <bottom style="thin">
        <color rgb="FF9900FF"/>
      </bottom>
      <diagonal/>
    </border>
    <border>
      <left/>
      <right/>
      <top/>
      <bottom style="thin">
        <color rgb="FF9900FF"/>
      </bottom>
      <diagonal/>
    </border>
    <border>
      <left style="thin">
        <color rgb="FF9900FF"/>
      </left>
      <right/>
      <top style="thin">
        <color rgb="FF9900FF"/>
      </top>
      <bottom/>
      <diagonal/>
    </border>
    <border>
      <left/>
      <right/>
      <top style="thin">
        <color rgb="FF9900FF"/>
      </top>
      <bottom/>
      <diagonal/>
    </border>
    <border>
      <left style="thin">
        <color rgb="FF9900FF"/>
      </left>
      <right/>
      <top style="thin">
        <color rgb="FF9900FF"/>
      </top>
      <bottom style="thin">
        <color rgb="FF9900FF"/>
      </bottom>
      <diagonal/>
    </border>
    <border>
      <left/>
      <right/>
      <top style="thin">
        <color rgb="FF9900FF"/>
      </top>
      <bottom style="thin">
        <color rgb="FF9900FF"/>
      </bottom>
      <diagonal/>
    </border>
  </borders>
  <cellStyleXfs count="3">
    <xf numFmtId="0" fontId="0" fillId="0" borderId="0"/>
    <xf numFmtId="0" fontId="7" fillId="0" borderId="3"/>
    <xf numFmtId="0" fontId="12" fillId="0" borderId="3"/>
  </cellStyleXfs>
  <cellXfs count="309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14" fontId="2" fillId="0" borderId="0" xfId="0" applyNumberFormat="1" applyFont="1"/>
    <xf numFmtId="0" fontId="2" fillId="0" borderId="0" xfId="0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2" xfId="0" applyFont="1" applyBorder="1"/>
    <xf numFmtId="0" fontId="3" fillId="0" borderId="0" xfId="0" applyFont="1"/>
    <xf numFmtId="0" fontId="3" fillId="0" borderId="3" xfId="0" applyFont="1" applyBorder="1"/>
    <xf numFmtId="0" fontId="3" fillId="0" borderId="0" xfId="0" applyFont="1" applyAlignment="1">
      <alignment horizontal="center"/>
    </xf>
    <xf numFmtId="19" fontId="2" fillId="0" borderId="0" xfId="0" applyNumberFormat="1" applyFont="1"/>
    <xf numFmtId="14" fontId="3" fillId="0" borderId="0" xfId="0" applyNumberFormat="1" applyFont="1" applyAlignment="1">
      <alignment horizontal="right"/>
    </xf>
    <xf numFmtId="19" fontId="3" fillId="0" borderId="0" xfId="0" applyNumberFormat="1" applyFont="1"/>
    <xf numFmtId="0" fontId="3" fillId="0" borderId="0" xfId="0" applyFont="1" applyAlignment="1">
      <alignment horizontal="right"/>
    </xf>
    <xf numFmtId="14" fontId="2" fillId="5" borderId="0" xfId="0" applyNumberFormat="1" applyFont="1" applyFill="1"/>
    <xf numFmtId="2" fontId="2" fillId="0" borderId="0" xfId="0" applyNumberFormat="1" applyFont="1"/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1" fillId="0" borderId="0" xfId="0" applyFont="1"/>
    <xf numFmtId="19" fontId="3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1" fillId="3" borderId="2" xfId="0" applyFont="1" applyFill="1" applyBorder="1"/>
    <xf numFmtId="0" fontId="1" fillId="6" borderId="3" xfId="0" applyFont="1" applyFill="1" applyBorder="1"/>
    <xf numFmtId="14" fontId="5" fillId="0" borderId="0" xfId="0" applyNumberFormat="1" applyFont="1" applyAlignment="1">
      <alignment horizontal="right"/>
    </xf>
    <xf numFmtId="19" fontId="5" fillId="0" borderId="0" xfId="0" applyNumberFormat="1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21" fontId="5" fillId="0" borderId="0" xfId="0" applyNumberFormat="1" applyFont="1" applyAlignment="1">
      <alignment horizontal="right"/>
    </xf>
    <xf numFmtId="0" fontId="6" fillId="2" borderId="1" xfId="0" applyFont="1" applyFill="1" applyBorder="1"/>
    <xf numFmtId="0" fontId="7" fillId="0" borderId="3" xfId="1"/>
    <xf numFmtId="165" fontId="2" fillId="0" borderId="3" xfId="1" applyNumberFormat="1" applyFont="1"/>
    <xf numFmtId="0" fontId="1" fillId="2" borderId="1" xfId="1" applyFont="1" applyFill="1" applyBorder="1"/>
    <xf numFmtId="0" fontId="1" fillId="0" borderId="1" xfId="1" applyFont="1" applyBorder="1"/>
    <xf numFmtId="0" fontId="5" fillId="0" borderId="3" xfId="1" applyFont="1" applyAlignment="1">
      <alignment horizontal="right"/>
    </xf>
    <xf numFmtId="0" fontId="5" fillId="0" borderId="3" xfId="1" applyFont="1"/>
    <xf numFmtId="19" fontId="5" fillId="0" borderId="3" xfId="1" applyNumberFormat="1" applyFont="1" applyAlignment="1">
      <alignment horizontal="right"/>
    </xf>
    <xf numFmtId="14" fontId="5" fillId="0" borderId="3" xfId="1" applyNumberFormat="1" applyFont="1" applyAlignment="1">
      <alignment horizontal="right"/>
    </xf>
    <xf numFmtId="0" fontId="2" fillId="0" borderId="3" xfId="1" applyFont="1"/>
    <xf numFmtId="0" fontId="3" fillId="0" borderId="3" xfId="1" applyFont="1"/>
    <xf numFmtId="19" fontId="3" fillId="0" borderId="3" xfId="1" applyNumberFormat="1" applyFont="1"/>
    <xf numFmtId="14" fontId="3" fillId="0" borderId="3" xfId="1" applyNumberFormat="1" applyFont="1"/>
    <xf numFmtId="0" fontId="8" fillId="0" borderId="3" xfId="1" applyFont="1"/>
    <xf numFmtId="0" fontId="8" fillId="0" borderId="3" xfId="1" applyFont="1" applyAlignment="1">
      <alignment horizontal="right"/>
    </xf>
    <xf numFmtId="19" fontId="8" fillId="0" borderId="3" xfId="1" applyNumberFormat="1" applyFont="1" applyAlignment="1">
      <alignment horizontal="right"/>
    </xf>
    <xf numFmtId="14" fontId="8" fillId="0" borderId="3" xfId="1" applyNumberFormat="1" applyFont="1" applyAlignment="1">
      <alignment horizontal="right"/>
    </xf>
    <xf numFmtId="0" fontId="9" fillId="0" borderId="3" xfId="1" applyFont="1" applyAlignment="1">
      <alignment horizontal="right"/>
    </xf>
    <xf numFmtId="0" fontId="2" fillId="7" borderId="3" xfId="1" applyFont="1" applyFill="1"/>
    <xf numFmtId="0" fontId="5" fillId="7" borderId="3" xfId="1" applyFont="1" applyFill="1"/>
    <xf numFmtId="0" fontId="5" fillId="7" borderId="3" xfId="1" applyFont="1" applyFill="1" applyAlignment="1">
      <alignment horizontal="right"/>
    </xf>
    <xf numFmtId="19" fontId="5" fillId="7" borderId="3" xfId="1" applyNumberFormat="1" applyFont="1" applyFill="1" applyAlignment="1">
      <alignment horizontal="right"/>
    </xf>
    <xf numFmtId="14" fontId="5" fillId="7" borderId="3" xfId="1" applyNumberFormat="1" applyFont="1" applyFill="1" applyAlignment="1">
      <alignment horizontal="right"/>
    </xf>
    <xf numFmtId="0" fontId="10" fillId="7" borderId="3" xfId="1" applyFont="1" applyFill="1"/>
    <xf numFmtId="0" fontId="8" fillId="7" borderId="3" xfId="1" applyFont="1" applyFill="1"/>
    <xf numFmtId="0" fontId="8" fillId="7" borderId="3" xfId="1" applyFont="1" applyFill="1" applyAlignment="1">
      <alignment horizontal="right"/>
    </xf>
    <xf numFmtId="19" fontId="8" fillId="7" borderId="3" xfId="1" applyNumberFormat="1" applyFont="1" applyFill="1" applyAlignment="1">
      <alignment horizontal="right"/>
    </xf>
    <xf numFmtId="14" fontId="8" fillId="7" borderId="3" xfId="1" applyNumberFormat="1" applyFont="1" applyFill="1" applyAlignment="1">
      <alignment horizontal="right"/>
    </xf>
    <xf numFmtId="0" fontId="11" fillId="7" borderId="3" xfId="1" applyFont="1" applyFill="1"/>
    <xf numFmtId="0" fontId="3" fillId="7" borderId="3" xfId="1" applyFont="1" applyFill="1"/>
    <xf numFmtId="0" fontId="12" fillId="7" borderId="3" xfId="1" applyFont="1" applyFill="1" applyAlignment="1">
      <alignment horizontal="left"/>
    </xf>
    <xf numFmtId="0" fontId="13" fillId="7" borderId="3" xfId="1" applyFont="1" applyFill="1"/>
    <xf numFmtId="0" fontId="11" fillId="8" borderId="3" xfId="1" applyFont="1" applyFill="1"/>
    <xf numFmtId="0" fontId="1" fillId="2" borderId="3" xfId="1" applyFont="1" applyFill="1"/>
    <xf numFmtId="0" fontId="2" fillId="9" borderId="3" xfId="1" applyFont="1" applyFill="1"/>
    <xf numFmtId="0" fontId="2" fillId="10" borderId="3" xfId="1" applyFont="1" applyFill="1"/>
    <xf numFmtId="0" fontId="2" fillId="11" borderId="3" xfId="1" applyFont="1" applyFill="1"/>
    <xf numFmtId="0" fontId="5" fillId="11" borderId="3" xfId="1" applyFont="1" applyFill="1" applyAlignment="1">
      <alignment horizontal="right"/>
    </xf>
    <xf numFmtId="0" fontId="5" fillId="12" borderId="3" xfId="1" applyFont="1" applyFill="1"/>
    <xf numFmtId="0" fontId="2" fillId="13" borderId="3" xfId="1" applyFont="1" applyFill="1"/>
    <xf numFmtId="0" fontId="5" fillId="13" borderId="3" xfId="1" applyFont="1" applyFill="1" applyAlignment="1">
      <alignment horizontal="right"/>
    </xf>
    <xf numFmtId="0" fontId="5" fillId="13" borderId="3" xfId="1" applyFont="1" applyFill="1"/>
    <xf numFmtId="19" fontId="5" fillId="13" borderId="3" xfId="1" applyNumberFormat="1" applyFont="1" applyFill="1" applyAlignment="1">
      <alignment horizontal="right"/>
    </xf>
    <xf numFmtId="14" fontId="5" fillId="13" borderId="3" xfId="1" applyNumberFormat="1" applyFont="1" applyFill="1" applyAlignment="1">
      <alignment horizontal="right"/>
    </xf>
    <xf numFmtId="165" fontId="5" fillId="0" borderId="3" xfId="1" applyNumberFormat="1" applyFont="1" applyAlignment="1">
      <alignment horizontal="right"/>
    </xf>
    <xf numFmtId="0" fontId="2" fillId="11" borderId="4" xfId="1" applyFont="1" applyFill="1" applyBorder="1"/>
    <xf numFmtId="0" fontId="2" fillId="14" borderId="3" xfId="1" applyFont="1" applyFill="1"/>
    <xf numFmtId="165" fontId="2" fillId="11" borderId="5" xfId="1" applyNumberFormat="1" applyFont="1" applyFill="1" applyBorder="1"/>
    <xf numFmtId="0" fontId="2" fillId="15" borderId="6" xfId="1" applyFont="1" applyFill="1" applyBorder="1"/>
    <xf numFmtId="166" fontId="2" fillId="15" borderId="7" xfId="1" applyNumberFormat="1" applyFont="1" applyFill="1" applyBorder="1"/>
    <xf numFmtId="165" fontId="2" fillId="11" borderId="8" xfId="1" applyNumberFormat="1" applyFont="1" applyFill="1" applyBorder="1"/>
    <xf numFmtId="0" fontId="2" fillId="15" borderId="4" xfId="1" applyFont="1" applyFill="1" applyBorder="1"/>
    <xf numFmtId="166" fontId="2" fillId="15" borderId="5" xfId="1" applyNumberFormat="1" applyFont="1" applyFill="1" applyBorder="1"/>
    <xf numFmtId="0" fontId="2" fillId="15" borderId="3" xfId="1" applyFont="1" applyFill="1"/>
    <xf numFmtId="166" fontId="2" fillId="15" borderId="8" xfId="1" applyNumberFormat="1" applyFont="1" applyFill="1" applyBorder="1"/>
    <xf numFmtId="0" fontId="2" fillId="15" borderId="9" xfId="1" applyFont="1" applyFill="1" applyBorder="1"/>
    <xf numFmtId="166" fontId="2" fillId="15" borderId="10" xfId="1" applyNumberFormat="1" applyFont="1" applyFill="1" applyBorder="1"/>
    <xf numFmtId="0" fontId="2" fillId="11" borderId="9" xfId="1" applyFont="1" applyFill="1" applyBorder="1"/>
    <xf numFmtId="165" fontId="2" fillId="11" borderId="10" xfId="1" applyNumberFormat="1" applyFont="1" applyFill="1" applyBorder="1"/>
    <xf numFmtId="0" fontId="2" fillId="14" borderId="4" xfId="1" applyFont="1" applyFill="1" applyBorder="1"/>
    <xf numFmtId="166" fontId="2" fillId="14" borderId="5" xfId="1" applyNumberFormat="1" applyFont="1" applyFill="1" applyBorder="1"/>
    <xf numFmtId="166" fontId="2" fillId="14" borderId="8" xfId="1" applyNumberFormat="1" applyFont="1" applyFill="1" applyBorder="1"/>
    <xf numFmtId="165" fontId="2" fillId="14" borderId="8" xfId="1" applyNumberFormat="1" applyFont="1" applyFill="1" applyBorder="1"/>
    <xf numFmtId="0" fontId="2" fillId="14" borderId="11" xfId="1" applyFont="1" applyFill="1" applyBorder="1"/>
    <xf numFmtId="0" fontId="2" fillId="2" borderId="3" xfId="1" applyFont="1" applyFill="1"/>
    <xf numFmtId="167" fontId="2" fillId="0" borderId="3" xfId="1" applyNumberFormat="1" applyFont="1"/>
    <xf numFmtId="0" fontId="2" fillId="14" borderId="12" xfId="1" applyFont="1" applyFill="1" applyBorder="1"/>
    <xf numFmtId="0" fontId="2" fillId="14" borderId="9" xfId="1" applyFont="1" applyFill="1" applyBorder="1"/>
    <xf numFmtId="165" fontId="2" fillId="14" borderId="10" xfId="1" applyNumberFormat="1" applyFont="1" applyFill="1" applyBorder="1"/>
    <xf numFmtId="0" fontId="2" fillId="15" borderId="13" xfId="1" applyFont="1" applyFill="1" applyBorder="1"/>
    <xf numFmtId="0" fontId="2" fillId="15" borderId="11" xfId="1" applyFont="1" applyFill="1" applyBorder="1"/>
    <xf numFmtId="0" fontId="2" fillId="16" borderId="11" xfId="1" applyFont="1" applyFill="1" applyBorder="1"/>
    <xf numFmtId="0" fontId="2" fillId="16" borderId="3" xfId="1" applyFont="1" applyFill="1"/>
    <xf numFmtId="166" fontId="2" fillId="16" borderId="8" xfId="1" applyNumberFormat="1" applyFont="1" applyFill="1" applyBorder="1"/>
    <xf numFmtId="0" fontId="2" fillId="11" borderId="11" xfId="1" applyFont="1" applyFill="1" applyBorder="1"/>
    <xf numFmtId="0" fontId="12" fillId="15" borderId="13" xfId="1" applyFont="1" applyFill="1" applyBorder="1" applyAlignment="1">
      <alignment horizontal="right"/>
    </xf>
    <xf numFmtId="0" fontId="12" fillId="15" borderId="11" xfId="1" applyFont="1" applyFill="1" applyBorder="1" applyAlignment="1">
      <alignment horizontal="right"/>
    </xf>
    <xf numFmtId="0" fontId="2" fillId="11" borderId="12" xfId="1" applyFont="1" applyFill="1" applyBorder="1"/>
    <xf numFmtId="166" fontId="2" fillId="11" borderId="10" xfId="1" applyNumberFormat="1" applyFont="1" applyFill="1" applyBorder="1"/>
    <xf numFmtId="0" fontId="2" fillId="2" borderId="11" xfId="1" applyFont="1" applyFill="1" applyBorder="1"/>
    <xf numFmtId="166" fontId="2" fillId="2" borderId="8" xfId="1" applyNumberFormat="1" applyFont="1" applyFill="1" applyBorder="1"/>
    <xf numFmtId="166" fontId="2" fillId="11" borderId="8" xfId="1" applyNumberFormat="1" applyFont="1" applyFill="1" applyBorder="1"/>
    <xf numFmtId="0" fontId="3" fillId="0" borderId="1" xfId="1" applyFont="1" applyBorder="1"/>
    <xf numFmtId="0" fontId="1" fillId="2" borderId="14" xfId="1" applyFont="1" applyFill="1" applyBorder="1"/>
    <xf numFmtId="0" fontId="1" fillId="0" borderId="14" xfId="1" applyFont="1" applyBorder="1"/>
    <xf numFmtId="166" fontId="2" fillId="0" borderId="3" xfId="1" applyNumberFormat="1" applyFont="1"/>
    <xf numFmtId="0" fontId="3" fillId="2" borderId="1" xfId="1" applyFont="1" applyFill="1" applyBorder="1"/>
    <xf numFmtId="0" fontId="3" fillId="0" borderId="3" xfId="1" applyFont="1" applyAlignment="1">
      <alignment horizontal="right"/>
    </xf>
    <xf numFmtId="165" fontId="12" fillId="17" borderId="3" xfId="1" applyNumberFormat="1" applyFont="1" applyFill="1" applyAlignment="1">
      <alignment horizontal="right"/>
    </xf>
    <xf numFmtId="0" fontId="1" fillId="0" borderId="3" xfId="1" applyFont="1"/>
    <xf numFmtId="0" fontId="2" fillId="8" borderId="3" xfId="1" applyFont="1" applyFill="1"/>
    <xf numFmtId="0" fontId="2" fillId="18" borderId="3" xfId="1" applyFont="1" applyFill="1"/>
    <xf numFmtId="14" fontId="3" fillId="18" borderId="3" xfId="1" applyNumberFormat="1" applyFont="1" applyFill="1" applyAlignment="1">
      <alignment horizontal="right"/>
    </xf>
    <xf numFmtId="14" fontId="3" fillId="7" borderId="3" xfId="1" applyNumberFormat="1" applyFont="1" applyFill="1" applyAlignment="1">
      <alignment horizontal="right"/>
    </xf>
    <xf numFmtId="0" fontId="15" fillId="0" borderId="3" xfId="1" applyFont="1" applyAlignment="1">
      <alignment horizontal="center"/>
    </xf>
    <xf numFmtId="14" fontId="3" fillId="0" borderId="3" xfId="1" applyNumberFormat="1" applyFont="1" applyAlignment="1">
      <alignment horizontal="right"/>
    </xf>
    <xf numFmtId="14" fontId="3" fillId="7" borderId="3" xfId="1" applyNumberFormat="1" applyFont="1" applyFill="1"/>
    <xf numFmtId="0" fontId="3" fillId="7" borderId="3" xfId="1" applyFont="1" applyFill="1" applyAlignment="1">
      <alignment horizontal="right"/>
    </xf>
    <xf numFmtId="0" fontId="2" fillId="0" borderId="3" xfId="1" applyFont="1" applyAlignment="1">
      <alignment horizontal="right"/>
    </xf>
    <xf numFmtId="20" fontId="3" fillId="0" borderId="3" xfId="1" applyNumberFormat="1" applyFont="1" applyAlignment="1">
      <alignment horizontal="right"/>
    </xf>
    <xf numFmtId="165" fontId="3" fillId="0" borderId="3" xfId="1" applyNumberFormat="1" applyFont="1" applyAlignment="1">
      <alignment horizontal="right"/>
    </xf>
    <xf numFmtId="14" fontId="2" fillId="0" borderId="3" xfId="1" applyNumberFormat="1" applyFont="1"/>
    <xf numFmtId="168" fontId="2" fillId="0" borderId="3" xfId="1" applyNumberFormat="1" applyFont="1"/>
    <xf numFmtId="0" fontId="12" fillId="0" borderId="3" xfId="1" applyFont="1" applyAlignment="1">
      <alignment horizontal="left"/>
    </xf>
    <xf numFmtId="0" fontId="12" fillId="0" borderId="3" xfId="1" applyFont="1" applyAlignment="1">
      <alignment horizontal="right"/>
    </xf>
    <xf numFmtId="168" fontId="3" fillId="0" borderId="3" xfId="1" applyNumberFormat="1" applyFont="1" applyAlignment="1">
      <alignment horizontal="right"/>
    </xf>
    <xf numFmtId="20" fontId="2" fillId="0" borderId="3" xfId="1" applyNumberFormat="1" applyFont="1"/>
    <xf numFmtId="20" fontId="3" fillId="0" borderId="3" xfId="1" applyNumberFormat="1" applyFont="1"/>
    <xf numFmtId="168" fontId="3" fillId="0" borderId="3" xfId="1" applyNumberFormat="1" applyFont="1"/>
    <xf numFmtId="0" fontId="16" fillId="2" borderId="3" xfId="1" applyFont="1" applyFill="1"/>
    <xf numFmtId="0" fontId="1" fillId="2" borderId="1" xfId="1" applyFont="1" applyFill="1" applyBorder="1" applyAlignment="1">
      <alignment horizontal="right"/>
    </xf>
    <xf numFmtId="0" fontId="3" fillId="17" borderId="3" xfId="1" applyFont="1" applyFill="1"/>
    <xf numFmtId="0" fontId="2" fillId="7" borderId="3" xfId="1" applyFont="1" applyFill="1" applyAlignment="1">
      <alignment horizontal="right"/>
    </xf>
    <xf numFmtId="0" fontId="3" fillId="17" borderId="3" xfId="1" applyFont="1" applyFill="1" applyAlignment="1">
      <alignment horizontal="right"/>
    </xf>
    <xf numFmtId="14" fontId="2" fillId="7" borderId="3" xfId="1" applyNumberFormat="1" applyFont="1" applyFill="1"/>
    <xf numFmtId="0" fontId="1" fillId="0" borderId="1" xfId="1" applyFont="1" applyBorder="1" applyAlignment="1">
      <alignment horizontal="left"/>
    </xf>
    <xf numFmtId="165" fontId="2" fillId="13" borderId="3" xfId="1" applyNumberFormat="1" applyFont="1" applyFill="1"/>
    <xf numFmtId="165" fontId="2" fillId="2" borderId="3" xfId="1" applyNumberFormat="1" applyFont="1" applyFill="1"/>
    <xf numFmtId="0" fontId="12" fillId="0" borderId="3" xfId="2"/>
    <xf numFmtId="0" fontId="5" fillId="0" borderId="3" xfId="2" applyFont="1" applyAlignment="1">
      <alignment horizontal="right"/>
    </xf>
    <xf numFmtId="0" fontId="5" fillId="0" borderId="3" xfId="2" applyFont="1"/>
    <xf numFmtId="0" fontId="5" fillId="0" borderId="3" xfId="2" applyFont="1" applyAlignment="1">
      <alignment horizontal="center"/>
    </xf>
    <xf numFmtId="14" fontId="5" fillId="0" borderId="3" xfId="2" applyNumberFormat="1" applyFont="1" applyAlignment="1">
      <alignment horizontal="right"/>
    </xf>
    <xf numFmtId="0" fontId="17" fillId="0" borderId="3" xfId="2" applyFont="1"/>
    <xf numFmtId="14" fontId="17" fillId="0" borderId="3" xfId="2" applyNumberFormat="1" applyFont="1"/>
    <xf numFmtId="0" fontId="8" fillId="0" borderId="16" xfId="2" applyFont="1" applyBorder="1"/>
    <xf numFmtId="0" fontId="8" fillId="0" borderId="3" xfId="2" applyFont="1"/>
    <xf numFmtId="0" fontId="8" fillId="19" borderId="16" xfId="2" applyFont="1" applyFill="1" applyBorder="1"/>
    <xf numFmtId="0" fontId="8" fillId="19" borderId="3" xfId="2" applyFont="1" applyFill="1"/>
    <xf numFmtId="0" fontId="17" fillId="0" borderId="3" xfId="2" applyFont="1" applyAlignment="1">
      <alignment horizontal="right"/>
    </xf>
    <xf numFmtId="14" fontId="17" fillId="0" borderId="3" xfId="2" applyNumberFormat="1" applyFont="1" applyAlignment="1">
      <alignment horizontal="right"/>
    </xf>
    <xf numFmtId="0" fontId="8" fillId="0" borderId="18" xfId="2" applyFont="1" applyBorder="1"/>
    <xf numFmtId="0" fontId="8" fillId="0" borderId="17" xfId="2" applyFont="1" applyBorder="1"/>
    <xf numFmtId="0" fontId="8" fillId="0" borderId="19" xfId="2" applyFont="1" applyBorder="1"/>
    <xf numFmtId="14" fontId="2" fillId="7" borderId="3" xfId="1" applyNumberFormat="1" applyFont="1" applyFill="1" applyAlignment="1">
      <alignment horizontal="right"/>
    </xf>
    <xf numFmtId="0" fontId="1" fillId="2" borderId="1" xfId="1" applyFont="1" applyFill="1" applyBorder="1" applyAlignment="1">
      <alignment horizontal="left"/>
    </xf>
    <xf numFmtId="0" fontId="1" fillId="2" borderId="3" xfId="1" applyFont="1" applyFill="1" applyAlignment="1">
      <alignment horizontal="left"/>
    </xf>
    <xf numFmtId="0" fontId="12" fillId="17" borderId="3" xfId="1" applyFont="1" applyFill="1" applyAlignment="1">
      <alignment horizontal="left"/>
    </xf>
    <xf numFmtId="14" fontId="2" fillId="0" borderId="3" xfId="1" applyNumberFormat="1" applyFont="1" applyAlignment="1">
      <alignment horizontal="right"/>
    </xf>
    <xf numFmtId="169" fontId="3" fillId="17" borderId="3" xfId="1" applyNumberFormat="1" applyFont="1" applyFill="1" applyAlignment="1">
      <alignment vertical="top" wrapText="1"/>
    </xf>
    <xf numFmtId="0" fontId="11" fillId="7" borderId="3" xfId="1" applyFont="1" applyFill="1" applyAlignment="1">
      <alignment horizontal="center"/>
    </xf>
    <xf numFmtId="168" fontId="2" fillId="7" borderId="3" xfId="1" applyNumberFormat="1" applyFont="1" applyFill="1"/>
    <xf numFmtId="14" fontId="17" fillId="7" borderId="3" xfId="1" applyNumberFormat="1" applyFont="1" applyFill="1"/>
    <xf numFmtId="0" fontId="2" fillId="13" borderId="3" xfId="1" applyFont="1" applyFill="1" applyAlignment="1">
      <alignment horizontal="right"/>
    </xf>
    <xf numFmtId="14" fontId="2" fillId="13" borderId="3" xfId="1" applyNumberFormat="1" applyFont="1" applyFill="1"/>
    <xf numFmtId="0" fontId="2" fillId="2" borderId="3" xfId="1" applyFont="1" applyFill="1" applyAlignment="1">
      <alignment horizontal="right"/>
    </xf>
    <xf numFmtId="14" fontId="2" fillId="2" borderId="3" xfId="1" applyNumberFormat="1" applyFont="1" applyFill="1"/>
    <xf numFmtId="0" fontId="1" fillId="2" borderId="15" xfId="1" applyFont="1" applyFill="1" applyBorder="1"/>
    <xf numFmtId="0" fontId="1" fillId="21" borderId="1" xfId="1" applyFont="1" applyFill="1" applyBorder="1"/>
    <xf numFmtId="0" fontId="1" fillId="22" borderId="20" xfId="1" applyFont="1" applyFill="1" applyBorder="1"/>
    <xf numFmtId="0" fontId="1" fillId="23" borderId="1" xfId="1" applyFont="1" applyFill="1" applyBorder="1"/>
    <xf numFmtId="0" fontId="1" fillId="14" borderId="1" xfId="1" applyFont="1" applyFill="1" applyBorder="1"/>
    <xf numFmtId="0" fontId="1" fillId="24" borderId="1" xfId="1" applyFont="1" applyFill="1" applyBorder="1"/>
    <xf numFmtId="0" fontId="1" fillId="25" borderId="1" xfId="1" applyFont="1" applyFill="1" applyBorder="1"/>
    <xf numFmtId="0" fontId="15" fillId="7" borderId="3" xfId="1" applyFont="1" applyFill="1" applyAlignment="1">
      <alignment horizontal="center"/>
    </xf>
    <xf numFmtId="14" fontId="3" fillId="17" borderId="3" xfId="1" applyNumberFormat="1" applyFont="1" applyFill="1"/>
    <xf numFmtId="0" fontId="3" fillId="26" borderId="3" xfId="1" applyFont="1" applyFill="1"/>
    <xf numFmtId="14" fontId="3" fillId="26" borderId="3" xfId="1" applyNumberFormat="1" applyFont="1" applyFill="1" applyAlignment="1">
      <alignment horizontal="right"/>
    </xf>
    <xf numFmtId="0" fontId="2" fillId="27" borderId="3" xfId="1" applyFont="1" applyFill="1"/>
    <xf numFmtId="14" fontId="3" fillId="27" borderId="3" xfId="1" applyNumberFormat="1" applyFont="1" applyFill="1"/>
    <xf numFmtId="0" fontId="2" fillId="28" borderId="3" xfId="1" applyFont="1" applyFill="1"/>
    <xf numFmtId="14" fontId="3" fillId="28" borderId="3" xfId="1" applyNumberFormat="1" applyFont="1" applyFill="1"/>
    <xf numFmtId="14" fontId="3" fillId="8" borderId="3" xfId="1" applyNumberFormat="1" applyFont="1" applyFill="1"/>
    <xf numFmtId="0" fontId="2" fillId="26" borderId="3" xfId="1" applyFont="1" applyFill="1"/>
    <xf numFmtId="14" fontId="3" fillId="26" borderId="3" xfId="1" applyNumberFormat="1" applyFont="1" applyFill="1"/>
    <xf numFmtId="14" fontId="3" fillId="13" borderId="3" xfId="1" applyNumberFormat="1" applyFont="1" applyFill="1" applyAlignment="1">
      <alignment horizontal="right"/>
    </xf>
    <xf numFmtId="14" fontId="3" fillId="13" borderId="3" xfId="1" applyNumberFormat="1" applyFont="1" applyFill="1"/>
    <xf numFmtId="14" fontId="3" fillId="15" borderId="3" xfId="1" applyNumberFormat="1" applyFont="1" applyFill="1"/>
    <xf numFmtId="14" fontId="3" fillId="28" borderId="3" xfId="1" applyNumberFormat="1" applyFont="1" applyFill="1" applyAlignment="1">
      <alignment horizontal="right"/>
    </xf>
    <xf numFmtId="165" fontId="3" fillId="8" borderId="3" xfId="1" applyNumberFormat="1" applyFont="1" applyFill="1"/>
    <xf numFmtId="0" fontId="3" fillId="13" borderId="3" xfId="1" applyFont="1" applyFill="1" applyAlignment="1">
      <alignment horizontal="center"/>
    </xf>
    <xf numFmtId="0" fontId="3" fillId="15" borderId="3" xfId="1" applyFont="1" applyFill="1" applyAlignment="1">
      <alignment horizontal="center"/>
    </xf>
    <xf numFmtId="0" fontId="3" fillId="8" borderId="3" xfId="1" applyFont="1" applyFill="1" applyAlignment="1">
      <alignment horizontal="center"/>
    </xf>
    <xf numFmtId="0" fontId="1" fillId="28" borderId="3" xfId="1" applyFont="1" applyFill="1" applyAlignment="1">
      <alignment horizontal="center"/>
    </xf>
    <xf numFmtId="0" fontId="1" fillId="27" borderId="3" xfId="1" applyFont="1" applyFill="1" applyAlignment="1">
      <alignment horizontal="center"/>
    </xf>
    <xf numFmtId="0" fontId="1" fillId="26" borderId="3" xfId="1" applyFont="1" applyFill="1" applyAlignment="1">
      <alignment horizontal="center"/>
    </xf>
    <xf numFmtId="14" fontId="3" fillId="27" borderId="3" xfId="1" applyNumberFormat="1" applyFont="1" applyFill="1" applyAlignment="1">
      <alignment horizontal="right"/>
    </xf>
    <xf numFmtId="0" fontId="1" fillId="7" borderId="3" xfId="1" applyFont="1" applyFill="1" applyAlignment="1">
      <alignment horizontal="center"/>
    </xf>
    <xf numFmtId="0" fontId="1" fillId="2" borderId="20" xfId="1" applyFont="1" applyFill="1" applyBorder="1"/>
    <xf numFmtId="0" fontId="1" fillId="2" borderId="21" xfId="1" applyFont="1" applyFill="1" applyBorder="1"/>
    <xf numFmtId="165" fontId="17" fillId="0" borderId="3" xfId="2" applyNumberFormat="1" applyFont="1"/>
    <xf numFmtId="166" fontId="17" fillId="0" borderId="3" xfId="2" applyNumberFormat="1" applyFont="1"/>
    <xf numFmtId="0" fontId="8" fillId="29" borderId="16" xfId="2" applyFont="1" applyFill="1" applyBorder="1"/>
    <xf numFmtId="0" fontId="17" fillId="0" borderId="16" xfId="2" applyFont="1" applyBorder="1"/>
    <xf numFmtId="0" fontId="12" fillId="0" borderId="16" xfId="2" applyBorder="1"/>
    <xf numFmtId="0" fontId="8" fillId="0" borderId="16" xfId="2" applyFont="1" applyBorder="1" applyAlignment="1">
      <alignment horizontal="right"/>
    </xf>
    <xf numFmtId="14" fontId="8" fillId="0" borderId="16" xfId="2" applyNumberFormat="1" applyFont="1" applyBorder="1" applyAlignment="1">
      <alignment horizontal="right"/>
    </xf>
    <xf numFmtId="0" fontId="17" fillId="20" borderId="16" xfId="2" applyFont="1" applyFill="1" applyBorder="1"/>
    <xf numFmtId="0" fontId="18" fillId="20" borderId="16" xfId="2" applyFont="1" applyFill="1" applyBorder="1" applyAlignment="1">
      <alignment horizontal="right"/>
    </xf>
    <xf numFmtId="14" fontId="18" fillId="20" borderId="16" xfId="2" applyNumberFormat="1" applyFont="1" applyFill="1" applyBorder="1" applyAlignment="1">
      <alignment horizontal="right"/>
    </xf>
    <xf numFmtId="0" fontId="17" fillId="26" borderId="3" xfId="2" applyFont="1" applyFill="1"/>
    <xf numFmtId="0" fontId="17" fillId="26" borderId="16" xfId="2" applyFont="1" applyFill="1" applyBorder="1"/>
    <xf numFmtId="0" fontId="17" fillId="26" borderId="16" xfId="2" applyFont="1" applyFill="1" applyBorder="1" applyAlignment="1">
      <alignment horizontal="right"/>
    </xf>
    <xf numFmtId="0" fontId="18" fillId="26" borderId="16" xfId="2" applyFont="1" applyFill="1" applyBorder="1" applyAlignment="1">
      <alignment horizontal="right"/>
    </xf>
    <xf numFmtId="14" fontId="18" fillId="26" borderId="16" xfId="2" applyNumberFormat="1" applyFont="1" applyFill="1" applyBorder="1" applyAlignment="1">
      <alignment horizontal="right"/>
    </xf>
    <xf numFmtId="0" fontId="17" fillId="20" borderId="16" xfId="2" applyFont="1" applyFill="1" applyBorder="1" applyAlignment="1">
      <alignment horizontal="right"/>
    </xf>
    <xf numFmtId="0" fontId="17" fillId="0" borderId="16" xfId="2" applyFont="1" applyBorder="1" applyAlignment="1">
      <alignment horizontal="right"/>
    </xf>
    <xf numFmtId="0" fontId="18" fillId="0" borderId="16" xfId="2" applyFont="1" applyBorder="1" applyAlignment="1">
      <alignment horizontal="right"/>
    </xf>
    <xf numFmtId="14" fontId="18" fillId="0" borderId="16" xfId="2" applyNumberFormat="1" applyFont="1" applyBorder="1" applyAlignment="1">
      <alignment horizontal="right"/>
    </xf>
    <xf numFmtId="21" fontId="2" fillId="0" borderId="3" xfId="1" applyNumberFormat="1" applyFont="1"/>
    <xf numFmtId="165" fontId="19" fillId="0" borderId="3" xfId="1" applyNumberFormat="1" applyFont="1"/>
    <xf numFmtId="0" fontId="1" fillId="13" borderId="1" xfId="1" applyFont="1" applyFill="1" applyBorder="1"/>
    <xf numFmtId="166" fontId="17" fillId="0" borderId="3" xfId="2" applyNumberFormat="1" applyFont="1" applyAlignment="1">
      <alignment horizontal="right"/>
    </xf>
    <xf numFmtId="168" fontId="17" fillId="0" borderId="3" xfId="2" applyNumberFormat="1" applyFont="1" applyAlignment="1">
      <alignment horizontal="right"/>
    </xf>
    <xf numFmtId="166" fontId="17" fillId="32" borderId="3" xfId="2" applyNumberFormat="1" applyFont="1" applyFill="1" applyAlignment="1">
      <alignment horizontal="right"/>
    </xf>
    <xf numFmtId="165" fontId="17" fillId="30" borderId="3" xfId="2" applyNumberFormat="1" applyFont="1" applyFill="1"/>
    <xf numFmtId="166" fontId="17" fillId="30" borderId="3" xfId="2" applyNumberFormat="1" applyFont="1" applyFill="1" applyAlignment="1">
      <alignment horizontal="right"/>
    </xf>
    <xf numFmtId="166" fontId="17" fillId="30" borderId="3" xfId="2" applyNumberFormat="1" applyFont="1" applyFill="1"/>
    <xf numFmtId="166" fontId="17" fillId="33" borderId="3" xfId="2" applyNumberFormat="1" applyFont="1" applyFill="1"/>
    <xf numFmtId="0" fontId="17" fillId="0" borderId="22" xfId="2" applyFont="1" applyBorder="1"/>
    <xf numFmtId="166" fontId="17" fillId="0" borderId="22" xfId="2" applyNumberFormat="1" applyFont="1" applyBorder="1"/>
    <xf numFmtId="0" fontId="8" fillId="34" borderId="3" xfId="2" applyFont="1" applyFill="1"/>
    <xf numFmtId="0" fontId="1" fillId="2" borderId="1" xfId="1" applyFont="1" applyFill="1" applyBorder="1" applyAlignment="1">
      <alignment wrapText="1"/>
    </xf>
    <xf numFmtId="0" fontId="1" fillId="2" borderId="23" xfId="1" applyFont="1" applyFill="1" applyBorder="1"/>
    <xf numFmtId="0" fontId="2" fillId="0" borderId="3" xfId="1" applyFont="1" applyAlignment="1">
      <alignment wrapText="1"/>
    </xf>
    <xf numFmtId="0" fontId="20" fillId="0" borderId="3" xfId="1" applyFont="1"/>
    <xf numFmtId="166" fontId="2" fillId="2" borderId="3" xfId="1" applyNumberFormat="1" applyFont="1" applyFill="1"/>
    <xf numFmtId="166" fontId="2" fillId="13" borderId="3" xfId="1" applyNumberFormat="1" applyFont="1" applyFill="1"/>
    <xf numFmtId="0" fontId="12" fillId="0" borderId="3" xfId="1" applyFont="1" applyAlignment="1">
      <alignment horizontal="left" wrapText="1"/>
    </xf>
    <xf numFmtId="166" fontId="2" fillId="35" borderId="3" xfId="1" applyNumberFormat="1" applyFont="1" applyFill="1"/>
    <xf numFmtId="0" fontId="2" fillId="35" borderId="3" xfId="1" applyFont="1" applyFill="1"/>
    <xf numFmtId="0" fontId="2" fillId="35" borderId="3" xfId="1" applyFont="1" applyFill="1" applyAlignment="1">
      <alignment wrapText="1"/>
    </xf>
    <xf numFmtId="166" fontId="2" fillId="8" borderId="3" xfId="1" applyNumberFormat="1" applyFont="1" applyFill="1"/>
    <xf numFmtId="0" fontId="12" fillId="17" borderId="3" xfId="1" applyFont="1" applyFill="1" applyAlignment="1">
      <alignment horizontal="right"/>
    </xf>
    <xf numFmtId="166" fontId="2" fillId="36" borderId="3" xfId="1" applyNumberFormat="1" applyFont="1" applyFill="1"/>
    <xf numFmtId="0" fontId="2" fillId="36" borderId="3" xfId="1" applyFont="1" applyFill="1"/>
    <xf numFmtId="0" fontId="2" fillId="36" borderId="3" xfId="1" applyFont="1" applyFill="1" applyAlignment="1">
      <alignment wrapText="1"/>
    </xf>
    <xf numFmtId="0" fontId="8" fillId="34" borderId="16" xfId="2" applyFont="1" applyFill="1" applyBorder="1" applyAlignment="1">
      <alignment horizontal="center"/>
    </xf>
    <xf numFmtId="0" fontId="8" fillId="0" borderId="16" xfId="2" applyFont="1" applyBorder="1" applyAlignment="1">
      <alignment horizontal="left"/>
    </xf>
    <xf numFmtId="0" fontId="8" fillId="34" borderId="16" xfId="2" applyFont="1" applyFill="1" applyBorder="1" applyAlignment="1">
      <alignment horizontal="center" wrapText="1"/>
    </xf>
    <xf numFmtId="0" fontId="8" fillId="34" borderId="16" xfId="2" applyFont="1" applyFill="1" applyBorder="1" applyAlignment="1">
      <alignment horizontal="left"/>
    </xf>
    <xf numFmtId="0" fontId="17" fillId="34" borderId="16" xfId="2" applyFont="1" applyFill="1" applyBorder="1" applyAlignment="1">
      <alignment horizontal="center"/>
    </xf>
    <xf numFmtId="166" fontId="17" fillId="0" borderId="3" xfId="2" applyNumberFormat="1" applyFont="1" applyAlignment="1">
      <alignment horizontal="center"/>
    </xf>
    <xf numFmtId="165" fontId="17" fillId="0" borderId="3" xfId="2" applyNumberFormat="1" applyFont="1" applyAlignment="1">
      <alignment horizontal="center"/>
    </xf>
    <xf numFmtId="0" fontId="17" fillId="0" borderId="3" xfId="2" applyFont="1" applyAlignment="1">
      <alignment horizontal="center"/>
    </xf>
    <xf numFmtId="0" fontId="1" fillId="31" borderId="3" xfId="1" applyFont="1" applyFill="1"/>
    <xf numFmtId="166" fontId="2" fillId="2" borderId="24" xfId="1" applyNumberFormat="1" applyFont="1" applyFill="1" applyBorder="1"/>
    <xf numFmtId="0" fontId="2" fillId="2" borderId="25" xfId="1" applyFont="1" applyFill="1" applyBorder="1"/>
    <xf numFmtId="166" fontId="2" fillId="15" borderId="26" xfId="1" applyNumberFormat="1" applyFont="1" applyFill="1" applyBorder="1"/>
    <xf numFmtId="0" fontId="2" fillId="15" borderId="27" xfId="1" applyFont="1" applyFill="1" applyBorder="1"/>
    <xf numFmtId="165" fontId="2" fillId="11" borderId="24" xfId="1" applyNumberFormat="1" applyFont="1" applyFill="1" applyBorder="1"/>
    <xf numFmtId="166" fontId="2" fillId="16" borderId="24" xfId="1" applyNumberFormat="1" applyFont="1" applyFill="1" applyBorder="1"/>
    <xf numFmtId="166" fontId="2" fillId="15" borderId="24" xfId="1" applyNumberFormat="1" applyFont="1" applyFill="1" applyBorder="1"/>
    <xf numFmtId="166" fontId="2" fillId="2" borderId="28" xfId="1" applyNumberFormat="1" applyFont="1" applyFill="1" applyBorder="1"/>
    <xf numFmtId="0" fontId="2" fillId="2" borderId="29" xfId="1" applyFont="1" applyFill="1" applyBorder="1"/>
    <xf numFmtId="166" fontId="2" fillId="16" borderId="3" xfId="1" applyNumberFormat="1" applyFont="1" applyFill="1"/>
    <xf numFmtId="166" fontId="2" fillId="11" borderId="24" xfId="1" applyNumberFormat="1" applyFont="1" applyFill="1" applyBorder="1"/>
    <xf numFmtId="165" fontId="2" fillId="11" borderId="28" xfId="1" applyNumberFormat="1" applyFont="1" applyFill="1" applyBorder="1"/>
    <xf numFmtId="0" fontId="2" fillId="11" borderId="29" xfId="1" applyFont="1" applyFill="1" applyBorder="1"/>
    <xf numFmtId="166" fontId="2" fillId="16" borderId="26" xfId="1" applyNumberFormat="1" applyFont="1" applyFill="1" applyBorder="1"/>
    <xf numFmtId="0" fontId="2" fillId="16" borderId="27" xfId="1" applyFont="1" applyFill="1" applyBorder="1"/>
    <xf numFmtId="165" fontId="2" fillId="14" borderId="24" xfId="1" applyNumberFormat="1" applyFont="1" applyFill="1" applyBorder="1"/>
    <xf numFmtId="166" fontId="2" fillId="14" borderId="24" xfId="1" applyNumberFormat="1" applyFont="1" applyFill="1" applyBorder="1"/>
    <xf numFmtId="0" fontId="2" fillId="14" borderId="25" xfId="1" applyFont="1" applyFill="1" applyBorder="1"/>
    <xf numFmtId="166" fontId="2" fillId="11" borderId="28" xfId="1" applyNumberFormat="1" applyFont="1" applyFill="1" applyBorder="1"/>
    <xf numFmtId="166" fontId="3" fillId="11" borderId="24" xfId="1" applyNumberFormat="1" applyFont="1" applyFill="1" applyBorder="1" applyAlignment="1">
      <alignment horizontal="right"/>
    </xf>
    <xf numFmtId="0" fontId="3" fillId="11" borderId="3" xfId="1" applyFont="1" applyFill="1"/>
    <xf numFmtId="0" fontId="3" fillId="11" borderId="3" xfId="1" applyFont="1" applyFill="1" applyAlignment="1">
      <alignment horizontal="right"/>
    </xf>
    <xf numFmtId="165" fontId="3" fillId="11" borderId="24" xfId="1" applyNumberFormat="1" applyFont="1" applyFill="1" applyBorder="1" applyAlignment="1">
      <alignment horizontal="right"/>
    </xf>
    <xf numFmtId="165" fontId="2" fillId="14" borderId="28" xfId="1" applyNumberFormat="1" applyFont="1" applyFill="1" applyBorder="1"/>
    <xf numFmtId="0" fontId="2" fillId="14" borderId="29" xfId="1" applyFont="1" applyFill="1" applyBorder="1"/>
    <xf numFmtId="166" fontId="2" fillId="14" borderId="26" xfId="1" applyNumberFormat="1" applyFont="1" applyFill="1" applyBorder="1"/>
    <xf numFmtId="0" fontId="2" fillId="14" borderId="27" xfId="1" applyFont="1" applyFill="1" applyBorder="1"/>
    <xf numFmtId="166" fontId="2" fillId="2" borderId="30" xfId="1" applyNumberFormat="1" applyFont="1" applyFill="1" applyBorder="1"/>
    <xf numFmtId="0" fontId="2" fillId="2" borderId="31" xfId="1" applyFont="1" applyFill="1" applyBorder="1"/>
    <xf numFmtId="166" fontId="2" fillId="0" borderId="3" xfId="1" applyNumberFormat="1" applyFont="1" applyAlignment="1">
      <alignment horizontal="right"/>
    </xf>
    <xf numFmtId="166" fontId="3" fillId="0" borderId="3" xfId="1" applyNumberFormat="1" applyFont="1"/>
    <xf numFmtId="165" fontId="2" fillId="0" borderId="3" xfId="1" applyNumberFormat="1" applyFont="1" applyAlignment="1">
      <alignment horizontal="right"/>
    </xf>
    <xf numFmtId="165" fontId="21" fillId="0" borderId="3" xfId="1" applyNumberFormat="1" applyFont="1" applyAlignment="1">
      <alignment horizontal="right" wrapText="1"/>
    </xf>
    <xf numFmtId="14" fontId="2" fillId="37" borderId="3" xfId="1" applyNumberFormat="1" applyFont="1" applyFill="1"/>
    <xf numFmtId="0" fontId="7" fillId="37" borderId="3" xfId="1" applyFill="1"/>
    <xf numFmtId="0" fontId="2" fillId="37" borderId="3" xfId="1" applyFont="1" applyFill="1"/>
    <xf numFmtId="14" fontId="2" fillId="38" borderId="3" xfId="1" applyNumberFormat="1" applyFont="1" applyFill="1"/>
    <xf numFmtId="0" fontId="7" fillId="38" borderId="3" xfId="1" applyFill="1"/>
    <xf numFmtId="0" fontId="2" fillId="38" borderId="3" xfId="1" applyFont="1" applyFill="1"/>
    <xf numFmtId="14" fontId="2" fillId="39" borderId="3" xfId="1" applyNumberFormat="1" applyFont="1" applyFill="1"/>
    <xf numFmtId="0" fontId="7" fillId="39" borderId="3" xfId="1" applyFill="1"/>
    <xf numFmtId="0" fontId="2" fillId="39" borderId="3" xfId="1" applyFont="1" applyFill="1"/>
  </cellXfs>
  <cellStyles count="3">
    <cellStyle name="Normal" xfId="0" builtinId="0"/>
    <cellStyle name="Normal 2" xfId="1" xr:uid="{BC6050CD-B232-6744-9438-79D98325C00A}"/>
    <cellStyle name="Normal 3" xfId="2" xr:uid="{EB2352B8-BB06-CE48-90BB-2611F9211935}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434401-E0C7-2646-9704-9ADCEB6FE793}" name="Table_1" displayName="Table_1" ref="A2:A57" headerRowCount="0" totalsRowShown="0">
  <tableColumns count="1">
    <tableColumn id="1" xr3:uid="{B80279BE-C179-D245-8409-DF2E59B1FE80}" name="Column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48455B-F010-E241-8C8C-4F1D316F78BC}" name="Table_2" displayName="Table_2" ref="B2:S57" headerRowCount="0" totalsRowShown="0">
  <tableColumns count="18">
    <tableColumn id="1" xr3:uid="{61122896-6539-7B49-B5B6-36D2A91AC2EB}" name="Column1"/>
    <tableColumn id="2" xr3:uid="{EF7D75DF-FA43-7B4C-84EE-9A215A65503E}" name="Column2"/>
    <tableColumn id="3" xr3:uid="{2E309EEE-4DD1-BD46-876D-BB9A62EB6A92}" name="Column3"/>
    <tableColumn id="4" xr3:uid="{12F6B45A-6ACE-8545-A262-AB395EDE584D}" name="Column4"/>
    <tableColumn id="5" xr3:uid="{36F988D6-3298-C144-95FD-42FE0F2E31A3}" name="Column5"/>
    <tableColumn id="6" xr3:uid="{12DEA9DE-4170-124B-96FC-288A6801F51A}" name="Column6"/>
    <tableColumn id="7" xr3:uid="{6955A2CF-5ECE-0442-BC86-9367F2D7C081}" name="Column7"/>
    <tableColumn id="8" xr3:uid="{97EA291F-0428-F449-89F0-A5AA5B250089}" name="Column8"/>
    <tableColumn id="9" xr3:uid="{361D522F-CD00-8946-B65D-1F90EBAF53AB}" name="Column9"/>
    <tableColumn id="10" xr3:uid="{60E9D34D-744C-F04A-B966-9441E0FE36CE}" name="Column10"/>
    <tableColumn id="11" xr3:uid="{0BFD998D-6011-2C4A-BB6D-662F33D95AE4}" name="Column11"/>
    <tableColumn id="12" xr3:uid="{7340EC4A-9E70-CC49-8370-1BF12FAD48BE}" name="Column12"/>
    <tableColumn id="13" xr3:uid="{D06490DE-3C38-784D-AD4C-F29BF6208650}" name="Column13"/>
    <tableColumn id="14" xr3:uid="{2842399D-E74F-764E-A836-2C596AED9681}" name="Column14"/>
    <tableColumn id="15" xr3:uid="{596A88C0-EA7A-DD40-8E6A-CBED623850C5}" name="Column15"/>
    <tableColumn id="16" xr3:uid="{30D276FF-1987-354D-B748-B36FCDF11576}" name="Column16"/>
    <tableColumn id="17" xr3:uid="{0B176CD8-3451-1745-87E4-1B694BA2C9B0}" name="Column17"/>
    <tableColumn id="18" xr3:uid="{07EC4D32-7F40-3747-966C-8B845EFC23AC}" name="Column1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document/d/1jWqy53OTa6dcaS9kr9I2HRJaSnRQzK43FrvYj_i3XdE/edit?usp=sharing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18"/>
  <sheetViews>
    <sheetView workbookViewId="0">
      <pane ySplit="1" topLeftCell="A2" activePane="bottomLeft" state="frozen"/>
      <selection pane="bottomLeft"/>
    </sheetView>
  </sheetViews>
  <sheetFormatPr baseColWidth="10" defaultColWidth="12.6640625" defaultRowHeight="15.75" customHeight="1" x14ac:dyDescent="0.15"/>
  <cols>
    <col min="2" max="2" width="2.83203125" customWidth="1"/>
    <col min="3" max="3" width="19.33203125" customWidth="1"/>
    <col min="4" max="4" width="3.1640625" customWidth="1"/>
    <col min="5" max="5" width="25.83203125" customWidth="1"/>
    <col min="8" max="8" width="29.83203125" customWidth="1"/>
    <col min="9" max="9" width="16" customWidth="1"/>
  </cols>
  <sheetData>
    <row r="1" spans="1:10" ht="15" x14ac:dyDescent="0.2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 x14ac:dyDescent="0.15">
      <c r="A2" s="3">
        <v>44594</v>
      </c>
      <c r="C2" s="4" t="s">
        <v>10</v>
      </c>
      <c r="E2" s="4">
        <f t="shared" ref="E2:E52" si="0">G2-H2</f>
        <v>0</v>
      </c>
      <c r="F2" s="4">
        <v>0</v>
      </c>
    </row>
    <row r="3" spans="1:10" ht="15.75" customHeight="1" x14ac:dyDescent="0.15">
      <c r="A3" s="3">
        <v>44658</v>
      </c>
      <c r="C3" s="4" t="s">
        <v>10</v>
      </c>
      <c r="E3" s="4">
        <f t="shared" si="0"/>
        <v>0</v>
      </c>
      <c r="F3" s="4">
        <v>0</v>
      </c>
    </row>
    <row r="4" spans="1:10" ht="15.75" customHeight="1" x14ac:dyDescent="0.15">
      <c r="A4" s="3">
        <v>44642</v>
      </c>
      <c r="C4" s="4" t="s">
        <v>10</v>
      </c>
      <c r="E4" s="4">
        <f t="shared" si="0"/>
        <v>0</v>
      </c>
      <c r="F4" s="4">
        <v>0</v>
      </c>
    </row>
    <row r="5" spans="1:10" ht="15.75" customHeight="1" x14ac:dyDescent="0.15">
      <c r="A5" s="3">
        <v>44226</v>
      </c>
      <c r="C5" s="4" t="s">
        <v>10</v>
      </c>
      <c r="E5" s="4">
        <f t="shared" si="0"/>
        <v>0</v>
      </c>
      <c r="F5" s="4">
        <v>0</v>
      </c>
    </row>
    <row r="6" spans="1:10" ht="15.75" customHeight="1" x14ac:dyDescent="0.15">
      <c r="A6" s="3">
        <v>44185</v>
      </c>
      <c r="C6" s="4" t="s">
        <v>10</v>
      </c>
      <c r="E6" s="4">
        <f t="shared" si="0"/>
        <v>0</v>
      </c>
      <c r="F6" s="4">
        <v>0</v>
      </c>
    </row>
    <row r="7" spans="1:10" ht="15.75" customHeight="1" x14ac:dyDescent="0.15">
      <c r="A7" s="3">
        <v>44146</v>
      </c>
      <c r="C7" s="4" t="s">
        <v>10</v>
      </c>
      <c r="E7" s="4">
        <f t="shared" si="0"/>
        <v>0</v>
      </c>
      <c r="F7" s="4">
        <v>0</v>
      </c>
      <c r="G7" s="4"/>
      <c r="H7" s="4"/>
      <c r="I7" s="4"/>
    </row>
    <row r="8" spans="1:10" ht="15.75" customHeight="1" x14ac:dyDescent="0.15">
      <c r="A8" s="3">
        <v>43858</v>
      </c>
      <c r="C8" s="4" t="s">
        <v>10</v>
      </c>
      <c r="E8" s="4">
        <f t="shared" si="0"/>
        <v>0</v>
      </c>
      <c r="F8" s="4">
        <v>0</v>
      </c>
      <c r="G8" s="4"/>
      <c r="H8" s="4"/>
      <c r="I8" s="4"/>
    </row>
    <row r="9" spans="1:10" ht="15.75" customHeight="1" x14ac:dyDescent="0.15">
      <c r="A9" s="3">
        <v>43794</v>
      </c>
      <c r="C9" s="4" t="s">
        <v>10</v>
      </c>
      <c r="E9" s="4">
        <f t="shared" si="0"/>
        <v>0</v>
      </c>
      <c r="F9" s="4">
        <v>0</v>
      </c>
      <c r="G9" s="4"/>
      <c r="H9" s="4"/>
      <c r="I9" s="4"/>
    </row>
    <row r="10" spans="1:10" ht="15.75" customHeight="1" x14ac:dyDescent="0.15">
      <c r="A10" s="3">
        <v>43778</v>
      </c>
      <c r="C10" s="4" t="s">
        <v>10</v>
      </c>
      <c r="E10" s="4">
        <f t="shared" si="0"/>
        <v>0</v>
      </c>
      <c r="F10" s="4">
        <v>0</v>
      </c>
      <c r="G10" s="4"/>
      <c r="H10" s="4"/>
      <c r="I10" s="4"/>
    </row>
    <row r="11" spans="1:10" ht="15.75" customHeight="1" x14ac:dyDescent="0.15">
      <c r="A11" s="3">
        <v>43746</v>
      </c>
      <c r="C11" s="4" t="s">
        <v>10</v>
      </c>
      <c r="E11" s="4">
        <f t="shared" si="0"/>
        <v>0</v>
      </c>
      <c r="F11" s="4">
        <v>0</v>
      </c>
      <c r="G11" s="4"/>
      <c r="H11" s="4"/>
      <c r="I11" s="4"/>
    </row>
    <row r="12" spans="1:10" ht="15.75" customHeight="1" x14ac:dyDescent="0.15">
      <c r="A12" s="3">
        <v>43474</v>
      </c>
      <c r="C12" s="4" t="s">
        <v>10</v>
      </c>
      <c r="E12" s="4">
        <f t="shared" si="0"/>
        <v>0</v>
      </c>
      <c r="F12" s="4">
        <v>0</v>
      </c>
      <c r="G12" s="4"/>
      <c r="H12" s="4"/>
      <c r="I12" s="4"/>
    </row>
    <row r="13" spans="1:10" ht="15.75" customHeight="1" x14ac:dyDescent="0.15">
      <c r="A13" s="3">
        <v>43385</v>
      </c>
      <c r="C13" s="4" t="s">
        <v>10</v>
      </c>
      <c r="E13" s="4">
        <f t="shared" si="0"/>
        <v>0</v>
      </c>
      <c r="F13" s="4">
        <v>0</v>
      </c>
      <c r="G13" s="4"/>
      <c r="H13" s="4"/>
      <c r="I13" s="4"/>
    </row>
    <row r="14" spans="1:10" ht="15.75" customHeight="1" x14ac:dyDescent="0.15">
      <c r="A14" s="3">
        <v>43362</v>
      </c>
      <c r="C14" s="4" t="s">
        <v>10</v>
      </c>
      <c r="E14" s="4">
        <f t="shared" si="0"/>
        <v>0</v>
      </c>
      <c r="F14" s="4">
        <v>0</v>
      </c>
      <c r="G14" s="4"/>
      <c r="H14" s="4"/>
      <c r="I14" s="4"/>
    </row>
    <row r="15" spans="1:10" ht="15.75" customHeight="1" x14ac:dyDescent="0.15">
      <c r="A15" s="3">
        <v>43122</v>
      </c>
      <c r="C15" s="4" t="s">
        <v>10</v>
      </c>
      <c r="E15" s="4">
        <f t="shared" si="0"/>
        <v>0</v>
      </c>
      <c r="F15" s="4">
        <v>0</v>
      </c>
      <c r="G15" s="4"/>
      <c r="H15" s="4"/>
      <c r="I15" s="4"/>
    </row>
    <row r="16" spans="1:10" ht="15.75" customHeight="1" x14ac:dyDescent="0.15">
      <c r="A16" s="3">
        <v>43074</v>
      </c>
      <c r="C16" s="4" t="s">
        <v>10</v>
      </c>
      <c r="E16" s="4">
        <f t="shared" si="0"/>
        <v>0</v>
      </c>
      <c r="F16" s="4">
        <v>0</v>
      </c>
      <c r="G16" s="4"/>
      <c r="H16" s="4"/>
      <c r="I16" s="4"/>
    </row>
    <row r="17" spans="1:9" ht="15.75" customHeight="1" x14ac:dyDescent="0.15">
      <c r="A17" s="3">
        <v>43042</v>
      </c>
      <c r="C17" s="4" t="s">
        <v>10</v>
      </c>
      <c r="E17" s="4">
        <f t="shared" si="0"/>
        <v>0</v>
      </c>
      <c r="F17" s="4">
        <v>0</v>
      </c>
      <c r="G17" s="4"/>
      <c r="H17" s="4"/>
      <c r="I17" s="4"/>
    </row>
    <row r="18" spans="1:9" ht="15.75" customHeight="1" x14ac:dyDescent="0.15">
      <c r="A18" s="3">
        <v>42818</v>
      </c>
      <c r="C18" s="4" t="s">
        <v>10</v>
      </c>
      <c r="E18" s="4">
        <f t="shared" si="0"/>
        <v>0</v>
      </c>
      <c r="F18" s="4">
        <v>0</v>
      </c>
      <c r="G18" s="4"/>
      <c r="H18" s="4"/>
      <c r="I18" s="4"/>
    </row>
    <row r="19" spans="1:9" ht="15.75" customHeight="1" x14ac:dyDescent="0.15">
      <c r="A19" s="3">
        <v>42802</v>
      </c>
      <c r="C19" s="4" t="s">
        <v>10</v>
      </c>
      <c r="E19" s="4">
        <f t="shared" si="0"/>
        <v>0</v>
      </c>
      <c r="F19" s="4">
        <v>0</v>
      </c>
      <c r="G19" s="4"/>
      <c r="H19" s="4"/>
      <c r="I19" s="4"/>
    </row>
    <row r="20" spans="1:9" ht="15.75" customHeight="1" x14ac:dyDescent="0.15">
      <c r="A20" s="3">
        <v>42786</v>
      </c>
      <c r="C20" s="4" t="s">
        <v>10</v>
      </c>
      <c r="E20" s="4">
        <f t="shared" si="0"/>
        <v>0</v>
      </c>
      <c r="F20" s="4">
        <v>0</v>
      </c>
      <c r="G20" s="4"/>
      <c r="H20" s="4"/>
      <c r="I20" s="4"/>
    </row>
    <row r="21" spans="1:9" ht="15.75" customHeight="1" x14ac:dyDescent="0.15">
      <c r="A21" s="3">
        <v>42754</v>
      </c>
      <c r="C21" s="4" t="s">
        <v>10</v>
      </c>
      <c r="E21" s="4">
        <f t="shared" si="0"/>
        <v>0</v>
      </c>
      <c r="F21" s="4">
        <v>0</v>
      </c>
      <c r="G21" s="4"/>
      <c r="H21" s="4"/>
      <c r="I21" s="4"/>
    </row>
    <row r="22" spans="1:9" ht="15.75" customHeight="1" x14ac:dyDescent="0.15">
      <c r="A22" s="3">
        <v>42402</v>
      </c>
      <c r="C22" s="4" t="s">
        <v>10</v>
      </c>
      <c r="E22" s="4">
        <f t="shared" si="0"/>
        <v>0</v>
      </c>
      <c r="F22" s="4">
        <v>0</v>
      </c>
      <c r="G22" s="4"/>
      <c r="H22" s="4"/>
      <c r="I22" s="4"/>
    </row>
    <row r="23" spans="1:9" ht="15.75" customHeight="1" x14ac:dyDescent="0.15">
      <c r="A23" s="3">
        <v>42370</v>
      </c>
      <c r="C23" s="4" t="s">
        <v>10</v>
      </c>
      <c r="E23" s="4">
        <f t="shared" si="0"/>
        <v>0</v>
      </c>
      <c r="F23" s="4">
        <v>0</v>
      </c>
      <c r="G23" s="4"/>
      <c r="H23" s="4"/>
      <c r="I23" s="4"/>
    </row>
    <row r="24" spans="1:9" ht="15.75" customHeight="1" x14ac:dyDescent="0.15">
      <c r="A24" s="3">
        <v>42274</v>
      </c>
      <c r="C24" s="4" t="s">
        <v>10</v>
      </c>
      <c r="E24" s="4">
        <f t="shared" si="0"/>
        <v>0</v>
      </c>
      <c r="F24" s="4">
        <v>0</v>
      </c>
      <c r="G24" s="4"/>
      <c r="H24" s="4"/>
      <c r="I24" s="4"/>
    </row>
    <row r="25" spans="1:9" ht="15.75" customHeight="1" x14ac:dyDescent="0.15">
      <c r="A25" s="3">
        <v>42034</v>
      </c>
      <c r="C25" s="4" t="s">
        <v>10</v>
      </c>
      <c r="E25" s="4">
        <f t="shared" si="0"/>
        <v>0</v>
      </c>
      <c r="F25" s="4">
        <v>0</v>
      </c>
      <c r="G25" s="4"/>
      <c r="H25" s="4"/>
      <c r="I25" s="4"/>
    </row>
    <row r="26" spans="1:9" ht="15.75" customHeight="1" x14ac:dyDescent="0.15">
      <c r="A26" s="3">
        <v>42706</v>
      </c>
      <c r="C26" s="4" t="s">
        <v>10</v>
      </c>
      <c r="E26" s="4">
        <f t="shared" si="0"/>
        <v>0</v>
      </c>
      <c r="F26" s="4">
        <v>0</v>
      </c>
      <c r="G26" s="4"/>
      <c r="H26" s="4"/>
      <c r="I26" s="4"/>
    </row>
    <row r="27" spans="1:9" ht="15.75" customHeight="1" x14ac:dyDescent="0.15">
      <c r="A27" s="3">
        <v>42594</v>
      </c>
      <c r="C27" s="4" t="s">
        <v>10</v>
      </c>
      <c r="E27" s="4">
        <f t="shared" si="0"/>
        <v>0</v>
      </c>
      <c r="F27" s="4">
        <v>0</v>
      </c>
      <c r="G27" s="4"/>
      <c r="H27" s="4"/>
      <c r="I27" s="4"/>
    </row>
    <row r="28" spans="1:9" ht="15.75" customHeight="1" x14ac:dyDescent="0.15">
      <c r="A28" s="3">
        <v>41666</v>
      </c>
      <c r="C28" s="4" t="s">
        <v>10</v>
      </c>
      <c r="E28" s="4">
        <f t="shared" si="0"/>
        <v>0</v>
      </c>
      <c r="F28" s="4">
        <v>0</v>
      </c>
      <c r="G28" s="4"/>
      <c r="H28" s="4"/>
      <c r="I28" s="4"/>
    </row>
    <row r="29" spans="1:9" ht="15.75" customHeight="1" x14ac:dyDescent="0.15">
      <c r="A29" s="3">
        <v>41586</v>
      </c>
      <c r="C29" s="4" t="s">
        <v>10</v>
      </c>
      <c r="E29" s="4">
        <f t="shared" si="0"/>
        <v>0</v>
      </c>
      <c r="F29" s="4">
        <v>0</v>
      </c>
      <c r="G29" s="4"/>
      <c r="H29" s="4"/>
      <c r="I29" s="4"/>
    </row>
    <row r="30" spans="1:9" ht="15.75" customHeight="1" x14ac:dyDescent="0.15">
      <c r="A30" s="3">
        <v>41561</v>
      </c>
      <c r="C30" s="4" t="s">
        <v>11</v>
      </c>
      <c r="E30" s="4">
        <f t="shared" si="0"/>
        <v>2.9010000000000105</v>
      </c>
      <c r="F30" s="4">
        <v>1</v>
      </c>
      <c r="G30" s="4">
        <v>305</v>
      </c>
      <c r="H30" s="4">
        <v>302.09899999999999</v>
      </c>
      <c r="I30" s="4">
        <v>0.45200000000000001</v>
      </c>
    </row>
    <row r="31" spans="1:9" ht="15.75" customHeight="1" x14ac:dyDescent="0.15">
      <c r="A31" s="3">
        <v>41266</v>
      </c>
      <c r="C31" s="4" t="s">
        <v>11</v>
      </c>
      <c r="E31" s="4">
        <f t="shared" si="0"/>
        <v>5.7820000000000391</v>
      </c>
      <c r="F31" s="4">
        <v>9</v>
      </c>
      <c r="G31" s="4">
        <v>302.10000000000002</v>
      </c>
      <c r="H31" s="4">
        <v>296.31799999999998</v>
      </c>
      <c r="I31" s="4">
        <v>0.68300000000000005</v>
      </c>
    </row>
    <row r="32" spans="1:9" ht="15.75" customHeight="1" x14ac:dyDescent="0.15">
      <c r="A32" s="3">
        <v>41250</v>
      </c>
      <c r="C32" s="4" t="s">
        <v>11</v>
      </c>
      <c r="E32" s="4">
        <f t="shared" si="0"/>
        <v>5.9449999999999932</v>
      </c>
      <c r="F32" s="4">
        <v>7</v>
      </c>
      <c r="G32" s="4">
        <v>302.89999999999998</v>
      </c>
      <c r="H32" s="4">
        <v>296.95499999999998</v>
      </c>
      <c r="I32" s="4">
        <v>0.50900000000000001</v>
      </c>
    </row>
    <row r="33" spans="1:9" ht="15.75" customHeight="1" x14ac:dyDescent="0.15">
      <c r="A33" s="3">
        <v>41234</v>
      </c>
      <c r="C33" s="4" t="s">
        <v>11</v>
      </c>
      <c r="E33" s="4">
        <f t="shared" si="0"/>
        <v>5.0609999999999786</v>
      </c>
      <c r="F33" s="4">
        <v>4</v>
      </c>
      <c r="G33" s="4">
        <v>303.2</v>
      </c>
      <c r="H33" s="4">
        <v>298.13900000000001</v>
      </c>
      <c r="I33" s="4">
        <v>0.48899999999999999</v>
      </c>
    </row>
    <row r="34" spans="1:9" ht="15.75" customHeight="1" x14ac:dyDescent="0.15">
      <c r="A34" s="3">
        <v>41202</v>
      </c>
      <c r="C34" s="4" t="s">
        <v>11</v>
      </c>
      <c r="E34" s="4">
        <f t="shared" si="0"/>
        <v>3.8330000000000268</v>
      </c>
      <c r="F34" s="4">
        <v>2</v>
      </c>
      <c r="G34" s="4">
        <v>304.10000000000002</v>
      </c>
      <c r="H34" s="4">
        <v>300.267</v>
      </c>
      <c r="I34" s="4">
        <v>0.436</v>
      </c>
    </row>
    <row r="35" spans="1:9" ht="15.75" customHeight="1" x14ac:dyDescent="0.15">
      <c r="A35" s="3">
        <v>40905</v>
      </c>
      <c r="C35" s="4" t="s">
        <v>11</v>
      </c>
      <c r="E35" s="4">
        <f t="shared" si="0"/>
        <v>8.6170000000000186</v>
      </c>
      <c r="F35" s="4">
        <v>7</v>
      </c>
      <c r="G35" s="4">
        <v>305.5</v>
      </c>
      <c r="H35" s="4">
        <v>296.88299999999998</v>
      </c>
      <c r="I35" s="4">
        <v>0.58899999999999997</v>
      </c>
    </row>
    <row r="36" spans="1:9" ht="15.75" customHeight="1" x14ac:dyDescent="0.15">
      <c r="A36" s="3">
        <v>40841</v>
      </c>
      <c r="C36" s="4" t="s">
        <v>11</v>
      </c>
      <c r="E36" s="4">
        <f t="shared" si="0"/>
        <v>6.4610000000000127</v>
      </c>
      <c r="F36" s="4">
        <v>3</v>
      </c>
      <c r="G36" s="4">
        <v>307</v>
      </c>
      <c r="H36" s="4">
        <v>300.53899999999999</v>
      </c>
      <c r="I36" s="4">
        <v>0.47699999999999998</v>
      </c>
    </row>
    <row r="37" spans="1:9" ht="15.75" customHeight="1" x14ac:dyDescent="0.15">
      <c r="A37" s="3">
        <v>40802</v>
      </c>
      <c r="C37" s="4" t="s">
        <v>11</v>
      </c>
      <c r="E37" s="4">
        <f t="shared" si="0"/>
        <v>9.0649999999999977</v>
      </c>
      <c r="F37" s="4">
        <v>4</v>
      </c>
      <c r="G37" s="4">
        <v>310.8</v>
      </c>
      <c r="H37" s="4">
        <v>301.73500000000001</v>
      </c>
      <c r="I37" s="4">
        <v>0.48099999999999998</v>
      </c>
    </row>
    <row r="38" spans="1:9" ht="15.75" customHeight="1" x14ac:dyDescent="0.15">
      <c r="A38" s="3">
        <v>40786</v>
      </c>
      <c r="C38" s="4" t="s">
        <v>11</v>
      </c>
      <c r="E38" s="4">
        <f t="shared" si="0"/>
        <v>3.7019999999999982</v>
      </c>
      <c r="F38" s="4">
        <v>4</v>
      </c>
      <c r="G38" s="4">
        <v>306.5</v>
      </c>
      <c r="H38" s="4">
        <v>302.798</v>
      </c>
      <c r="I38" s="4">
        <v>0.39900000000000002</v>
      </c>
    </row>
    <row r="39" spans="1:9" ht="15.75" customHeight="1" x14ac:dyDescent="0.15">
      <c r="A39" s="3">
        <v>40722</v>
      </c>
      <c r="C39" s="4" t="s">
        <v>11</v>
      </c>
      <c r="E39" s="4">
        <f t="shared" si="0"/>
        <v>7.0550000000000068</v>
      </c>
      <c r="F39" s="4">
        <v>4</v>
      </c>
      <c r="G39" s="4">
        <v>308.3</v>
      </c>
      <c r="H39" s="4">
        <v>301.245</v>
      </c>
      <c r="I39" s="4">
        <v>0.43</v>
      </c>
    </row>
    <row r="40" spans="1:9" ht="15.75" customHeight="1" x14ac:dyDescent="0.15">
      <c r="A40" s="3">
        <v>40610</v>
      </c>
      <c r="C40" s="4" t="s">
        <v>11</v>
      </c>
      <c r="E40" s="4">
        <f t="shared" si="0"/>
        <v>5.4580000000000268</v>
      </c>
      <c r="F40" s="4">
        <v>6</v>
      </c>
      <c r="G40" s="4">
        <v>303.5</v>
      </c>
      <c r="H40" s="4">
        <v>298.04199999999997</v>
      </c>
      <c r="I40" s="4">
        <v>0.496</v>
      </c>
    </row>
    <row r="41" spans="1:9" ht="15.75" customHeight="1" x14ac:dyDescent="0.15">
      <c r="A41" s="3">
        <v>40578</v>
      </c>
      <c r="C41" s="4" t="s">
        <v>11</v>
      </c>
      <c r="E41" s="4">
        <f t="shared" si="0"/>
        <v>6.2189999999999941</v>
      </c>
      <c r="F41" s="4">
        <v>9</v>
      </c>
      <c r="G41" s="4">
        <v>303</v>
      </c>
      <c r="H41" s="4">
        <v>296.78100000000001</v>
      </c>
      <c r="I41" s="4">
        <v>0.45500000000000002</v>
      </c>
    </row>
    <row r="42" spans="1:9" ht="15.75" customHeight="1" x14ac:dyDescent="0.15">
      <c r="A42" s="3">
        <v>40569</v>
      </c>
      <c r="C42" s="4" t="s">
        <v>11</v>
      </c>
      <c r="E42" s="4">
        <f t="shared" si="0"/>
        <v>5.3559999999999945</v>
      </c>
      <c r="F42" s="4">
        <v>7</v>
      </c>
      <c r="G42" s="4">
        <v>301.39999999999998</v>
      </c>
      <c r="H42" s="4">
        <v>296.04399999999998</v>
      </c>
      <c r="I42" s="4">
        <v>0.54300000000000004</v>
      </c>
    </row>
    <row r="43" spans="1:9" ht="15.75" customHeight="1" x14ac:dyDescent="0.15">
      <c r="A43" s="3">
        <v>40546</v>
      </c>
      <c r="C43" s="4" t="s">
        <v>11</v>
      </c>
      <c r="E43" s="4">
        <f t="shared" si="0"/>
        <v>4.0279999999999632</v>
      </c>
      <c r="F43" s="4">
        <v>5</v>
      </c>
      <c r="G43" s="4">
        <v>301.39999999999998</v>
      </c>
      <c r="H43" s="4">
        <v>297.37200000000001</v>
      </c>
      <c r="I43" s="4">
        <v>0.46100000000000002</v>
      </c>
    </row>
    <row r="44" spans="1:9" ht="15.75" customHeight="1" x14ac:dyDescent="0.15">
      <c r="A44" s="3">
        <v>40505</v>
      </c>
      <c r="C44" s="4" t="s">
        <v>11</v>
      </c>
      <c r="E44" s="4">
        <f t="shared" si="0"/>
        <v>6.4699999999999704</v>
      </c>
      <c r="F44" s="4">
        <v>8</v>
      </c>
      <c r="G44" s="4">
        <v>304.2</v>
      </c>
      <c r="H44" s="4">
        <v>297.73</v>
      </c>
      <c r="I44" s="4">
        <v>0.53600000000000003</v>
      </c>
    </row>
    <row r="45" spans="1:9" ht="15.75" customHeight="1" x14ac:dyDescent="0.15">
      <c r="A45" s="3">
        <v>40450</v>
      </c>
      <c r="C45" s="4" t="s">
        <v>11</v>
      </c>
      <c r="E45" s="4">
        <f t="shared" si="0"/>
        <v>3.75</v>
      </c>
      <c r="F45" s="4">
        <v>10</v>
      </c>
      <c r="G45" s="4">
        <v>306.2</v>
      </c>
      <c r="H45" s="4">
        <v>302.45</v>
      </c>
      <c r="I45" s="4">
        <v>0.60099999999999998</v>
      </c>
    </row>
    <row r="46" spans="1:9" ht="15.75" customHeight="1" x14ac:dyDescent="0.15">
      <c r="A46" s="3">
        <v>40434</v>
      </c>
      <c r="C46" s="4" t="s">
        <v>11</v>
      </c>
      <c r="E46" s="4">
        <f t="shared" si="0"/>
        <v>3.7589999999999577</v>
      </c>
      <c r="F46" s="4">
        <v>6</v>
      </c>
      <c r="G46" s="4">
        <v>304.39999999999998</v>
      </c>
      <c r="H46" s="4">
        <v>300.64100000000002</v>
      </c>
      <c r="I46" s="4">
        <v>0.51200000000000001</v>
      </c>
    </row>
    <row r="47" spans="1:9" ht="15.75" customHeight="1" x14ac:dyDescent="0.15">
      <c r="A47" s="3">
        <v>40233</v>
      </c>
      <c r="C47" s="4" t="s">
        <v>11</v>
      </c>
      <c r="E47" s="4">
        <f t="shared" si="0"/>
        <v>4.9580000000000268</v>
      </c>
      <c r="F47" s="4">
        <v>19</v>
      </c>
      <c r="G47" s="4">
        <v>300.3</v>
      </c>
      <c r="H47" s="4">
        <v>295.34199999999998</v>
      </c>
      <c r="I47" s="4">
        <v>0.56699999999999995</v>
      </c>
    </row>
    <row r="48" spans="1:9" ht="15.75" customHeight="1" x14ac:dyDescent="0.15">
      <c r="A48" s="3">
        <v>40194</v>
      </c>
      <c r="C48" s="4" t="s">
        <v>11</v>
      </c>
      <c r="E48" s="4">
        <f t="shared" si="0"/>
        <v>4.0489999999999782</v>
      </c>
      <c r="F48" s="4">
        <v>8</v>
      </c>
      <c r="G48" s="4">
        <v>300.5</v>
      </c>
      <c r="H48" s="4">
        <v>296.45100000000002</v>
      </c>
      <c r="I48" s="4">
        <v>0.46300000000000002</v>
      </c>
    </row>
    <row r="49" spans="1:10" ht="15.75" customHeight="1" x14ac:dyDescent="0.15">
      <c r="A49" s="3">
        <v>40178</v>
      </c>
      <c r="C49" s="4" t="s">
        <v>11</v>
      </c>
      <c r="E49" s="4">
        <f t="shared" si="0"/>
        <v>7.5929999999999609</v>
      </c>
      <c r="F49" s="4">
        <v>14</v>
      </c>
      <c r="G49" s="4">
        <v>304.39999999999998</v>
      </c>
      <c r="H49" s="4">
        <v>296.80700000000002</v>
      </c>
      <c r="I49" s="4">
        <v>0.73399999999999999</v>
      </c>
    </row>
    <row r="50" spans="1:10" ht="15.75" customHeight="1" x14ac:dyDescent="0.15">
      <c r="A50" s="3">
        <v>40169</v>
      </c>
      <c r="C50" s="4" t="s">
        <v>11</v>
      </c>
      <c r="E50" s="4">
        <f t="shared" si="0"/>
        <v>3.9979999999999905</v>
      </c>
      <c r="F50" s="4">
        <v>7</v>
      </c>
      <c r="G50" s="4">
        <v>301.2</v>
      </c>
      <c r="H50" s="4">
        <v>297.202</v>
      </c>
      <c r="I50" s="4">
        <v>0.623</v>
      </c>
    </row>
    <row r="51" spans="1:10" ht="15.75" customHeight="1" x14ac:dyDescent="0.15">
      <c r="A51" s="3">
        <v>39682</v>
      </c>
      <c r="C51" s="4" t="s">
        <v>11</v>
      </c>
      <c r="E51" s="4">
        <f t="shared" si="0"/>
        <v>22.79400000000004</v>
      </c>
      <c r="F51" s="4">
        <v>85</v>
      </c>
      <c r="G51" s="4">
        <v>324.60000000000002</v>
      </c>
      <c r="H51" s="4">
        <v>301.80599999999998</v>
      </c>
      <c r="I51" s="4">
        <v>0.54300000000000004</v>
      </c>
      <c r="J51" s="4" t="s">
        <v>12</v>
      </c>
    </row>
    <row r="52" spans="1:10" ht="15.75" customHeight="1" x14ac:dyDescent="0.15">
      <c r="A52" s="3">
        <v>39586</v>
      </c>
      <c r="C52" s="4" t="s">
        <v>11</v>
      </c>
      <c r="E52" s="4">
        <f t="shared" si="0"/>
        <v>32.879000000000019</v>
      </c>
      <c r="F52" s="4">
        <v>218</v>
      </c>
      <c r="G52" s="4">
        <v>335.3</v>
      </c>
      <c r="H52" s="4">
        <v>302.42099999999999</v>
      </c>
      <c r="I52" s="4">
        <v>0.42299999999999999</v>
      </c>
      <c r="J52" s="4"/>
    </row>
    <row r="53" spans="1:10" ht="15.75" customHeight="1" x14ac:dyDescent="0.15">
      <c r="A53" s="3">
        <v>39362</v>
      </c>
      <c r="C53" s="4" t="s">
        <v>11</v>
      </c>
      <c r="E53" s="4">
        <v>120</v>
      </c>
      <c r="F53" s="4">
        <v>148</v>
      </c>
      <c r="G53" s="4">
        <f>120+H53</f>
        <v>423.44600000000003</v>
      </c>
      <c r="H53" s="4">
        <v>303.44600000000003</v>
      </c>
      <c r="I53" s="4">
        <v>0.94699999999999995</v>
      </c>
    </row>
    <row r="54" spans="1:10" ht="13" x14ac:dyDescent="0.15">
      <c r="A54" s="3">
        <v>39154</v>
      </c>
      <c r="C54" s="4" t="s">
        <v>10</v>
      </c>
      <c r="E54" s="4">
        <f t="shared" ref="E54:E60" si="1">G54-H54</f>
        <v>0</v>
      </c>
      <c r="F54" s="4"/>
      <c r="G54" s="4"/>
      <c r="H54" s="4"/>
      <c r="I54" s="4"/>
    </row>
    <row r="55" spans="1:10" ht="13" x14ac:dyDescent="0.15">
      <c r="A55" s="3">
        <v>38777</v>
      </c>
      <c r="C55" s="4" t="s">
        <v>10</v>
      </c>
      <c r="E55" s="4">
        <f t="shared" si="1"/>
        <v>0</v>
      </c>
      <c r="F55" s="4"/>
      <c r="G55" s="4"/>
      <c r="H55" s="4"/>
      <c r="I55" s="4"/>
    </row>
    <row r="56" spans="1:10" ht="13" x14ac:dyDescent="0.15">
      <c r="A56" s="3">
        <v>38722</v>
      </c>
      <c r="C56" s="4" t="s">
        <v>10</v>
      </c>
      <c r="E56" s="4">
        <f t="shared" si="1"/>
        <v>0</v>
      </c>
      <c r="F56" s="4"/>
      <c r="G56" s="4"/>
      <c r="H56" s="4"/>
      <c r="I56" s="4"/>
    </row>
    <row r="57" spans="1:10" ht="13" x14ac:dyDescent="0.15">
      <c r="A57" s="3">
        <v>38386</v>
      </c>
      <c r="C57" s="4" t="s">
        <v>10</v>
      </c>
      <c r="E57" s="4">
        <f t="shared" si="1"/>
        <v>0</v>
      </c>
      <c r="F57" s="4"/>
      <c r="G57" s="4"/>
      <c r="H57" s="4"/>
      <c r="I57" s="4"/>
    </row>
    <row r="58" spans="1:10" ht="13" x14ac:dyDescent="0.15">
      <c r="A58" s="3">
        <v>37986</v>
      </c>
      <c r="C58" s="4" t="s">
        <v>10</v>
      </c>
      <c r="E58" s="4">
        <f t="shared" si="1"/>
        <v>0</v>
      </c>
    </row>
    <row r="59" spans="1:10" ht="13" x14ac:dyDescent="0.15">
      <c r="A59" s="3">
        <v>37442</v>
      </c>
      <c r="C59" s="4" t="s">
        <v>10</v>
      </c>
      <c r="E59" s="4">
        <f t="shared" si="1"/>
        <v>0</v>
      </c>
    </row>
    <row r="60" spans="1:10" ht="13" x14ac:dyDescent="0.15">
      <c r="A60" s="3">
        <v>36834</v>
      </c>
      <c r="C60" s="4" t="s">
        <v>10</v>
      </c>
      <c r="E60" s="4">
        <f t="shared" si="1"/>
        <v>0</v>
      </c>
    </row>
    <row r="118" spans="5:5" ht="13" x14ac:dyDescent="0.15">
      <c r="E118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J52"/>
  <sheetViews>
    <sheetView workbookViewId="0">
      <pane ySplit="1" topLeftCell="A2" activePane="bottomLeft" state="frozen"/>
      <selection pane="bottomLeft"/>
    </sheetView>
  </sheetViews>
  <sheetFormatPr baseColWidth="10" defaultColWidth="12.6640625" defaultRowHeight="15.75" customHeight="1" x14ac:dyDescent="0.15"/>
  <cols>
    <col min="2" max="2" width="5.1640625" customWidth="1"/>
    <col min="3" max="3" width="4" customWidth="1"/>
    <col min="4" max="4" width="11.6640625" customWidth="1"/>
  </cols>
  <sheetData>
    <row r="1" spans="1:10" x14ac:dyDescent="0.2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14</v>
      </c>
      <c r="H1" s="1" t="s">
        <v>7</v>
      </c>
      <c r="I1" s="1" t="s">
        <v>8</v>
      </c>
      <c r="J1" s="1" t="s">
        <v>9</v>
      </c>
    </row>
    <row r="2" spans="1:10" x14ac:dyDescent="0.2">
      <c r="A2" s="26">
        <v>44655</v>
      </c>
      <c r="B2" s="27"/>
      <c r="C2" s="28" t="s">
        <v>11</v>
      </c>
      <c r="D2" s="28"/>
      <c r="E2" s="29">
        <f t="shared" ref="E2:E3" si="0">G2-H2</f>
        <v>72.950999999999965</v>
      </c>
      <c r="F2" s="29">
        <v>67</v>
      </c>
      <c r="G2" s="29">
        <v>347.7</v>
      </c>
      <c r="H2" s="4">
        <v>274.74900000000002</v>
      </c>
      <c r="I2" s="4">
        <v>0.54</v>
      </c>
      <c r="J2" s="4" t="s">
        <v>52</v>
      </c>
    </row>
    <row r="3" spans="1:10" x14ac:dyDescent="0.2">
      <c r="A3" s="26">
        <v>44639</v>
      </c>
      <c r="B3" s="27"/>
      <c r="C3" s="28" t="s">
        <v>11</v>
      </c>
      <c r="D3" s="28" t="s">
        <v>29</v>
      </c>
      <c r="E3" s="29">
        <f t="shared" si="0"/>
        <v>103.779</v>
      </c>
      <c r="F3" s="29">
        <v>66</v>
      </c>
      <c r="G3" s="29">
        <v>378.2</v>
      </c>
      <c r="H3" s="4">
        <v>274.42099999999999</v>
      </c>
      <c r="I3" s="4">
        <v>0.55800000000000005</v>
      </c>
    </row>
    <row r="4" spans="1:10" x14ac:dyDescent="0.2">
      <c r="A4" s="26">
        <v>44559</v>
      </c>
      <c r="B4" s="27"/>
      <c r="C4" s="28" t="s">
        <v>11</v>
      </c>
      <c r="D4" s="28" t="s">
        <v>29</v>
      </c>
      <c r="E4" s="29">
        <v>120</v>
      </c>
      <c r="F4" s="29">
        <v>54</v>
      </c>
      <c r="G4" s="29">
        <f t="shared" ref="G4:G5" si="1">120+H4</f>
        <v>393.01</v>
      </c>
      <c r="H4" s="4">
        <v>273.01</v>
      </c>
      <c r="I4" s="4">
        <v>3.149</v>
      </c>
    </row>
    <row r="5" spans="1:10" x14ac:dyDescent="0.2">
      <c r="A5" s="26">
        <v>44527</v>
      </c>
      <c r="B5" s="27"/>
      <c r="C5" s="28" t="s">
        <v>11</v>
      </c>
      <c r="D5" s="28" t="s">
        <v>29</v>
      </c>
      <c r="E5" s="29">
        <v>120</v>
      </c>
      <c r="F5" s="29">
        <v>66</v>
      </c>
      <c r="G5" s="29">
        <f t="shared" si="1"/>
        <v>401.61099999999999</v>
      </c>
      <c r="H5" s="4">
        <v>281.61099999999999</v>
      </c>
      <c r="I5" s="4">
        <v>0.69099999999999995</v>
      </c>
      <c r="J5" s="4"/>
    </row>
    <row r="6" spans="1:10" x14ac:dyDescent="0.2">
      <c r="A6" s="26">
        <v>44399</v>
      </c>
      <c r="B6" s="27"/>
      <c r="C6" s="28" t="s">
        <v>11</v>
      </c>
      <c r="D6" s="28"/>
      <c r="E6" s="29">
        <f t="shared" ref="E6:E7" si="2">G6-H6</f>
        <v>53.696000000000026</v>
      </c>
      <c r="F6" s="29">
        <v>103</v>
      </c>
      <c r="G6" s="29">
        <v>335.5</v>
      </c>
      <c r="H6" s="4">
        <v>281.80399999999997</v>
      </c>
      <c r="I6" s="4">
        <v>0.75800000000000001</v>
      </c>
    </row>
    <row r="7" spans="1:10" x14ac:dyDescent="0.2">
      <c r="A7" s="26">
        <v>44367</v>
      </c>
      <c r="B7" s="27"/>
      <c r="C7" s="28" t="s">
        <v>11</v>
      </c>
      <c r="D7" s="28"/>
      <c r="E7" s="29">
        <f t="shared" si="2"/>
        <v>56.796999999999969</v>
      </c>
      <c r="F7" s="29">
        <v>93</v>
      </c>
      <c r="G7" s="29">
        <v>339.2</v>
      </c>
      <c r="H7" s="4">
        <v>282.40300000000002</v>
      </c>
      <c r="I7" s="4">
        <v>1.012</v>
      </c>
      <c r="J7" s="4" t="s">
        <v>52</v>
      </c>
    </row>
    <row r="8" spans="1:10" x14ac:dyDescent="0.2">
      <c r="A8" s="26">
        <v>44271</v>
      </c>
      <c r="B8" s="27"/>
      <c r="C8" s="28" t="s">
        <v>11</v>
      </c>
      <c r="D8" s="28"/>
      <c r="E8" s="29">
        <v>120</v>
      </c>
      <c r="F8" s="29">
        <v>139</v>
      </c>
      <c r="G8" s="29">
        <f t="shared" ref="G8:G10" si="3">120+H8</f>
        <v>391.36700000000002</v>
      </c>
      <c r="H8" s="4">
        <v>271.36700000000002</v>
      </c>
      <c r="I8" s="4">
        <v>0.67800000000000005</v>
      </c>
      <c r="J8" s="4"/>
    </row>
    <row r="9" spans="1:10" x14ac:dyDescent="0.2">
      <c r="A9" s="26">
        <v>44143</v>
      </c>
      <c r="B9" s="27"/>
      <c r="C9" s="28" t="s">
        <v>11</v>
      </c>
      <c r="D9" s="28"/>
      <c r="E9" s="29">
        <v>120</v>
      </c>
      <c r="F9" s="29">
        <v>145</v>
      </c>
      <c r="G9" s="29">
        <f t="shared" si="3"/>
        <v>402.95699999999999</v>
      </c>
      <c r="H9" s="4">
        <v>282.95699999999999</v>
      </c>
      <c r="I9" s="4">
        <v>0.66200000000000003</v>
      </c>
      <c r="J9" s="3"/>
    </row>
    <row r="10" spans="1:10" x14ac:dyDescent="0.2">
      <c r="A10" s="26">
        <v>44095</v>
      </c>
      <c r="B10" s="27"/>
      <c r="C10" s="28" t="s">
        <v>11</v>
      </c>
      <c r="D10" s="28"/>
      <c r="E10" s="29">
        <v>120</v>
      </c>
      <c r="F10" s="29">
        <v>126</v>
      </c>
      <c r="G10" s="29">
        <f t="shared" si="3"/>
        <v>400.22500000000002</v>
      </c>
      <c r="H10" s="4">
        <v>280.22500000000002</v>
      </c>
      <c r="I10" s="4">
        <v>0.82899999999999996</v>
      </c>
      <c r="J10" s="3"/>
    </row>
    <row r="11" spans="1:10" x14ac:dyDescent="0.2">
      <c r="A11" s="26">
        <v>43983</v>
      </c>
      <c r="B11" s="27"/>
      <c r="C11" s="28" t="s">
        <v>11</v>
      </c>
      <c r="D11" s="28"/>
      <c r="E11" s="29">
        <v>120</v>
      </c>
      <c r="F11" s="29">
        <v>139</v>
      </c>
      <c r="G11" s="29">
        <f>E11+H11</f>
        <v>404.78399999999999</v>
      </c>
      <c r="H11" s="4">
        <v>284.78399999999999</v>
      </c>
      <c r="I11" s="4">
        <v>0.79600000000000004</v>
      </c>
      <c r="J11" s="3"/>
    </row>
    <row r="12" spans="1:10" x14ac:dyDescent="0.2">
      <c r="A12" s="26">
        <v>43919</v>
      </c>
      <c r="B12" s="27"/>
      <c r="C12" s="28" t="s">
        <v>11</v>
      </c>
      <c r="D12" s="28"/>
      <c r="E12" s="29">
        <v>120</v>
      </c>
      <c r="F12" s="29">
        <v>109</v>
      </c>
      <c r="G12" s="29">
        <f t="shared" ref="G12:G17" si="4">120+H12</f>
        <v>404.18</v>
      </c>
      <c r="H12" s="4">
        <v>284.18</v>
      </c>
      <c r="I12" s="4">
        <v>0.78400000000000003</v>
      </c>
      <c r="J12" s="3"/>
    </row>
    <row r="13" spans="1:10" x14ac:dyDescent="0.2">
      <c r="A13" s="26">
        <v>43823</v>
      </c>
      <c r="B13" s="27"/>
      <c r="C13" s="28" t="s">
        <v>11</v>
      </c>
      <c r="D13" s="28" t="s">
        <v>29</v>
      </c>
      <c r="E13" s="29">
        <v>120</v>
      </c>
      <c r="F13" s="29">
        <v>109</v>
      </c>
      <c r="G13" s="29">
        <f t="shared" si="4"/>
        <v>398.06599999999997</v>
      </c>
      <c r="H13" s="4">
        <v>278.06599999999997</v>
      </c>
      <c r="I13" s="4">
        <v>0.753</v>
      </c>
      <c r="J13" s="4"/>
    </row>
    <row r="14" spans="1:10" x14ac:dyDescent="0.2">
      <c r="A14" s="26">
        <v>43711</v>
      </c>
      <c r="B14" s="27"/>
      <c r="C14" s="28" t="s">
        <v>11</v>
      </c>
      <c r="D14" s="28"/>
      <c r="E14" s="29">
        <v>120</v>
      </c>
      <c r="F14" s="29">
        <v>44</v>
      </c>
      <c r="G14" s="29">
        <f t="shared" si="4"/>
        <v>402.20800000000003</v>
      </c>
      <c r="H14" s="4">
        <v>282.20800000000003</v>
      </c>
      <c r="I14" s="4">
        <v>0.85299999999999998</v>
      </c>
      <c r="J14" s="4"/>
    </row>
    <row r="15" spans="1:10" x14ac:dyDescent="0.2">
      <c r="A15" s="26">
        <v>43615</v>
      </c>
      <c r="B15" s="27"/>
      <c r="C15" s="28" t="s">
        <v>11</v>
      </c>
      <c r="D15" s="28"/>
      <c r="E15" s="29">
        <v>120</v>
      </c>
      <c r="F15" s="29">
        <v>149</v>
      </c>
      <c r="G15" s="29">
        <f t="shared" si="4"/>
        <v>403.36099999999999</v>
      </c>
      <c r="H15" s="4">
        <v>283.36099999999999</v>
      </c>
      <c r="I15" s="4">
        <v>0.61399999999999999</v>
      </c>
      <c r="J15" s="4"/>
    </row>
    <row r="16" spans="1:10" x14ac:dyDescent="0.2">
      <c r="A16" s="26">
        <v>43503</v>
      </c>
      <c r="B16" s="27"/>
      <c r="C16" s="28" t="s">
        <v>11</v>
      </c>
      <c r="D16" s="28"/>
      <c r="E16" s="29">
        <v>120</v>
      </c>
      <c r="F16" s="29">
        <v>170</v>
      </c>
      <c r="G16" s="29">
        <f t="shared" si="4"/>
        <v>391.642</v>
      </c>
      <c r="H16" s="4">
        <v>271.642</v>
      </c>
      <c r="I16" s="4">
        <v>0.54300000000000004</v>
      </c>
      <c r="J16" s="4"/>
    </row>
    <row r="17" spans="1:9" x14ac:dyDescent="0.2">
      <c r="A17" s="26">
        <v>43455</v>
      </c>
      <c r="B17" s="27"/>
      <c r="C17" s="28" t="s">
        <v>11</v>
      </c>
      <c r="D17" s="28" t="s">
        <v>29</v>
      </c>
      <c r="E17" s="29">
        <v>120</v>
      </c>
      <c r="F17" s="29">
        <v>55</v>
      </c>
      <c r="G17" s="29">
        <f t="shared" si="4"/>
        <v>402.87</v>
      </c>
      <c r="H17" s="4">
        <v>282.87</v>
      </c>
      <c r="I17" s="4">
        <v>0.67800000000000005</v>
      </c>
    </row>
    <row r="18" spans="1:9" x14ac:dyDescent="0.2">
      <c r="A18" s="26">
        <v>43407</v>
      </c>
      <c r="B18" s="27">
        <v>0.8573263888888889</v>
      </c>
      <c r="C18" s="28" t="s">
        <v>11</v>
      </c>
      <c r="D18" s="28" t="s">
        <v>37</v>
      </c>
      <c r="E18" s="29">
        <v>120</v>
      </c>
      <c r="F18" s="29">
        <v>138</v>
      </c>
      <c r="G18" s="29"/>
    </row>
    <row r="19" spans="1:9" x14ac:dyDescent="0.2">
      <c r="A19" s="26">
        <v>43359</v>
      </c>
      <c r="B19" s="27">
        <v>0.85773148148148148</v>
      </c>
      <c r="C19" s="28" t="s">
        <v>11</v>
      </c>
      <c r="D19" s="28" t="s">
        <v>37</v>
      </c>
      <c r="E19" s="29">
        <v>120</v>
      </c>
      <c r="F19" s="29">
        <v>158</v>
      </c>
      <c r="G19" s="29"/>
    </row>
    <row r="20" spans="1:9" x14ac:dyDescent="0.2">
      <c r="A20" s="26">
        <v>43327</v>
      </c>
      <c r="B20" s="27">
        <v>0.85784722222222221</v>
      </c>
      <c r="C20" s="28" t="s">
        <v>11</v>
      </c>
      <c r="D20" s="28" t="s">
        <v>37</v>
      </c>
      <c r="E20" s="29">
        <v>120</v>
      </c>
      <c r="F20" s="29">
        <v>181</v>
      </c>
      <c r="G20" s="29"/>
    </row>
    <row r="21" spans="1:9" x14ac:dyDescent="0.2">
      <c r="A21" s="26">
        <v>43279</v>
      </c>
      <c r="B21" s="30">
        <v>0.85791666666666666</v>
      </c>
      <c r="C21" s="28" t="s">
        <v>11</v>
      </c>
      <c r="D21" s="28" t="s">
        <v>37</v>
      </c>
      <c r="E21" s="29">
        <v>120</v>
      </c>
      <c r="F21" s="29">
        <v>158</v>
      </c>
      <c r="G21" s="29"/>
    </row>
    <row r="22" spans="1:9" x14ac:dyDescent="0.2">
      <c r="A22" s="26">
        <v>43263</v>
      </c>
      <c r="B22" s="30">
        <v>0.85787037037037039</v>
      </c>
      <c r="C22" s="28" t="s">
        <v>11</v>
      </c>
      <c r="D22" s="28" t="s">
        <v>37</v>
      </c>
      <c r="E22" s="29">
        <v>120</v>
      </c>
      <c r="F22" s="29">
        <v>165</v>
      </c>
      <c r="G22" s="29"/>
    </row>
    <row r="23" spans="1:9" x14ac:dyDescent="0.2">
      <c r="A23" s="26">
        <v>43183</v>
      </c>
      <c r="B23" s="30">
        <v>0.85714120370370372</v>
      </c>
      <c r="C23" s="28" t="s">
        <v>11</v>
      </c>
      <c r="D23" s="28" t="s">
        <v>37</v>
      </c>
      <c r="E23" s="29">
        <v>120</v>
      </c>
      <c r="F23" s="29">
        <v>88</v>
      </c>
      <c r="G23" s="29"/>
    </row>
    <row r="24" spans="1:9" x14ac:dyDescent="0.2">
      <c r="A24" s="26">
        <v>42911</v>
      </c>
      <c r="B24" s="30">
        <v>0.85693287037037036</v>
      </c>
      <c r="C24" s="28" t="s">
        <v>11</v>
      </c>
      <c r="D24" s="28" t="s">
        <v>37</v>
      </c>
      <c r="E24" s="29">
        <v>120</v>
      </c>
      <c r="F24" s="29">
        <v>145</v>
      </c>
      <c r="G24" s="29"/>
    </row>
    <row r="25" spans="1:9" x14ac:dyDescent="0.2">
      <c r="A25" s="26">
        <v>42895</v>
      </c>
      <c r="B25" s="30">
        <v>0.8569444444444444</v>
      </c>
      <c r="C25" s="28" t="s">
        <v>11</v>
      </c>
      <c r="D25" s="28" t="s">
        <v>37</v>
      </c>
      <c r="E25" s="29">
        <v>120</v>
      </c>
      <c r="F25" s="29">
        <v>149</v>
      </c>
      <c r="G25" s="29"/>
    </row>
    <row r="26" spans="1:9" x14ac:dyDescent="0.2">
      <c r="A26" s="26">
        <v>42879</v>
      </c>
      <c r="B26" s="30">
        <v>0.85692129629629632</v>
      </c>
      <c r="C26" s="28" t="s">
        <v>11</v>
      </c>
      <c r="D26" s="28" t="s">
        <v>37</v>
      </c>
      <c r="E26" s="29">
        <v>120</v>
      </c>
      <c r="F26" s="29">
        <v>136</v>
      </c>
      <c r="G26" s="29"/>
    </row>
    <row r="27" spans="1:9" x14ac:dyDescent="0.2">
      <c r="A27" s="26">
        <v>42815</v>
      </c>
      <c r="B27" s="30">
        <v>0.85687500000000005</v>
      </c>
      <c r="C27" s="28" t="s">
        <v>11</v>
      </c>
      <c r="D27" s="28" t="s">
        <v>37</v>
      </c>
      <c r="E27" s="29">
        <v>120</v>
      </c>
      <c r="F27" s="29">
        <v>133</v>
      </c>
      <c r="G27" s="29"/>
    </row>
    <row r="28" spans="1:9" x14ac:dyDescent="0.2">
      <c r="A28" s="26">
        <v>42767</v>
      </c>
      <c r="B28" s="30">
        <v>0.85682870370370368</v>
      </c>
      <c r="C28" s="28" t="s">
        <v>11</v>
      </c>
      <c r="D28" s="28" t="s">
        <v>37</v>
      </c>
      <c r="E28" s="29">
        <v>120</v>
      </c>
      <c r="F28" s="29">
        <v>81</v>
      </c>
      <c r="G28" s="29"/>
    </row>
    <row r="29" spans="1:9" x14ac:dyDescent="0.2">
      <c r="A29" s="26">
        <v>42735</v>
      </c>
      <c r="B29" s="27">
        <v>0.85695601851851855</v>
      </c>
      <c r="C29" s="28" t="s">
        <v>11</v>
      </c>
      <c r="D29" s="28" t="s">
        <v>37</v>
      </c>
      <c r="E29" s="29">
        <v>120</v>
      </c>
      <c r="F29" s="29">
        <v>128</v>
      </c>
      <c r="G29" s="29"/>
    </row>
    <row r="30" spans="1:9" x14ac:dyDescent="0.2">
      <c r="A30" s="26">
        <v>42735</v>
      </c>
      <c r="B30" s="30">
        <v>0.85695601851851855</v>
      </c>
      <c r="C30" s="28" t="s">
        <v>11</v>
      </c>
      <c r="D30" s="28" t="s">
        <v>37</v>
      </c>
      <c r="E30" s="29">
        <v>120</v>
      </c>
      <c r="F30" s="29">
        <v>128</v>
      </c>
      <c r="G30" s="29"/>
    </row>
    <row r="31" spans="1:9" x14ac:dyDescent="0.2">
      <c r="A31" s="26">
        <v>42719</v>
      </c>
      <c r="B31" s="27">
        <v>0.85700231481481481</v>
      </c>
      <c r="C31" s="28" t="s">
        <v>11</v>
      </c>
      <c r="D31" s="28" t="s">
        <v>37</v>
      </c>
      <c r="E31" s="29">
        <v>120</v>
      </c>
      <c r="F31" s="29">
        <v>109</v>
      </c>
      <c r="G31" s="29"/>
    </row>
    <row r="32" spans="1:9" x14ac:dyDescent="0.2">
      <c r="A32" s="26">
        <v>42527</v>
      </c>
      <c r="B32" s="30">
        <v>0.85747685185185185</v>
      </c>
      <c r="C32" s="28" t="s">
        <v>11</v>
      </c>
      <c r="D32" s="28" t="s">
        <v>37</v>
      </c>
      <c r="E32" s="29">
        <v>120</v>
      </c>
      <c r="F32" s="29">
        <v>90</v>
      </c>
      <c r="G32" s="29"/>
    </row>
    <row r="33" spans="1:7" x14ac:dyDescent="0.2">
      <c r="A33" s="26">
        <v>42447</v>
      </c>
      <c r="B33" s="30">
        <v>0.8568634259259259</v>
      </c>
      <c r="C33" s="28" t="s">
        <v>11</v>
      </c>
      <c r="D33" s="28" t="s">
        <v>37</v>
      </c>
      <c r="E33" s="29">
        <v>120</v>
      </c>
      <c r="F33" s="29">
        <v>138</v>
      </c>
      <c r="G33" s="29"/>
    </row>
    <row r="34" spans="1:7" x14ac:dyDescent="0.2">
      <c r="A34" s="26">
        <v>42415</v>
      </c>
      <c r="B34" s="30">
        <v>0.8571064814814815</v>
      </c>
      <c r="C34" s="28" t="s">
        <v>11</v>
      </c>
      <c r="D34" s="28" t="s">
        <v>37</v>
      </c>
      <c r="E34" s="29">
        <v>120</v>
      </c>
      <c r="F34" s="29">
        <v>140</v>
      </c>
      <c r="G34" s="29"/>
    </row>
    <row r="35" spans="1:7" x14ac:dyDescent="0.2">
      <c r="A35" s="26">
        <v>42335</v>
      </c>
      <c r="B35" s="27">
        <v>0.85724537037037041</v>
      </c>
      <c r="C35" s="28" t="s">
        <v>11</v>
      </c>
      <c r="D35" s="28" t="s">
        <v>37</v>
      </c>
      <c r="E35" s="29">
        <v>120</v>
      </c>
      <c r="F35" s="29">
        <v>126</v>
      </c>
      <c r="G35" s="29"/>
    </row>
    <row r="36" spans="1:7" x14ac:dyDescent="0.2">
      <c r="A36" s="26">
        <v>42287</v>
      </c>
      <c r="B36" s="27">
        <v>0.85709490740740746</v>
      </c>
      <c r="C36" s="28" t="s">
        <v>11</v>
      </c>
      <c r="D36" s="28" t="s">
        <v>37</v>
      </c>
      <c r="E36" s="29">
        <v>120</v>
      </c>
      <c r="F36" s="29">
        <v>151</v>
      </c>
      <c r="G36" s="29"/>
    </row>
    <row r="37" spans="1:7" x14ac:dyDescent="0.2">
      <c r="A37" s="26">
        <v>42255</v>
      </c>
      <c r="B37" s="27">
        <v>0.85737268518518517</v>
      </c>
      <c r="C37" s="28" t="s">
        <v>11</v>
      </c>
      <c r="D37" s="28" t="s">
        <v>37</v>
      </c>
      <c r="E37" s="29">
        <v>120</v>
      </c>
      <c r="F37" s="29">
        <v>105</v>
      </c>
      <c r="G37" s="29"/>
    </row>
    <row r="38" spans="1:7" x14ac:dyDescent="0.2">
      <c r="A38" s="26">
        <v>42239</v>
      </c>
      <c r="B38" s="27">
        <v>0.85755787037037035</v>
      </c>
      <c r="C38" s="28" t="s">
        <v>11</v>
      </c>
      <c r="D38" s="28" t="s">
        <v>37</v>
      </c>
      <c r="E38" s="29">
        <v>120</v>
      </c>
      <c r="F38" s="29">
        <v>134</v>
      </c>
      <c r="G38" s="29"/>
    </row>
    <row r="39" spans="1:7" x14ac:dyDescent="0.2">
      <c r="A39" s="26">
        <v>42111</v>
      </c>
      <c r="B39" s="30">
        <v>0.85703703703703704</v>
      </c>
      <c r="C39" s="28" t="s">
        <v>11</v>
      </c>
      <c r="D39" s="28" t="s">
        <v>37</v>
      </c>
      <c r="E39" s="29">
        <v>120</v>
      </c>
      <c r="F39" s="29">
        <v>115</v>
      </c>
      <c r="G39" s="29"/>
    </row>
    <row r="40" spans="1:7" x14ac:dyDescent="0.2">
      <c r="A40" s="26">
        <v>42079</v>
      </c>
      <c r="B40" s="30">
        <v>0.85706018518518523</v>
      </c>
      <c r="C40" s="28" t="s">
        <v>11</v>
      </c>
      <c r="D40" s="28" t="s">
        <v>37</v>
      </c>
      <c r="E40" s="29">
        <v>120</v>
      </c>
      <c r="F40" s="29">
        <v>155</v>
      </c>
      <c r="G40" s="29"/>
    </row>
    <row r="41" spans="1:7" x14ac:dyDescent="0.2">
      <c r="A41" s="26">
        <v>41903</v>
      </c>
      <c r="B41" s="27">
        <v>0.8571064814814815</v>
      </c>
      <c r="C41" s="28" t="s">
        <v>11</v>
      </c>
      <c r="D41" s="28" t="s">
        <v>37</v>
      </c>
      <c r="E41" s="29">
        <v>120</v>
      </c>
      <c r="F41" s="29">
        <v>86</v>
      </c>
      <c r="G41" s="29"/>
    </row>
    <row r="42" spans="1:7" x14ac:dyDescent="0.2">
      <c r="A42" s="26">
        <v>41791</v>
      </c>
      <c r="B42" s="30">
        <v>0.85731481481481486</v>
      </c>
      <c r="C42" s="28" t="s">
        <v>11</v>
      </c>
      <c r="D42" s="28" t="s">
        <v>37</v>
      </c>
      <c r="E42" s="29">
        <v>120</v>
      </c>
      <c r="F42" s="29">
        <v>158</v>
      </c>
      <c r="G42" s="29"/>
    </row>
    <row r="43" spans="1:7" x14ac:dyDescent="0.2">
      <c r="A43" s="26">
        <v>41727</v>
      </c>
      <c r="B43" s="30">
        <v>0.85701388888888885</v>
      </c>
      <c r="C43" s="28" t="s">
        <v>11</v>
      </c>
      <c r="D43" s="28" t="s">
        <v>37</v>
      </c>
      <c r="E43" s="29">
        <v>120</v>
      </c>
      <c r="F43" s="29">
        <v>126</v>
      </c>
      <c r="G43" s="29"/>
    </row>
    <row r="44" spans="1:7" x14ac:dyDescent="0.2">
      <c r="A44" s="26">
        <v>41487</v>
      </c>
      <c r="B44" s="27">
        <v>0.85693287037037036</v>
      </c>
      <c r="C44" s="28" t="s">
        <v>11</v>
      </c>
      <c r="D44" s="28" t="s">
        <v>37</v>
      </c>
      <c r="E44" s="29">
        <v>120</v>
      </c>
      <c r="F44" s="29">
        <v>114</v>
      </c>
      <c r="G44" s="29"/>
    </row>
    <row r="45" spans="1:7" x14ac:dyDescent="0.2">
      <c r="A45" s="26">
        <v>41455</v>
      </c>
      <c r="B45" s="30">
        <v>0.85697916666666663</v>
      </c>
      <c r="C45" s="28" t="s">
        <v>11</v>
      </c>
      <c r="D45" s="28" t="s">
        <v>37</v>
      </c>
      <c r="E45" s="29">
        <v>120</v>
      </c>
      <c r="F45" s="29">
        <v>76</v>
      </c>
      <c r="G45" s="29"/>
    </row>
    <row r="46" spans="1:7" x14ac:dyDescent="0.2">
      <c r="A46" s="26">
        <v>41295</v>
      </c>
      <c r="B46" s="30">
        <v>0.85687500000000005</v>
      </c>
      <c r="C46" s="28" t="s">
        <v>11</v>
      </c>
      <c r="D46" s="28" t="s">
        <v>37</v>
      </c>
      <c r="E46" s="29">
        <v>120</v>
      </c>
      <c r="F46" s="29">
        <v>122</v>
      </c>
      <c r="G46" s="29"/>
    </row>
    <row r="47" spans="1:7" x14ac:dyDescent="0.2">
      <c r="A47" s="26">
        <v>40975</v>
      </c>
      <c r="B47" s="30">
        <v>0.85681712962962964</v>
      </c>
      <c r="C47" s="28" t="s">
        <v>11</v>
      </c>
      <c r="D47" s="28" t="s">
        <v>37</v>
      </c>
      <c r="E47" s="29">
        <v>120</v>
      </c>
      <c r="F47" s="29">
        <v>142</v>
      </c>
      <c r="G47" s="29"/>
    </row>
    <row r="48" spans="1:7" x14ac:dyDescent="0.2">
      <c r="A48" s="26">
        <v>40879</v>
      </c>
      <c r="B48" s="27">
        <v>0.85653935185185182</v>
      </c>
      <c r="C48" s="28" t="s">
        <v>11</v>
      </c>
      <c r="D48" s="28" t="s">
        <v>37</v>
      </c>
      <c r="E48" s="29">
        <v>120</v>
      </c>
      <c r="F48" s="29">
        <v>140</v>
      </c>
      <c r="G48" s="29"/>
    </row>
    <row r="49" spans="1:7" x14ac:dyDescent="0.2">
      <c r="A49" s="26">
        <v>40207</v>
      </c>
      <c r="B49" s="30">
        <v>0.85682870370370368</v>
      </c>
      <c r="C49" s="28" t="s">
        <v>11</v>
      </c>
      <c r="D49" s="28" t="s">
        <v>37</v>
      </c>
      <c r="E49" s="29">
        <v>120</v>
      </c>
      <c r="F49" s="29">
        <v>126</v>
      </c>
      <c r="G49" s="29"/>
    </row>
    <row r="50" spans="1:7" x14ac:dyDescent="0.2">
      <c r="A50" s="26">
        <v>39231</v>
      </c>
      <c r="B50" s="30">
        <v>0.85674768518518518</v>
      </c>
      <c r="C50" s="28" t="s">
        <v>11</v>
      </c>
      <c r="D50" s="28" t="s">
        <v>37</v>
      </c>
      <c r="E50" s="29">
        <v>120</v>
      </c>
      <c r="F50" s="29">
        <v>141</v>
      </c>
      <c r="G50" s="29"/>
    </row>
    <row r="51" spans="1:7" x14ac:dyDescent="0.2">
      <c r="A51" s="26">
        <v>39151</v>
      </c>
      <c r="B51" s="30">
        <v>0.85708333333333331</v>
      </c>
      <c r="C51" s="28" t="s">
        <v>11</v>
      </c>
      <c r="D51" s="28" t="s">
        <v>37</v>
      </c>
      <c r="E51" s="29">
        <v>120</v>
      </c>
      <c r="F51" s="29">
        <v>141</v>
      </c>
      <c r="G51" s="29"/>
    </row>
    <row r="52" spans="1:7" x14ac:dyDescent="0.2">
      <c r="A52" s="26">
        <v>39135</v>
      </c>
      <c r="B52" s="30">
        <v>0.85706018518518523</v>
      </c>
      <c r="C52" s="28" t="s">
        <v>11</v>
      </c>
      <c r="D52" s="28" t="s">
        <v>37</v>
      </c>
      <c r="E52" s="29">
        <v>120</v>
      </c>
      <c r="F52" s="29">
        <v>129</v>
      </c>
      <c r="G52" s="2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N45"/>
  <sheetViews>
    <sheetView zoomScale="75" zoomScaleNormal="150" workbookViewId="0">
      <pane ySplit="1" topLeftCell="A2" activePane="bottomLeft" state="frozen"/>
      <selection pane="bottomLeft" activeCell="B1" sqref="B1"/>
    </sheetView>
  </sheetViews>
  <sheetFormatPr baseColWidth="10" defaultColWidth="12.6640625" defaultRowHeight="15.75" customHeight="1" x14ac:dyDescent="0.15"/>
  <cols>
    <col min="1" max="1" width="31.5" customWidth="1"/>
    <col min="2" max="2" width="8" customWidth="1"/>
  </cols>
  <sheetData>
    <row r="1" spans="1:14" ht="15" x14ac:dyDescent="0.2">
      <c r="A1" s="3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14</v>
      </c>
      <c r="H1" s="1" t="s">
        <v>7</v>
      </c>
      <c r="I1" s="1" t="s">
        <v>8</v>
      </c>
      <c r="J1" s="1" t="s">
        <v>9</v>
      </c>
      <c r="K1" s="12"/>
      <c r="L1" s="12"/>
      <c r="M1" s="12"/>
      <c r="N1" s="12"/>
    </row>
    <row r="2" spans="1:14" ht="15.75" customHeight="1" x14ac:dyDescent="0.15">
      <c r="A2" s="3">
        <v>44723</v>
      </c>
      <c r="C2" s="4" t="s">
        <v>28</v>
      </c>
      <c r="E2" s="4">
        <f>G2-H2</f>
        <v>0</v>
      </c>
      <c r="F2" s="4">
        <v>0</v>
      </c>
    </row>
    <row r="3" spans="1:14" ht="15.75" customHeight="1" x14ac:dyDescent="0.15">
      <c r="A3" s="3">
        <v>44618</v>
      </c>
      <c r="C3" s="4" t="s">
        <v>28</v>
      </c>
      <c r="E3" s="4">
        <v>0</v>
      </c>
      <c r="F3" s="4">
        <v>0</v>
      </c>
    </row>
    <row r="4" spans="1:14" ht="15.75" customHeight="1" x14ac:dyDescent="0.15">
      <c r="A4" s="3">
        <v>44554</v>
      </c>
      <c r="C4" s="4" t="s">
        <v>28</v>
      </c>
      <c r="E4" s="4">
        <v>0</v>
      </c>
      <c r="F4" s="4">
        <v>0</v>
      </c>
      <c r="H4" s="4"/>
    </row>
    <row r="5" spans="1:14" ht="15.75" customHeight="1" x14ac:dyDescent="0.15">
      <c r="A5" s="3">
        <v>44394</v>
      </c>
      <c r="C5" s="4" t="s">
        <v>28</v>
      </c>
      <c r="E5" s="4">
        <v>0</v>
      </c>
      <c r="F5" s="4">
        <v>0</v>
      </c>
    </row>
    <row r="6" spans="1:14" ht="15.75" customHeight="1" x14ac:dyDescent="0.15">
      <c r="A6" s="3">
        <v>44330</v>
      </c>
      <c r="C6" s="4" t="s">
        <v>28</v>
      </c>
      <c r="D6" s="4"/>
      <c r="E6" s="4">
        <v>0</v>
      </c>
      <c r="F6" s="4">
        <v>0</v>
      </c>
    </row>
    <row r="7" spans="1:14" ht="15.75" customHeight="1" x14ac:dyDescent="0.15">
      <c r="A7" s="3">
        <v>44243</v>
      </c>
      <c r="C7" s="4" t="s">
        <v>28</v>
      </c>
      <c r="D7" s="4"/>
      <c r="E7" s="4">
        <v>0</v>
      </c>
      <c r="F7" s="4">
        <v>0</v>
      </c>
    </row>
    <row r="8" spans="1:14" ht="15.75" customHeight="1" x14ac:dyDescent="0.15">
      <c r="A8" s="3">
        <v>44035</v>
      </c>
      <c r="C8" s="4" t="s">
        <v>11</v>
      </c>
      <c r="E8" s="4">
        <f>G8-H8</f>
        <v>3.4239999999999782</v>
      </c>
      <c r="F8" s="4">
        <v>5</v>
      </c>
      <c r="G8" s="4">
        <v>281.2</v>
      </c>
      <c r="H8" s="4">
        <v>277.77600000000001</v>
      </c>
      <c r="I8" s="4">
        <v>0.76800000000000002</v>
      </c>
    </row>
    <row r="9" spans="1:14" ht="15.75" customHeight="1" x14ac:dyDescent="0.15">
      <c r="A9" s="3">
        <v>43843</v>
      </c>
      <c r="C9" s="4" t="s">
        <v>28</v>
      </c>
      <c r="E9" s="4">
        <v>0</v>
      </c>
      <c r="F9" s="4">
        <v>0</v>
      </c>
      <c r="G9" s="4"/>
      <c r="H9" s="4"/>
      <c r="I9" s="4"/>
    </row>
    <row r="10" spans="1:14" ht="15.75" customHeight="1" x14ac:dyDescent="0.15">
      <c r="A10" s="3">
        <v>43715</v>
      </c>
      <c r="C10" s="4" t="s">
        <v>11</v>
      </c>
      <c r="E10" s="4">
        <f>G10-H10</f>
        <v>3.4039999999999964</v>
      </c>
      <c r="F10" s="4">
        <v>8</v>
      </c>
      <c r="G10" s="4">
        <v>280.3</v>
      </c>
      <c r="H10" s="4">
        <v>276.89600000000002</v>
      </c>
      <c r="I10" s="4">
        <v>0.68600000000000005</v>
      </c>
    </row>
    <row r="11" spans="1:14" ht="15.75" customHeight="1" x14ac:dyDescent="0.15">
      <c r="A11" s="3">
        <v>43594</v>
      </c>
      <c r="C11" s="4" t="s">
        <v>28</v>
      </c>
      <c r="E11" s="4">
        <v>0</v>
      </c>
      <c r="F11" s="4">
        <v>0</v>
      </c>
      <c r="G11" s="4"/>
      <c r="H11" s="4"/>
      <c r="I11" s="4"/>
    </row>
    <row r="12" spans="1:14" ht="15.75" customHeight="1" x14ac:dyDescent="0.15">
      <c r="A12" s="3">
        <v>43466</v>
      </c>
      <c r="C12" s="4" t="s">
        <v>28</v>
      </c>
      <c r="E12" s="4">
        <v>0</v>
      </c>
      <c r="F12" s="4">
        <v>0</v>
      </c>
    </row>
    <row r="13" spans="1:14" ht="15.75" customHeight="1" x14ac:dyDescent="0.15">
      <c r="A13" s="3">
        <v>43427</v>
      </c>
      <c r="C13" s="4" t="s">
        <v>28</v>
      </c>
      <c r="E13" s="4">
        <v>0</v>
      </c>
      <c r="F13" s="4">
        <v>0</v>
      </c>
      <c r="G13" s="4"/>
    </row>
    <row r="14" spans="1:14" ht="15.75" customHeight="1" x14ac:dyDescent="0.15">
      <c r="A14" s="3">
        <v>43235</v>
      </c>
      <c r="C14" s="4" t="s">
        <v>28</v>
      </c>
      <c r="E14" s="4">
        <f>G14-H14</f>
        <v>0</v>
      </c>
      <c r="F14" s="4">
        <v>0</v>
      </c>
    </row>
    <row r="15" spans="1:14" ht="15.75" customHeight="1" x14ac:dyDescent="0.15">
      <c r="A15" s="3">
        <v>43107</v>
      </c>
      <c r="C15" s="4" t="s">
        <v>28</v>
      </c>
      <c r="E15" s="4">
        <v>0</v>
      </c>
      <c r="F15" s="4">
        <v>0</v>
      </c>
    </row>
    <row r="16" spans="1:14" ht="15.75" customHeight="1" x14ac:dyDescent="0.15">
      <c r="A16" s="3">
        <v>43091</v>
      </c>
      <c r="C16" s="4" t="s">
        <v>28</v>
      </c>
      <c r="E16" s="4">
        <v>0</v>
      </c>
      <c r="F16" s="4">
        <v>0</v>
      </c>
    </row>
    <row r="17" spans="1:9" ht="15.75" customHeight="1" x14ac:dyDescent="0.15">
      <c r="A17" s="3">
        <v>42883</v>
      </c>
      <c r="C17" s="4" t="s">
        <v>28</v>
      </c>
      <c r="E17" s="4">
        <f>G17-H17</f>
        <v>0</v>
      </c>
      <c r="F17" s="4">
        <v>0</v>
      </c>
    </row>
    <row r="18" spans="1:9" ht="15.75" customHeight="1" x14ac:dyDescent="0.15">
      <c r="A18" s="3">
        <v>42787</v>
      </c>
      <c r="C18" s="4" t="s">
        <v>28</v>
      </c>
      <c r="E18" s="4">
        <v>0</v>
      </c>
      <c r="F18" s="4">
        <v>0</v>
      </c>
    </row>
    <row r="19" spans="1:9" ht="15.75" customHeight="1" x14ac:dyDescent="0.15">
      <c r="A19" s="3">
        <v>42499</v>
      </c>
      <c r="C19" s="4" t="s">
        <v>28</v>
      </c>
      <c r="E19" s="4">
        <f>G19-H19</f>
        <v>0</v>
      </c>
      <c r="F19" s="4">
        <v>0</v>
      </c>
    </row>
    <row r="20" spans="1:9" ht="15.75" customHeight="1" x14ac:dyDescent="0.15">
      <c r="A20" s="3">
        <v>42410</v>
      </c>
      <c r="C20" s="4" t="s">
        <v>28</v>
      </c>
      <c r="E20" s="4">
        <v>0</v>
      </c>
      <c r="F20" s="4">
        <v>0</v>
      </c>
    </row>
    <row r="21" spans="1:9" ht="15.75" customHeight="1" x14ac:dyDescent="0.15">
      <c r="A21" s="3">
        <v>42346</v>
      </c>
      <c r="C21" s="4" t="s">
        <v>28</v>
      </c>
      <c r="E21" s="4">
        <v>0</v>
      </c>
      <c r="F21" s="4">
        <v>0</v>
      </c>
      <c r="G21" s="4"/>
      <c r="H21" s="4"/>
      <c r="I21" s="4"/>
    </row>
    <row r="22" spans="1:9" ht="15.75" customHeight="1" x14ac:dyDescent="0.15">
      <c r="A22" s="3">
        <v>42010</v>
      </c>
      <c r="C22" s="4" t="s">
        <v>11</v>
      </c>
      <c r="E22" s="4">
        <f t="shared" ref="E22:E25" si="0">G22-H22</f>
        <v>8.7160000000000082</v>
      </c>
      <c r="F22" s="4">
        <v>11</v>
      </c>
      <c r="G22" s="4">
        <v>282.5</v>
      </c>
      <c r="H22" s="4">
        <v>273.78399999999999</v>
      </c>
      <c r="I22" s="4">
        <v>1.0920000000000001</v>
      </c>
    </row>
    <row r="23" spans="1:9" ht="15.75" customHeight="1" x14ac:dyDescent="0.15">
      <c r="A23" s="3">
        <v>41907</v>
      </c>
      <c r="C23" s="4" t="s">
        <v>11</v>
      </c>
      <c r="E23" s="4">
        <f t="shared" si="0"/>
        <v>3.2459999999999809</v>
      </c>
      <c r="F23" s="4">
        <v>3</v>
      </c>
      <c r="G23" s="4">
        <v>280</v>
      </c>
      <c r="H23" s="4">
        <v>276.75400000000002</v>
      </c>
      <c r="I23" s="4">
        <v>1.1619999999999999</v>
      </c>
    </row>
    <row r="24" spans="1:9" ht="15.75" customHeight="1" x14ac:dyDescent="0.15">
      <c r="A24" s="3">
        <v>41610</v>
      </c>
      <c r="C24" s="4" t="s">
        <v>28</v>
      </c>
      <c r="E24" s="4">
        <f t="shared" si="0"/>
        <v>0</v>
      </c>
      <c r="F24" s="4">
        <v>0</v>
      </c>
    </row>
    <row r="25" spans="1:9" ht="15.75" customHeight="1" x14ac:dyDescent="0.15">
      <c r="A25" s="3">
        <v>40858</v>
      </c>
      <c r="C25" s="4" t="s">
        <v>28</v>
      </c>
      <c r="E25" s="4">
        <f t="shared" si="0"/>
        <v>0</v>
      </c>
      <c r="F25" s="4">
        <v>0</v>
      </c>
    </row>
    <row r="26" spans="1:9" ht="15.75" customHeight="1" x14ac:dyDescent="0.15">
      <c r="A26" s="3">
        <v>40778</v>
      </c>
      <c r="C26" s="4" t="s">
        <v>28</v>
      </c>
      <c r="E26" s="4">
        <v>0</v>
      </c>
      <c r="F26" s="4">
        <v>0</v>
      </c>
    </row>
    <row r="27" spans="1:9" ht="15.75" customHeight="1" x14ac:dyDescent="0.15">
      <c r="A27" s="3">
        <v>40419</v>
      </c>
      <c r="C27" s="4" t="s">
        <v>28</v>
      </c>
      <c r="E27" s="4">
        <v>0</v>
      </c>
      <c r="F27" s="4">
        <v>0</v>
      </c>
    </row>
    <row r="28" spans="1:9" ht="15.75" customHeight="1" x14ac:dyDescent="0.15">
      <c r="A28" s="3">
        <v>39827</v>
      </c>
      <c r="C28" s="4" t="s">
        <v>28</v>
      </c>
      <c r="E28" s="4">
        <f>G28-H28</f>
        <v>0</v>
      </c>
      <c r="F28" s="4">
        <v>0</v>
      </c>
    </row>
    <row r="29" spans="1:9" ht="15.75" customHeight="1" x14ac:dyDescent="0.15">
      <c r="A29" s="3">
        <v>39811</v>
      </c>
      <c r="C29" s="4" t="s">
        <v>28</v>
      </c>
      <c r="E29" s="4">
        <v>0</v>
      </c>
      <c r="F29" s="4">
        <v>0</v>
      </c>
    </row>
    <row r="30" spans="1:9" ht="15.75" customHeight="1" x14ac:dyDescent="0.15">
      <c r="A30" s="3">
        <v>39699</v>
      </c>
      <c r="C30" s="4" t="s">
        <v>28</v>
      </c>
      <c r="E30" s="4">
        <v>0</v>
      </c>
      <c r="F30" s="4">
        <v>0</v>
      </c>
    </row>
    <row r="31" spans="1:9" ht="15.75" customHeight="1" x14ac:dyDescent="0.15">
      <c r="A31" s="3">
        <v>39402</v>
      </c>
      <c r="C31" s="4" t="s">
        <v>28</v>
      </c>
      <c r="E31" s="4">
        <f t="shared" ref="E31:E32" si="1">G31-H31</f>
        <v>0</v>
      </c>
      <c r="F31" s="4">
        <v>0</v>
      </c>
    </row>
    <row r="32" spans="1:9" ht="15.75" customHeight="1" x14ac:dyDescent="0.15">
      <c r="A32" s="3">
        <v>39050</v>
      </c>
      <c r="C32" s="4" t="s">
        <v>11</v>
      </c>
      <c r="E32" s="4">
        <f t="shared" si="1"/>
        <v>2.4639999999999986</v>
      </c>
      <c r="F32" s="4">
        <v>1</v>
      </c>
      <c r="G32" s="4">
        <v>280.5</v>
      </c>
      <c r="H32" s="4">
        <v>278.036</v>
      </c>
      <c r="I32" s="4">
        <v>0.51600000000000001</v>
      </c>
    </row>
    <row r="33" spans="1:9" ht="15.75" customHeight="1" x14ac:dyDescent="0.15">
      <c r="A33" s="3">
        <v>38867</v>
      </c>
      <c r="C33" s="4" t="s">
        <v>28</v>
      </c>
      <c r="E33" s="4">
        <v>0</v>
      </c>
      <c r="F33" s="4">
        <v>0</v>
      </c>
      <c r="G33" s="4"/>
      <c r="H33" s="4"/>
      <c r="I33" s="4"/>
    </row>
    <row r="34" spans="1:9" ht="15.75" customHeight="1" x14ac:dyDescent="0.15">
      <c r="A34" s="3">
        <v>38739</v>
      </c>
      <c r="C34" s="4" t="s">
        <v>28</v>
      </c>
      <c r="E34" s="4">
        <v>0</v>
      </c>
      <c r="F34" s="4">
        <v>0</v>
      </c>
      <c r="G34" s="4"/>
      <c r="H34" s="4"/>
      <c r="I34" s="4"/>
    </row>
    <row r="35" spans="1:9" ht="15.75" customHeight="1" x14ac:dyDescent="0.15">
      <c r="A35" s="3">
        <v>38627</v>
      </c>
      <c r="C35" s="4" t="s">
        <v>28</v>
      </c>
      <c r="E35" s="4">
        <f>G35-H35</f>
        <v>0</v>
      </c>
      <c r="F35" s="4">
        <v>0</v>
      </c>
    </row>
    <row r="36" spans="1:9" ht="15.75" customHeight="1" x14ac:dyDescent="0.15">
      <c r="A36" s="3">
        <v>38179</v>
      </c>
      <c r="C36" s="4" t="s">
        <v>28</v>
      </c>
      <c r="E36" s="4">
        <v>0</v>
      </c>
      <c r="F36" s="4">
        <v>0</v>
      </c>
    </row>
    <row r="37" spans="1:9" ht="15.75" customHeight="1" x14ac:dyDescent="0.15">
      <c r="A37" s="3">
        <v>38099</v>
      </c>
      <c r="C37" s="4" t="s">
        <v>28</v>
      </c>
      <c r="E37" s="4">
        <v>0</v>
      </c>
      <c r="F37" s="4">
        <v>0</v>
      </c>
    </row>
    <row r="38" spans="1:9" ht="15.75" customHeight="1" x14ac:dyDescent="0.15">
      <c r="A38" s="3">
        <v>38051</v>
      </c>
      <c r="C38" s="4" t="s">
        <v>53</v>
      </c>
      <c r="E38" s="4">
        <f t="shared" ref="E38:E41" si="2">G38-H38</f>
        <v>0</v>
      </c>
      <c r="F38" s="4">
        <v>0</v>
      </c>
    </row>
    <row r="39" spans="1:9" ht="15.75" customHeight="1" x14ac:dyDescent="0.15">
      <c r="A39" s="3">
        <v>37955</v>
      </c>
      <c r="C39" s="4" t="s">
        <v>53</v>
      </c>
      <c r="E39" s="4">
        <f t="shared" si="2"/>
        <v>0</v>
      </c>
      <c r="F39" s="4">
        <v>0</v>
      </c>
    </row>
    <row r="40" spans="1:9" ht="15.75" customHeight="1" x14ac:dyDescent="0.15">
      <c r="A40" s="3">
        <v>37827</v>
      </c>
      <c r="C40" s="4" t="s">
        <v>11</v>
      </c>
      <c r="D40" s="4"/>
      <c r="E40" s="4">
        <f t="shared" si="2"/>
        <v>8.5590000000000259</v>
      </c>
      <c r="F40" s="4">
        <v>35</v>
      </c>
      <c r="G40" s="4">
        <v>284.8</v>
      </c>
      <c r="H40" s="4">
        <v>276.24099999999999</v>
      </c>
      <c r="I40" s="4">
        <v>0.60799999999999998</v>
      </c>
    </row>
    <row r="41" spans="1:9" ht="15.75" customHeight="1" x14ac:dyDescent="0.15">
      <c r="A41" s="3">
        <v>37626</v>
      </c>
      <c r="C41" s="4" t="s">
        <v>11</v>
      </c>
      <c r="D41" s="4"/>
      <c r="E41" s="4">
        <f t="shared" si="2"/>
        <v>8.5879999999999654</v>
      </c>
      <c r="F41" s="4">
        <v>19</v>
      </c>
      <c r="G41" s="4">
        <v>283.89999999999998</v>
      </c>
      <c r="H41" s="4">
        <v>275.31200000000001</v>
      </c>
      <c r="I41" s="4">
        <v>0.95699999999999996</v>
      </c>
    </row>
    <row r="42" spans="1:9" ht="15.75" customHeight="1" x14ac:dyDescent="0.15">
      <c r="A42" s="3">
        <v>37603</v>
      </c>
      <c r="C42" s="4" t="s">
        <v>28</v>
      </c>
      <c r="D42" s="4"/>
      <c r="E42" s="4">
        <v>0</v>
      </c>
      <c r="F42" s="4">
        <v>0</v>
      </c>
      <c r="G42" s="4"/>
      <c r="H42" s="4"/>
      <c r="I42" s="4"/>
    </row>
    <row r="43" spans="1:9" ht="15.75" customHeight="1" x14ac:dyDescent="0.15">
      <c r="A43" s="3">
        <v>37299</v>
      </c>
      <c r="C43" s="4" t="s">
        <v>11</v>
      </c>
      <c r="E43" s="4">
        <f t="shared" ref="E43:E45" si="3">G43-H43</f>
        <v>4.660000000000025</v>
      </c>
      <c r="F43" s="4">
        <v>3</v>
      </c>
      <c r="G43" s="4">
        <v>281.8</v>
      </c>
      <c r="H43" s="4">
        <v>277.14</v>
      </c>
      <c r="I43" s="4">
        <v>0.81399999999999995</v>
      </c>
    </row>
    <row r="44" spans="1:9" ht="15.75" customHeight="1" x14ac:dyDescent="0.15">
      <c r="A44" s="3">
        <v>37251</v>
      </c>
      <c r="C44" s="4" t="s">
        <v>11</v>
      </c>
      <c r="E44" s="4">
        <f t="shared" si="3"/>
        <v>6.1580000000000155</v>
      </c>
      <c r="F44" s="4">
        <v>15</v>
      </c>
      <c r="G44" s="4">
        <v>281</v>
      </c>
      <c r="H44" s="4">
        <v>274.84199999999998</v>
      </c>
      <c r="I44" s="4">
        <v>0.84799999999999998</v>
      </c>
    </row>
    <row r="45" spans="1:9" ht="15.75" customHeight="1" x14ac:dyDescent="0.15">
      <c r="A45" s="3">
        <v>36851</v>
      </c>
      <c r="C45" s="4" t="s">
        <v>11</v>
      </c>
      <c r="E45" s="4">
        <f t="shared" si="3"/>
        <v>13.387</v>
      </c>
      <c r="F45" s="4">
        <v>17</v>
      </c>
      <c r="G45" s="4">
        <v>288.8</v>
      </c>
      <c r="H45" s="4">
        <v>275.41300000000001</v>
      </c>
      <c r="I45" s="4">
        <v>0.873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76250-20D5-0646-AD44-70ACF860EF3A}">
  <sheetPr>
    <outlinePr summaryBelow="0" summaryRight="0"/>
  </sheetPr>
  <dimension ref="A1:Z21"/>
  <sheetViews>
    <sheetView workbookViewId="0"/>
  </sheetViews>
  <sheetFormatPr baseColWidth="10" defaultColWidth="12.6640625" defaultRowHeight="15.75" customHeight="1" x14ac:dyDescent="0.15"/>
  <cols>
    <col min="1" max="16384" width="12.6640625" style="32"/>
  </cols>
  <sheetData>
    <row r="1" spans="1:26" ht="15" x14ac:dyDescent="0.2">
      <c r="A1" s="34" t="s">
        <v>0</v>
      </c>
      <c r="B1" s="35" t="s">
        <v>1</v>
      </c>
      <c r="C1" s="35" t="s">
        <v>2</v>
      </c>
      <c r="D1" s="35" t="s">
        <v>3</v>
      </c>
      <c r="E1" s="34" t="s">
        <v>4</v>
      </c>
      <c r="F1" s="34" t="s">
        <v>5</v>
      </c>
      <c r="G1" s="34" t="s">
        <v>14</v>
      </c>
      <c r="H1" s="34" t="s">
        <v>7</v>
      </c>
      <c r="I1" s="34" t="s">
        <v>8</v>
      </c>
      <c r="J1" s="34" t="s">
        <v>9</v>
      </c>
    </row>
    <row r="2" spans="1:26" ht="15.75" customHeight="1" x14ac:dyDescent="0.15">
      <c r="A2" s="43">
        <v>44212</v>
      </c>
      <c r="B2" s="42"/>
      <c r="C2" s="41" t="s">
        <v>11</v>
      </c>
      <c r="D2" s="41" t="s">
        <v>37</v>
      </c>
      <c r="E2" s="41">
        <f>G:G-H:H</f>
        <v>8.9550003051759859</v>
      </c>
      <c r="F2" s="41">
        <v>111</v>
      </c>
      <c r="G2" s="41">
        <v>285.39999999999998</v>
      </c>
      <c r="H2" s="41">
        <v>276.44499969482399</v>
      </c>
      <c r="I2" s="41">
        <v>1.82605539988467</v>
      </c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spans="1:26" ht="15.75" customHeight="1" x14ac:dyDescent="0.15">
      <c r="A3" s="43">
        <v>44470</v>
      </c>
      <c r="B3" s="42"/>
      <c r="C3" s="41" t="s">
        <v>11</v>
      </c>
      <c r="D3" s="41" t="s">
        <v>37</v>
      </c>
      <c r="E3" s="41">
        <f>G:G-H:H</f>
        <v>7.7470004272469737</v>
      </c>
      <c r="F3" s="41">
        <v>112</v>
      </c>
      <c r="G3" s="41">
        <v>286.89999999999998</v>
      </c>
      <c r="H3" s="41">
        <v>279.152999572753</v>
      </c>
      <c r="I3" s="41">
        <v>2.02279141300883</v>
      </c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spans="1:26" ht="15.75" customHeight="1" x14ac:dyDescent="0.15">
      <c r="A4" s="43">
        <v>44173</v>
      </c>
      <c r="B4" s="42"/>
      <c r="C4" s="41" t="s">
        <v>11</v>
      </c>
      <c r="D4" s="41" t="s">
        <v>37</v>
      </c>
      <c r="E4" s="41">
        <f>G:G-H:H</f>
        <v>11.587000732421984</v>
      </c>
      <c r="F4" s="41">
        <v>115</v>
      </c>
      <c r="G4" s="41">
        <v>284.7</v>
      </c>
      <c r="H4" s="41">
        <v>273.112999267578</v>
      </c>
      <c r="I4" s="41">
        <v>3.1363559528802401</v>
      </c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spans="1:26" ht="15.75" customHeight="1" x14ac:dyDescent="0.15">
      <c r="A5" s="43">
        <v>43956</v>
      </c>
      <c r="B5" s="42"/>
      <c r="C5" s="41" t="s">
        <v>11</v>
      </c>
      <c r="D5" s="41" t="s">
        <v>37</v>
      </c>
      <c r="E5" s="41">
        <f>G:G-H:H</f>
        <v>8.4240005493169861</v>
      </c>
      <c r="F5" s="41">
        <v>123</v>
      </c>
      <c r="G5" s="41">
        <v>283</v>
      </c>
      <c r="H5" s="41">
        <v>274.57599945068301</v>
      </c>
      <c r="I5" s="41">
        <v>1.8062740554668699</v>
      </c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spans="1:26" ht="15.75" customHeight="1" x14ac:dyDescent="0.15">
      <c r="A6" s="43">
        <v>43860</v>
      </c>
      <c r="B6" s="42"/>
      <c r="C6" s="41" t="s">
        <v>11</v>
      </c>
      <c r="D6" s="41" t="s">
        <v>37</v>
      </c>
      <c r="E6" s="41">
        <f>G:G-H:H</f>
        <v>10.135000610351995</v>
      </c>
      <c r="F6" s="41">
        <v>118</v>
      </c>
      <c r="G6" s="41">
        <v>280.7</v>
      </c>
      <c r="H6" s="41">
        <v>270.56499938964799</v>
      </c>
      <c r="I6" s="41">
        <v>1.83496020699497</v>
      </c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spans="1:26" ht="16" x14ac:dyDescent="0.2">
      <c r="A7" s="39">
        <v>43446</v>
      </c>
      <c r="B7" s="38">
        <v>0.39100694444444445</v>
      </c>
      <c r="C7" s="37" t="s">
        <v>11</v>
      </c>
      <c r="D7" s="37" t="s">
        <v>37</v>
      </c>
      <c r="E7" s="36">
        <v>12.47</v>
      </c>
      <c r="F7" s="36">
        <v>0</v>
      </c>
      <c r="G7" s="37"/>
    </row>
    <row r="8" spans="1:26" ht="16" x14ac:dyDescent="0.2">
      <c r="A8" s="39">
        <v>43396</v>
      </c>
      <c r="B8" s="38">
        <v>0.39997685185185183</v>
      </c>
      <c r="C8" s="37" t="s">
        <v>11</v>
      </c>
      <c r="D8" s="37" t="s">
        <v>37</v>
      </c>
      <c r="E8" s="36">
        <v>13.2</v>
      </c>
      <c r="F8" s="36">
        <v>0</v>
      </c>
      <c r="G8" s="37"/>
    </row>
    <row r="9" spans="1:26" ht="16" x14ac:dyDescent="0.2">
      <c r="A9" s="39">
        <v>43092</v>
      </c>
      <c r="B9" s="38">
        <v>0.39945601851851853</v>
      </c>
      <c r="C9" s="37" t="s">
        <v>11</v>
      </c>
      <c r="D9" s="37" t="s">
        <v>37</v>
      </c>
      <c r="E9" s="36">
        <v>15.89</v>
      </c>
      <c r="F9" s="36">
        <v>0</v>
      </c>
      <c r="G9" s="37"/>
    </row>
    <row r="10" spans="1:26" ht="16" x14ac:dyDescent="0.2">
      <c r="A10" s="39">
        <v>43076</v>
      </c>
      <c r="B10" s="38">
        <v>0.39946759259259257</v>
      </c>
      <c r="C10" s="37" t="s">
        <v>11</v>
      </c>
      <c r="D10" s="37" t="s">
        <v>37</v>
      </c>
      <c r="E10" s="36">
        <v>11.53</v>
      </c>
      <c r="F10" s="36">
        <v>0</v>
      </c>
      <c r="G10" s="37"/>
    </row>
    <row r="11" spans="1:26" ht="16" x14ac:dyDescent="0.2">
      <c r="A11" s="39">
        <v>42765</v>
      </c>
      <c r="B11" s="38">
        <v>0.39506944444444442</v>
      </c>
      <c r="C11" s="37" t="s">
        <v>11</v>
      </c>
      <c r="D11" s="37" t="s">
        <v>37</v>
      </c>
      <c r="E11" s="36">
        <v>10.81</v>
      </c>
      <c r="F11" s="36">
        <v>0</v>
      </c>
      <c r="G11" s="37"/>
    </row>
    <row r="12" spans="1:26" ht="16" x14ac:dyDescent="0.2">
      <c r="A12" s="39">
        <v>42701</v>
      </c>
      <c r="B12" s="38">
        <v>0.39524305555555556</v>
      </c>
      <c r="C12" s="37" t="s">
        <v>11</v>
      </c>
      <c r="D12" s="37" t="s">
        <v>37</v>
      </c>
      <c r="E12" s="36">
        <v>10.62</v>
      </c>
      <c r="F12" s="36">
        <v>0</v>
      </c>
      <c r="G12" s="37"/>
    </row>
    <row r="13" spans="1:26" ht="16" x14ac:dyDescent="0.2">
      <c r="A13" s="39">
        <v>42676</v>
      </c>
      <c r="B13" s="38">
        <v>0.3995023148148148</v>
      </c>
      <c r="C13" s="37" t="s">
        <v>11</v>
      </c>
      <c r="D13" s="37" t="s">
        <v>37</v>
      </c>
      <c r="E13" s="36">
        <v>13.98</v>
      </c>
      <c r="F13" s="36">
        <v>0</v>
      </c>
      <c r="G13" s="37"/>
    </row>
    <row r="14" spans="1:26" ht="16" x14ac:dyDescent="0.2">
      <c r="A14" s="39">
        <v>41533</v>
      </c>
      <c r="B14" s="38">
        <v>0.39521990740740742</v>
      </c>
      <c r="C14" s="37" t="s">
        <v>11</v>
      </c>
      <c r="D14" s="37" t="s">
        <v>37</v>
      </c>
      <c r="E14" s="36">
        <v>19.73</v>
      </c>
      <c r="F14" s="36">
        <v>0</v>
      </c>
      <c r="G14" s="37"/>
    </row>
    <row r="15" spans="1:26" ht="16" x14ac:dyDescent="0.2">
      <c r="A15" s="39">
        <v>41300</v>
      </c>
      <c r="B15" s="38">
        <v>0.39939814814814817</v>
      </c>
      <c r="C15" s="37" t="s">
        <v>11</v>
      </c>
      <c r="D15" s="37" t="s">
        <v>37</v>
      </c>
      <c r="E15" s="36">
        <v>13.73</v>
      </c>
      <c r="F15" s="36">
        <v>0</v>
      </c>
      <c r="G15" s="37"/>
    </row>
    <row r="16" spans="1:26" ht="16" x14ac:dyDescent="0.2">
      <c r="A16" s="39">
        <v>40628</v>
      </c>
      <c r="B16" s="38">
        <v>0.39917824074074076</v>
      </c>
      <c r="C16" s="37" t="s">
        <v>11</v>
      </c>
      <c r="D16" s="37" t="s">
        <v>37</v>
      </c>
      <c r="E16" s="36">
        <v>17.100000000000001</v>
      </c>
      <c r="F16" s="36">
        <v>0</v>
      </c>
      <c r="G16" s="37"/>
    </row>
    <row r="17" spans="1:10" ht="16" x14ac:dyDescent="0.2">
      <c r="A17" s="39">
        <v>39741</v>
      </c>
      <c r="B17" s="38">
        <v>0.39523148148148146</v>
      </c>
      <c r="C17" s="37" t="s">
        <v>11</v>
      </c>
      <c r="D17" s="37" t="s">
        <v>37</v>
      </c>
      <c r="E17" s="36">
        <v>46.99</v>
      </c>
      <c r="F17" s="36">
        <v>148</v>
      </c>
      <c r="G17" s="37">
        <v>322.10000000000002</v>
      </c>
      <c r="H17" s="40">
        <v>274.934999084472</v>
      </c>
      <c r="I17" s="40">
        <v>1.8895166180804699</v>
      </c>
      <c r="J17" s="40" t="s">
        <v>54</v>
      </c>
    </row>
    <row r="18" spans="1:10" ht="16" x14ac:dyDescent="0.2">
      <c r="A18" s="39">
        <v>39206</v>
      </c>
      <c r="B18" s="38">
        <v>0.3909259259259259</v>
      </c>
      <c r="C18" s="37" t="s">
        <v>11</v>
      </c>
      <c r="D18" s="37" t="s">
        <v>37</v>
      </c>
      <c r="E18" s="36">
        <v>5.0199999999999996</v>
      </c>
      <c r="F18" s="36">
        <v>0</v>
      </c>
      <c r="G18" s="36"/>
    </row>
    <row r="19" spans="1:10" ht="16" x14ac:dyDescent="0.2">
      <c r="A19" s="39">
        <v>39174</v>
      </c>
      <c r="B19" s="38">
        <v>0.39109953703703704</v>
      </c>
      <c r="C19" s="37" t="s">
        <v>11</v>
      </c>
      <c r="D19" s="37" t="s">
        <v>37</v>
      </c>
      <c r="E19" s="36">
        <v>5.61</v>
      </c>
      <c r="F19" s="36">
        <v>0</v>
      </c>
      <c r="G19" s="36"/>
    </row>
    <row r="20" spans="1:10" ht="16" x14ac:dyDescent="0.2">
      <c r="A20" s="39">
        <v>38470</v>
      </c>
      <c r="B20" s="38">
        <v>0.390625</v>
      </c>
      <c r="C20" s="37" t="s">
        <v>11</v>
      </c>
      <c r="D20" s="37" t="s">
        <v>37</v>
      </c>
      <c r="E20" s="36">
        <v>3.43</v>
      </c>
      <c r="F20" s="36">
        <v>0</v>
      </c>
      <c r="G20" s="36"/>
    </row>
    <row r="21" spans="1:10" ht="16" x14ac:dyDescent="0.2">
      <c r="A21" s="39">
        <v>37942</v>
      </c>
      <c r="B21" s="38">
        <v>0.39131944444444444</v>
      </c>
      <c r="C21" s="37" t="s">
        <v>11</v>
      </c>
      <c r="D21" s="37" t="s">
        <v>37</v>
      </c>
      <c r="E21" s="36">
        <v>7.29</v>
      </c>
      <c r="F21" s="36">
        <v>0</v>
      </c>
      <c r="G21" s="3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D02AF-393C-CB43-84D6-44FC61BD3CEB}">
  <sheetPr>
    <outlinePr summaryBelow="0" summaryRight="0"/>
  </sheetPr>
  <dimension ref="A1:J58"/>
  <sheetViews>
    <sheetView workbookViewId="0"/>
  </sheetViews>
  <sheetFormatPr baseColWidth="10" defaultColWidth="12.6640625" defaultRowHeight="15.75" customHeight="1" x14ac:dyDescent="0.15"/>
  <cols>
    <col min="1" max="16384" width="12.6640625" style="32"/>
  </cols>
  <sheetData>
    <row r="1" spans="1:10" x14ac:dyDescent="0.2">
      <c r="A1" s="34" t="s">
        <v>0</v>
      </c>
      <c r="B1" s="35" t="s">
        <v>1</v>
      </c>
      <c r="C1" s="35" t="s">
        <v>2</v>
      </c>
      <c r="D1" s="35" t="s">
        <v>3</v>
      </c>
      <c r="E1" s="34" t="s">
        <v>4</v>
      </c>
      <c r="F1" s="34" t="s">
        <v>5</v>
      </c>
      <c r="G1" s="34" t="s">
        <v>14</v>
      </c>
      <c r="H1" s="34" t="s">
        <v>7</v>
      </c>
      <c r="I1" s="34" t="s">
        <v>8</v>
      </c>
      <c r="J1" s="34" t="s">
        <v>9</v>
      </c>
    </row>
    <row r="2" spans="1:10" x14ac:dyDescent="0.2">
      <c r="A2" s="39">
        <v>44744</v>
      </c>
      <c r="B2" s="38"/>
      <c r="C2" s="37" t="s">
        <v>11</v>
      </c>
      <c r="D2" s="37" t="s">
        <v>37</v>
      </c>
      <c r="E2" s="36">
        <f t="shared" ref="E2:E9" si="0">G:G-H:H</f>
        <v>54.213000488281978</v>
      </c>
      <c r="F2" s="36">
        <v>9</v>
      </c>
      <c r="G2" s="37">
        <v>331.4</v>
      </c>
      <c r="H2" s="40">
        <v>277.186999511718</v>
      </c>
      <c r="I2" s="40">
        <v>1.3854717742243801</v>
      </c>
    </row>
    <row r="3" spans="1:10" x14ac:dyDescent="0.2">
      <c r="A3" s="39">
        <v>44712</v>
      </c>
      <c r="B3" s="38"/>
      <c r="C3" s="37" t="s">
        <v>11</v>
      </c>
      <c r="D3" s="37" t="s">
        <v>37</v>
      </c>
      <c r="E3" s="36">
        <f t="shared" si="0"/>
        <v>60.179998779297023</v>
      </c>
      <c r="F3" s="36">
        <v>15</v>
      </c>
      <c r="G3" s="37">
        <v>333.3</v>
      </c>
      <c r="H3" s="40">
        <v>273.12000122070299</v>
      </c>
      <c r="I3" s="40">
        <v>0.64822809124154002</v>
      </c>
    </row>
    <row r="4" spans="1:10" x14ac:dyDescent="0.2">
      <c r="A4" s="39">
        <v>44520</v>
      </c>
      <c r="B4" s="38"/>
      <c r="C4" s="37" t="s">
        <v>11</v>
      </c>
      <c r="D4" s="37" t="s">
        <v>37</v>
      </c>
      <c r="E4" s="36">
        <f t="shared" si="0"/>
        <v>4.2120013427739877</v>
      </c>
      <c r="F4" s="36">
        <v>9</v>
      </c>
      <c r="G4" s="37">
        <v>271.3</v>
      </c>
      <c r="H4" s="40">
        <v>267.08799865722602</v>
      </c>
      <c r="I4" s="40">
        <v>1.0802114880714999</v>
      </c>
      <c r="J4" s="40" t="s">
        <v>57</v>
      </c>
    </row>
    <row r="5" spans="1:10" x14ac:dyDescent="0.2">
      <c r="A5" s="39">
        <v>44392</v>
      </c>
      <c r="B5" s="38"/>
      <c r="C5" s="37" t="s">
        <v>11</v>
      </c>
      <c r="D5" s="37" t="s">
        <v>37</v>
      </c>
      <c r="E5" s="36">
        <f t="shared" si="0"/>
        <v>26.709000549317011</v>
      </c>
      <c r="F5" s="36">
        <v>13</v>
      </c>
      <c r="G5" s="37">
        <v>305.10000000000002</v>
      </c>
      <c r="H5" s="40">
        <v>278.39099945068301</v>
      </c>
      <c r="I5" s="40">
        <v>2.2592519380937599</v>
      </c>
      <c r="J5" s="40" t="s">
        <v>56</v>
      </c>
    </row>
    <row r="6" spans="1:10" x14ac:dyDescent="0.2">
      <c r="A6" s="39">
        <v>44353</v>
      </c>
      <c r="B6" s="38"/>
      <c r="C6" s="37" t="s">
        <v>11</v>
      </c>
      <c r="D6" s="37" t="s">
        <v>37</v>
      </c>
      <c r="E6" s="36">
        <f t="shared" si="0"/>
        <v>13.011999816895013</v>
      </c>
      <c r="F6" s="36">
        <v>9</v>
      </c>
      <c r="G6" s="37">
        <v>287.5</v>
      </c>
      <c r="H6" s="40">
        <v>274.48800018310499</v>
      </c>
      <c r="I6" s="40">
        <v>0.327498115560035</v>
      </c>
    </row>
    <row r="7" spans="1:10" x14ac:dyDescent="0.2">
      <c r="A7" s="39">
        <v>44280</v>
      </c>
      <c r="B7" s="38"/>
      <c r="C7" s="37" t="s">
        <v>11</v>
      </c>
      <c r="D7" s="37" t="s">
        <v>37</v>
      </c>
      <c r="E7" s="36">
        <f t="shared" si="0"/>
        <v>13.892000122071011</v>
      </c>
      <c r="F7" s="36">
        <v>8</v>
      </c>
      <c r="G7" s="37">
        <v>279.5</v>
      </c>
      <c r="H7" s="40">
        <v>265.60799987792899</v>
      </c>
      <c r="I7" s="40">
        <v>1.0688002391718501</v>
      </c>
    </row>
    <row r="8" spans="1:10" x14ac:dyDescent="0.2">
      <c r="A8" s="39">
        <v>44008</v>
      </c>
      <c r="B8" s="38"/>
      <c r="C8" s="37" t="s">
        <v>11</v>
      </c>
      <c r="D8" s="37" t="s">
        <v>37</v>
      </c>
      <c r="E8" s="36">
        <f t="shared" si="0"/>
        <v>7.0722205268020275</v>
      </c>
      <c r="F8" s="36">
        <v>5</v>
      </c>
      <c r="G8" s="37">
        <v>281.10000000000002</v>
      </c>
      <c r="H8" s="40">
        <v>274.027779473198</v>
      </c>
      <c r="I8" s="40">
        <v>0.65439099055674799</v>
      </c>
    </row>
    <row r="9" spans="1:10" x14ac:dyDescent="0.2">
      <c r="A9" s="39">
        <v>43912</v>
      </c>
      <c r="B9" s="38"/>
      <c r="C9" s="37" t="s">
        <v>11</v>
      </c>
      <c r="D9" s="37" t="s">
        <v>37</v>
      </c>
      <c r="E9" s="36">
        <f t="shared" si="0"/>
        <v>18.71999938964899</v>
      </c>
      <c r="F9" s="36">
        <v>6</v>
      </c>
      <c r="G9" s="37">
        <v>286.5</v>
      </c>
      <c r="H9" s="40">
        <v>267.78000061035101</v>
      </c>
      <c r="I9" s="40">
        <v>0.83005936380187795</v>
      </c>
    </row>
    <row r="10" spans="1:10" x14ac:dyDescent="0.2">
      <c r="A10" s="39">
        <v>43624</v>
      </c>
      <c r="B10" s="38">
        <v>0.38246527777777778</v>
      </c>
      <c r="C10" s="37" t="s">
        <v>11</v>
      </c>
      <c r="D10" s="37" t="s">
        <v>37</v>
      </c>
      <c r="E10" s="36">
        <v>15.62</v>
      </c>
      <c r="F10" s="36">
        <v>6</v>
      </c>
      <c r="G10" s="37">
        <v>289.5</v>
      </c>
      <c r="H10" s="40">
        <v>274.45000091552703</v>
      </c>
      <c r="I10" s="40">
        <v>0.41749186442599601</v>
      </c>
    </row>
    <row r="11" spans="1:10" x14ac:dyDescent="0.2">
      <c r="A11" s="39">
        <v>43201</v>
      </c>
      <c r="B11" s="38">
        <v>0.37864583333333335</v>
      </c>
      <c r="C11" s="37" t="s">
        <v>11</v>
      </c>
      <c r="D11" s="37" t="s">
        <v>37</v>
      </c>
      <c r="E11" s="36">
        <v>12.39</v>
      </c>
      <c r="F11" s="36">
        <v>7</v>
      </c>
      <c r="G11" s="36"/>
    </row>
    <row r="12" spans="1:10" x14ac:dyDescent="0.2">
      <c r="A12" s="39">
        <v>43050</v>
      </c>
      <c r="B12" s="38">
        <v>0.3740046296296296</v>
      </c>
      <c r="C12" s="37" t="s">
        <v>11</v>
      </c>
      <c r="D12" s="37" t="s">
        <v>37</v>
      </c>
      <c r="E12" s="36">
        <v>30.42</v>
      </c>
      <c r="F12" s="36">
        <v>11</v>
      </c>
      <c r="G12" s="36"/>
    </row>
    <row r="13" spans="1:10" x14ac:dyDescent="0.2">
      <c r="A13" s="39">
        <v>42954</v>
      </c>
      <c r="B13" s="38">
        <v>0.37413194444444442</v>
      </c>
      <c r="C13" s="37" t="s">
        <v>11</v>
      </c>
      <c r="D13" s="37" t="s">
        <v>37</v>
      </c>
      <c r="E13" s="36">
        <v>20.12</v>
      </c>
      <c r="F13" s="36">
        <v>6</v>
      </c>
      <c r="G13" s="36"/>
    </row>
    <row r="14" spans="1:10" x14ac:dyDescent="0.2">
      <c r="A14" s="39">
        <v>42856</v>
      </c>
      <c r="B14" s="38">
        <v>0.38238425925925928</v>
      </c>
      <c r="C14" s="37" t="s">
        <v>11</v>
      </c>
      <c r="D14" s="37" t="s">
        <v>37</v>
      </c>
      <c r="E14" s="36">
        <v>42.51</v>
      </c>
      <c r="F14" s="36">
        <v>5</v>
      </c>
      <c r="G14" s="36"/>
    </row>
    <row r="15" spans="1:10" x14ac:dyDescent="0.2">
      <c r="A15" s="39">
        <v>42744</v>
      </c>
      <c r="B15" s="38">
        <v>0.3823611111111111</v>
      </c>
      <c r="C15" s="37" t="s">
        <v>11</v>
      </c>
      <c r="D15" s="37" t="s">
        <v>37</v>
      </c>
      <c r="E15" s="36">
        <v>43.82</v>
      </c>
      <c r="F15" s="36">
        <v>8</v>
      </c>
      <c r="G15" s="36"/>
    </row>
    <row r="16" spans="1:10" x14ac:dyDescent="0.2">
      <c r="A16" s="39">
        <v>42714</v>
      </c>
      <c r="B16" s="38">
        <v>0.37399305555555556</v>
      </c>
      <c r="C16" s="37" t="s">
        <v>11</v>
      </c>
      <c r="D16" s="37" t="s">
        <v>37</v>
      </c>
      <c r="E16" s="36">
        <v>20.57</v>
      </c>
      <c r="F16" s="36">
        <v>9</v>
      </c>
      <c r="G16" s="36"/>
    </row>
    <row r="17" spans="1:10" x14ac:dyDescent="0.2">
      <c r="A17" s="39">
        <v>42568</v>
      </c>
      <c r="B17" s="38">
        <v>0.38296296296296295</v>
      </c>
      <c r="C17" s="37" t="s">
        <v>11</v>
      </c>
      <c r="D17" s="37" t="s">
        <v>37</v>
      </c>
      <c r="E17" s="36">
        <v>9.32</v>
      </c>
      <c r="F17" s="36">
        <v>11</v>
      </c>
      <c r="G17" s="36"/>
    </row>
    <row r="18" spans="1:10" x14ac:dyDescent="0.2">
      <c r="A18" s="39">
        <v>42538</v>
      </c>
      <c r="B18" s="38">
        <v>0.37449074074074074</v>
      </c>
      <c r="C18" s="37" t="s">
        <v>11</v>
      </c>
      <c r="D18" s="37" t="s">
        <v>37</v>
      </c>
      <c r="E18" s="36">
        <v>23.95</v>
      </c>
      <c r="F18" s="36">
        <v>14</v>
      </c>
      <c r="G18" s="36"/>
      <c r="J18" s="40" t="s">
        <v>55</v>
      </c>
    </row>
    <row r="19" spans="1:10" x14ac:dyDescent="0.2">
      <c r="A19" s="39">
        <v>42458</v>
      </c>
      <c r="B19" s="38">
        <v>0.37387731481481479</v>
      </c>
      <c r="C19" s="37" t="s">
        <v>11</v>
      </c>
      <c r="D19" s="37" t="s">
        <v>37</v>
      </c>
      <c r="E19" s="36">
        <v>14.66</v>
      </c>
      <c r="F19" s="36">
        <v>10</v>
      </c>
      <c r="G19" s="36"/>
    </row>
    <row r="20" spans="1:10" x14ac:dyDescent="0.2">
      <c r="A20" s="39">
        <v>42264</v>
      </c>
      <c r="B20" s="38">
        <v>0.38269675925925928</v>
      </c>
      <c r="C20" s="37" t="s">
        <v>11</v>
      </c>
      <c r="D20" s="37" t="s">
        <v>37</v>
      </c>
      <c r="E20" s="36">
        <v>10.42</v>
      </c>
      <c r="F20" s="36">
        <v>11</v>
      </c>
      <c r="G20" s="36"/>
    </row>
    <row r="21" spans="1:10" x14ac:dyDescent="0.2">
      <c r="A21" s="39">
        <v>42184</v>
      </c>
      <c r="B21" s="38">
        <v>0.3831134259259259</v>
      </c>
      <c r="C21" s="37" t="s">
        <v>11</v>
      </c>
      <c r="D21" s="37" t="s">
        <v>37</v>
      </c>
      <c r="E21" s="36">
        <v>38.770000000000003</v>
      </c>
      <c r="F21" s="36">
        <v>13</v>
      </c>
      <c r="G21" s="36"/>
    </row>
    <row r="22" spans="1:10" x14ac:dyDescent="0.2">
      <c r="A22" s="39">
        <v>42008</v>
      </c>
      <c r="B22" s="38">
        <v>0.38247685185185187</v>
      </c>
      <c r="C22" s="37" t="s">
        <v>11</v>
      </c>
      <c r="D22" s="37" t="s">
        <v>37</v>
      </c>
      <c r="E22" s="36">
        <v>3.9</v>
      </c>
      <c r="F22" s="36">
        <v>3</v>
      </c>
      <c r="G22" s="36"/>
    </row>
    <row r="23" spans="1:10" x14ac:dyDescent="0.2">
      <c r="A23" s="39">
        <v>41738</v>
      </c>
      <c r="B23" s="38">
        <v>0.37402777777777779</v>
      </c>
      <c r="C23" s="37" t="s">
        <v>11</v>
      </c>
      <c r="D23" s="37" t="s">
        <v>37</v>
      </c>
      <c r="E23" s="36">
        <v>10.73</v>
      </c>
      <c r="F23" s="36">
        <v>17</v>
      </c>
      <c r="G23" s="36"/>
    </row>
    <row r="24" spans="1:10" x14ac:dyDescent="0.2">
      <c r="A24" s="39">
        <v>41736</v>
      </c>
      <c r="B24" s="38">
        <v>0.3825115740740741</v>
      </c>
      <c r="C24" s="37" t="s">
        <v>11</v>
      </c>
      <c r="D24" s="37" t="s">
        <v>37</v>
      </c>
      <c r="E24" s="36">
        <v>15.91</v>
      </c>
      <c r="F24" s="36">
        <v>14</v>
      </c>
      <c r="G24" s="36"/>
    </row>
    <row r="25" spans="1:10" x14ac:dyDescent="0.2">
      <c r="A25" s="39">
        <v>41672</v>
      </c>
      <c r="B25" s="38">
        <v>0.38218750000000001</v>
      </c>
      <c r="C25" s="37" t="s">
        <v>11</v>
      </c>
      <c r="D25" s="37" t="s">
        <v>37</v>
      </c>
      <c r="E25" s="36">
        <v>21.36</v>
      </c>
      <c r="F25" s="36">
        <v>9</v>
      </c>
      <c r="G25" s="36"/>
    </row>
    <row r="26" spans="1:10" x14ac:dyDescent="0.2">
      <c r="A26" s="39">
        <v>41608</v>
      </c>
      <c r="B26" s="38">
        <v>0.38231481481481483</v>
      </c>
      <c r="C26" s="37" t="s">
        <v>11</v>
      </c>
      <c r="D26" s="37" t="s">
        <v>37</v>
      </c>
      <c r="E26" s="36">
        <v>44.8</v>
      </c>
      <c r="F26" s="36">
        <v>15</v>
      </c>
      <c r="G26" s="36"/>
    </row>
    <row r="27" spans="1:10" x14ac:dyDescent="0.2">
      <c r="A27" s="39">
        <v>41384</v>
      </c>
      <c r="B27" s="38">
        <v>0.3825925925925926</v>
      </c>
      <c r="C27" s="37" t="s">
        <v>11</v>
      </c>
      <c r="D27" s="37" t="s">
        <v>37</v>
      </c>
      <c r="E27" s="36">
        <v>20.420000000000002</v>
      </c>
      <c r="F27" s="36">
        <v>7</v>
      </c>
      <c r="G27" s="36"/>
    </row>
    <row r="28" spans="1:10" x14ac:dyDescent="0.2">
      <c r="A28" s="39">
        <v>41265</v>
      </c>
      <c r="B28" s="38">
        <v>0.37799768518518517</v>
      </c>
      <c r="C28" s="37" t="s">
        <v>11</v>
      </c>
      <c r="D28" s="37" t="s">
        <v>37</v>
      </c>
      <c r="E28" s="36">
        <v>14.66</v>
      </c>
      <c r="F28" s="36">
        <v>4</v>
      </c>
      <c r="G28" s="36"/>
    </row>
    <row r="29" spans="1:10" x14ac:dyDescent="0.2">
      <c r="A29" s="39">
        <v>41210</v>
      </c>
      <c r="B29" s="38">
        <v>0.37353009259259257</v>
      </c>
      <c r="C29" s="37" t="s">
        <v>11</v>
      </c>
      <c r="D29" s="37" t="s">
        <v>37</v>
      </c>
      <c r="E29" s="36">
        <v>43.35</v>
      </c>
      <c r="F29" s="36">
        <v>11</v>
      </c>
      <c r="G29" s="36"/>
    </row>
    <row r="30" spans="1:10" x14ac:dyDescent="0.2">
      <c r="A30" s="39">
        <v>41130</v>
      </c>
      <c r="B30" s="38">
        <v>0.37357638888888889</v>
      </c>
      <c r="C30" s="37" t="s">
        <v>11</v>
      </c>
      <c r="D30" s="37" t="s">
        <v>37</v>
      </c>
      <c r="E30" s="36">
        <v>46.75</v>
      </c>
      <c r="F30" s="36">
        <v>14</v>
      </c>
      <c r="G30" s="36"/>
    </row>
    <row r="31" spans="1:10" x14ac:dyDescent="0.2">
      <c r="A31" s="39">
        <v>41128</v>
      </c>
      <c r="B31" s="38">
        <v>0.38208333333333333</v>
      </c>
      <c r="C31" s="37" t="s">
        <v>11</v>
      </c>
      <c r="D31" s="37" t="s">
        <v>37</v>
      </c>
      <c r="E31" s="36">
        <v>13.7</v>
      </c>
      <c r="F31" s="36">
        <v>7</v>
      </c>
      <c r="G31" s="36"/>
    </row>
    <row r="32" spans="1:10" x14ac:dyDescent="0.2">
      <c r="A32" s="39">
        <v>40993</v>
      </c>
      <c r="B32" s="38">
        <v>0.37797453703703704</v>
      </c>
      <c r="C32" s="37" t="s">
        <v>11</v>
      </c>
      <c r="D32" s="37" t="s">
        <v>37</v>
      </c>
      <c r="E32" s="36">
        <v>70.069999999999993</v>
      </c>
      <c r="F32" s="36">
        <v>10</v>
      </c>
      <c r="G32" s="36"/>
    </row>
    <row r="33" spans="1:7" x14ac:dyDescent="0.2">
      <c r="A33" s="39">
        <v>40920</v>
      </c>
      <c r="B33" s="38">
        <v>0.38222222222222224</v>
      </c>
      <c r="C33" s="37" t="s">
        <v>11</v>
      </c>
      <c r="D33" s="37" t="s">
        <v>37</v>
      </c>
      <c r="E33" s="36">
        <v>63.47</v>
      </c>
      <c r="F33" s="36">
        <v>13</v>
      </c>
      <c r="G33" s="36"/>
    </row>
    <row r="34" spans="1:7" x14ac:dyDescent="0.2">
      <c r="A34" s="39">
        <v>40865</v>
      </c>
      <c r="B34" s="38">
        <v>0.37765046296296295</v>
      </c>
      <c r="C34" s="37" t="s">
        <v>11</v>
      </c>
      <c r="D34" s="37" t="s">
        <v>37</v>
      </c>
      <c r="E34" s="36">
        <v>120</v>
      </c>
      <c r="F34" s="36">
        <v>20</v>
      </c>
      <c r="G34" s="36"/>
    </row>
    <row r="35" spans="1:7" x14ac:dyDescent="0.2">
      <c r="A35" s="39">
        <v>40778</v>
      </c>
      <c r="B35" s="38">
        <v>0.37359953703703702</v>
      </c>
      <c r="C35" s="37" t="s">
        <v>11</v>
      </c>
      <c r="D35" s="37" t="s">
        <v>37</v>
      </c>
      <c r="E35" s="36">
        <v>7.28</v>
      </c>
      <c r="F35" s="36">
        <v>10</v>
      </c>
      <c r="G35" s="36"/>
    </row>
    <row r="36" spans="1:7" x14ac:dyDescent="0.2">
      <c r="A36" s="39">
        <v>40769</v>
      </c>
      <c r="B36" s="38">
        <v>0.37793981481481481</v>
      </c>
      <c r="C36" s="37" t="s">
        <v>11</v>
      </c>
      <c r="D36" s="37" t="s">
        <v>37</v>
      </c>
      <c r="E36" s="36">
        <v>34.94</v>
      </c>
      <c r="F36" s="36">
        <v>10</v>
      </c>
      <c r="G36" s="36"/>
    </row>
    <row r="37" spans="1:7" x14ac:dyDescent="0.2">
      <c r="A37" s="39">
        <v>40760</v>
      </c>
      <c r="B37" s="38">
        <v>0.38215277777777779</v>
      </c>
      <c r="C37" s="37" t="s">
        <v>11</v>
      </c>
      <c r="D37" s="37" t="s">
        <v>37</v>
      </c>
      <c r="E37" s="36">
        <v>50.69</v>
      </c>
      <c r="F37" s="36">
        <v>13</v>
      </c>
      <c r="G37" s="36"/>
    </row>
    <row r="38" spans="1:7" x14ac:dyDescent="0.2">
      <c r="A38" s="39">
        <v>40202</v>
      </c>
      <c r="B38" s="38">
        <v>0.3737847222222222</v>
      </c>
      <c r="C38" s="37" t="s">
        <v>11</v>
      </c>
      <c r="D38" s="37" t="s">
        <v>37</v>
      </c>
      <c r="E38" s="36">
        <v>19.559999999999999</v>
      </c>
      <c r="F38" s="36">
        <v>6</v>
      </c>
      <c r="G38" s="36"/>
    </row>
    <row r="39" spans="1:7" x14ac:dyDescent="0.2">
      <c r="A39" s="39">
        <v>40200</v>
      </c>
      <c r="B39" s="38">
        <v>0.38225694444444447</v>
      </c>
      <c r="C39" s="37" t="s">
        <v>11</v>
      </c>
      <c r="D39" s="37" t="s">
        <v>37</v>
      </c>
      <c r="E39" s="36">
        <v>18.46</v>
      </c>
      <c r="F39" s="36">
        <v>10</v>
      </c>
      <c r="G39" s="36"/>
    </row>
    <row r="40" spans="1:7" x14ac:dyDescent="0.2">
      <c r="A40" s="39">
        <v>40186</v>
      </c>
      <c r="B40" s="38">
        <v>0.37386574074074075</v>
      </c>
      <c r="C40" s="37" t="s">
        <v>11</v>
      </c>
      <c r="D40" s="37" t="s">
        <v>37</v>
      </c>
      <c r="E40" s="36">
        <v>11.84</v>
      </c>
      <c r="F40" s="36">
        <v>8</v>
      </c>
      <c r="G40" s="36"/>
    </row>
    <row r="41" spans="1:7" x14ac:dyDescent="0.2">
      <c r="A41" s="39">
        <v>40104</v>
      </c>
      <c r="B41" s="38">
        <v>0.38230324074074074</v>
      </c>
      <c r="C41" s="37" t="s">
        <v>11</v>
      </c>
      <c r="D41" s="37" t="s">
        <v>37</v>
      </c>
      <c r="E41" s="36">
        <v>17.309999999999999</v>
      </c>
      <c r="F41" s="36">
        <v>10</v>
      </c>
      <c r="G41" s="36"/>
    </row>
    <row r="42" spans="1:7" x14ac:dyDescent="0.2">
      <c r="A42" s="39">
        <v>39921</v>
      </c>
      <c r="B42" s="38">
        <v>0.37881944444444443</v>
      </c>
      <c r="C42" s="37" t="s">
        <v>11</v>
      </c>
      <c r="D42" s="37" t="s">
        <v>37</v>
      </c>
      <c r="E42" s="36">
        <v>23.9</v>
      </c>
      <c r="F42" s="36">
        <v>16</v>
      </c>
      <c r="G42" s="36"/>
    </row>
    <row r="43" spans="1:7" x14ac:dyDescent="0.2">
      <c r="A43" s="39">
        <v>39889</v>
      </c>
      <c r="B43" s="38">
        <v>0.37880787037037039</v>
      </c>
      <c r="C43" s="37" t="s">
        <v>11</v>
      </c>
      <c r="D43" s="37" t="s">
        <v>37</v>
      </c>
      <c r="E43" s="36">
        <v>11.08</v>
      </c>
      <c r="F43" s="36">
        <v>17</v>
      </c>
      <c r="G43" s="36"/>
    </row>
    <row r="44" spans="1:7" x14ac:dyDescent="0.2">
      <c r="A44" s="39">
        <v>39825</v>
      </c>
      <c r="B44" s="38">
        <v>0.37869212962962961</v>
      </c>
      <c r="C44" s="37" t="s">
        <v>11</v>
      </c>
      <c r="D44" s="37" t="s">
        <v>37</v>
      </c>
      <c r="E44" s="36">
        <v>18.940000000000001</v>
      </c>
      <c r="F44" s="36">
        <v>16</v>
      </c>
      <c r="G44" s="36"/>
    </row>
    <row r="45" spans="1:7" x14ac:dyDescent="0.2">
      <c r="A45" s="39">
        <v>39697</v>
      </c>
      <c r="B45" s="38">
        <v>0.37836805555555558</v>
      </c>
      <c r="C45" s="37" t="s">
        <v>11</v>
      </c>
      <c r="D45" s="37" t="s">
        <v>37</v>
      </c>
      <c r="E45" s="36">
        <v>37.979999999999997</v>
      </c>
      <c r="F45" s="36">
        <v>22</v>
      </c>
      <c r="G45" s="36"/>
    </row>
    <row r="46" spans="1:7" x14ac:dyDescent="0.2">
      <c r="A46" s="39">
        <v>39665</v>
      </c>
      <c r="B46" s="38">
        <v>0.37831018518518517</v>
      </c>
      <c r="C46" s="37" t="s">
        <v>11</v>
      </c>
      <c r="D46" s="37" t="s">
        <v>37</v>
      </c>
      <c r="E46" s="36">
        <v>40.909999999999997</v>
      </c>
      <c r="F46" s="36">
        <v>19</v>
      </c>
      <c r="G46" s="36"/>
    </row>
    <row r="47" spans="1:7" x14ac:dyDescent="0.2">
      <c r="A47" s="39">
        <v>39560</v>
      </c>
      <c r="B47" s="38">
        <v>0.3823611111111111</v>
      </c>
      <c r="C47" s="37" t="s">
        <v>11</v>
      </c>
      <c r="D47" s="37" t="s">
        <v>37</v>
      </c>
      <c r="E47" s="36">
        <v>6.27</v>
      </c>
      <c r="F47" s="36">
        <v>7</v>
      </c>
      <c r="G47" s="36"/>
    </row>
    <row r="48" spans="1:7" x14ac:dyDescent="0.2">
      <c r="A48" s="39">
        <v>39032</v>
      </c>
      <c r="B48" s="38">
        <v>0.38188657407407406</v>
      </c>
      <c r="C48" s="37" t="s">
        <v>11</v>
      </c>
      <c r="D48" s="37" t="s">
        <v>37</v>
      </c>
      <c r="E48" s="36">
        <v>2.97</v>
      </c>
      <c r="F48" s="36">
        <v>1</v>
      </c>
      <c r="G48" s="36"/>
    </row>
    <row r="49" spans="1:7" x14ac:dyDescent="0.2">
      <c r="A49" s="39">
        <v>38801</v>
      </c>
      <c r="B49" s="38">
        <v>0.37766203703703705</v>
      </c>
      <c r="C49" s="37" t="s">
        <v>11</v>
      </c>
      <c r="D49" s="37" t="s">
        <v>37</v>
      </c>
      <c r="E49" s="36">
        <v>11.25</v>
      </c>
      <c r="F49" s="36">
        <v>10</v>
      </c>
      <c r="G49" s="36"/>
    </row>
    <row r="50" spans="1:7" x14ac:dyDescent="0.2">
      <c r="A50" s="39">
        <v>38641</v>
      </c>
      <c r="B50" s="38">
        <v>0.37747685185185187</v>
      </c>
      <c r="C50" s="37" t="s">
        <v>11</v>
      </c>
      <c r="D50" s="37" t="s">
        <v>37</v>
      </c>
      <c r="E50" s="36">
        <v>13.37</v>
      </c>
      <c r="F50" s="36">
        <v>11</v>
      </c>
      <c r="G50" s="36"/>
    </row>
    <row r="51" spans="1:7" x14ac:dyDescent="0.2">
      <c r="A51" s="39">
        <v>38465</v>
      </c>
      <c r="B51" s="38">
        <v>0.37785879629629632</v>
      </c>
      <c r="C51" s="37" t="s">
        <v>11</v>
      </c>
      <c r="D51" s="37" t="s">
        <v>37</v>
      </c>
      <c r="E51" s="36">
        <v>3.63</v>
      </c>
      <c r="F51" s="36">
        <v>3</v>
      </c>
      <c r="G51" s="36"/>
    </row>
    <row r="52" spans="1:7" x14ac:dyDescent="0.2">
      <c r="A52" s="39">
        <v>38106</v>
      </c>
      <c r="B52" s="38">
        <v>0.37385416666666665</v>
      </c>
      <c r="C52" s="37" t="s">
        <v>11</v>
      </c>
      <c r="D52" s="37" t="s">
        <v>37</v>
      </c>
      <c r="E52" s="36">
        <v>9.49</v>
      </c>
      <c r="F52" s="36">
        <v>16</v>
      </c>
      <c r="G52" s="36"/>
    </row>
    <row r="53" spans="1:7" x14ac:dyDescent="0.2">
      <c r="A53" s="39">
        <v>37960</v>
      </c>
      <c r="B53" s="38">
        <v>0.38302083333333331</v>
      </c>
      <c r="C53" s="37" t="s">
        <v>11</v>
      </c>
      <c r="D53" s="37" t="s">
        <v>37</v>
      </c>
      <c r="E53" s="36">
        <v>9.18</v>
      </c>
      <c r="F53" s="36">
        <v>17</v>
      </c>
      <c r="G53" s="36"/>
    </row>
    <row r="54" spans="1:7" x14ac:dyDescent="0.2">
      <c r="A54" s="39">
        <v>37665</v>
      </c>
      <c r="B54" s="38">
        <v>0.37884259259259262</v>
      </c>
      <c r="C54" s="37" t="s">
        <v>11</v>
      </c>
      <c r="D54" s="37" t="s">
        <v>37</v>
      </c>
      <c r="E54" s="36">
        <v>17.88</v>
      </c>
      <c r="F54" s="36">
        <v>18</v>
      </c>
      <c r="G54" s="36"/>
    </row>
    <row r="55" spans="1:7" x14ac:dyDescent="0.2">
      <c r="A55" s="39">
        <v>37633</v>
      </c>
      <c r="B55" s="38">
        <v>0.37872685185185184</v>
      </c>
      <c r="C55" s="37" t="s">
        <v>11</v>
      </c>
      <c r="D55" s="37" t="s">
        <v>37</v>
      </c>
      <c r="E55" s="36">
        <v>10.26</v>
      </c>
      <c r="F55" s="36">
        <v>28</v>
      </c>
      <c r="G55" s="36"/>
    </row>
    <row r="56" spans="1:7" x14ac:dyDescent="0.2">
      <c r="A56" s="39">
        <v>37537</v>
      </c>
      <c r="B56" s="38">
        <v>0.37876157407407407</v>
      </c>
      <c r="C56" s="37" t="s">
        <v>11</v>
      </c>
      <c r="D56" s="37" t="s">
        <v>37</v>
      </c>
      <c r="E56" s="36">
        <v>13.97</v>
      </c>
      <c r="F56" s="36">
        <v>17</v>
      </c>
      <c r="G56" s="36"/>
    </row>
    <row r="57" spans="1:7" x14ac:dyDescent="0.2">
      <c r="A57" s="39">
        <v>37354</v>
      </c>
      <c r="B57" s="38">
        <v>0.37468750000000001</v>
      </c>
      <c r="C57" s="37" t="s">
        <v>11</v>
      </c>
      <c r="D57" s="37" t="s">
        <v>37</v>
      </c>
      <c r="E57" s="36">
        <v>14.41</v>
      </c>
      <c r="F57" s="36">
        <v>51</v>
      </c>
      <c r="G57" s="36"/>
    </row>
    <row r="58" spans="1:7" x14ac:dyDescent="0.2">
      <c r="A58" s="39">
        <v>36810</v>
      </c>
      <c r="B58" s="38">
        <v>0.38351851851851854</v>
      </c>
      <c r="C58" s="37" t="s">
        <v>11</v>
      </c>
      <c r="D58" s="37" t="s">
        <v>37</v>
      </c>
      <c r="E58" s="36">
        <v>18.64</v>
      </c>
      <c r="F58" s="36">
        <v>10</v>
      </c>
      <c r="G58" s="3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3C623-D831-6A4D-8E83-159473741B77}">
  <sheetPr>
    <outlinePr summaryBelow="0" summaryRight="0"/>
  </sheetPr>
  <dimension ref="A1:J500"/>
  <sheetViews>
    <sheetView workbookViewId="0"/>
  </sheetViews>
  <sheetFormatPr baseColWidth="10" defaultColWidth="12.6640625" defaultRowHeight="15.75" customHeight="1" x14ac:dyDescent="0.15"/>
  <cols>
    <col min="1" max="16384" width="12.6640625" style="32"/>
  </cols>
  <sheetData>
    <row r="1" spans="1:10" x14ac:dyDescent="0.2">
      <c r="A1" s="34" t="s">
        <v>0</v>
      </c>
      <c r="B1" s="35" t="s">
        <v>1</v>
      </c>
      <c r="C1" s="35" t="s">
        <v>2</v>
      </c>
      <c r="D1" s="35" t="s">
        <v>3</v>
      </c>
      <c r="E1" s="34" t="s">
        <v>4</v>
      </c>
      <c r="F1" s="34" t="s">
        <v>5</v>
      </c>
      <c r="G1" s="34" t="s">
        <v>14</v>
      </c>
      <c r="H1" s="34" t="s">
        <v>7</v>
      </c>
      <c r="I1" s="34" t="s">
        <v>8</v>
      </c>
      <c r="J1" s="34" t="s">
        <v>9</v>
      </c>
    </row>
    <row r="2" spans="1:10" x14ac:dyDescent="0.2">
      <c r="A2" s="47">
        <v>43539</v>
      </c>
      <c r="B2" s="46">
        <v>0.36981481481481482</v>
      </c>
      <c r="C2" s="44" t="s">
        <v>11</v>
      </c>
      <c r="D2" s="44" t="s">
        <v>37</v>
      </c>
      <c r="E2" s="45">
        <v>16.670000000000002</v>
      </c>
      <c r="F2" s="45">
        <v>1251</v>
      </c>
      <c r="G2" s="44"/>
      <c r="J2" s="44" t="s">
        <v>70</v>
      </c>
    </row>
    <row r="3" spans="1:10" x14ac:dyDescent="0.2">
      <c r="A3" s="47">
        <v>43258</v>
      </c>
      <c r="B3" s="46">
        <v>0.37493055555555554</v>
      </c>
      <c r="C3" s="44" t="s">
        <v>11</v>
      </c>
      <c r="D3" s="44" t="s">
        <v>37</v>
      </c>
      <c r="E3" s="45">
        <v>10.14</v>
      </c>
      <c r="F3" s="45">
        <v>4290</v>
      </c>
      <c r="G3" s="44"/>
      <c r="J3" s="44" t="s">
        <v>69</v>
      </c>
    </row>
    <row r="4" spans="1:10" x14ac:dyDescent="0.2">
      <c r="A4" s="47">
        <v>43089</v>
      </c>
      <c r="B4" s="46">
        <v>0.37819444444444444</v>
      </c>
      <c r="C4" s="44" t="s">
        <v>11</v>
      </c>
      <c r="D4" s="44" t="s">
        <v>37</v>
      </c>
      <c r="E4" s="45">
        <v>7.51</v>
      </c>
      <c r="F4" s="45">
        <v>256</v>
      </c>
      <c r="G4" s="44"/>
      <c r="J4" s="44" t="s">
        <v>68</v>
      </c>
    </row>
    <row r="5" spans="1:10" x14ac:dyDescent="0.2">
      <c r="A5" s="47">
        <v>42641</v>
      </c>
      <c r="B5" s="46">
        <v>0.37829861111111113</v>
      </c>
      <c r="C5" s="44" t="s">
        <v>11</v>
      </c>
      <c r="D5" s="44" t="s">
        <v>37</v>
      </c>
      <c r="E5" s="45">
        <v>7.29</v>
      </c>
      <c r="F5" s="45">
        <v>604</v>
      </c>
      <c r="G5" s="44"/>
      <c r="J5" s="44" t="s">
        <v>67</v>
      </c>
    </row>
    <row r="6" spans="1:10" x14ac:dyDescent="0.2">
      <c r="A6" s="47">
        <v>42561</v>
      </c>
      <c r="B6" s="46">
        <v>0.3787962962962963</v>
      </c>
      <c r="C6" s="44" t="s">
        <v>11</v>
      </c>
      <c r="D6" s="44" t="s">
        <v>37</v>
      </c>
      <c r="E6" s="45">
        <v>11.17</v>
      </c>
      <c r="F6" s="45">
        <v>4332</v>
      </c>
      <c r="G6" s="44"/>
      <c r="J6" s="44" t="s">
        <v>66</v>
      </c>
    </row>
    <row r="7" spans="1:10" x14ac:dyDescent="0.2">
      <c r="A7" s="47">
        <v>42243</v>
      </c>
      <c r="B7" s="46">
        <v>0.37031249999999999</v>
      </c>
      <c r="C7" s="44" t="s">
        <v>11</v>
      </c>
      <c r="D7" s="44" t="s">
        <v>37</v>
      </c>
      <c r="E7" s="45">
        <v>6.11</v>
      </c>
      <c r="F7" s="45">
        <v>110</v>
      </c>
      <c r="G7" s="44"/>
      <c r="J7" s="44" t="s">
        <v>65</v>
      </c>
    </row>
    <row r="8" spans="1:10" x14ac:dyDescent="0.2">
      <c r="A8" s="47">
        <v>41850</v>
      </c>
      <c r="B8" s="46">
        <v>0.37402777777777779</v>
      </c>
      <c r="C8" s="44" t="s">
        <v>11</v>
      </c>
      <c r="D8" s="44" t="s">
        <v>37</v>
      </c>
      <c r="E8" s="45">
        <v>11.08</v>
      </c>
      <c r="F8" s="45">
        <v>1110</v>
      </c>
      <c r="G8" s="44"/>
      <c r="J8" s="44" t="s">
        <v>63</v>
      </c>
    </row>
    <row r="9" spans="1:10" x14ac:dyDescent="0.2">
      <c r="A9" s="47">
        <v>41386</v>
      </c>
      <c r="B9" s="46">
        <v>0.37420138888888888</v>
      </c>
      <c r="C9" s="44" t="s">
        <v>11</v>
      </c>
      <c r="D9" s="44" t="s">
        <v>37</v>
      </c>
      <c r="E9" s="45">
        <v>9.59</v>
      </c>
      <c r="F9" s="45">
        <v>549</v>
      </c>
      <c r="G9" s="44"/>
      <c r="J9" s="44" t="s">
        <v>64</v>
      </c>
    </row>
    <row r="10" spans="1:10" x14ac:dyDescent="0.2">
      <c r="A10" s="47">
        <v>41347</v>
      </c>
      <c r="B10" s="46">
        <v>0.36981481481481482</v>
      </c>
      <c r="C10" s="44" t="s">
        <v>11</v>
      </c>
      <c r="D10" s="44" t="s">
        <v>37</v>
      </c>
      <c r="E10" s="45">
        <v>11.21</v>
      </c>
      <c r="F10" s="45">
        <v>2706</v>
      </c>
      <c r="G10" s="44"/>
      <c r="J10" s="44" t="s">
        <v>61</v>
      </c>
    </row>
    <row r="11" spans="1:10" x14ac:dyDescent="0.2">
      <c r="A11" s="47">
        <v>41331</v>
      </c>
      <c r="B11" s="46">
        <v>0.36964120370370368</v>
      </c>
      <c r="C11" s="44" t="s">
        <v>11</v>
      </c>
      <c r="D11" s="44" t="s">
        <v>37</v>
      </c>
      <c r="E11" s="45">
        <v>16.02</v>
      </c>
      <c r="F11" s="45">
        <v>1676</v>
      </c>
      <c r="G11" s="44"/>
      <c r="J11" s="44" t="s">
        <v>64</v>
      </c>
    </row>
    <row r="12" spans="1:10" x14ac:dyDescent="0.2">
      <c r="A12" s="47">
        <v>40899</v>
      </c>
      <c r="B12" s="46">
        <v>0.36957175925925928</v>
      </c>
      <c r="C12" s="44" t="s">
        <v>11</v>
      </c>
      <c r="D12" s="44" t="s">
        <v>37</v>
      </c>
      <c r="E12" s="45">
        <v>10.85</v>
      </c>
      <c r="F12" s="45">
        <v>342</v>
      </c>
      <c r="G12" s="44"/>
      <c r="J12" s="44" t="s">
        <v>62</v>
      </c>
    </row>
    <row r="13" spans="1:10" x14ac:dyDescent="0.2">
      <c r="A13" s="47">
        <v>40787</v>
      </c>
      <c r="B13" s="46">
        <v>0.36935185185185188</v>
      </c>
      <c r="C13" s="44" t="s">
        <v>11</v>
      </c>
      <c r="D13" s="44" t="s">
        <v>37</v>
      </c>
      <c r="E13" s="45">
        <v>9.84</v>
      </c>
      <c r="F13" s="45">
        <v>2165</v>
      </c>
      <c r="G13" s="44"/>
      <c r="J13" s="44" t="s">
        <v>63</v>
      </c>
    </row>
    <row r="14" spans="1:10" x14ac:dyDescent="0.2">
      <c r="A14" s="47">
        <v>40611</v>
      </c>
      <c r="B14" s="46">
        <v>0.3694560185185185</v>
      </c>
      <c r="C14" s="44" t="s">
        <v>11</v>
      </c>
      <c r="D14" s="44" t="s">
        <v>37</v>
      </c>
      <c r="E14" s="45">
        <v>15.76</v>
      </c>
      <c r="F14" s="45">
        <v>1736</v>
      </c>
      <c r="G14" s="44"/>
      <c r="J14" s="44" t="s">
        <v>62</v>
      </c>
    </row>
    <row r="15" spans="1:10" x14ac:dyDescent="0.2">
      <c r="A15" s="47">
        <v>40305</v>
      </c>
      <c r="B15" s="46">
        <v>0.37809027777777776</v>
      </c>
      <c r="C15" s="44" t="s">
        <v>11</v>
      </c>
      <c r="D15" s="44" t="s">
        <v>37</v>
      </c>
      <c r="E15" s="45">
        <v>9.2899999999999991</v>
      </c>
      <c r="F15" s="45">
        <v>1184</v>
      </c>
      <c r="G15" s="44"/>
      <c r="J15" s="44" t="s">
        <v>61</v>
      </c>
    </row>
    <row r="16" spans="1:10" x14ac:dyDescent="0.2">
      <c r="A16" s="47">
        <v>40257</v>
      </c>
      <c r="B16" s="46">
        <v>0.37820601851851854</v>
      </c>
      <c r="C16" s="44" t="s">
        <v>11</v>
      </c>
      <c r="D16" s="44" t="s">
        <v>37</v>
      </c>
      <c r="E16" s="45">
        <v>15.13</v>
      </c>
      <c r="F16" s="45">
        <v>391</v>
      </c>
      <c r="G16" s="44"/>
      <c r="J16" s="44" t="s">
        <v>61</v>
      </c>
    </row>
    <row r="17" spans="1:10" x14ac:dyDescent="0.2">
      <c r="A17" s="47">
        <v>40225</v>
      </c>
      <c r="B17" s="46">
        <v>0.37817129629629631</v>
      </c>
      <c r="C17" s="44" t="s">
        <v>11</v>
      </c>
      <c r="D17" s="44" t="s">
        <v>37</v>
      </c>
      <c r="E17" s="45">
        <v>13.2</v>
      </c>
      <c r="F17" s="45">
        <v>44</v>
      </c>
      <c r="G17" s="44"/>
      <c r="J17" s="44" t="s">
        <v>60</v>
      </c>
    </row>
    <row r="18" spans="1:10" x14ac:dyDescent="0.2">
      <c r="A18" s="47">
        <v>39715</v>
      </c>
      <c r="B18" s="46">
        <v>0.36987268518518518</v>
      </c>
      <c r="C18" s="44" t="s">
        <v>11</v>
      </c>
      <c r="D18" s="44" t="s">
        <v>37</v>
      </c>
      <c r="E18" s="45">
        <v>18.52</v>
      </c>
      <c r="F18" s="45">
        <v>1810</v>
      </c>
      <c r="G18" s="44"/>
      <c r="J18" s="44" t="s">
        <v>59</v>
      </c>
    </row>
    <row r="19" spans="1:10" x14ac:dyDescent="0.2">
      <c r="A19" s="47">
        <v>38947</v>
      </c>
      <c r="B19" s="46">
        <v>0.36944444444444446</v>
      </c>
      <c r="C19" s="44" t="s">
        <v>11</v>
      </c>
      <c r="D19" s="44" t="s">
        <v>37</v>
      </c>
      <c r="E19" s="45">
        <v>14.63</v>
      </c>
      <c r="F19" s="45">
        <v>2021</v>
      </c>
      <c r="G19" s="44"/>
      <c r="J19" s="44" t="s">
        <v>58</v>
      </c>
    </row>
    <row r="20" spans="1:10" x14ac:dyDescent="0.2">
      <c r="A20" s="44"/>
      <c r="B20" s="44"/>
      <c r="C20" s="44"/>
      <c r="D20" s="44"/>
      <c r="E20" s="44"/>
      <c r="F20" s="44"/>
      <c r="G20" s="44"/>
      <c r="H20" s="44"/>
    </row>
    <row r="21" spans="1:10" x14ac:dyDescent="0.2">
      <c r="A21" s="44"/>
      <c r="B21" s="44"/>
      <c r="C21" s="44"/>
      <c r="D21" s="44"/>
      <c r="E21" s="44"/>
      <c r="F21" s="44"/>
      <c r="G21" s="44"/>
      <c r="H21" s="44"/>
    </row>
    <row r="22" spans="1:10" x14ac:dyDescent="0.2">
      <c r="A22" s="44"/>
      <c r="B22" s="44"/>
      <c r="C22" s="44"/>
      <c r="D22" s="44"/>
      <c r="E22" s="44"/>
      <c r="F22" s="44"/>
      <c r="G22" s="44"/>
      <c r="H22" s="44"/>
    </row>
    <row r="23" spans="1:10" x14ac:dyDescent="0.2">
      <c r="A23" s="44"/>
      <c r="B23" s="44"/>
      <c r="C23" s="44"/>
      <c r="D23" s="44"/>
      <c r="E23" s="44"/>
      <c r="F23" s="44"/>
      <c r="G23" s="44"/>
      <c r="H23" s="44"/>
    </row>
    <row r="24" spans="1:10" x14ac:dyDescent="0.2">
      <c r="A24" s="44"/>
      <c r="B24" s="44"/>
      <c r="C24" s="44"/>
      <c r="D24" s="44"/>
      <c r="E24" s="44"/>
      <c r="F24" s="44"/>
      <c r="G24" s="44"/>
      <c r="H24" s="44"/>
    </row>
    <row r="25" spans="1:10" x14ac:dyDescent="0.2">
      <c r="A25" s="44"/>
      <c r="B25" s="44"/>
      <c r="C25" s="44"/>
      <c r="D25" s="44"/>
      <c r="E25" s="44"/>
      <c r="F25" s="44"/>
      <c r="G25" s="44"/>
      <c r="H25" s="44"/>
    </row>
    <row r="26" spans="1:10" x14ac:dyDescent="0.2">
      <c r="A26" s="44"/>
      <c r="B26" s="44"/>
      <c r="C26" s="44"/>
      <c r="D26" s="44"/>
      <c r="E26" s="44"/>
      <c r="F26" s="44"/>
      <c r="G26" s="44"/>
      <c r="H26" s="44"/>
    </row>
    <row r="27" spans="1:10" x14ac:dyDescent="0.2">
      <c r="A27" s="44"/>
      <c r="B27" s="44"/>
      <c r="C27" s="44"/>
      <c r="D27" s="44"/>
      <c r="E27" s="44"/>
      <c r="F27" s="44"/>
      <c r="G27" s="44"/>
      <c r="H27" s="44"/>
    </row>
    <row r="28" spans="1:10" x14ac:dyDescent="0.2">
      <c r="A28" s="44"/>
      <c r="B28" s="44"/>
      <c r="C28" s="44"/>
      <c r="D28" s="44"/>
      <c r="E28" s="44"/>
      <c r="F28" s="44"/>
      <c r="G28" s="44"/>
      <c r="H28" s="44"/>
    </row>
    <row r="29" spans="1:10" x14ac:dyDescent="0.2">
      <c r="A29" s="44"/>
      <c r="B29" s="44"/>
      <c r="C29" s="44"/>
      <c r="D29" s="44"/>
      <c r="E29" s="44"/>
      <c r="F29" s="44"/>
      <c r="G29" s="44"/>
      <c r="H29" s="44"/>
    </row>
    <row r="30" spans="1:10" x14ac:dyDescent="0.2">
      <c r="A30" s="44"/>
      <c r="B30" s="44"/>
      <c r="C30" s="44"/>
      <c r="D30" s="44"/>
      <c r="E30" s="44"/>
      <c r="F30" s="44"/>
      <c r="G30" s="44"/>
      <c r="H30" s="44"/>
    </row>
    <row r="31" spans="1:10" x14ac:dyDescent="0.2">
      <c r="A31" s="44"/>
      <c r="B31" s="44"/>
      <c r="C31" s="44"/>
      <c r="D31" s="44"/>
      <c r="E31" s="44"/>
      <c r="F31" s="44"/>
      <c r="G31" s="44"/>
      <c r="H31" s="44"/>
    </row>
    <row r="32" spans="1:10" x14ac:dyDescent="0.2">
      <c r="A32" s="44"/>
      <c r="B32" s="44"/>
      <c r="C32" s="44"/>
      <c r="D32" s="44"/>
      <c r="E32" s="44"/>
      <c r="F32" s="44"/>
      <c r="G32" s="44"/>
      <c r="H32" s="44"/>
    </row>
    <row r="33" spans="1:8" x14ac:dyDescent="0.2">
      <c r="A33" s="44"/>
      <c r="B33" s="44"/>
      <c r="C33" s="44"/>
      <c r="D33" s="44"/>
      <c r="E33" s="44"/>
      <c r="F33" s="44"/>
      <c r="G33" s="44"/>
      <c r="H33" s="44"/>
    </row>
    <row r="34" spans="1:8" x14ac:dyDescent="0.2">
      <c r="A34" s="44"/>
      <c r="B34" s="44"/>
      <c r="C34" s="44"/>
      <c r="D34" s="44"/>
      <c r="E34" s="44"/>
      <c r="F34" s="44"/>
      <c r="G34" s="44"/>
      <c r="H34" s="44"/>
    </row>
    <row r="35" spans="1:8" x14ac:dyDescent="0.2">
      <c r="A35" s="44"/>
      <c r="B35" s="44"/>
      <c r="C35" s="44"/>
      <c r="D35" s="44"/>
      <c r="E35" s="44"/>
      <c r="F35" s="44"/>
      <c r="G35" s="44"/>
      <c r="H35" s="44"/>
    </row>
    <row r="36" spans="1:8" x14ac:dyDescent="0.2">
      <c r="A36" s="44"/>
      <c r="B36" s="44"/>
      <c r="C36" s="44"/>
      <c r="D36" s="44"/>
      <c r="E36" s="44"/>
      <c r="F36" s="44"/>
      <c r="G36" s="44"/>
      <c r="H36" s="44"/>
    </row>
    <row r="37" spans="1:8" x14ac:dyDescent="0.2">
      <c r="A37" s="44"/>
      <c r="B37" s="44"/>
      <c r="C37" s="44"/>
      <c r="D37" s="44"/>
      <c r="E37" s="44"/>
      <c r="F37" s="44"/>
      <c r="G37" s="44"/>
      <c r="H37" s="44"/>
    </row>
    <row r="38" spans="1:8" x14ac:dyDescent="0.2">
      <c r="A38" s="44"/>
      <c r="B38" s="44"/>
      <c r="C38" s="44"/>
      <c r="D38" s="44"/>
      <c r="E38" s="44"/>
      <c r="F38" s="44"/>
      <c r="G38" s="44"/>
      <c r="H38" s="44"/>
    </row>
    <row r="39" spans="1:8" x14ac:dyDescent="0.2">
      <c r="A39" s="44"/>
      <c r="B39" s="44"/>
      <c r="C39" s="44"/>
      <c r="D39" s="44"/>
      <c r="E39" s="44"/>
      <c r="F39" s="44"/>
      <c r="G39" s="44"/>
      <c r="H39" s="44"/>
    </row>
    <row r="40" spans="1:8" x14ac:dyDescent="0.2">
      <c r="A40" s="44"/>
      <c r="B40" s="44"/>
      <c r="C40" s="44"/>
      <c r="D40" s="44"/>
      <c r="E40" s="44"/>
      <c r="F40" s="44"/>
      <c r="G40" s="44"/>
      <c r="H40" s="44"/>
    </row>
    <row r="41" spans="1:8" x14ac:dyDescent="0.2">
      <c r="A41" s="44"/>
      <c r="B41" s="44"/>
      <c r="C41" s="44"/>
      <c r="D41" s="44"/>
      <c r="E41" s="44"/>
      <c r="F41" s="44"/>
      <c r="G41" s="44"/>
      <c r="H41" s="44"/>
    </row>
    <row r="42" spans="1:8" x14ac:dyDescent="0.2">
      <c r="A42" s="44"/>
      <c r="B42" s="44"/>
      <c r="C42" s="44"/>
      <c r="D42" s="44"/>
      <c r="E42" s="44"/>
      <c r="F42" s="44"/>
      <c r="G42" s="44"/>
      <c r="H42" s="44"/>
    </row>
    <row r="43" spans="1:8" x14ac:dyDescent="0.2">
      <c r="A43" s="44"/>
      <c r="B43" s="44"/>
      <c r="C43" s="44"/>
      <c r="D43" s="44"/>
      <c r="E43" s="44"/>
      <c r="F43" s="44"/>
      <c r="G43" s="44"/>
      <c r="H43" s="44"/>
    </row>
    <row r="44" spans="1:8" x14ac:dyDescent="0.2">
      <c r="A44" s="44"/>
      <c r="B44" s="44"/>
      <c r="C44" s="44"/>
      <c r="D44" s="44"/>
      <c r="E44" s="44"/>
      <c r="F44" s="44"/>
      <c r="G44" s="44"/>
      <c r="H44" s="44"/>
    </row>
    <row r="45" spans="1:8" x14ac:dyDescent="0.2">
      <c r="A45" s="44"/>
      <c r="B45" s="44"/>
      <c r="C45" s="44"/>
      <c r="D45" s="44"/>
      <c r="E45" s="44"/>
      <c r="F45" s="44"/>
      <c r="G45" s="44"/>
      <c r="H45" s="44"/>
    </row>
    <row r="46" spans="1:8" x14ac:dyDescent="0.2">
      <c r="A46" s="44"/>
      <c r="B46" s="44"/>
      <c r="C46" s="44"/>
      <c r="D46" s="44"/>
      <c r="E46" s="44"/>
      <c r="F46" s="44"/>
      <c r="G46" s="44"/>
      <c r="H46" s="44"/>
    </row>
    <row r="47" spans="1:8" x14ac:dyDescent="0.2">
      <c r="A47" s="44"/>
      <c r="B47" s="44"/>
      <c r="C47" s="44"/>
      <c r="D47" s="44"/>
      <c r="E47" s="44"/>
      <c r="F47" s="44"/>
      <c r="G47" s="44"/>
      <c r="H47" s="44"/>
    </row>
    <row r="48" spans="1:8" x14ac:dyDescent="0.2">
      <c r="A48" s="44"/>
      <c r="B48" s="44"/>
      <c r="C48" s="44"/>
      <c r="D48" s="44"/>
      <c r="E48" s="44"/>
      <c r="F48" s="44"/>
      <c r="G48" s="44"/>
      <c r="H48" s="44"/>
    </row>
    <row r="49" spans="1:8" x14ac:dyDescent="0.2">
      <c r="A49" s="44"/>
      <c r="B49" s="44"/>
      <c r="C49" s="44"/>
      <c r="D49" s="44"/>
      <c r="E49" s="44"/>
      <c r="F49" s="44"/>
      <c r="G49" s="44"/>
      <c r="H49" s="44"/>
    </row>
    <row r="50" spans="1:8" x14ac:dyDescent="0.2">
      <c r="A50" s="44"/>
      <c r="B50" s="44"/>
      <c r="C50" s="44"/>
      <c r="D50" s="44"/>
      <c r="E50" s="44"/>
      <c r="F50" s="44"/>
      <c r="G50" s="44"/>
      <c r="H50" s="44"/>
    </row>
    <row r="51" spans="1:8" x14ac:dyDescent="0.2">
      <c r="A51" s="44"/>
      <c r="B51" s="44"/>
      <c r="C51" s="44"/>
      <c r="D51" s="44"/>
      <c r="E51" s="44"/>
      <c r="F51" s="44"/>
      <c r="G51" s="44"/>
      <c r="H51" s="44"/>
    </row>
    <row r="52" spans="1:8" x14ac:dyDescent="0.2">
      <c r="A52" s="44"/>
      <c r="B52" s="44"/>
      <c r="C52" s="44"/>
      <c r="D52" s="44"/>
      <c r="E52" s="44"/>
      <c r="F52" s="44"/>
      <c r="G52" s="44"/>
      <c r="H52" s="44"/>
    </row>
    <row r="53" spans="1:8" x14ac:dyDescent="0.2">
      <c r="A53" s="44"/>
      <c r="B53" s="44"/>
      <c r="C53" s="44"/>
      <c r="D53" s="44"/>
      <c r="E53" s="44"/>
      <c r="F53" s="44"/>
      <c r="G53" s="44"/>
      <c r="H53" s="44"/>
    </row>
    <row r="54" spans="1:8" x14ac:dyDescent="0.2">
      <c r="A54" s="44"/>
      <c r="B54" s="44"/>
      <c r="C54" s="44"/>
      <c r="D54" s="44"/>
      <c r="E54" s="44"/>
      <c r="F54" s="44"/>
      <c r="G54" s="44"/>
      <c r="H54" s="44"/>
    </row>
    <row r="55" spans="1:8" x14ac:dyDescent="0.2">
      <c r="A55" s="44"/>
      <c r="B55" s="44"/>
      <c r="C55" s="44"/>
      <c r="D55" s="44"/>
      <c r="E55" s="44"/>
      <c r="F55" s="44"/>
      <c r="G55" s="44"/>
      <c r="H55" s="44"/>
    </row>
    <row r="56" spans="1:8" x14ac:dyDescent="0.2">
      <c r="A56" s="44"/>
      <c r="B56" s="44"/>
      <c r="C56" s="44"/>
      <c r="D56" s="44"/>
      <c r="E56" s="44"/>
      <c r="F56" s="44"/>
      <c r="G56" s="44"/>
      <c r="H56" s="44"/>
    </row>
    <row r="57" spans="1:8" x14ac:dyDescent="0.2">
      <c r="A57" s="44"/>
      <c r="B57" s="44"/>
      <c r="C57" s="44"/>
      <c r="D57" s="44"/>
      <c r="E57" s="44"/>
      <c r="F57" s="44"/>
      <c r="G57" s="44"/>
      <c r="H57" s="44"/>
    </row>
    <row r="58" spans="1:8" x14ac:dyDescent="0.2">
      <c r="A58" s="44"/>
      <c r="B58" s="44"/>
      <c r="C58" s="44"/>
      <c r="D58" s="44"/>
      <c r="E58" s="44"/>
      <c r="F58" s="44"/>
      <c r="G58" s="44"/>
      <c r="H58" s="44"/>
    </row>
    <row r="59" spans="1:8" x14ac:dyDescent="0.2">
      <c r="A59" s="44"/>
      <c r="B59" s="44"/>
      <c r="C59" s="44"/>
      <c r="D59" s="44"/>
      <c r="E59" s="44"/>
      <c r="F59" s="44"/>
      <c r="G59" s="44"/>
      <c r="H59" s="44"/>
    </row>
    <row r="60" spans="1:8" x14ac:dyDescent="0.2">
      <c r="A60" s="44"/>
      <c r="B60" s="44"/>
      <c r="C60" s="44"/>
      <c r="D60" s="44"/>
      <c r="E60" s="44"/>
      <c r="F60" s="44"/>
      <c r="G60" s="44"/>
      <c r="H60" s="44"/>
    </row>
    <row r="61" spans="1:8" x14ac:dyDescent="0.2">
      <c r="A61" s="44"/>
      <c r="B61" s="44"/>
      <c r="C61" s="44"/>
      <c r="D61" s="44"/>
      <c r="E61" s="44"/>
      <c r="F61" s="44"/>
      <c r="G61" s="44"/>
      <c r="H61" s="44"/>
    </row>
    <row r="62" spans="1:8" x14ac:dyDescent="0.2">
      <c r="A62" s="44"/>
      <c r="B62" s="44"/>
      <c r="C62" s="44"/>
      <c r="D62" s="44"/>
      <c r="E62" s="44"/>
      <c r="F62" s="44"/>
      <c r="G62" s="44"/>
      <c r="H62" s="44"/>
    </row>
    <row r="63" spans="1:8" x14ac:dyDescent="0.2">
      <c r="A63" s="44"/>
      <c r="B63" s="44"/>
      <c r="C63" s="44"/>
      <c r="D63" s="44"/>
      <c r="E63" s="44"/>
      <c r="F63" s="44"/>
      <c r="G63" s="44"/>
      <c r="H63" s="44"/>
    </row>
    <row r="64" spans="1:8" x14ac:dyDescent="0.2">
      <c r="A64" s="44"/>
      <c r="B64" s="44"/>
      <c r="C64" s="44"/>
      <c r="D64" s="44"/>
      <c r="E64" s="44"/>
      <c r="F64" s="44"/>
      <c r="G64" s="44"/>
      <c r="H64" s="44"/>
    </row>
    <row r="65" spans="1:8" x14ac:dyDescent="0.2">
      <c r="A65" s="44"/>
      <c r="B65" s="44"/>
      <c r="C65" s="44"/>
      <c r="D65" s="44"/>
      <c r="E65" s="44"/>
      <c r="F65" s="44"/>
      <c r="G65" s="44"/>
      <c r="H65" s="44"/>
    </row>
    <row r="66" spans="1:8" x14ac:dyDescent="0.2">
      <c r="A66" s="44"/>
      <c r="B66" s="44"/>
      <c r="C66" s="44"/>
      <c r="D66" s="44"/>
      <c r="E66" s="44"/>
      <c r="F66" s="44"/>
      <c r="G66" s="44"/>
      <c r="H66" s="44"/>
    </row>
    <row r="67" spans="1:8" x14ac:dyDescent="0.2">
      <c r="A67" s="44"/>
      <c r="B67" s="44"/>
      <c r="C67" s="44"/>
      <c r="D67" s="44"/>
      <c r="E67" s="44"/>
      <c r="F67" s="44"/>
      <c r="G67" s="44"/>
      <c r="H67" s="44"/>
    </row>
    <row r="68" spans="1:8" x14ac:dyDescent="0.2">
      <c r="A68" s="44"/>
      <c r="B68" s="44"/>
      <c r="C68" s="44"/>
      <c r="D68" s="44"/>
      <c r="E68" s="44"/>
      <c r="F68" s="44"/>
      <c r="G68" s="44"/>
      <c r="H68" s="44"/>
    </row>
    <row r="69" spans="1:8" x14ac:dyDescent="0.2">
      <c r="A69" s="44"/>
      <c r="B69" s="44"/>
      <c r="C69" s="44"/>
      <c r="D69" s="44"/>
      <c r="E69" s="44"/>
      <c r="F69" s="44"/>
      <c r="G69" s="44"/>
      <c r="H69" s="44"/>
    </row>
    <row r="70" spans="1:8" x14ac:dyDescent="0.2">
      <c r="A70" s="44"/>
      <c r="B70" s="44"/>
      <c r="C70" s="44"/>
      <c r="D70" s="44"/>
      <c r="E70" s="44"/>
      <c r="F70" s="44"/>
      <c r="G70" s="44"/>
      <c r="H70" s="44"/>
    </row>
    <row r="71" spans="1:8" x14ac:dyDescent="0.2">
      <c r="A71" s="44"/>
      <c r="B71" s="44"/>
      <c r="C71" s="44"/>
      <c r="D71" s="44"/>
      <c r="E71" s="44"/>
      <c r="F71" s="44"/>
      <c r="G71" s="44"/>
      <c r="H71" s="44"/>
    </row>
    <row r="72" spans="1:8" x14ac:dyDescent="0.2">
      <c r="A72" s="44"/>
      <c r="B72" s="44"/>
      <c r="C72" s="44"/>
      <c r="D72" s="44"/>
      <c r="E72" s="44"/>
      <c r="F72" s="44"/>
      <c r="G72" s="44"/>
      <c r="H72" s="44"/>
    </row>
    <row r="73" spans="1:8" x14ac:dyDescent="0.2">
      <c r="A73" s="44"/>
      <c r="B73" s="44"/>
      <c r="C73" s="44"/>
      <c r="D73" s="44"/>
      <c r="E73" s="44"/>
      <c r="F73" s="44"/>
      <c r="G73" s="44"/>
      <c r="H73" s="44"/>
    </row>
    <row r="74" spans="1:8" x14ac:dyDescent="0.2">
      <c r="A74" s="44"/>
      <c r="B74" s="44"/>
      <c r="C74" s="44"/>
      <c r="D74" s="44"/>
      <c r="E74" s="44"/>
      <c r="F74" s="44"/>
      <c r="G74" s="44"/>
      <c r="H74" s="44"/>
    </row>
    <row r="75" spans="1:8" x14ac:dyDescent="0.2">
      <c r="A75" s="44"/>
      <c r="B75" s="44"/>
      <c r="C75" s="44"/>
      <c r="D75" s="44"/>
      <c r="E75" s="44"/>
      <c r="F75" s="44"/>
      <c r="G75" s="44"/>
      <c r="H75" s="44"/>
    </row>
    <row r="76" spans="1:8" x14ac:dyDescent="0.2">
      <c r="A76" s="44"/>
      <c r="B76" s="44"/>
      <c r="C76" s="44"/>
      <c r="D76" s="44"/>
      <c r="E76" s="44"/>
      <c r="F76" s="44"/>
      <c r="G76" s="44"/>
      <c r="H76" s="44"/>
    </row>
    <row r="77" spans="1:8" x14ac:dyDescent="0.2">
      <c r="A77" s="44"/>
      <c r="B77" s="44"/>
      <c r="C77" s="44"/>
      <c r="D77" s="44"/>
      <c r="E77" s="44"/>
      <c r="F77" s="44"/>
      <c r="G77" s="44"/>
      <c r="H77" s="44"/>
    </row>
    <row r="78" spans="1:8" x14ac:dyDescent="0.2">
      <c r="A78" s="44"/>
      <c r="B78" s="44"/>
      <c r="C78" s="44"/>
      <c r="D78" s="44"/>
      <c r="E78" s="44"/>
      <c r="F78" s="44"/>
      <c r="G78" s="44"/>
      <c r="H78" s="44"/>
    </row>
    <row r="79" spans="1:8" x14ac:dyDescent="0.2">
      <c r="A79" s="44"/>
      <c r="B79" s="44"/>
      <c r="C79" s="44"/>
      <c r="D79" s="44"/>
      <c r="E79" s="44"/>
      <c r="F79" s="44"/>
      <c r="G79" s="44"/>
      <c r="H79" s="44"/>
    </row>
    <row r="80" spans="1:8" x14ac:dyDescent="0.2">
      <c r="A80" s="44"/>
      <c r="B80" s="44"/>
      <c r="C80" s="44"/>
      <c r="D80" s="44"/>
      <c r="E80" s="44"/>
      <c r="F80" s="44"/>
      <c r="G80" s="44"/>
      <c r="H80" s="44"/>
    </row>
    <row r="81" spans="1:8" x14ac:dyDescent="0.2">
      <c r="A81" s="44"/>
      <c r="B81" s="44"/>
      <c r="C81" s="44"/>
      <c r="D81" s="44"/>
      <c r="E81" s="44"/>
      <c r="F81" s="44"/>
      <c r="G81" s="44"/>
      <c r="H81" s="44"/>
    </row>
    <row r="82" spans="1:8" x14ac:dyDescent="0.2">
      <c r="A82" s="44"/>
      <c r="B82" s="44"/>
      <c r="C82" s="44"/>
      <c r="D82" s="44"/>
      <c r="E82" s="44"/>
      <c r="F82" s="44"/>
      <c r="G82" s="44"/>
      <c r="H82" s="44"/>
    </row>
    <row r="83" spans="1:8" x14ac:dyDescent="0.2">
      <c r="A83" s="44"/>
      <c r="B83" s="44"/>
      <c r="C83" s="44"/>
      <c r="D83" s="44"/>
      <c r="E83" s="44"/>
      <c r="F83" s="44"/>
      <c r="G83" s="44"/>
      <c r="H83" s="44"/>
    </row>
    <row r="84" spans="1:8" x14ac:dyDescent="0.2">
      <c r="A84" s="44"/>
      <c r="B84" s="44"/>
      <c r="C84" s="44"/>
      <c r="D84" s="44"/>
      <c r="E84" s="44"/>
      <c r="F84" s="44"/>
      <c r="G84" s="44"/>
      <c r="H84" s="44"/>
    </row>
    <row r="85" spans="1:8" x14ac:dyDescent="0.2">
      <c r="A85" s="44"/>
      <c r="B85" s="44"/>
      <c r="C85" s="44"/>
      <c r="D85" s="44"/>
      <c r="E85" s="44"/>
      <c r="F85" s="44"/>
      <c r="G85" s="44"/>
      <c r="H85" s="44"/>
    </row>
    <row r="86" spans="1:8" x14ac:dyDescent="0.2">
      <c r="A86" s="44"/>
      <c r="B86" s="44"/>
      <c r="C86" s="44"/>
      <c r="D86" s="44"/>
      <c r="E86" s="44"/>
      <c r="F86" s="44"/>
      <c r="G86" s="44"/>
      <c r="H86" s="44"/>
    </row>
    <row r="87" spans="1:8" x14ac:dyDescent="0.2">
      <c r="A87" s="44"/>
      <c r="B87" s="44"/>
      <c r="C87" s="44"/>
      <c r="D87" s="44"/>
      <c r="E87" s="44"/>
      <c r="F87" s="44"/>
      <c r="G87" s="44"/>
      <c r="H87" s="44"/>
    </row>
    <row r="88" spans="1:8" x14ac:dyDescent="0.2">
      <c r="A88" s="44"/>
      <c r="B88" s="44"/>
      <c r="C88" s="44"/>
      <c r="D88" s="44"/>
      <c r="E88" s="44"/>
      <c r="F88" s="44"/>
      <c r="G88" s="44"/>
      <c r="H88" s="44"/>
    </row>
    <row r="89" spans="1:8" x14ac:dyDescent="0.2">
      <c r="A89" s="44"/>
      <c r="B89" s="44"/>
      <c r="C89" s="44"/>
      <c r="D89" s="44"/>
      <c r="E89" s="44"/>
      <c r="F89" s="44"/>
      <c r="G89" s="44"/>
      <c r="H89" s="44"/>
    </row>
    <row r="90" spans="1:8" x14ac:dyDescent="0.2">
      <c r="A90" s="44"/>
      <c r="B90" s="44"/>
      <c r="C90" s="44"/>
      <c r="D90" s="44"/>
      <c r="E90" s="44"/>
      <c r="F90" s="44"/>
      <c r="G90" s="44"/>
      <c r="H90" s="44"/>
    </row>
    <row r="91" spans="1:8" x14ac:dyDescent="0.2">
      <c r="A91" s="44"/>
      <c r="B91" s="44"/>
      <c r="C91" s="44"/>
      <c r="D91" s="44"/>
      <c r="E91" s="44"/>
      <c r="F91" s="44"/>
      <c r="G91" s="44"/>
      <c r="H91" s="44"/>
    </row>
    <row r="92" spans="1:8" x14ac:dyDescent="0.2">
      <c r="A92" s="44"/>
      <c r="B92" s="44"/>
      <c r="C92" s="44"/>
      <c r="D92" s="44"/>
      <c r="E92" s="44"/>
      <c r="F92" s="44"/>
      <c r="G92" s="44"/>
      <c r="H92" s="44"/>
    </row>
    <row r="93" spans="1:8" x14ac:dyDescent="0.2">
      <c r="A93" s="44"/>
      <c r="B93" s="44"/>
      <c r="C93" s="44"/>
      <c r="D93" s="44"/>
      <c r="E93" s="44"/>
      <c r="F93" s="44"/>
      <c r="G93" s="44"/>
      <c r="H93" s="44"/>
    </row>
    <row r="94" spans="1:8" x14ac:dyDescent="0.2">
      <c r="A94" s="44"/>
      <c r="B94" s="44"/>
      <c r="C94" s="44"/>
      <c r="D94" s="44"/>
      <c r="E94" s="44"/>
      <c r="F94" s="44"/>
      <c r="G94" s="44"/>
      <c r="H94" s="44"/>
    </row>
    <row r="95" spans="1:8" x14ac:dyDescent="0.2">
      <c r="A95" s="44"/>
      <c r="B95" s="44"/>
      <c r="C95" s="44"/>
      <c r="D95" s="44"/>
      <c r="E95" s="44"/>
      <c r="F95" s="44"/>
      <c r="G95" s="44"/>
      <c r="H95" s="44"/>
    </row>
    <row r="96" spans="1:8" x14ac:dyDescent="0.2">
      <c r="A96" s="44"/>
      <c r="B96" s="44"/>
      <c r="C96" s="44"/>
      <c r="D96" s="44"/>
      <c r="E96" s="44"/>
      <c r="F96" s="44"/>
      <c r="G96" s="44"/>
      <c r="H96" s="44"/>
    </row>
    <row r="97" spans="1:8" x14ac:dyDescent="0.2">
      <c r="A97" s="44"/>
      <c r="B97" s="44"/>
      <c r="C97" s="44"/>
      <c r="D97" s="44"/>
      <c r="E97" s="44"/>
      <c r="F97" s="44"/>
      <c r="G97" s="44"/>
      <c r="H97" s="44"/>
    </row>
    <row r="98" spans="1:8" x14ac:dyDescent="0.2">
      <c r="A98" s="44"/>
      <c r="B98" s="44"/>
      <c r="C98" s="44"/>
      <c r="D98" s="44"/>
      <c r="E98" s="44"/>
      <c r="F98" s="44"/>
      <c r="G98" s="44"/>
      <c r="H98" s="44"/>
    </row>
    <row r="99" spans="1:8" x14ac:dyDescent="0.2">
      <c r="A99" s="44"/>
      <c r="B99" s="44"/>
      <c r="C99" s="44"/>
      <c r="D99" s="44"/>
      <c r="E99" s="44"/>
      <c r="F99" s="44"/>
      <c r="G99" s="44"/>
      <c r="H99" s="44"/>
    </row>
    <row r="100" spans="1:8" x14ac:dyDescent="0.2">
      <c r="A100" s="44"/>
      <c r="B100" s="44"/>
      <c r="C100" s="44"/>
      <c r="D100" s="44"/>
      <c r="E100" s="44"/>
      <c r="F100" s="44"/>
      <c r="G100" s="44"/>
      <c r="H100" s="44"/>
    </row>
    <row r="101" spans="1:8" x14ac:dyDescent="0.2">
      <c r="A101" s="44"/>
      <c r="B101" s="44"/>
      <c r="C101" s="44"/>
      <c r="D101" s="44"/>
      <c r="E101" s="44"/>
      <c r="F101" s="44"/>
      <c r="G101" s="44"/>
      <c r="H101" s="44"/>
    </row>
    <row r="102" spans="1:8" x14ac:dyDescent="0.2">
      <c r="A102" s="44"/>
      <c r="B102" s="44"/>
      <c r="C102" s="44"/>
      <c r="D102" s="44"/>
      <c r="E102" s="44"/>
      <c r="F102" s="44"/>
      <c r="G102" s="44"/>
      <c r="H102" s="44"/>
    </row>
    <row r="103" spans="1:8" x14ac:dyDescent="0.2">
      <c r="A103" s="44"/>
      <c r="B103" s="44"/>
      <c r="C103" s="44"/>
      <c r="D103" s="44"/>
      <c r="E103" s="44"/>
      <c r="F103" s="44"/>
      <c r="G103" s="44"/>
      <c r="H103" s="44"/>
    </row>
    <row r="104" spans="1:8" x14ac:dyDescent="0.2">
      <c r="A104" s="44"/>
      <c r="B104" s="44"/>
      <c r="C104" s="44"/>
      <c r="D104" s="44"/>
      <c r="E104" s="44"/>
      <c r="F104" s="44"/>
      <c r="G104" s="44"/>
      <c r="H104" s="44"/>
    </row>
    <row r="105" spans="1:8" x14ac:dyDescent="0.2">
      <c r="A105" s="44"/>
      <c r="B105" s="44"/>
      <c r="C105" s="44"/>
      <c r="D105" s="44"/>
      <c r="E105" s="44"/>
      <c r="F105" s="44"/>
      <c r="G105" s="44"/>
      <c r="H105" s="44"/>
    </row>
    <row r="106" spans="1:8" x14ac:dyDescent="0.2">
      <c r="A106" s="44"/>
      <c r="B106" s="44"/>
      <c r="C106" s="44"/>
      <c r="D106" s="44"/>
      <c r="E106" s="44"/>
      <c r="F106" s="44"/>
      <c r="G106" s="44"/>
      <c r="H106" s="44"/>
    </row>
    <row r="107" spans="1:8" x14ac:dyDescent="0.2">
      <c r="A107" s="44"/>
      <c r="B107" s="44"/>
      <c r="C107" s="44"/>
      <c r="D107" s="44"/>
      <c r="E107" s="44"/>
      <c r="F107" s="44"/>
      <c r="G107" s="44"/>
      <c r="H107" s="44"/>
    </row>
    <row r="108" spans="1:8" x14ac:dyDescent="0.2">
      <c r="A108" s="44"/>
      <c r="B108" s="44"/>
      <c r="C108" s="44"/>
      <c r="D108" s="44"/>
      <c r="E108" s="44"/>
      <c r="F108" s="44"/>
      <c r="G108" s="44"/>
      <c r="H108" s="44"/>
    </row>
    <row r="109" spans="1:8" x14ac:dyDescent="0.2">
      <c r="A109" s="44"/>
      <c r="B109" s="44"/>
      <c r="C109" s="44"/>
      <c r="D109" s="44"/>
      <c r="E109" s="44"/>
      <c r="F109" s="44"/>
      <c r="G109" s="44"/>
      <c r="H109" s="44"/>
    </row>
    <row r="110" spans="1:8" x14ac:dyDescent="0.2">
      <c r="A110" s="44"/>
      <c r="B110" s="44"/>
      <c r="C110" s="44"/>
      <c r="D110" s="44"/>
      <c r="E110" s="44"/>
      <c r="F110" s="44"/>
      <c r="G110" s="44"/>
      <c r="H110" s="44"/>
    </row>
    <row r="111" spans="1:8" x14ac:dyDescent="0.2">
      <c r="A111" s="44"/>
      <c r="B111" s="44"/>
      <c r="C111" s="44"/>
      <c r="D111" s="44"/>
      <c r="E111" s="44"/>
      <c r="F111" s="44"/>
      <c r="G111" s="44"/>
      <c r="H111" s="44"/>
    </row>
    <row r="112" spans="1:8" x14ac:dyDescent="0.2">
      <c r="A112" s="44"/>
      <c r="B112" s="44"/>
      <c r="C112" s="44"/>
      <c r="D112" s="44"/>
      <c r="E112" s="44"/>
      <c r="F112" s="44"/>
      <c r="G112" s="44"/>
      <c r="H112" s="44"/>
    </row>
    <row r="113" spans="1:8" x14ac:dyDescent="0.2">
      <c r="A113" s="44"/>
      <c r="B113" s="44"/>
      <c r="C113" s="44"/>
      <c r="D113" s="44"/>
      <c r="E113" s="44"/>
      <c r="F113" s="44"/>
      <c r="G113" s="44"/>
      <c r="H113" s="44"/>
    </row>
    <row r="114" spans="1:8" x14ac:dyDescent="0.2">
      <c r="A114" s="44"/>
      <c r="B114" s="44"/>
      <c r="C114" s="44"/>
      <c r="D114" s="44"/>
      <c r="E114" s="44"/>
      <c r="F114" s="44"/>
      <c r="G114" s="44"/>
      <c r="H114" s="44"/>
    </row>
    <row r="115" spans="1:8" x14ac:dyDescent="0.2">
      <c r="A115" s="44"/>
      <c r="B115" s="44"/>
      <c r="C115" s="44"/>
      <c r="D115" s="44"/>
      <c r="E115" s="44"/>
      <c r="F115" s="44"/>
      <c r="G115" s="44"/>
      <c r="H115" s="44"/>
    </row>
    <row r="116" spans="1:8" x14ac:dyDescent="0.2">
      <c r="A116" s="44"/>
      <c r="B116" s="44"/>
      <c r="C116" s="44"/>
      <c r="D116" s="44"/>
      <c r="E116" s="44"/>
      <c r="F116" s="44"/>
      <c r="G116" s="44"/>
      <c r="H116" s="44"/>
    </row>
    <row r="117" spans="1:8" x14ac:dyDescent="0.2">
      <c r="A117" s="44"/>
      <c r="B117" s="44"/>
      <c r="C117" s="44"/>
      <c r="D117" s="44"/>
      <c r="E117" s="44"/>
      <c r="F117" s="44"/>
      <c r="G117" s="44"/>
      <c r="H117" s="44"/>
    </row>
    <row r="118" spans="1:8" x14ac:dyDescent="0.2">
      <c r="A118" s="44"/>
      <c r="B118" s="44"/>
      <c r="C118" s="44"/>
      <c r="D118" s="44"/>
      <c r="E118" s="44"/>
      <c r="F118" s="44"/>
      <c r="G118" s="44"/>
      <c r="H118" s="44"/>
    </row>
    <row r="119" spans="1:8" x14ac:dyDescent="0.2">
      <c r="A119" s="44"/>
      <c r="B119" s="44"/>
      <c r="C119" s="44"/>
      <c r="D119" s="44"/>
      <c r="E119" s="44"/>
      <c r="F119" s="44"/>
      <c r="G119" s="44"/>
      <c r="H119" s="44"/>
    </row>
    <row r="120" spans="1:8" x14ac:dyDescent="0.2">
      <c r="A120" s="44"/>
      <c r="B120" s="44"/>
      <c r="C120" s="44"/>
      <c r="D120" s="44"/>
      <c r="E120" s="44"/>
      <c r="F120" s="44"/>
      <c r="G120" s="44"/>
      <c r="H120" s="44"/>
    </row>
    <row r="121" spans="1:8" x14ac:dyDescent="0.2">
      <c r="A121" s="44"/>
      <c r="B121" s="44"/>
      <c r="C121" s="44"/>
      <c r="D121" s="44"/>
      <c r="E121" s="44"/>
      <c r="F121" s="44"/>
      <c r="G121" s="44"/>
      <c r="H121" s="44"/>
    </row>
    <row r="122" spans="1:8" x14ac:dyDescent="0.2">
      <c r="A122" s="44"/>
      <c r="B122" s="44"/>
      <c r="C122" s="44"/>
      <c r="D122" s="44"/>
      <c r="E122" s="44"/>
      <c r="F122" s="44"/>
      <c r="G122" s="44"/>
      <c r="H122" s="44"/>
    </row>
    <row r="123" spans="1:8" x14ac:dyDescent="0.2">
      <c r="A123" s="44"/>
      <c r="B123" s="44"/>
      <c r="C123" s="44"/>
      <c r="D123" s="44"/>
      <c r="E123" s="44"/>
      <c r="F123" s="44"/>
      <c r="G123" s="44"/>
      <c r="H123" s="44"/>
    </row>
    <row r="124" spans="1:8" x14ac:dyDescent="0.2">
      <c r="A124" s="44"/>
      <c r="B124" s="44"/>
      <c r="C124" s="44"/>
      <c r="D124" s="44"/>
      <c r="E124" s="44"/>
      <c r="F124" s="44"/>
      <c r="G124" s="44"/>
      <c r="H124" s="44"/>
    </row>
    <row r="125" spans="1:8" x14ac:dyDescent="0.2">
      <c r="A125" s="44"/>
      <c r="B125" s="44"/>
      <c r="C125" s="44"/>
      <c r="D125" s="44"/>
      <c r="E125" s="44"/>
      <c r="F125" s="44"/>
      <c r="G125" s="44"/>
      <c r="H125" s="44"/>
    </row>
    <row r="126" spans="1:8" x14ac:dyDescent="0.2">
      <c r="A126" s="44"/>
      <c r="B126" s="44"/>
      <c r="C126" s="44"/>
      <c r="D126" s="44"/>
      <c r="E126" s="44"/>
      <c r="F126" s="44"/>
      <c r="G126" s="44"/>
      <c r="H126" s="44"/>
    </row>
    <row r="127" spans="1:8" x14ac:dyDescent="0.2">
      <c r="A127" s="44"/>
      <c r="B127" s="44"/>
      <c r="C127" s="44"/>
      <c r="D127" s="44"/>
      <c r="E127" s="44"/>
      <c r="F127" s="44"/>
      <c r="G127" s="44"/>
      <c r="H127" s="44"/>
    </row>
    <row r="128" spans="1:8" x14ac:dyDescent="0.2">
      <c r="A128" s="44"/>
      <c r="B128" s="44"/>
      <c r="C128" s="44"/>
      <c r="D128" s="44"/>
      <c r="E128" s="44"/>
      <c r="F128" s="44"/>
      <c r="G128" s="44"/>
      <c r="H128" s="44"/>
    </row>
    <row r="129" spans="1:8" x14ac:dyDescent="0.2">
      <c r="A129" s="44"/>
      <c r="B129" s="44"/>
      <c r="C129" s="44"/>
      <c r="D129" s="44"/>
      <c r="E129" s="44"/>
      <c r="F129" s="44"/>
      <c r="G129" s="44"/>
      <c r="H129" s="44"/>
    </row>
    <row r="130" spans="1:8" x14ac:dyDescent="0.2">
      <c r="A130" s="44"/>
      <c r="B130" s="44"/>
      <c r="C130" s="44"/>
      <c r="D130" s="44"/>
      <c r="E130" s="44"/>
      <c r="F130" s="44"/>
      <c r="G130" s="44"/>
      <c r="H130" s="44"/>
    </row>
    <row r="131" spans="1:8" x14ac:dyDescent="0.2">
      <c r="A131" s="44"/>
      <c r="B131" s="44"/>
      <c r="C131" s="44"/>
      <c r="D131" s="44"/>
      <c r="E131" s="44"/>
      <c r="F131" s="44"/>
      <c r="G131" s="44"/>
      <c r="H131" s="44"/>
    </row>
    <row r="132" spans="1:8" x14ac:dyDescent="0.2">
      <c r="A132" s="44"/>
      <c r="B132" s="44"/>
      <c r="C132" s="44"/>
      <c r="D132" s="44"/>
      <c r="E132" s="44"/>
      <c r="F132" s="44"/>
      <c r="G132" s="44"/>
      <c r="H132" s="44"/>
    </row>
    <row r="133" spans="1:8" x14ac:dyDescent="0.2">
      <c r="A133" s="44"/>
      <c r="B133" s="44"/>
      <c r="C133" s="44"/>
      <c r="D133" s="44"/>
      <c r="E133" s="44"/>
      <c r="F133" s="44"/>
      <c r="G133" s="44"/>
      <c r="H133" s="44"/>
    </row>
    <row r="134" spans="1:8" x14ac:dyDescent="0.2">
      <c r="A134" s="44"/>
      <c r="B134" s="44"/>
      <c r="C134" s="44"/>
      <c r="D134" s="44"/>
      <c r="E134" s="44"/>
      <c r="F134" s="44"/>
      <c r="G134" s="44"/>
      <c r="H134" s="44"/>
    </row>
    <row r="135" spans="1:8" x14ac:dyDescent="0.2">
      <c r="A135" s="44"/>
      <c r="B135" s="44"/>
      <c r="C135" s="44"/>
      <c r="D135" s="44"/>
      <c r="E135" s="44"/>
      <c r="F135" s="44"/>
      <c r="G135" s="44"/>
      <c r="H135" s="44"/>
    </row>
    <row r="136" spans="1:8" x14ac:dyDescent="0.2">
      <c r="A136" s="44"/>
      <c r="B136" s="44"/>
      <c r="C136" s="44"/>
      <c r="D136" s="44"/>
      <c r="E136" s="44"/>
      <c r="F136" s="44"/>
      <c r="G136" s="44"/>
      <c r="H136" s="44"/>
    </row>
    <row r="137" spans="1:8" x14ac:dyDescent="0.2">
      <c r="A137" s="44"/>
      <c r="B137" s="44"/>
      <c r="C137" s="44"/>
      <c r="D137" s="44"/>
      <c r="E137" s="44"/>
      <c r="F137" s="44"/>
      <c r="G137" s="44"/>
      <c r="H137" s="44"/>
    </row>
    <row r="138" spans="1:8" x14ac:dyDescent="0.2">
      <c r="A138" s="44"/>
      <c r="B138" s="44"/>
      <c r="C138" s="44"/>
      <c r="D138" s="44"/>
      <c r="E138" s="44"/>
      <c r="F138" s="44"/>
      <c r="G138" s="44"/>
      <c r="H138" s="44"/>
    </row>
    <row r="139" spans="1:8" x14ac:dyDescent="0.2">
      <c r="A139" s="44"/>
      <c r="B139" s="44"/>
      <c r="C139" s="44"/>
      <c r="D139" s="44"/>
      <c r="E139" s="44"/>
      <c r="F139" s="44"/>
      <c r="G139" s="44"/>
      <c r="H139" s="44"/>
    </row>
    <row r="140" spans="1:8" x14ac:dyDescent="0.2">
      <c r="A140" s="44"/>
      <c r="B140" s="44"/>
      <c r="C140" s="44"/>
      <c r="D140" s="44"/>
      <c r="E140" s="44"/>
      <c r="F140" s="44"/>
      <c r="G140" s="44"/>
      <c r="H140" s="44"/>
    </row>
    <row r="141" spans="1:8" x14ac:dyDescent="0.2">
      <c r="A141" s="44"/>
      <c r="B141" s="44"/>
      <c r="C141" s="44"/>
      <c r="D141" s="44"/>
      <c r="E141" s="44"/>
      <c r="F141" s="44"/>
      <c r="G141" s="44"/>
      <c r="H141" s="44"/>
    </row>
    <row r="142" spans="1:8" x14ac:dyDescent="0.2">
      <c r="A142" s="44"/>
      <c r="B142" s="44"/>
      <c r="C142" s="44"/>
      <c r="D142" s="44"/>
      <c r="E142" s="44"/>
      <c r="F142" s="44"/>
      <c r="G142" s="44"/>
      <c r="H142" s="44"/>
    </row>
    <row r="143" spans="1:8" x14ac:dyDescent="0.2">
      <c r="A143" s="44"/>
      <c r="B143" s="44"/>
      <c r="C143" s="44"/>
      <c r="D143" s="44"/>
      <c r="E143" s="44"/>
      <c r="F143" s="44"/>
      <c r="G143" s="44"/>
      <c r="H143" s="44"/>
    </row>
    <row r="144" spans="1:8" x14ac:dyDescent="0.2">
      <c r="A144" s="44"/>
      <c r="B144" s="44"/>
      <c r="C144" s="44"/>
      <c r="D144" s="44"/>
      <c r="E144" s="44"/>
      <c r="F144" s="44"/>
      <c r="G144" s="44"/>
      <c r="H144" s="44"/>
    </row>
    <row r="145" spans="1:8" x14ac:dyDescent="0.2">
      <c r="A145" s="44"/>
      <c r="B145" s="44"/>
      <c r="C145" s="44"/>
      <c r="D145" s="44"/>
      <c r="E145" s="44"/>
      <c r="F145" s="44"/>
      <c r="G145" s="44"/>
      <c r="H145" s="44"/>
    </row>
    <row r="146" spans="1:8" x14ac:dyDescent="0.2">
      <c r="A146" s="44"/>
      <c r="B146" s="44"/>
      <c r="C146" s="44"/>
      <c r="D146" s="44"/>
      <c r="E146" s="44"/>
      <c r="F146" s="44"/>
      <c r="G146" s="44"/>
      <c r="H146" s="44"/>
    </row>
    <row r="147" spans="1:8" x14ac:dyDescent="0.2">
      <c r="A147" s="44"/>
      <c r="B147" s="44"/>
      <c r="C147" s="44"/>
      <c r="D147" s="44"/>
      <c r="E147" s="44"/>
      <c r="F147" s="44"/>
      <c r="G147" s="44"/>
      <c r="H147" s="44"/>
    </row>
    <row r="148" spans="1:8" x14ac:dyDescent="0.2">
      <c r="A148" s="44"/>
      <c r="B148" s="44"/>
      <c r="C148" s="44"/>
      <c r="D148" s="44"/>
      <c r="E148" s="44"/>
      <c r="F148" s="44"/>
      <c r="G148" s="44"/>
      <c r="H148" s="44"/>
    </row>
    <row r="149" spans="1:8" x14ac:dyDescent="0.2">
      <c r="A149" s="44"/>
      <c r="B149" s="44"/>
      <c r="C149" s="44"/>
      <c r="D149" s="44"/>
      <c r="E149" s="44"/>
      <c r="F149" s="44"/>
      <c r="G149" s="44"/>
      <c r="H149" s="44"/>
    </row>
    <row r="150" spans="1:8" x14ac:dyDescent="0.2">
      <c r="A150" s="44"/>
      <c r="B150" s="44"/>
      <c r="C150" s="44"/>
      <c r="D150" s="44"/>
      <c r="E150" s="44"/>
      <c r="F150" s="44"/>
      <c r="G150" s="44"/>
      <c r="H150" s="44"/>
    </row>
    <row r="151" spans="1:8" x14ac:dyDescent="0.2">
      <c r="A151" s="44"/>
      <c r="B151" s="44"/>
      <c r="C151" s="44"/>
      <c r="D151" s="44"/>
      <c r="E151" s="44"/>
      <c r="F151" s="44"/>
      <c r="G151" s="44"/>
      <c r="H151" s="44"/>
    </row>
    <row r="152" spans="1:8" x14ac:dyDescent="0.2">
      <c r="A152" s="44"/>
      <c r="B152" s="44"/>
      <c r="C152" s="44"/>
      <c r="D152" s="44"/>
      <c r="E152" s="44"/>
      <c r="F152" s="44"/>
      <c r="G152" s="44"/>
      <c r="H152" s="44"/>
    </row>
    <row r="153" spans="1:8" x14ac:dyDescent="0.2">
      <c r="A153" s="44"/>
      <c r="B153" s="44"/>
      <c r="C153" s="44"/>
      <c r="D153" s="44"/>
      <c r="E153" s="44"/>
      <c r="F153" s="44"/>
      <c r="G153" s="44"/>
      <c r="H153" s="44"/>
    </row>
    <row r="154" spans="1:8" x14ac:dyDescent="0.2">
      <c r="A154" s="44"/>
      <c r="B154" s="44"/>
      <c r="C154" s="44"/>
      <c r="D154" s="44"/>
      <c r="E154" s="44"/>
      <c r="F154" s="44"/>
      <c r="G154" s="44"/>
      <c r="H154" s="44"/>
    </row>
    <row r="155" spans="1:8" x14ac:dyDescent="0.2">
      <c r="A155" s="44"/>
      <c r="B155" s="44"/>
      <c r="C155" s="44"/>
      <c r="D155" s="44"/>
      <c r="E155" s="44"/>
      <c r="F155" s="44"/>
      <c r="G155" s="44"/>
      <c r="H155" s="44"/>
    </row>
    <row r="156" spans="1:8" x14ac:dyDescent="0.2">
      <c r="A156" s="44"/>
      <c r="B156" s="44"/>
      <c r="C156" s="44"/>
      <c r="D156" s="44"/>
      <c r="E156" s="44"/>
      <c r="F156" s="44"/>
      <c r="G156" s="44"/>
      <c r="H156" s="44"/>
    </row>
    <row r="157" spans="1:8" x14ac:dyDescent="0.2">
      <c r="A157" s="44"/>
      <c r="B157" s="44"/>
      <c r="C157" s="44"/>
      <c r="D157" s="44"/>
      <c r="E157" s="44"/>
      <c r="F157" s="44"/>
      <c r="G157" s="44"/>
      <c r="H157" s="44"/>
    </row>
    <row r="158" spans="1:8" x14ac:dyDescent="0.2">
      <c r="A158" s="44"/>
      <c r="B158" s="44"/>
      <c r="C158" s="44"/>
      <c r="D158" s="44"/>
      <c r="E158" s="44"/>
      <c r="F158" s="44"/>
      <c r="G158" s="44"/>
      <c r="H158" s="44"/>
    </row>
    <row r="159" spans="1:8" x14ac:dyDescent="0.2">
      <c r="A159" s="44"/>
      <c r="B159" s="44"/>
      <c r="C159" s="44"/>
      <c r="D159" s="44"/>
      <c r="E159" s="44"/>
      <c r="F159" s="44"/>
      <c r="G159" s="44"/>
      <c r="H159" s="44"/>
    </row>
    <row r="160" spans="1:8" x14ac:dyDescent="0.2">
      <c r="A160" s="44"/>
      <c r="B160" s="44"/>
      <c r="C160" s="44"/>
      <c r="D160" s="44"/>
      <c r="E160" s="44"/>
      <c r="F160" s="44"/>
      <c r="G160" s="44"/>
      <c r="H160" s="44"/>
    </row>
    <row r="161" spans="1:8" x14ac:dyDescent="0.2">
      <c r="A161" s="44"/>
      <c r="B161" s="44"/>
      <c r="C161" s="44"/>
      <c r="D161" s="44"/>
      <c r="E161" s="44"/>
      <c r="F161" s="44"/>
      <c r="G161" s="44"/>
      <c r="H161" s="44"/>
    </row>
    <row r="162" spans="1:8" x14ac:dyDescent="0.2">
      <c r="A162" s="44"/>
      <c r="B162" s="44"/>
      <c r="C162" s="44"/>
      <c r="D162" s="44"/>
      <c r="E162" s="44"/>
      <c r="F162" s="44"/>
      <c r="G162" s="44"/>
      <c r="H162" s="44"/>
    </row>
    <row r="163" spans="1:8" x14ac:dyDescent="0.2">
      <c r="A163" s="44"/>
      <c r="B163" s="44"/>
      <c r="C163" s="44"/>
      <c r="D163" s="44"/>
      <c r="E163" s="44"/>
      <c r="F163" s="44"/>
      <c r="G163" s="44"/>
      <c r="H163" s="44"/>
    </row>
    <row r="164" spans="1:8" x14ac:dyDescent="0.2">
      <c r="A164" s="44"/>
      <c r="B164" s="44"/>
      <c r="C164" s="44"/>
      <c r="D164" s="44"/>
      <c r="E164" s="44"/>
      <c r="F164" s="44"/>
      <c r="G164" s="44"/>
      <c r="H164" s="44"/>
    </row>
    <row r="165" spans="1:8" x14ac:dyDescent="0.2">
      <c r="A165" s="44"/>
      <c r="B165" s="44"/>
      <c r="C165" s="44"/>
      <c r="D165" s="44"/>
      <c r="E165" s="44"/>
      <c r="F165" s="44"/>
      <c r="G165" s="44"/>
      <c r="H165" s="44"/>
    </row>
    <row r="166" spans="1:8" x14ac:dyDescent="0.2">
      <c r="A166" s="44"/>
      <c r="B166" s="44"/>
      <c r="C166" s="44"/>
      <c r="D166" s="44"/>
      <c r="E166" s="44"/>
      <c r="F166" s="44"/>
      <c r="G166" s="44"/>
      <c r="H166" s="44"/>
    </row>
    <row r="167" spans="1:8" x14ac:dyDescent="0.2">
      <c r="A167" s="44"/>
      <c r="B167" s="44"/>
      <c r="C167" s="44"/>
      <c r="D167" s="44"/>
      <c r="E167" s="44"/>
      <c r="F167" s="44"/>
      <c r="G167" s="44"/>
      <c r="H167" s="44"/>
    </row>
    <row r="168" spans="1:8" x14ac:dyDescent="0.2">
      <c r="A168" s="44"/>
      <c r="B168" s="44"/>
      <c r="C168" s="44"/>
      <c r="D168" s="44"/>
      <c r="E168" s="44"/>
      <c r="F168" s="44"/>
      <c r="G168" s="44"/>
      <c r="H168" s="44"/>
    </row>
    <row r="169" spans="1:8" x14ac:dyDescent="0.2">
      <c r="A169" s="44"/>
      <c r="B169" s="44"/>
      <c r="C169" s="44"/>
      <c r="D169" s="44"/>
      <c r="E169" s="44"/>
      <c r="F169" s="44"/>
      <c r="G169" s="44"/>
      <c r="H169" s="44"/>
    </row>
    <row r="170" spans="1:8" x14ac:dyDescent="0.2">
      <c r="A170" s="44"/>
      <c r="B170" s="44"/>
      <c r="C170" s="44"/>
      <c r="D170" s="44"/>
      <c r="E170" s="44"/>
      <c r="F170" s="44"/>
      <c r="G170" s="44"/>
      <c r="H170" s="44"/>
    </row>
    <row r="171" spans="1:8" x14ac:dyDescent="0.2">
      <c r="A171" s="44"/>
      <c r="B171" s="44"/>
      <c r="C171" s="44"/>
      <c r="D171" s="44"/>
      <c r="E171" s="44"/>
      <c r="F171" s="44"/>
      <c r="G171" s="44"/>
      <c r="H171" s="44"/>
    </row>
    <row r="172" spans="1:8" x14ac:dyDescent="0.2">
      <c r="A172" s="44"/>
      <c r="B172" s="44"/>
      <c r="C172" s="44"/>
      <c r="D172" s="44"/>
      <c r="E172" s="44"/>
      <c r="F172" s="44"/>
      <c r="G172" s="44"/>
      <c r="H172" s="44"/>
    </row>
    <row r="173" spans="1:8" x14ac:dyDescent="0.2">
      <c r="A173" s="44"/>
      <c r="B173" s="44"/>
      <c r="C173" s="44"/>
      <c r="D173" s="44"/>
      <c r="E173" s="44"/>
      <c r="F173" s="44"/>
      <c r="G173" s="44"/>
      <c r="H173" s="44"/>
    </row>
    <row r="174" spans="1:8" x14ac:dyDescent="0.2">
      <c r="A174" s="44"/>
      <c r="B174" s="44"/>
      <c r="C174" s="44"/>
      <c r="D174" s="44"/>
      <c r="E174" s="44"/>
      <c r="F174" s="44"/>
      <c r="G174" s="44"/>
      <c r="H174" s="44"/>
    </row>
    <row r="175" spans="1:8" x14ac:dyDescent="0.2">
      <c r="A175" s="44"/>
      <c r="B175" s="44"/>
      <c r="C175" s="44"/>
      <c r="D175" s="44"/>
      <c r="E175" s="44"/>
      <c r="F175" s="44"/>
      <c r="G175" s="44"/>
      <c r="H175" s="44"/>
    </row>
    <row r="176" spans="1:8" x14ac:dyDescent="0.2">
      <c r="A176" s="44"/>
      <c r="B176" s="44"/>
      <c r="C176" s="44"/>
      <c r="D176" s="44"/>
      <c r="E176" s="44"/>
      <c r="F176" s="44"/>
      <c r="G176" s="44"/>
      <c r="H176" s="44"/>
    </row>
    <row r="177" spans="1:8" x14ac:dyDescent="0.2">
      <c r="A177" s="44"/>
      <c r="B177" s="44"/>
      <c r="C177" s="44"/>
      <c r="D177" s="44"/>
      <c r="E177" s="44"/>
      <c r="F177" s="44"/>
      <c r="G177" s="44"/>
      <c r="H177" s="44"/>
    </row>
    <row r="178" spans="1:8" x14ac:dyDescent="0.2">
      <c r="A178" s="44"/>
      <c r="B178" s="44"/>
      <c r="C178" s="44"/>
      <c r="D178" s="44"/>
      <c r="E178" s="44"/>
      <c r="F178" s="44"/>
      <c r="G178" s="44"/>
      <c r="H178" s="44"/>
    </row>
    <row r="179" spans="1:8" x14ac:dyDescent="0.2">
      <c r="A179" s="44"/>
      <c r="B179" s="44"/>
      <c r="C179" s="44"/>
      <c r="D179" s="44"/>
      <c r="E179" s="44"/>
      <c r="F179" s="44"/>
      <c r="G179" s="44"/>
      <c r="H179" s="44"/>
    </row>
    <row r="180" spans="1:8" x14ac:dyDescent="0.2">
      <c r="A180" s="44"/>
      <c r="B180" s="44"/>
      <c r="C180" s="44"/>
      <c r="D180" s="44"/>
      <c r="E180" s="44"/>
      <c r="F180" s="44"/>
      <c r="G180" s="44"/>
      <c r="H180" s="44"/>
    </row>
    <row r="181" spans="1:8" x14ac:dyDescent="0.2">
      <c r="A181" s="44"/>
      <c r="B181" s="44"/>
      <c r="C181" s="44"/>
      <c r="D181" s="44"/>
      <c r="E181" s="44"/>
      <c r="F181" s="44"/>
      <c r="G181" s="44"/>
      <c r="H181" s="44"/>
    </row>
    <row r="182" spans="1:8" x14ac:dyDescent="0.2">
      <c r="A182" s="44"/>
      <c r="B182" s="44"/>
      <c r="C182" s="44"/>
      <c r="D182" s="44"/>
      <c r="E182" s="44"/>
      <c r="F182" s="44"/>
      <c r="G182" s="44"/>
      <c r="H182" s="44"/>
    </row>
    <row r="183" spans="1:8" x14ac:dyDescent="0.2">
      <c r="A183" s="44"/>
      <c r="B183" s="44"/>
      <c r="C183" s="44"/>
      <c r="D183" s="44"/>
      <c r="E183" s="44"/>
      <c r="F183" s="44"/>
      <c r="G183" s="44"/>
      <c r="H183" s="44"/>
    </row>
    <row r="184" spans="1:8" x14ac:dyDescent="0.2">
      <c r="A184" s="44"/>
      <c r="B184" s="44"/>
      <c r="C184" s="44"/>
      <c r="D184" s="44"/>
      <c r="E184" s="44"/>
      <c r="F184" s="44"/>
      <c r="G184" s="44"/>
      <c r="H184" s="44"/>
    </row>
    <row r="185" spans="1:8" x14ac:dyDescent="0.2">
      <c r="A185" s="44"/>
      <c r="B185" s="44"/>
      <c r="C185" s="44"/>
      <c r="D185" s="44"/>
      <c r="E185" s="44"/>
      <c r="F185" s="44"/>
      <c r="G185" s="44"/>
      <c r="H185" s="44"/>
    </row>
    <row r="186" spans="1:8" x14ac:dyDescent="0.2">
      <c r="A186" s="44"/>
      <c r="B186" s="44"/>
      <c r="C186" s="44"/>
      <c r="D186" s="44"/>
      <c r="E186" s="44"/>
      <c r="F186" s="44"/>
      <c r="G186" s="44"/>
      <c r="H186" s="44"/>
    </row>
    <row r="187" spans="1:8" x14ac:dyDescent="0.2">
      <c r="A187" s="44"/>
      <c r="B187" s="44"/>
      <c r="C187" s="44"/>
      <c r="D187" s="44"/>
      <c r="E187" s="44"/>
      <c r="F187" s="44"/>
      <c r="G187" s="44"/>
      <c r="H187" s="44"/>
    </row>
    <row r="188" spans="1:8" x14ac:dyDescent="0.2">
      <c r="A188" s="44"/>
      <c r="B188" s="44"/>
      <c r="C188" s="44"/>
      <c r="D188" s="44"/>
      <c r="E188" s="44"/>
      <c r="F188" s="44"/>
      <c r="G188" s="44"/>
      <c r="H188" s="44"/>
    </row>
    <row r="189" spans="1:8" x14ac:dyDescent="0.2">
      <c r="A189" s="44"/>
      <c r="B189" s="44"/>
      <c r="C189" s="44"/>
      <c r="D189" s="44"/>
      <c r="E189" s="44"/>
      <c r="F189" s="44"/>
      <c r="G189" s="44"/>
      <c r="H189" s="44"/>
    </row>
    <row r="190" spans="1:8" x14ac:dyDescent="0.2">
      <c r="A190" s="44"/>
      <c r="B190" s="44"/>
      <c r="C190" s="44"/>
      <c r="D190" s="44"/>
      <c r="E190" s="44"/>
      <c r="F190" s="44"/>
      <c r="G190" s="44"/>
      <c r="H190" s="44"/>
    </row>
    <row r="191" spans="1:8" x14ac:dyDescent="0.2">
      <c r="A191" s="44"/>
      <c r="B191" s="44"/>
      <c r="C191" s="44"/>
      <c r="D191" s="44"/>
      <c r="E191" s="44"/>
      <c r="F191" s="44"/>
      <c r="G191" s="44"/>
      <c r="H191" s="44"/>
    </row>
    <row r="192" spans="1:8" x14ac:dyDescent="0.2">
      <c r="A192" s="44"/>
      <c r="B192" s="44"/>
      <c r="C192" s="44"/>
      <c r="D192" s="44"/>
      <c r="E192" s="44"/>
      <c r="F192" s="44"/>
      <c r="G192" s="44"/>
      <c r="H192" s="44"/>
    </row>
    <row r="193" spans="1:8" x14ac:dyDescent="0.2">
      <c r="A193" s="44"/>
      <c r="B193" s="44"/>
      <c r="C193" s="44"/>
      <c r="D193" s="44"/>
      <c r="E193" s="44"/>
      <c r="F193" s="44"/>
      <c r="G193" s="44"/>
      <c r="H193" s="44"/>
    </row>
    <row r="194" spans="1:8" x14ac:dyDescent="0.2">
      <c r="A194" s="44"/>
      <c r="B194" s="44"/>
      <c r="C194" s="44"/>
      <c r="D194" s="44"/>
      <c r="E194" s="44"/>
      <c r="F194" s="44"/>
      <c r="G194" s="44"/>
      <c r="H194" s="44"/>
    </row>
    <row r="195" spans="1:8" x14ac:dyDescent="0.2">
      <c r="A195" s="44"/>
      <c r="B195" s="44"/>
      <c r="C195" s="44"/>
      <c r="D195" s="44"/>
      <c r="E195" s="44"/>
      <c r="F195" s="44"/>
      <c r="G195" s="44"/>
      <c r="H195" s="44"/>
    </row>
    <row r="196" spans="1:8" x14ac:dyDescent="0.2">
      <c r="A196" s="44"/>
      <c r="B196" s="44"/>
      <c r="C196" s="44"/>
      <c r="D196" s="44"/>
      <c r="E196" s="44"/>
      <c r="F196" s="44"/>
      <c r="G196" s="44"/>
      <c r="H196" s="44"/>
    </row>
    <row r="197" spans="1:8" x14ac:dyDescent="0.2">
      <c r="A197" s="44"/>
      <c r="B197" s="44"/>
      <c r="C197" s="44"/>
      <c r="D197" s="44"/>
      <c r="E197" s="44"/>
      <c r="F197" s="44"/>
      <c r="G197" s="44"/>
      <c r="H197" s="44"/>
    </row>
    <row r="198" spans="1:8" x14ac:dyDescent="0.2">
      <c r="A198" s="44"/>
      <c r="B198" s="44"/>
      <c r="C198" s="44"/>
      <c r="D198" s="44"/>
      <c r="E198" s="44"/>
      <c r="F198" s="44"/>
      <c r="G198" s="44"/>
      <c r="H198" s="44"/>
    </row>
    <row r="199" spans="1:8" x14ac:dyDescent="0.2">
      <c r="A199" s="44"/>
      <c r="B199" s="44"/>
      <c r="C199" s="44"/>
      <c r="D199" s="44"/>
      <c r="E199" s="44"/>
      <c r="F199" s="44"/>
      <c r="G199" s="44"/>
      <c r="H199" s="44"/>
    </row>
    <row r="200" spans="1:8" x14ac:dyDescent="0.2">
      <c r="A200" s="44"/>
      <c r="B200" s="44"/>
      <c r="C200" s="44"/>
      <c r="D200" s="44"/>
      <c r="E200" s="44"/>
      <c r="F200" s="44"/>
      <c r="G200" s="44"/>
      <c r="H200" s="44"/>
    </row>
    <row r="201" spans="1:8" x14ac:dyDescent="0.2">
      <c r="A201" s="44"/>
      <c r="B201" s="44"/>
      <c r="C201" s="44"/>
      <c r="D201" s="44"/>
      <c r="E201" s="44"/>
      <c r="F201" s="44"/>
      <c r="G201" s="44"/>
      <c r="H201" s="44"/>
    </row>
    <row r="202" spans="1:8" x14ac:dyDescent="0.2">
      <c r="A202" s="44"/>
      <c r="B202" s="44"/>
      <c r="C202" s="44"/>
      <c r="D202" s="44"/>
      <c r="E202" s="44"/>
      <c r="F202" s="44"/>
      <c r="G202" s="44"/>
      <c r="H202" s="44"/>
    </row>
    <row r="203" spans="1:8" x14ac:dyDescent="0.2">
      <c r="A203" s="44"/>
      <c r="B203" s="44"/>
      <c r="C203" s="44"/>
      <c r="D203" s="44"/>
      <c r="E203" s="44"/>
      <c r="F203" s="44"/>
      <c r="G203" s="44"/>
      <c r="H203" s="44"/>
    </row>
    <row r="204" spans="1:8" x14ac:dyDescent="0.2">
      <c r="A204" s="44"/>
      <c r="B204" s="44"/>
      <c r="C204" s="44"/>
      <c r="D204" s="44"/>
      <c r="E204" s="44"/>
      <c r="F204" s="44"/>
      <c r="G204" s="44"/>
      <c r="H204" s="44"/>
    </row>
    <row r="205" spans="1:8" x14ac:dyDescent="0.2">
      <c r="A205" s="44"/>
      <c r="B205" s="44"/>
      <c r="C205" s="44"/>
      <c r="D205" s="44"/>
      <c r="E205" s="44"/>
      <c r="F205" s="44"/>
      <c r="G205" s="44"/>
      <c r="H205" s="44"/>
    </row>
    <row r="206" spans="1:8" x14ac:dyDescent="0.2">
      <c r="A206" s="44"/>
      <c r="B206" s="44"/>
      <c r="C206" s="44"/>
      <c r="D206" s="44"/>
      <c r="E206" s="44"/>
      <c r="F206" s="44"/>
      <c r="G206" s="44"/>
      <c r="H206" s="44"/>
    </row>
    <row r="207" spans="1:8" x14ac:dyDescent="0.2">
      <c r="A207" s="44"/>
      <c r="B207" s="44"/>
      <c r="C207" s="44"/>
      <c r="D207" s="44"/>
      <c r="E207" s="44"/>
      <c r="F207" s="44"/>
      <c r="G207" s="44"/>
      <c r="H207" s="44"/>
    </row>
    <row r="208" spans="1:8" x14ac:dyDescent="0.2">
      <c r="A208" s="44"/>
      <c r="B208" s="44"/>
      <c r="C208" s="44"/>
      <c r="D208" s="44"/>
      <c r="E208" s="44"/>
      <c r="F208" s="44"/>
      <c r="G208" s="44"/>
      <c r="H208" s="44"/>
    </row>
    <row r="209" spans="1:8" x14ac:dyDescent="0.2">
      <c r="A209" s="44"/>
      <c r="B209" s="44"/>
      <c r="C209" s="44"/>
      <c r="D209" s="44"/>
      <c r="E209" s="44"/>
      <c r="F209" s="44"/>
      <c r="G209" s="44"/>
      <c r="H209" s="44"/>
    </row>
    <row r="210" spans="1:8" x14ac:dyDescent="0.2">
      <c r="A210" s="44"/>
      <c r="B210" s="44"/>
      <c r="C210" s="44"/>
      <c r="D210" s="44"/>
      <c r="E210" s="44"/>
      <c r="F210" s="44"/>
      <c r="G210" s="44"/>
      <c r="H210" s="44"/>
    </row>
    <row r="211" spans="1:8" x14ac:dyDescent="0.2">
      <c r="A211" s="44"/>
      <c r="B211" s="44"/>
      <c r="C211" s="44"/>
      <c r="D211" s="44"/>
      <c r="E211" s="44"/>
      <c r="F211" s="44"/>
      <c r="G211" s="44"/>
      <c r="H211" s="44"/>
    </row>
    <row r="212" spans="1:8" x14ac:dyDescent="0.2">
      <c r="A212" s="44"/>
      <c r="B212" s="44"/>
      <c r="C212" s="44"/>
      <c r="D212" s="44"/>
      <c r="E212" s="44"/>
      <c r="F212" s="44"/>
      <c r="G212" s="44"/>
      <c r="H212" s="44"/>
    </row>
    <row r="213" spans="1:8" x14ac:dyDescent="0.2">
      <c r="A213" s="44"/>
      <c r="B213" s="44"/>
      <c r="C213" s="44"/>
      <c r="D213" s="44"/>
      <c r="E213" s="44"/>
      <c r="F213" s="44"/>
      <c r="G213" s="44"/>
      <c r="H213" s="44"/>
    </row>
    <row r="214" spans="1:8" x14ac:dyDescent="0.2">
      <c r="A214" s="44"/>
      <c r="B214" s="44"/>
      <c r="C214" s="44"/>
      <c r="D214" s="44"/>
      <c r="E214" s="44"/>
      <c r="F214" s="44"/>
      <c r="G214" s="44"/>
      <c r="H214" s="44"/>
    </row>
    <row r="215" spans="1:8" x14ac:dyDescent="0.2">
      <c r="A215" s="44"/>
      <c r="B215" s="44"/>
      <c r="C215" s="44"/>
      <c r="D215" s="44"/>
      <c r="E215" s="44"/>
      <c r="F215" s="44"/>
      <c r="G215" s="44"/>
      <c r="H215" s="44"/>
    </row>
    <row r="216" spans="1:8" x14ac:dyDescent="0.2">
      <c r="A216" s="44"/>
      <c r="B216" s="44"/>
      <c r="C216" s="44"/>
      <c r="D216" s="44"/>
      <c r="E216" s="44"/>
      <c r="F216" s="44"/>
      <c r="G216" s="44"/>
      <c r="H216" s="44"/>
    </row>
    <row r="217" spans="1:8" x14ac:dyDescent="0.2">
      <c r="A217" s="44"/>
      <c r="B217" s="44"/>
      <c r="C217" s="44"/>
      <c r="D217" s="44"/>
      <c r="E217" s="44"/>
      <c r="F217" s="44"/>
      <c r="G217" s="44"/>
      <c r="H217" s="44"/>
    </row>
    <row r="218" spans="1:8" x14ac:dyDescent="0.2">
      <c r="A218" s="44"/>
      <c r="B218" s="44"/>
      <c r="C218" s="44"/>
      <c r="D218" s="44"/>
      <c r="E218" s="44"/>
      <c r="F218" s="44"/>
      <c r="G218" s="44"/>
      <c r="H218" s="44"/>
    </row>
    <row r="219" spans="1:8" x14ac:dyDescent="0.2">
      <c r="A219" s="44"/>
      <c r="B219" s="44"/>
      <c r="C219" s="44"/>
      <c r="D219" s="44"/>
      <c r="E219" s="44"/>
      <c r="F219" s="44"/>
      <c r="G219" s="44"/>
      <c r="H219" s="44"/>
    </row>
    <row r="220" spans="1:8" x14ac:dyDescent="0.2">
      <c r="A220" s="44"/>
      <c r="B220" s="44"/>
      <c r="C220" s="44"/>
      <c r="D220" s="44"/>
      <c r="E220" s="44"/>
      <c r="F220" s="44"/>
      <c r="G220" s="44"/>
      <c r="H220" s="44"/>
    </row>
    <row r="221" spans="1:8" x14ac:dyDescent="0.2">
      <c r="A221" s="44"/>
      <c r="B221" s="44"/>
      <c r="C221" s="44"/>
      <c r="D221" s="44"/>
      <c r="E221" s="44"/>
      <c r="F221" s="44"/>
      <c r="G221" s="44"/>
      <c r="H221" s="44"/>
    </row>
    <row r="222" spans="1:8" x14ac:dyDescent="0.2">
      <c r="A222" s="44"/>
      <c r="B222" s="44"/>
      <c r="C222" s="44"/>
      <c r="D222" s="44"/>
      <c r="E222" s="44"/>
      <c r="F222" s="44"/>
      <c r="G222" s="44"/>
      <c r="H222" s="44"/>
    </row>
    <row r="223" spans="1:8" x14ac:dyDescent="0.2">
      <c r="A223" s="44"/>
      <c r="B223" s="44"/>
      <c r="C223" s="44"/>
      <c r="D223" s="44"/>
      <c r="E223" s="44"/>
      <c r="F223" s="44"/>
      <c r="G223" s="44"/>
      <c r="H223" s="44"/>
    </row>
    <row r="224" spans="1:8" x14ac:dyDescent="0.2">
      <c r="A224" s="44"/>
      <c r="B224" s="44"/>
      <c r="C224" s="44"/>
      <c r="D224" s="44"/>
      <c r="E224" s="44"/>
      <c r="F224" s="44"/>
      <c r="G224" s="44"/>
      <c r="H224" s="44"/>
    </row>
    <row r="225" spans="1:8" x14ac:dyDescent="0.2">
      <c r="A225" s="44"/>
      <c r="B225" s="44"/>
      <c r="C225" s="44"/>
      <c r="D225" s="44"/>
      <c r="E225" s="44"/>
      <c r="F225" s="44"/>
      <c r="G225" s="44"/>
      <c r="H225" s="44"/>
    </row>
    <row r="226" spans="1:8" x14ac:dyDescent="0.2">
      <c r="A226" s="44"/>
      <c r="B226" s="44"/>
      <c r="C226" s="44"/>
      <c r="D226" s="44"/>
      <c r="E226" s="44"/>
      <c r="F226" s="44"/>
      <c r="G226" s="44"/>
      <c r="H226" s="44"/>
    </row>
    <row r="227" spans="1:8" x14ac:dyDescent="0.2">
      <c r="A227" s="44"/>
      <c r="B227" s="44"/>
      <c r="C227" s="44"/>
      <c r="D227" s="44"/>
      <c r="E227" s="44"/>
      <c r="F227" s="44"/>
      <c r="G227" s="44"/>
      <c r="H227" s="44"/>
    </row>
    <row r="228" spans="1:8" x14ac:dyDescent="0.2">
      <c r="A228" s="44"/>
      <c r="B228" s="44"/>
      <c r="C228" s="44"/>
      <c r="D228" s="44"/>
      <c r="E228" s="44"/>
      <c r="F228" s="44"/>
      <c r="G228" s="44"/>
      <c r="H228" s="44"/>
    </row>
    <row r="229" spans="1:8" x14ac:dyDescent="0.2">
      <c r="A229" s="44"/>
      <c r="B229" s="44"/>
      <c r="C229" s="44"/>
      <c r="D229" s="44"/>
      <c r="E229" s="44"/>
      <c r="F229" s="44"/>
      <c r="G229" s="44"/>
      <c r="H229" s="44"/>
    </row>
    <row r="230" spans="1:8" x14ac:dyDescent="0.2">
      <c r="A230" s="44"/>
      <c r="B230" s="44"/>
      <c r="C230" s="44"/>
      <c r="D230" s="44"/>
      <c r="E230" s="44"/>
      <c r="F230" s="44"/>
      <c r="G230" s="44"/>
      <c r="H230" s="44"/>
    </row>
    <row r="231" spans="1:8" x14ac:dyDescent="0.2">
      <c r="A231" s="44"/>
      <c r="B231" s="44"/>
      <c r="C231" s="44"/>
      <c r="D231" s="44"/>
      <c r="E231" s="44"/>
      <c r="F231" s="44"/>
      <c r="G231" s="44"/>
      <c r="H231" s="44"/>
    </row>
    <row r="232" spans="1:8" x14ac:dyDescent="0.2">
      <c r="A232" s="44"/>
      <c r="B232" s="44"/>
      <c r="C232" s="44"/>
      <c r="D232" s="44"/>
      <c r="E232" s="44"/>
      <c r="F232" s="44"/>
      <c r="G232" s="44"/>
      <c r="H232" s="44"/>
    </row>
    <row r="233" spans="1:8" x14ac:dyDescent="0.2">
      <c r="A233" s="44"/>
      <c r="B233" s="44"/>
      <c r="C233" s="44"/>
      <c r="D233" s="44"/>
      <c r="E233" s="44"/>
      <c r="F233" s="44"/>
      <c r="G233" s="44"/>
      <c r="H233" s="44"/>
    </row>
    <row r="234" spans="1:8" x14ac:dyDescent="0.2">
      <c r="A234" s="44"/>
      <c r="B234" s="44"/>
      <c r="C234" s="44"/>
      <c r="D234" s="44"/>
      <c r="E234" s="44"/>
      <c r="F234" s="44"/>
      <c r="G234" s="44"/>
      <c r="H234" s="44"/>
    </row>
    <row r="235" spans="1:8" x14ac:dyDescent="0.2">
      <c r="A235" s="44"/>
      <c r="B235" s="44"/>
      <c r="C235" s="44"/>
      <c r="D235" s="44"/>
      <c r="E235" s="44"/>
      <c r="F235" s="44"/>
      <c r="G235" s="44"/>
      <c r="H235" s="44"/>
    </row>
    <row r="236" spans="1:8" x14ac:dyDescent="0.2">
      <c r="A236" s="44"/>
      <c r="B236" s="44"/>
      <c r="C236" s="44"/>
      <c r="D236" s="44"/>
      <c r="E236" s="44"/>
      <c r="F236" s="44"/>
      <c r="G236" s="44"/>
      <c r="H236" s="44"/>
    </row>
    <row r="237" spans="1:8" x14ac:dyDescent="0.2">
      <c r="A237" s="44"/>
      <c r="B237" s="44"/>
      <c r="C237" s="44"/>
      <c r="D237" s="44"/>
      <c r="E237" s="44"/>
      <c r="F237" s="44"/>
      <c r="G237" s="44"/>
      <c r="H237" s="44"/>
    </row>
    <row r="238" spans="1:8" x14ac:dyDescent="0.2">
      <c r="A238" s="44"/>
      <c r="B238" s="44"/>
      <c r="C238" s="44"/>
      <c r="D238" s="44"/>
      <c r="E238" s="44"/>
      <c r="F238" s="44"/>
      <c r="G238" s="44"/>
      <c r="H238" s="44"/>
    </row>
    <row r="239" spans="1:8" x14ac:dyDescent="0.2">
      <c r="A239" s="44"/>
      <c r="B239" s="44"/>
      <c r="C239" s="44"/>
      <c r="D239" s="44"/>
      <c r="E239" s="44"/>
      <c r="F239" s="44"/>
      <c r="G239" s="44"/>
      <c r="H239" s="44"/>
    </row>
    <row r="240" spans="1:8" x14ac:dyDescent="0.2">
      <c r="A240" s="44"/>
      <c r="B240" s="44"/>
      <c r="C240" s="44"/>
      <c r="D240" s="44"/>
      <c r="E240" s="44"/>
      <c r="F240" s="44"/>
      <c r="G240" s="44"/>
      <c r="H240" s="44"/>
    </row>
    <row r="241" spans="1:8" x14ac:dyDescent="0.2">
      <c r="A241" s="44"/>
      <c r="B241" s="44"/>
      <c r="C241" s="44"/>
      <c r="D241" s="44"/>
      <c r="E241" s="44"/>
      <c r="F241" s="44"/>
      <c r="G241" s="44"/>
      <c r="H241" s="44"/>
    </row>
    <row r="242" spans="1:8" x14ac:dyDescent="0.2">
      <c r="A242" s="44"/>
      <c r="B242" s="44"/>
      <c r="C242" s="44"/>
      <c r="D242" s="44"/>
      <c r="E242" s="44"/>
      <c r="F242" s="44"/>
      <c r="G242" s="44"/>
      <c r="H242" s="44"/>
    </row>
    <row r="243" spans="1:8" x14ac:dyDescent="0.2">
      <c r="A243" s="44"/>
      <c r="B243" s="44"/>
      <c r="C243" s="44"/>
      <c r="D243" s="44"/>
      <c r="E243" s="44"/>
      <c r="F243" s="44"/>
      <c r="G243" s="44"/>
      <c r="H243" s="44"/>
    </row>
    <row r="244" spans="1:8" x14ac:dyDescent="0.2">
      <c r="A244" s="44"/>
      <c r="B244" s="44"/>
      <c r="C244" s="44"/>
      <c r="D244" s="44"/>
      <c r="E244" s="44"/>
      <c r="F244" s="44"/>
      <c r="G244" s="44"/>
      <c r="H244" s="44"/>
    </row>
    <row r="245" spans="1:8" x14ac:dyDescent="0.2">
      <c r="A245" s="44"/>
      <c r="B245" s="44"/>
      <c r="C245" s="44"/>
      <c r="D245" s="44"/>
      <c r="E245" s="44"/>
      <c r="F245" s="44"/>
      <c r="G245" s="44"/>
      <c r="H245" s="44"/>
    </row>
    <row r="246" spans="1:8" x14ac:dyDescent="0.2">
      <c r="A246" s="44"/>
      <c r="B246" s="44"/>
      <c r="C246" s="44"/>
      <c r="D246" s="44"/>
      <c r="E246" s="44"/>
      <c r="F246" s="44"/>
      <c r="G246" s="44"/>
      <c r="H246" s="44"/>
    </row>
    <row r="247" spans="1:8" x14ac:dyDescent="0.2">
      <c r="A247" s="44"/>
      <c r="B247" s="44"/>
      <c r="C247" s="44"/>
      <c r="D247" s="44"/>
      <c r="E247" s="44"/>
      <c r="F247" s="44"/>
      <c r="G247" s="44"/>
      <c r="H247" s="44"/>
    </row>
    <row r="248" spans="1:8" x14ac:dyDescent="0.2">
      <c r="A248" s="44"/>
      <c r="B248" s="44"/>
      <c r="C248" s="44"/>
      <c r="D248" s="44"/>
      <c r="E248" s="44"/>
      <c r="F248" s="44"/>
      <c r="G248" s="44"/>
      <c r="H248" s="44"/>
    </row>
    <row r="249" spans="1:8" x14ac:dyDescent="0.2">
      <c r="A249" s="44"/>
      <c r="B249" s="44"/>
      <c r="C249" s="44"/>
      <c r="D249" s="44"/>
      <c r="E249" s="44"/>
      <c r="F249" s="44"/>
      <c r="G249" s="44"/>
      <c r="H249" s="44"/>
    </row>
    <row r="250" spans="1:8" x14ac:dyDescent="0.2">
      <c r="A250" s="44"/>
      <c r="B250" s="44"/>
      <c r="C250" s="44"/>
      <c r="D250" s="44"/>
      <c r="E250" s="44"/>
      <c r="F250" s="44"/>
      <c r="G250" s="44"/>
      <c r="H250" s="44"/>
    </row>
    <row r="251" spans="1:8" x14ac:dyDescent="0.2">
      <c r="A251" s="44"/>
      <c r="B251" s="44"/>
      <c r="C251" s="44"/>
      <c r="D251" s="44"/>
      <c r="E251" s="44"/>
      <c r="F251" s="44"/>
      <c r="G251" s="44"/>
      <c r="H251" s="44"/>
    </row>
    <row r="252" spans="1:8" x14ac:dyDescent="0.2">
      <c r="A252" s="44"/>
      <c r="B252" s="44"/>
      <c r="C252" s="44"/>
      <c r="D252" s="44"/>
      <c r="E252" s="44"/>
      <c r="F252" s="44"/>
      <c r="G252" s="44"/>
      <c r="H252" s="44"/>
    </row>
    <row r="253" spans="1:8" x14ac:dyDescent="0.2">
      <c r="A253" s="44"/>
      <c r="B253" s="44"/>
      <c r="C253" s="44"/>
      <c r="D253" s="44"/>
      <c r="E253" s="44"/>
      <c r="F253" s="44"/>
      <c r="G253" s="44"/>
      <c r="H253" s="44"/>
    </row>
    <row r="254" spans="1:8" x14ac:dyDescent="0.2">
      <c r="A254" s="44"/>
      <c r="B254" s="44"/>
      <c r="C254" s="44"/>
      <c r="D254" s="44"/>
      <c r="E254" s="44"/>
      <c r="F254" s="44"/>
      <c r="G254" s="44"/>
      <c r="H254" s="44"/>
    </row>
    <row r="255" spans="1:8" x14ac:dyDescent="0.2">
      <c r="A255" s="44"/>
      <c r="B255" s="44"/>
      <c r="C255" s="44"/>
      <c r="D255" s="44"/>
      <c r="E255" s="44"/>
      <c r="F255" s="44"/>
      <c r="G255" s="44"/>
      <c r="H255" s="44"/>
    </row>
    <row r="256" spans="1:8" x14ac:dyDescent="0.2">
      <c r="A256" s="44"/>
      <c r="B256" s="44"/>
      <c r="C256" s="44"/>
      <c r="D256" s="44"/>
      <c r="E256" s="44"/>
      <c r="F256" s="44"/>
      <c r="G256" s="44"/>
      <c r="H256" s="44"/>
    </row>
    <row r="257" spans="1:8" x14ac:dyDescent="0.2">
      <c r="A257" s="44"/>
      <c r="B257" s="44"/>
      <c r="C257" s="44"/>
      <c r="D257" s="44"/>
      <c r="E257" s="44"/>
      <c r="F257" s="44"/>
      <c r="G257" s="44"/>
      <c r="H257" s="44"/>
    </row>
    <row r="258" spans="1:8" x14ac:dyDescent="0.2">
      <c r="A258" s="44"/>
      <c r="B258" s="44"/>
      <c r="C258" s="44"/>
      <c r="D258" s="44"/>
      <c r="E258" s="44"/>
      <c r="F258" s="44"/>
      <c r="G258" s="44"/>
      <c r="H258" s="44"/>
    </row>
    <row r="259" spans="1:8" x14ac:dyDescent="0.2">
      <c r="A259" s="44"/>
      <c r="B259" s="44"/>
      <c r="C259" s="44"/>
      <c r="D259" s="44"/>
      <c r="E259" s="44"/>
      <c r="F259" s="44"/>
      <c r="G259" s="44"/>
      <c r="H259" s="44"/>
    </row>
    <row r="260" spans="1:8" x14ac:dyDescent="0.2">
      <c r="A260" s="44"/>
      <c r="B260" s="44"/>
      <c r="C260" s="44"/>
      <c r="D260" s="44"/>
      <c r="E260" s="44"/>
      <c r="F260" s="44"/>
      <c r="G260" s="44"/>
      <c r="H260" s="44"/>
    </row>
    <row r="261" spans="1:8" x14ac:dyDescent="0.2">
      <c r="A261" s="44"/>
      <c r="B261" s="44"/>
      <c r="C261" s="44"/>
      <c r="D261" s="44"/>
      <c r="E261" s="44"/>
      <c r="F261" s="44"/>
      <c r="G261" s="44"/>
      <c r="H261" s="44"/>
    </row>
    <row r="262" spans="1:8" x14ac:dyDescent="0.2">
      <c r="A262" s="44"/>
      <c r="B262" s="44"/>
      <c r="C262" s="44"/>
      <c r="D262" s="44"/>
      <c r="E262" s="44"/>
      <c r="F262" s="44"/>
      <c r="G262" s="44"/>
      <c r="H262" s="44"/>
    </row>
    <row r="263" spans="1:8" x14ac:dyDescent="0.2">
      <c r="A263" s="44"/>
      <c r="B263" s="44"/>
      <c r="C263" s="44"/>
      <c r="D263" s="44"/>
      <c r="E263" s="44"/>
      <c r="F263" s="44"/>
      <c r="G263" s="44"/>
      <c r="H263" s="44"/>
    </row>
    <row r="264" spans="1:8" x14ac:dyDescent="0.2">
      <c r="A264" s="44"/>
      <c r="B264" s="44"/>
      <c r="C264" s="44"/>
      <c r="D264" s="44"/>
      <c r="E264" s="44"/>
      <c r="F264" s="44"/>
      <c r="G264" s="44"/>
      <c r="H264" s="44"/>
    </row>
    <row r="265" spans="1:8" x14ac:dyDescent="0.2">
      <c r="A265" s="44"/>
      <c r="B265" s="44"/>
      <c r="C265" s="44"/>
      <c r="D265" s="44"/>
      <c r="E265" s="44"/>
      <c r="F265" s="44"/>
      <c r="G265" s="44"/>
      <c r="H265" s="44"/>
    </row>
    <row r="266" spans="1:8" x14ac:dyDescent="0.2">
      <c r="A266" s="44"/>
      <c r="B266" s="44"/>
      <c r="C266" s="44"/>
      <c r="D266" s="44"/>
      <c r="E266" s="44"/>
      <c r="F266" s="44"/>
      <c r="G266" s="44"/>
      <c r="H266" s="44"/>
    </row>
    <row r="267" spans="1:8" x14ac:dyDescent="0.2">
      <c r="A267" s="44"/>
      <c r="B267" s="44"/>
      <c r="C267" s="44"/>
      <c r="D267" s="44"/>
      <c r="E267" s="44"/>
      <c r="F267" s="44"/>
      <c r="G267" s="44"/>
      <c r="H267" s="44"/>
    </row>
    <row r="268" spans="1:8" x14ac:dyDescent="0.2">
      <c r="A268" s="44"/>
      <c r="B268" s="44"/>
      <c r="C268" s="44"/>
      <c r="D268" s="44"/>
      <c r="E268" s="44"/>
      <c r="F268" s="44"/>
      <c r="G268" s="44"/>
      <c r="H268" s="44"/>
    </row>
    <row r="269" spans="1:8" x14ac:dyDescent="0.2">
      <c r="A269" s="44"/>
      <c r="B269" s="44"/>
      <c r="C269" s="44"/>
      <c r="D269" s="44"/>
      <c r="E269" s="44"/>
      <c r="F269" s="44"/>
      <c r="G269" s="44"/>
      <c r="H269" s="44"/>
    </row>
    <row r="270" spans="1:8" x14ac:dyDescent="0.2">
      <c r="A270" s="44"/>
      <c r="B270" s="44"/>
      <c r="C270" s="44"/>
      <c r="D270" s="44"/>
      <c r="E270" s="44"/>
      <c r="F270" s="44"/>
      <c r="G270" s="44"/>
      <c r="H270" s="44"/>
    </row>
    <row r="271" spans="1:8" x14ac:dyDescent="0.2">
      <c r="A271" s="44"/>
      <c r="B271" s="44"/>
      <c r="C271" s="44"/>
      <c r="D271" s="44"/>
      <c r="E271" s="44"/>
      <c r="F271" s="44"/>
      <c r="G271" s="44"/>
      <c r="H271" s="44"/>
    </row>
    <row r="272" spans="1:8" x14ac:dyDescent="0.2">
      <c r="A272" s="44"/>
      <c r="B272" s="44"/>
      <c r="C272" s="44"/>
      <c r="D272" s="44"/>
      <c r="E272" s="44"/>
      <c r="F272" s="44"/>
      <c r="G272" s="44"/>
      <c r="H272" s="44"/>
    </row>
    <row r="273" spans="1:8" x14ac:dyDescent="0.2">
      <c r="A273" s="44"/>
      <c r="B273" s="44"/>
      <c r="C273" s="44"/>
      <c r="D273" s="44"/>
      <c r="E273" s="44"/>
      <c r="F273" s="44"/>
      <c r="G273" s="44"/>
      <c r="H273" s="44"/>
    </row>
    <row r="274" spans="1:8" x14ac:dyDescent="0.2">
      <c r="A274" s="44"/>
      <c r="B274" s="44"/>
      <c r="C274" s="44"/>
      <c r="D274" s="44"/>
      <c r="E274" s="44"/>
      <c r="F274" s="44"/>
      <c r="G274" s="44"/>
      <c r="H274" s="44"/>
    </row>
    <row r="275" spans="1:8" x14ac:dyDescent="0.2">
      <c r="A275" s="44"/>
      <c r="B275" s="44"/>
      <c r="C275" s="44"/>
      <c r="D275" s="44"/>
      <c r="E275" s="44"/>
      <c r="F275" s="44"/>
      <c r="G275" s="44"/>
      <c r="H275" s="44"/>
    </row>
    <row r="276" spans="1:8" x14ac:dyDescent="0.2">
      <c r="A276" s="44"/>
      <c r="B276" s="44"/>
      <c r="C276" s="44"/>
      <c r="D276" s="44"/>
      <c r="E276" s="44"/>
      <c r="F276" s="44"/>
      <c r="G276" s="44"/>
      <c r="H276" s="44"/>
    </row>
    <row r="277" spans="1:8" x14ac:dyDescent="0.2">
      <c r="A277" s="44"/>
      <c r="B277" s="44"/>
      <c r="C277" s="44"/>
      <c r="D277" s="44"/>
      <c r="E277" s="44"/>
      <c r="F277" s="44"/>
      <c r="G277" s="44"/>
      <c r="H277" s="44"/>
    </row>
    <row r="278" spans="1:8" x14ac:dyDescent="0.2">
      <c r="A278" s="44"/>
      <c r="B278" s="44"/>
      <c r="C278" s="44"/>
      <c r="D278" s="44"/>
      <c r="E278" s="44"/>
      <c r="F278" s="44"/>
      <c r="G278" s="44"/>
      <c r="H278" s="44"/>
    </row>
    <row r="279" spans="1:8" x14ac:dyDescent="0.2">
      <c r="A279" s="44"/>
      <c r="B279" s="44"/>
      <c r="C279" s="44"/>
      <c r="D279" s="44"/>
      <c r="E279" s="44"/>
      <c r="F279" s="44"/>
      <c r="G279" s="44"/>
      <c r="H279" s="44"/>
    </row>
    <row r="280" spans="1:8" x14ac:dyDescent="0.2">
      <c r="A280" s="44"/>
      <c r="B280" s="44"/>
      <c r="C280" s="44"/>
      <c r="D280" s="44"/>
      <c r="E280" s="44"/>
      <c r="F280" s="44"/>
      <c r="G280" s="44"/>
      <c r="H280" s="44"/>
    </row>
    <row r="281" spans="1:8" x14ac:dyDescent="0.2">
      <c r="A281" s="44"/>
      <c r="B281" s="44"/>
      <c r="C281" s="44"/>
      <c r="D281" s="44"/>
      <c r="E281" s="44"/>
      <c r="F281" s="44"/>
      <c r="G281" s="44"/>
      <c r="H281" s="44"/>
    </row>
    <row r="282" spans="1:8" x14ac:dyDescent="0.2">
      <c r="A282" s="44"/>
      <c r="B282" s="44"/>
      <c r="C282" s="44"/>
      <c r="D282" s="44"/>
      <c r="E282" s="44"/>
      <c r="F282" s="44"/>
      <c r="G282" s="44"/>
      <c r="H282" s="44"/>
    </row>
    <row r="283" spans="1:8" x14ac:dyDescent="0.2">
      <c r="A283" s="44"/>
      <c r="B283" s="44"/>
      <c r="C283" s="44"/>
      <c r="D283" s="44"/>
      <c r="E283" s="44"/>
      <c r="F283" s="44"/>
      <c r="G283" s="44"/>
      <c r="H283" s="44"/>
    </row>
    <row r="284" spans="1:8" x14ac:dyDescent="0.2">
      <c r="A284" s="44"/>
      <c r="B284" s="44"/>
      <c r="C284" s="44"/>
      <c r="D284" s="44"/>
      <c r="E284" s="44"/>
      <c r="F284" s="44"/>
      <c r="G284" s="44"/>
      <c r="H284" s="44"/>
    </row>
    <row r="285" spans="1:8" x14ac:dyDescent="0.2">
      <c r="A285" s="44"/>
      <c r="B285" s="44"/>
      <c r="C285" s="44"/>
      <c r="D285" s="44"/>
      <c r="E285" s="44"/>
      <c r="F285" s="44"/>
      <c r="G285" s="44"/>
      <c r="H285" s="44"/>
    </row>
    <row r="286" spans="1:8" x14ac:dyDescent="0.2">
      <c r="A286" s="44"/>
      <c r="B286" s="44"/>
      <c r="C286" s="44"/>
      <c r="D286" s="44"/>
      <c r="E286" s="44"/>
      <c r="F286" s="44"/>
      <c r="G286" s="44"/>
      <c r="H286" s="44"/>
    </row>
    <row r="287" spans="1:8" x14ac:dyDescent="0.2">
      <c r="A287" s="44"/>
      <c r="B287" s="44"/>
      <c r="C287" s="44"/>
      <c r="D287" s="44"/>
      <c r="E287" s="44"/>
      <c r="F287" s="44"/>
      <c r="G287" s="44"/>
      <c r="H287" s="44"/>
    </row>
    <row r="288" spans="1:8" x14ac:dyDescent="0.2">
      <c r="A288" s="44"/>
      <c r="B288" s="44"/>
      <c r="C288" s="44"/>
      <c r="D288" s="44"/>
      <c r="E288" s="44"/>
      <c r="F288" s="44"/>
      <c r="G288" s="44"/>
      <c r="H288" s="44"/>
    </row>
    <row r="289" spans="1:8" x14ac:dyDescent="0.2">
      <c r="A289" s="44"/>
      <c r="B289" s="44"/>
      <c r="C289" s="44"/>
      <c r="D289" s="44"/>
      <c r="E289" s="44"/>
      <c r="F289" s="44"/>
      <c r="G289" s="44"/>
      <c r="H289" s="44"/>
    </row>
    <row r="290" spans="1:8" x14ac:dyDescent="0.2">
      <c r="A290" s="44"/>
      <c r="B290" s="44"/>
      <c r="C290" s="44"/>
      <c r="D290" s="44"/>
      <c r="E290" s="44"/>
      <c r="F290" s="44"/>
      <c r="G290" s="44"/>
      <c r="H290" s="44"/>
    </row>
    <row r="291" spans="1:8" x14ac:dyDescent="0.2">
      <c r="A291" s="44"/>
      <c r="B291" s="44"/>
      <c r="C291" s="44"/>
      <c r="D291" s="44"/>
      <c r="E291" s="44"/>
      <c r="F291" s="44"/>
      <c r="G291" s="44"/>
      <c r="H291" s="44"/>
    </row>
    <row r="292" spans="1:8" x14ac:dyDescent="0.2">
      <c r="A292" s="44"/>
      <c r="B292" s="44"/>
      <c r="C292" s="44"/>
      <c r="D292" s="44"/>
      <c r="E292" s="44"/>
      <c r="F292" s="44"/>
      <c r="G292" s="44"/>
      <c r="H292" s="44"/>
    </row>
    <row r="293" spans="1:8" x14ac:dyDescent="0.2">
      <c r="A293" s="44"/>
      <c r="B293" s="44"/>
      <c r="C293" s="44"/>
      <c r="D293" s="44"/>
      <c r="E293" s="44"/>
      <c r="F293" s="44"/>
      <c r="G293" s="44"/>
      <c r="H293" s="44"/>
    </row>
    <row r="294" spans="1:8" x14ac:dyDescent="0.2">
      <c r="A294" s="44"/>
      <c r="B294" s="44"/>
      <c r="C294" s="44"/>
      <c r="D294" s="44"/>
      <c r="E294" s="44"/>
      <c r="F294" s="44"/>
      <c r="G294" s="44"/>
      <c r="H294" s="44"/>
    </row>
    <row r="295" spans="1:8" x14ac:dyDescent="0.2">
      <c r="A295" s="44"/>
      <c r="B295" s="44"/>
      <c r="C295" s="44"/>
      <c r="D295" s="44"/>
      <c r="E295" s="44"/>
      <c r="F295" s="44"/>
      <c r="G295" s="44"/>
      <c r="H295" s="44"/>
    </row>
    <row r="296" spans="1:8" x14ac:dyDescent="0.2">
      <c r="A296" s="44"/>
      <c r="B296" s="44"/>
      <c r="C296" s="44"/>
      <c r="D296" s="44"/>
      <c r="E296" s="44"/>
      <c r="F296" s="44"/>
      <c r="G296" s="44"/>
      <c r="H296" s="44"/>
    </row>
    <row r="297" spans="1:8" x14ac:dyDescent="0.2">
      <c r="A297" s="44"/>
      <c r="B297" s="44"/>
      <c r="C297" s="44"/>
      <c r="D297" s="44"/>
      <c r="E297" s="44"/>
      <c r="F297" s="44"/>
      <c r="G297" s="44"/>
      <c r="H297" s="44"/>
    </row>
    <row r="298" spans="1:8" x14ac:dyDescent="0.2">
      <c r="A298" s="44"/>
      <c r="B298" s="44"/>
      <c r="C298" s="44"/>
      <c r="D298" s="44"/>
      <c r="E298" s="44"/>
      <c r="F298" s="44"/>
      <c r="G298" s="44"/>
      <c r="H298" s="44"/>
    </row>
    <row r="299" spans="1:8" x14ac:dyDescent="0.2">
      <c r="A299" s="44"/>
      <c r="B299" s="44"/>
      <c r="C299" s="44"/>
      <c r="D299" s="44"/>
      <c r="E299" s="44"/>
      <c r="F299" s="44"/>
      <c r="G299" s="44"/>
      <c r="H299" s="44"/>
    </row>
    <row r="300" spans="1:8" x14ac:dyDescent="0.2">
      <c r="A300" s="44"/>
      <c r="B300" s="44"/>
      <c r="C300" s="44"/>
      <c r="D300" s="44"/>
      <c r="E300" s="44"/>
      <c r="F300" s="44"/>
      <c r="G300" s="44"/>
      <c r="H300" s="44"/>
    </row>
    <row r="301" spans="1:8" x14ac:dyDescent="0.2">
      <c r="A301" s="44"/>
      <c r="B301" s="44"/>
      <c r="C301" s="44"/>
      <c r="D301" s="44"/>
      <c r="E301" s="44"/>
      <c r="F301" s="44"/>
      <c r="G301" s="44"/>
      <c r="H301" s="44"/>
    </row>
    <row r="302" spans="1:8" x14ac:dyDescent="0.2">
      <c r="A302" s="44"/>
      <c r="B302" s="44"/>
      <c r="C302" s="44"/>
      <c r="D302" s="44"/>
      <c r="E302" s="44"/>
      <c r="F302" s="44"/>
      <c r="G302" s="44"/>
      <c r="H302" s="44"/>
    </row>
    <row r="303" spans="1:8" x14ac:dyDescent="0.2">
      <c r="A303" s="44"/>
      <c r="B303" s="44"/>
      <c r="C303" s="44"/>
      <c r="D303" s="44"/>
      <c r="E303" s="44"/>
      <c r="F303" s="44"/>
      <c r="G303" s="44"/>
      <c r="H303" s="44"/>
    </row>
    <row r="304" spans="1:8" x14ac:dyDescent="0.2">
      <c r="A304" s="44"/>
      <c r="B304" s="44"/>
      <c r="C304" s="44"/>
      <c r="D304" s="44"/>
      <c r="E304" s="44"/>
      <c r="F304" s="44"/>
      <c r="G304" s="44"/>
      <c r="H304" s="44"/>
    </row>
    <row r="305" spans="1:8" x14ac:dyDescent="0.2">
      <c r="A305" s="44"/>
      <c r="B305" s="44"/>
      <c r="C305" s="44"/>
      <c r="D305" s="44"/>
      <c r="E305" s="44"/>
      <c r="F305" s="44"/>
      <c r="G305" s="44"/>
      <c r="H305" s="44"/>
    </row>
    <row r="306" spans="1:8" x14ac:dyDescent="0.2">
      <c r="A306" s="44"/>
      <c r="B306" s="44"/>
      <c r="C306" s="44"/>
      <c r="D306" s="44"/>
      <c r="E306" s="44"/>
      <c r="F306" s="44"/>
      <c r="G306" s="44"/>
      <c r="H306" s="44"/>
    </row>
    <row r="307" spans="1:8" x14ac:dyDescent="0.2">
      <c r="A307" s="44"/>
      <c r="B307" s="44"/>
      <c r="C307" s="44"/>
      <c r="D307" s="44"/>
      <c r="E307" s="44"/>
      <c r="F307" s="44"/>
      <c r="G307" s="44"/>
      <c r="H307" s="44"/>
    </row>
    <row r="308" spans="1:8" x14ac:dyDescent="0.2">
      <c r="A308" s="44"/>
      <c r="B308" s="44"/>
      <c r="C308" s="44"/>
      <c r="D308" s="44"/>
      <c r="E308" s="44"/>
      <c r="F308" s="44"/>
      <c r="G308" s="44"/>
      <c r="H308" s="44"/>
    </row>
    <row r="309" spans="1:8" x14ac:dyDescent="0.2">
      <c r="A309" s="44"/>
      <c r="B309" s="44"/>
      <c r="C309" s="44"/>
      <c r="D309" s="44"/>
      <c r="E309" s="44"/>
      <c r="F309" s="44"/>
      <c r="G309" s="44"/>
      <c r="H309" s="44"/>
    </row>
    <row r="310" spans="1:8" x14ac:dyDescent="0.2">
      <c r="A310" s="44"/>
      <c r="B310" s="44"/>
      <c r="C310" s="44"/>
      <c r="D310" s="44"/>
      <c r="E310" s="44"/>
      <c r="F310" s="44"/>
      <c r="G310" s="44"/>
      <c r="H310" s="44"/>
    </row>
    <row r="311" spans="1:8" x14ac:dyDescent="0.2">
      <c r="A311" s="44"/>
      <c r="B311" s="44"/>
      <c r="C311" s="44"/>
      <c r="D311" s="44"/>
      <c r="E311" s="44"/>
      <c r="F311" s="44"/>
      <c r="G311" s="44"/>
      <c r="H311" s="44"/>
    </row>
    <row r="312" spans="1:8" x14ac:dyDescent="0.2">
      <c r="A312" s="44"/>
      <c r="B312" s="44"/>
      <c r="C312" s="44"/>
      <c r="D312" s="44"/>
      <c r="E312" s="44"/>
      <c r="F312" s="44"/>
      <c r="G312" s="44"/>
      <c r="H312" s="44"/>
    </row>
    <row r="313" spans="1:8" x14ac:dyDescent="0.2">
      <c r="A313" s="44"/>
      <c r="B313" s="44"/>
      <c r="C313" s="44"/>
      <c r="D313" s="44"/>
      <c r="E313" s="44"/>
      <c r="F313" s="44"/>
      <c r="G313" s="44"/>
      <c r="H313" s="44"/>
    </row>
    <row r="314" spans="1:8" x14ac:dyDescent="0.2">
      <c r="A314" s="44"/>
      <c r="B314" s="44"/>
      <c r="C314" s="44"/>
      <c r="D314" s="44"/>
      <c r="E314" s="44"/>
      <c r="F314" s="44"/>
      <c r="G314" s="44"/>
      <c r="H314" s="44"/>
    </row>
    <row r="315" spans="1:8" x14ac:dyDescent="0.2">
      <c r="A315" s="44"/>
      <c r="B315" s="44"/>
      <c r="C315" s="44"/>
      <c r="D315" s="44"/>
      <c r="E315" s="44"/>
      <c r="F315" s="44"/>
      <c r="G315" s="44"/>
      <c r="H315" s="44"/>
    </row>
    <row r="316" spans="1:8" x14ac:dyDescent="0.2">
      <c r="A316" s="44"/>
      <c r="B316" s="44"/>
      <c r="C316" s="44"/>
      <c r="D316" s="44"/>
      <c r="E316" s="44"/>
      <c r="F316" s="44"/>
      <c r="G316" s="44"/>
      <c r="H316" s="44"/>
    </row>
    <row r="317" spans="1:8" x14ac:dyDescent="0.2">
      <c r="A317" s="44"/>
      <c r="B317" s="44"/>
      <c r="C317" s="44"/>
      <c r="D317" s="44"/>
      <c r="E317" s="44"/>
      <c r="F317" s="44"/>
      <c r="G317" s="44"/>
      <c r="H317" s="44"/>
    </row>
    <row r="318" spans="1:8" x14ac:dyDescent="0.2">
      <c r="A318" s="44"/>
      <c r="B318" s="44"/>
      <c r="C318" s="44"/>
      <c r="D318" s="44"/>
      <c r="E318" s="44"/>
      <c r="F318" s="44"/>
      <c r="G318" s="44"/>
      <c r="H318" s="44"/>
    </row>
    <row r="319" spans="1:8" x14ac:dyDescent="0.2">
      <c r="A319" s="44"/>
      <c r="B319" s="44"/>
      <c r="C319" s="44"/>
      <c r="D319" s="44"/>
      <c r="E319" s="44"/>
      <c r="F319" s="44"/>
      <c r="G319" s="44"/>
      <c r="H319" s="44"/>
    </row>
    <row r="320" spans="1:8" x14ac:dyDescent="0.2">
      <c r="A320" s="44"/>
      <c r="B320" s="44"/>
      <c r="C320" s="44"/>
      <c r="D320" s="44"/>
      <c r="E320" s="44"/>
      <c r="F320" s="44"/>
      <c r="G320" s="44"/>
      <c r="H320" s="44"/>
    </row>
    <row r="321" spans="1:8" x14ac:dyDescent="0.2">
      <c r="A321" s="44"/>
      <c r="B321" s="44"/>
      <c r="C321" s="44"/>
      <c r="D321" s="44"/>
      <c r="E321" s="44"/>
      <c r="F321" s="44"/>
      <c r="G321" s="44"/>
      <c r="H321" s="44"/>
    </row>
    <row r="322" spans="1:8" x14ac:dyDescent="0.2">
      <c r="A322" s="44"/>
      <c r="B322" s="44"/>
      <c r="C322" s="44"/>
      <c r="D322" s="44"/>
      <c r="E322" s="44"/>
      <c r="F322" s="44"/>
      <c r="G322" s="44"/>
      <c r="H322" s="44"/>
    </row>
    <row r="323" spans="1:8" x14ac:dyDescent="0.2">
      <c r="A323" s="44"/>
      <c r="B323" s="44"/>
      <c r="C323" s="44"/>
      <c r="D323" s="44"/>
      <c r="E323" s="44"/>
      <c r="F323" s="44"/>
      <c r="G323" s="44"/>
      <c r="H323" s="44"/>
    </row>
    <row r="324" spans="1:8" x14ac:dyDescent="0.2">
      <c r="A324" s="44"/>
      <c r="B324" s="44"/>
      <c r="C324" s="44"/>
      <c r="D324" s="44"/>
      <c r="E324" s="44"/>
      <c r="F324" s="44"/>
      <c r="G324" s="44"/>
      <c r="H324" s="44"/>
    </row>
    <row r="325" spans="1:8" x14ac:dyDescent="0.2">
      <c r="A325" s="44"/>
      <c r="B325" s="44"/>
      <c r="C325" s="44"/>
      <c r="D325" s="44"/>
      <c r="E325" s="44"/>
      <c r="F325" s="44"/>
      <c r="G325" s="44"/>
      <c r="H325" s="44"/>
    </row>
    <row r="326" spans="1:8" x14ac:dyDescent="0.2">
      <c r="A326" s="44"/>
      <c r="B326" s="44"/>
      <c r="C326" s="44"/>
      <c r="D326" s="44"/>
      <c r="E326" s="44"/>
      <c r="F326" s="44"/>
      <c r="G326" s="44"/>
      <c r="H326" s="44"/>
    </row>
    <row r="327" spans="1:8" x14ac:dyDescent="0.2">
      <c r="A327" s="44"/>
      <c r="B327" s="44"/>
      <c r="C327" s="44"/>
      <c r="D327" s="44"/>
      <c r="E327" s="44"/>
      <c r="F327" s="44"/>
      <c r="G327" s="44"/>
      <c r="H327" s="44"/>
    </row>
    <row r="328" spans="1:8" x14ac:dyDescent="0.2">
      <c r="A328" s="44"/>
      <c r="B328" s="44"/>
      <c r="C328" s="44"/>
      <c r="D328" s="44"/>
      <c r="E328" s="44"/>
      <c r="F328" s="44"/>
      <c r="G328" s="44"/>
      <c r="H328" s="44"/>
    </row>
    <row r="329" spans="1:8" x14ac:dyDescent="0.2">
      <c r="A329" s="44"/>
      <c r="B329" s="44"/>
      <c r="C329" s="44"/>
      <c r="D329" s="44"/>
      <c r="E329" s="44"/>
      <c r="F329" s="44"/>
      <c r="G329" s="44"/>
      <c r="H329" s="44"/>
    </row>
    <row r="330" spans="1:8" x14ac:dyDescent="0.2">
      <c r="A330" s="44"/>
      <c r="B330" s="44"/>
      <c r="C330" s="44"/>
      <c r="D330" s="44"/>
      <c r="E330" s="44"/>
      <c r="F330" s="44"/>
      <c r="G330" s="44"/>
      <c r="H330" s="44"/>
    </row>
    <row r="331" spans="1:8" x14ac:dyDescent="0.2">
      <c r="A331" s="44"/>
      <c r="B331" s="44"/>
      <c r="C331" s="44"/>
      <c r="D331" s="44"/>
      <c r="E331" s="44"/>
      <c r="F331" s="44"/>
      <c r="G331" s="44"/>
      <c r="H331" s="44"/>
    </row>
    <row r="332" spans="1:8" x14ac:dyDescent="0.2">
      <c r="A332" s="44"/>
      <c r="B332" s="44"/>
      <c r="C332" s="44"/>
      <c r="D332" s="44"/>
      <c r="E332" s="44"/>
      <c r="F332" s="44"/>
      <c r="G332" s="44"/>
      <c r="H332" s="44"/>
    </row>
    <row r="333" spans="1:8" x14ac:dyDescent="0.2">
      <c r="A333" s="44"/>
      <c r="B333" s="44"/>
      <c r="C333" s="44"/>
      <c r="D333" s="44"/>
      <c r="E333" s="44"/>
      <c r="F333" s="44"/>
      <c r="G333" s="44"/>
      <c r="H333" s="44"/>
    </row>
    <row r="334" spans="1:8" x14ac:dyDescent="0.2">
      <c r="A334" s="44"/>
      <c r="B334" s="44"/>
      <c r="C334" s="44"/>
      <c r="D334" s="44"/>
      <c r="E334" s="44"/>
      <c r="F334" s="44"/>
      <c r="G334" s="44"/>
      <c r="H334" s="44"/>
    </row>
    <row r="335" spans="1:8" x14ac:dyDescent="0.2">
      <c r="A335" s="44"/>
      <c r="B335" s="44"/>
      <c r="C335" s="44"/>
      <c r="D335" s="44"/>
      <c r="E335" s="44"/>
      <c r="F335" s="44"/>
      <c r="G335" s="44"/>
      <c r="H335" s="44"/>
    </row>
    <row r="336" spans="1:8" x14ac:dyDescent="0.2">
      <c r="A336" s="44"/>
      <c r="B336" s="44"/>
      <c r="C336" s="44"/>
      <c r="D336" s="44"/>
      <c r="E336" s="44"/>
      <c r="F336" s="44"/>
      <c r="G336" s="44"/>
      <c r="H336" s="44"/>
    </row>
    <row r="337" spans="1:8" x14ac:dyDescent="0.2">
      <c r="A337" s="44"/>
      <c r="B337" s="44"/>
      <c r="C337" s="44"/>
      <c r="D337" s="44"/>
      <c r="E337" s="44"/>
      <c r="F337" s="44"/>
      <c r="G337" s="44"/>
      <c r="H337" s="44"/>
    </row>
    <row r="338" spans="1:8" x14ac:dyDescent="0.2">
      <c r="A338" s="44"/>
      <c r="B338" s="44"/>
      <c r="C338" s="44"/>
      <c r="D338" s="44"/>
      <c r="E338" s="44"/>
      <c r="F338" s="44"/>
      <c r="G338" s="44"/>
      <c r="H338" s="44"/>
    </row>
    <row r="339" spans="1:8" x14ac:dyDescent="0.2">
      <c r="A339" s="44"/>
      <c r="B339" s="44"/>
      <c r="C339" s="44"/>
      <c r="D339" s="44"/>
      <c r="E339" s="44"/>
      <c r="F339" s="44"/>
      <c r="G339" s="44"/>
      <c r="H339" s="44"/>
    </row>
    <row r="340" spans="1:8" x14ac:dyDescent="0.2">
      <c r="A340" s="44"/>
      <c r="B340" s="44"/>
      <c r="C340" s="44"/>
      <c r="D340" s="44"/>
      <c r="E340" s="44"/>
      <c r="F340" s="44"/>
      <c r="G340" s="44"/>
      <c r="H340" s="44"/>
    </row>
    <row r="341" spans="1:8" x14ac:dyDescent="0.2">
      <c r="A341" s="44"/>
      <c r="B341" s="44"/>
      <c r="C341" s="44"/>
      <c r="D341" s="44"/>
      <c r="E341" s="44"/>
      <c r="F341" s="44"/>
      <c r="G341" s="44"/>
      <c r="H341" s="44"/>
    </row>
    <row r="342" spans="1:8" x14ac:dyDescent="0.2">
      <c r="A342" s="44"/>
      <c r="B342" s="44"/>
      <c r="C342" s="44"/>
      <c r="D342" s="44"/>
      <c r="E342" s="44"/>
      <c r="F342" s="44"/>
      <c r="G342" s="44"/>
      <c r="H342" s="44"/>
    </row>
    <row r="343" spans="1:8" x14ac:dyDescent="0.2">
      <c r="A343" s="44"/>
      <c r="B343" s="44"/>
      <c r="C343" s="44"/>
      <c r="D343" s="44"/>
      <c r="E343" s="44"/>
      <c r="F343" s="44"/>
      <c r="G343" s="44"/>
      <c r="H343" s="44"/>
    </row>
    <row r="344" spans="1:8" x14ac:dyDescent="0.2">
      <c r="A344" s="44"/>
      <c r="B344" s="44"/>
      <c r="C344" s="44"/>
      <c r="D344" s="44"/>
      <c r="E344" s="44"/>
      <c r="F344" s="44"/>
      <c r="G344" s="44"/>
      <c r="H344" s="44"/>
    </row>
    <row r="345" spans="1:8" x14ac:dyDescent="0.2">
      <c r="A345" s="44"/>
      <c r="B345" s="44"/>
      <c r="C345" s="44"/>
      <c r="D345" s="44"/>
      <c r="E345" s="44"/>
      <c r="F345" s="44"/>
      <c r="G345" s="44"/>
      <c r="H345" s="44"/>
    </row>
    <row r="346" spans="1:8" x14ac:dyDescent="0.2">
      <c r="A346" s="44"/>
      <c r="B346" s="44"/>
      <c r="C346" s="44"/>
      <c r="D346" s="44"/>
      <c r="E346" s="44"/>
      <c r="F346" s="44"/>
      <c r="G346" s="44"/>
      <c r="H346" s="44"/>
    </row>
    <row r="347" spans="1:8" x14ac:dyDescent="0.2">
      <c r="A347" s="44"/>
      <c r="B347" s="44"/>
      <c r="C347" s="44"/>
      <c r="D347" s="44"/>
      <c r="E347" s="44"/>
      <c r="F347" s="44"/>
      <c r="G347" s="44"/>
      <c r="H347" s="44"/>
    </row>
    <row r="348" spans="1:8" x14ac:dyDescent="0.2">
      <c r="A348" s="44"/>
      <c r="B348" s="44"/>
      <c r="C348" s="44"/>
      <c r="D348" s="44"/>
      <c r="E348" s="44"/>
      <c r="F348" s="44"/>
      <c r="G348" s="44"/>
      <c r="H348" s="44"/>
    </row>
    <row r="349" spans="1:8" x14ac:dyDescent="0.2">
      <c r="A349" s="44"/>
      <c r="B349" s="44"/>
      <c r="C349" s="44"/>
      <c r="D349" s="44"/>
      <c r="E349" s="44"/>
      <c r="F349" s="44"/>
      <c r="G349" s="44"/>
      <c r="H349" s="44"/>
    </row>
    <row r="350" spans="1:8" x14ac:dyDescent="0.2">
      <c r="A350" s="44"/>
      <c r="B350" s="44"/>
      <c r="C350" s="44"/>
      <c r="D350" s="44"/>
      <c r="E350" s="44"/>
      <c r="F350" s="44"/>
      <c r="G350" s="44"/>
      <c r="H350" s="44"/>
    </row>
    <row r="351" spans="1:8" x14ac:dyDescent="0.2">
      <c r="A351" s="44"/>
      <c r="B351" s="44"/>
      <c r="C351" s="44"/>
      <c r="D351" s="44"/>
      <c r="E351" s="44"/>
      <c r="F351" s="44"/>
      <c r="G351" s="44"/>
      <c r="H351" s="44"/>
    </row>
    <row r="352" spans="1:8" x14ac:dyDescent="0.2">
      <c r="A352" s="44"/>
      <c r="B352" s="44"/>
      <c r="C352" s="44"/>
      <c r="D352" s="44"/>
      <c r="E352" s="44"/>
      <c r="F352" s="44"/>
      <c r="G352" s="44"/>
      <c r="H352" s="44"/>
    </row>
    <row r="353" spans="1:8" x14ac:dyDescent="0.2">
      <c r="A353" s="44"/>
      <c r="B353" s="44"/>
      <c r="C353" s="44"/>
      <c r="D353" s="44"/>
      <c r="E353" s="44"/>
      <c r="F353" s="44"/>
      <c r="G353" s="44"/>
      <c r="H353" s="44"/>
    </row>
    <row r="354" spans="1:8" x14ac:dyDescent="0.2">
      <c r="A354" s="44"/>
      <c r="B354" s="44"/>
      <c r="C354" s="44"/>
      <c r="D354" s="44"/>
      <c r="E354" s="44"/>
      <c r="F354" s="44"/>
      <c r="G354" s="44"/>
      <c r="H354" s="44"/>
    </row>
    <row r="355" spans="1:8" x14ac:dyDescent="0.2">
      <c r="A355" s="44"/>
      <c r="B355" s="44"/>
      <c r="C355" s="44"/>
      <c r="D355" s="44"/>
      <c r="E355" s="44"/>
      <c r="F355" s="44"/>
      <c r="G355" s="44"/>
      <c r="H355" s="44"/>
    </row>
    <row r="356" spans="1:8" x14ac:dyDescent="0.2">
      <c r="A356" s="44"/>
      <c r="B356" s="44"/>
      <c r="C356" s="44"/>
      <c r="D356" s="44"/>
      <c r="E356" s="44"/>
      <c r="F356" s="44"/>
      <c r="G356" s="44"/>
      <c r="H356" s="44"/>
    </row>
    <row r="357" spans="1:8" x14ac:dyDescent="0.2">
      <c r="A357" s="44"/>
      <c r="B357" s="44"/>
      <c r="C357" s="44"/>
      <c r="D357" s="44"/>
      <c r="E357" s="44"/>
      <c r="F357" s="44"/>
      <c r="G357" s="44"/>
      <c r="H357" s="44"/>
    </row>
    <row r="358" spans="1:8" x14ac:dyDescent="0.2">
      <c r="A358" s="44"/>
      <c r="B358" s="44"/>
      <c r="C358" s="44"/>
      <c r="D358" s="44"/>
      <c r="E358" s="44"/>
      <c r="F358" s="44"/>
      <c r="G358" s="44"/>
      <c r="H358" s="44"/>
    </row>
    <row r="359" spans="1:8" x14ac:dyDescent="0.2">
      <c r="A359" s="44"/>
      <c r="B359" s="44"/>
      <c r="C359" s="44"/>
      <c r="D359" s="44"/>
      <c r="E359" s="44"/>
      <c r="F359" s="44"/>
      <c r="G359" s="44"/>
      <c r="H359" s="44"/>
    </row>
    <row r="360" spans="1:8" x14ac:dyDescent="0.2">
      <c r="A360" s="44"/>
      <c r="B360" s="44"/>
      <c r="C360" s="44"/>
      <c r="D360" s="44"/>
      <c r="E360" s="44"/>
      <c r="F360" s="44"/>
      <c r="G360" s="44"/>
      <c r="H360" s="44"/>
    </row>
    <row r="361" spans="1:8" x14ac:dyDescent="0.2">
      <c r="A361" s="44"/>
      <c r="B361" s="44"/>
      <c r="C361" s="44"/>
      <c r="D361" s="44"/>
      <c r="E361" s="44"/>
      <c r="F361" s="44"/>
      <c r="G361" s="44"/>
      <c r="H361" s="44"/>
    </row>
    <row r="362" spans="1:8" x14ac:dyDescent="0.2">
      <c r="A362" s="44"/>
      <c r="B362" s="44"/>
      <c r="C362" s="44"/>
      <c r="D362" s="44"/>
      <c r="E362" s="44"/>
      <c r="F362" s="44"/>
      <c r="G362" s="44"/>
      <c r="H362" s="44"/>
    </row>
    <row r="363" spans="1:8" x14ac:dyDescent="0.2">
      <c r="A363" s="44"/>
      <c r="B363" s="44"/>
      <c r="C363" s="44"/>
      <c r="D363" s="44"/>
      <c r="E363" s="44"/>
      <c r="F363" s="44"/>
      <c r="G363" s="44"/>
      <c r="H363" s="44"/>
    </row>
    <row r="364" spans="1:8" x14ac:dyDescent="0.2">
      <c r="A364" s="44"/>
      <c r="B364" s="44"/>
      <c r="C364" s="44"/>
      <c r="D364" s="44"/>
      <c r="E364" s="44"/>
      <c r="F364" s="44"/>
      <c r="G364" s="44"/>
      <c r="H364" s="44"/>
    </row>
    <row r="365" spans="1:8" x14ac:dyDescent="0.2">
      <c r="A365" s="44"/>
      <c r="B365" s="44"/>
      <c r="C365" s="44"/>
      <c r="D365" s="44"/>
      <c r="E365" s="44"/>
      <c r="F365" s="44"/>
      <c r="G365" s="44"/>
      <c r="H365" s="44"/>
    </row>
    <row r="366" spans="1:8" x14ac:dyDescent="0.2">
      <c r="A366" s="44"/>
      <c r="B366" s="44"/>
      <c r="C366" s="44"/>
      <c r="D366" s="44"/>
      <c r="E366" s="44"/>
      <c r="F366" s="44"/>
      <c r="G366" s="44"/>
      <c r="H366" s="44"/>
    </row>
    <row r="367" spans="1:8" x14ac:dyDescent="0.2">
      <c r="A367" s="44"/>
      <c r="B367" s="44"/>
      <c r="C367" s="44"/>
      <c r="D367" s="44"/>
      <c r="E367" s="44"/>
      <c r="F367" s="44"/>
      <c r="G367" s="44"/>
      <c r="H367" s="44"/>
    </row>
    <row r="368" spans="1:8" x14ac:dyDescent="0.2">
      <c r="A368" s="44"/>
      <c r="B368" s="44"/>
      <c r="C368" s="44"/>
      <c r="D368" s="44"/>
      <c r="E368" s="44"/>
      <c r="F368" s="44"/>
      <c r="G368" s="44"/>
      <c r="H368" s="44"/>
    </row>
    <row r="369" spans="1:8" x14ac:dyDescent="0.2">
      <c r="A369" s="44"/>
      <c r="B369" s="44"/>
      <c r="C369" s="44"/>
      <c r="D369" s="44"/>
      <c r="E369" s="44"/>
      <c r="F369" s="44"/>
      <c r="G369" s="44"/>
      <c r="H369" s="44"/>
    </row>
    <row r="370" spans="1:8" x14ac:dyDescent="0.2">
      <c r="A370" s="44"/>
      <c r="B370" s="44"/>
      <c r="C370" s="44"/>
      <c r="D370" s="44"/>
      <c r="E370" s="44"/>
      <c r="F370" s="44"/>
      <c r="G370" s="44"/>
      <c r="H370" s="44"/>
    </row>
    <row r="371" spans="1:8" x14ac:dyDescent="0.2">
      <c r="A371" s="44"/>
      <c r="B371" s="44"/>
      <c r="C371" s="44"/>
      <c r="D371" s="44"/>
      <c r="E371" s="44"/>
      <c r="F371" s="44"/>
      <c r="G371" s="44"/>
      <c r="H371" s="44"/>
    </row>
    <row r="372" spans="1:8" x14ac:dyDescent="0.2">
      <c r="A372" s="44"/>
      <c r="B372" s="44"/>
      <c r="C372" s="44"/>
      <c r="D372" s="44"/>
      <c r="E372" s="44"/>
      <c r="F372" s="44"/>
      <c r="G372" s="44"/>
      <c r="H372" s="44"/>
    </row>
    <row r="373" spans="1:8" x14ac:dyDescent="0.2">
      <c r="A373" s="44"/>
      <c r="B373" s="44"/>
      <c r="C373" s="44"/>
      <c r="D373" s="44"/>
      <c r="E373" s="44"/>
      <c r="F373" s="44"/>
      <c r="G373" s="44"/>
      <c r="H373" s="44"/>
    </row>
    <row r="374" spans="1:8" x14ac:dyDescent="0.2">
      <c r="A374" s="44"/>
      <c r="B374" s="44"/>
      <c r="C374" s="44"/>
      <c r="D374" s="44"/>
      <c r="E374" s="44"/>
      <c r="F374" s="44"/>
      <c r="G374" s="44"/>
      <c r="H374" s="44"/>
    </row>
    <row r="375" spans="1:8" x14ac:dyDescent="0.2">
      <c r="A375" s="44"/>
      <c r="B375" s="44"/>
      <c r="C375" s="44"/>
      <c r="D375" s="44"/>
      <c r="E375" s="44"/>
      <c r="F375" s="44"/>
      <c r="G375" s="44"/>
      <c r="H375" s="44"/>
    </row>
    <row r="376" spans="1:8" x14ac:dyDescent="0.2">
      <c r="A376" s="44"/>
      <c r="B376" s="44"/>
      <c r="C376" s="44"/>
      <c r="D376" s="44"/>
      <c r="E376" s="44"/>
      <c r="F376" s="44"/>
      <c r="G376" s="44"/>
      <c r="H376" s="44"/>
    </row>
    <row r="377" spans="1:8" x14ac:dyDescent="0.2">
      <c r="A377" s="44"/>
      <c r="B377" s="44"/>
      <c r="C377" s="44"/>
      <c r="D377" s="44"/>
      <c r="E377" s="44"/>
      <c r="F377" s="44"/>
      <c r="G377" s="44"/>
      <c r="H377" s="44"/>
    </row>
    <row r="378" spans="1:8" x14ac:dyDescent="0.2">
      <c r="A378" s="44"/>
      <c r="B378" s="44"/>
      <c r="C378" s="44"/>
      <c r="D378" s="44"/>
      <c r="E378" s="44"/>
      <c r="F378" s="44"/>
      <c r="G378" s="44"/>
      <c r="H378" s="44"/>
    </row>
    <row r="379" spans="1:8" x14ac:dyDescent="0.2">
      <c r="A379" s="44"/>
      <c r="B379" s="44"/>
      <c r="C379" s="44"/>
      <c r="D379" s="44"/>
      <c r="E379" s="44"/>
      <c r="F379" s="44"/>
      <c r="G379" s="44"/>
      <c r="H379" s="44"/>
    </row>
    <row r="380" spans="1:8" x14ac:dyDescent="0.2">
      <c r="A380" s="44"/>
      <c r="B380" s="44"/>
      <c r="C380" s="44"/>
      <c r="D380" s="44"/>
      <c r="E380" s="44"/>
      <c r="F380" s="44"/>
      <c r="G380" s="44"/>
      <c r="H380" s="44"/>
    </row>
    <row r="381" spans="1:8" x14ac:dyDescent="0.2">
      <c r="A381" s="44"/>
      <c r="B381" s="44"/>
      <c r="C381" s="44"/>
      <c r="D381" s="44"/>
      <c r="E381" s="44"/>
      <c r="F381" s="44"/>
      <c r="G381" s="44"/>
      <c r="H381" s="44"/>
    </row>
    <row r="382" spans="1:8" x14ac:dyDescent="0.2">
      <c r="A382" s="44"/>
      <c r="B382" s="44"/>
      <c r="C382" s="44"/>
      <c r="D382" s="44"/>
      <c r="E382" s="44"/>
      <c r="F382" s="44"/>
      <c r="G382" s="44"/>
      <c r="H382" s="44"/>
    </row>
    <row r="383" spans="1:8" x14ac:dyDescent="0.2">
      <c r="A383" s="44"/>
      <c r="B383" s="44"/>
      <c r="C383" s="44"/>
      <c r="D383" s="44"/>
      <c r="E383" s="44"/>
      <c r="F383" s="44"/>
      <c r="G383" s="44"/>
      <c r="H383" s="44"/>
    </row>
    <row r="384" spans="1:8" x14ac:dyDescent="0.2">
      <c r="A384" s="44"/>
      <c r="B384" s="44"/>
      <c r="C384" s="44"/>
      <c r="D384" s="44"/>
      <c r="E384" s="44"/>
      <c r="F384" s="44"/>
      <c r="G384" s="44"/>
      <c r="H384" s="44"/>
    </row>
    <row r="385" spans="1:8" x14ac:dyDescent="0.2">
      <c r="A385" s="44"/>
      <c r="B385" s="44"/>
      <c r="C385" s="44"/>
      <c r="D385" s="44"/>
      <c r="E385" s="44"/>
      <c r="F385" s="44"/>
      <c r="G385" s="44"/>
      <c r="H385" s="44"/>
    </row>
    <row r="386" spans="1:8" x14ac:dyDescent="0.2">
      <c r="A386" s="44"/>
      <c r="B386" s="44"/>
      <c r="C386" s="44"/>
      <c r="D386" s="44"/>
      <c r="E386" s="44"/>
      <c r="F386" s="44"/>
      <c r="G386" s="44"/>
      <c r="H386" s="44"/>
    </row>
    <row r="387" spans="1:8" x14ac:dyDescent="0.2">
      <c r="A387" s="44"/>
      <c r="B387" s="44"/>
      <c r="C387" s="44"/>
      <c r="D387" s="44"/>
      <c r="E387" s="44"/>
      <c r="F387" s="44"/>
      <c r="G387" s="44"/>
      <c r="H387" s="44"/>
    </row>
    <row r="388" spans="1:8" x14ac:dyDescent="0.2">
      <c r="A388" s="44"/>
      <c r="B388" s="44"/>
      <c r="C388" s="44"/>
      <c r="D388" s="44"/>
      <c r="E388" s="44"/>
      <c r="F388" s="44"/>
      <c r="G388" s="44"/>
      <c r="H388" s="44"/>
    </row>
    <row r="389" spans="1:8" x14ac:dyDescent="0.2">
      <c r="A389" s="44"/>
      <c r="B389" s="44"/>
      <c r="C389" s="44"/>
      <c r="D389" s="44"/>
      <c r="E389" s="44"/>
      <c r="F389" s="44"/>
      <c r="G389" s="44"/>
      <c r="H389" s="44"/>
    </row>
    <row r="390" spans="1:8" x14ac:dyDescent="0.2">
      <c r="A390" s="44"/>
      <c r="B390" s="44"/>
      <c r="C390" s="44"/>
      <c r="D390" s="44"/>
      <c r="E390" s="44"/>
      <c r="F390" s="44"/>
      <c r="G390" s="44"/>
      <c r="H390" s="44"/>
    </row>
    <row r="391" spans="1:8" x14ac:dyDescent="0.2">
      <c r="A391" s="44"/>
      <c r="B391" s="44"/>
      <c r="C391" s="44"/>
      <c r="D391" s="44"/>
      <c r="E391" s="44"/>
      <c r="F391" s="44"/>
      <c r="G391" s="44"/>
      <c r="H391" s="44"/>
    </row>
    <row r="392" spans="1:8" x14ac:dyDescent="0.2">
      <c r="A392" s="44"/>
      <c r="B392" s="44"/>
      <c r="C392" s="44"/>
      <c r="D392" s="44"/>
      <c r="E392" s="44"/>
      <c r="F392" s="44"/>
      <c r="G392" s="44"/>
      <c r="H392" s="44"/>
    </row>
    <row r="393" spans="1:8" x14ac:dyDescent="0.2">
      <c r="A393" s="44"/>
      <c r="B393" s="44"/>
      <c r="C393" s="44"/>
      <c r="D393" s="44"/>
      <c r="E393" s="44"/>
      <c r="F393" s="44"/>
      <c r="G393" s="44"/>
      <c r="H393" s="44"/>
    </row>
    <row r="394" spans="1:8" x14ac:dyDescent="0.2">
      <c r="A394" s="44"/>
      <c r="B394" s="44"/>
      <c r="C394" s="44"/>
      <c r="D394" s="44"/>
      <c r="E394" s="44"/>
      <c r="F394" s="44"/>
      <c r="G394" s="44"/>
      <c r="H394" s="44"/>
    </row>
    <row r="395" spans="1:8" x14ac:dyDescent="0.2">
      <c r="A395" s="44"/>
      <c r="B395" s="44"/>
      <c r="C395" s="44"/>
      <c r="D395" s="44"/>
      <c r="E395" s="44"/>
      <c r="F395" s="44"/>
      <c r="G395" s="44"/>
      <c r="H395" s="44"/>
    </row>
    <row r="396" spans="1:8" x14ac:dyDescent="0.2">
      <c r="A396" s="44"/>
      <c r="B396" s="44"/>
      <c r="C396" s="44"/>
      <c r="D396" s="44"/>
      <c r="E396" s="44"/>
      <c r="F396" s="44"/>
      <c r="G396" s="44"/>
      <c r="H396" s="44"/>
    </row>
    <row r="397" spans="1:8" x14ac:dyDescent="0.2">
      <c r="A397" s="44"/>
      <c r="B397" s="44"/>
      <c r="C397" s="44"/>
      <c r="D397" s="44"/>
      <c r="E397" s="44"/>
      <c r="F397" s="44"/>
      <c r="G397" s="44"/>
      <c r="H397" s="44"/>
    </row>
    <row r="398" spans="1:8" x14ac:dyDescent="0.2">
      <c r="A398" s="44"/>
      <c r="B398" s="44"/>
      <c r="C398" s="44"/>
      <c r="D398" s="44"/>
      <c r="E398" s="44"/>
      <c r="F398" s="44"/>
      <c r="G398" s="44"/>
      <c r="H398" s="44"/>
    </row>
    <row r="399" spans="1:8" x14ac:dyDescent="0.2">
      <c r="A399" s="44"/>
      <c r="B399" s="44"/>
      <c r="C399" s="44"/>
      <c r="D399" s="44"/>
      <c r="E399" s="44"/>
      <c r="F399" s="44"/>
      <c r="G399" s="44"/>
      <c r="H399" s="44"/>
    </row>
    <row r="400" spans="1:8" x14ac:dyDescent="0.2">
      <c r="A400" s="44"/>
      <c r="B400" s="44"/>
      <c r="C400" s="44"/>
      <c r="D400" s="44"/>
      <c r="E400" s="44"/>
      <c r="F400" s="44"/>
      <c r="G400" s="44"/>
      <c r="H400" s="44"/>
    </row>
    <row r="401" spans="1:8" x14ac:dyDescent="0.2">
      <c r="A401" s="44"/>
      <c r="B401" s="44"/>
      <c r="C401" s="44"/>
      <c r="D401" s="44"/>
      <c r="E401" s="44"/>
      <c r="F401" s="44"/>
      <c r="G401" s="44"/>
      <c r="H401" s="44"/>
    </row>
    <row r="402" spans="1:8" x14ac:dyDescent="0.2">
      <c r="A402" s="44"/>
      <c r="B402" s="44"/>
      <c r="C402" s="44"/>
      <c r="D402" s="44"/>
      <c r="E402" s="44"/>
      <c r="F402" s="44"/>
      <c r="G402" s="44"/>
      <c r="H402" s="44"/>
    </row>
    <row r="403" spans="1:8" x14ac:dyDescent="0.2">
      <c r="A403" s="44"/>
      <c r="B403" s="44"/>
      <c r="C403" s="44"/>
      <c r="D403" s="44"/>
      <c r="E403" s="44"/>
      <c r="F403" s="44"/>
      <c r="G403" s="44"/>
      <c r="H403" s="44"/>
    </row>
    <row r="404" spans="1:8" x14ac:dyDescent="0.2">
      <c r="A404" s="44"/>
      <c r="B404" s="44"/>
      <c r="C404" s="44"/>
      <c r="D404" s="44"/>
      <c r="E404" s="44"/>
      <c r="F404" s="44"/>
      <c r="G404" s="44"/>
      <c r="H404" s="44"/>
    </row>
    <row r="405" spans="1:8" x14ac:dyDescent="0.2">
      <c r="A405" s="44"/>
      <c r="B405" s="44"/>
      <c r="C405" s="44"/>
      <c r="D405" s="44"/>
      <c r="E405" s="44"/>
      <c r="F405" s="44"/>
      <c r="G405" s="44"/>
      <c r="H405" s="44"/>
    </row>
    <row r="406" spans="1:8" x14ac:dyDescent="0.2">
      <c r="A406" s="44"/>
      <c r="B406" s="44"/>
      <c r="C406" s="44"/>
      <c r="D406" s="44"/>
      <c r="E406" s="44"/>
      <c r="F406" s="44"/>
      <c r="G406" s="44"/>
      <c r="H406" s="44"/>
    </row>
    <row r="407" spans="1:8" x14ac:dyDescent="0.2">
      <c r="A407" s="44"/>
      <c r="B407" s="44"/>
      <c r="C407" s="44"/>
      <c r="D407" s="44"/>
      <c r="E407" s="44"/>
      <c r="F407" s="44"/>
      <c r="G407" s="44"/>
      <c r="H407" s="44"/>
    </row>
    <row r="408" spans="1:8" x14ac:dyDescent="0.2">
      <c r="A408" s="44"/>
      <c r="B408" s="44"/>
      <c r="C408" s="44"/>
      <c r="D408" s="44"/>
      <c r="E408" s="44"/>
      <c r="F408" s="44"/>
      <c r="G408" s="44"/>
      <c r="H408" s="44"/>
    </row>
    <row r="409" spans="1:8" x14ac:dyDescent="0.2">
      <c r="A409" s="44"/>
      <c r="B409" s="44"/>
      <c r="C409" s="44"/>
      <c r="D409" s="44"/>
      <c r="E409" s="44"/>
      <c r="F409" s="44"/>
      <c r="G409" s="44"/>
      <c r="H409" s="44"/>
    </row>
    <row r="410" spans="1:8" x14ac:dyDescent="0.2">
      <c r="A410" s="44"/>
      <c r="B410" s="44"/>
      <c r="C410" s="44"/>
      <c r="D410" s="44"/>
      <c r="E410" s="44"/>
      <c r="F410" s="44"/>
      <c r="G410" s="44"/>
      <c r="H410" s="44"/>
    </row>
    <row r="411" spans="1:8" x14ac:dyDescent="0.2">
      <c r="A411" s="44"/>
      <c r="B411" s="44"/>
      <c r="C411" s="44"/>
      <c r="D411" s="44"/>
      <c r="E411" s="44"/>
      <c r="F411" s="44"/>
      <c r="G411" s="44"/>
      <c r="H411" s="44"/>
    </row>
    <row r="412" spans="1:8" x14ac:dyDescent="0.2">
      <c r="A412" s="44"/>
      <c r="B412" s="44"/>
      <c r="C412" s="44"/>
      <c r="D412" s="44"/>
      <c r="E412" s="44"/>
      <c r="F412" s="44"/>
      <c r="G412" s="44"/>
      <c r="H412" s="44"/>
    </row>
    <row r="413" spans="1:8" x14ac:dyDescent="0.2">
      <c r="A413" s="44"/>
      <c r="B413" s="44"/>
      <c r="C413" s="44"/>
      <c r="D413" s="44"/>
      <c r="E413" s="44"/>
      <c r="F413" s="44"/>
      <c r="G413" s="44"/>
      <c r="H413" s="44"/>
    </row>
    <row r="414" spans="1:8" x14ac:dyDescent="0.2">
      <c r="A414" s="44"/>
      <c r="B414" s="44"/>
      <c r="C414" s="44"/>
      <c r="D414" s="44"/>
      <c r="E414" s="44"/>
      <c r="F414" s="44"/>
      <c r="G414" s="44"/>
      <c r="H414" s="44"/>
    </row>
    <row r="415" spans="1:8" x14ac:dyDescent="0.2">
      <c r="A415" s="44"/>
      <c r="B415" s="44"/>
      <c r="C415" s="44"/>
      <c r="D415" s="44"/>
      <c r="E415" s="44"/>
      <c r="F415" s="44"/>
      <c r="G415" s="44"/>
      <c r="H415" s="44"/>
    </row>
    <row r="416" spans="1:8" x14ac:dyDescent="0.2">
      <c r="A416" s="44"/>
      <c r="B416" s="44"/>
      <c r="C416" s="44"/>
      <c r="D416" s="44"/>
      <c r="E416" s="44"/>
      <c r="F416" s="44"/>
      <c r="G416" s="44"/>
      <c r="H416" s="44"/>
    </row>
    <row r="417" spans="1:8" x14ac:dyDescent="0.2">
      <c r="A417" s="44"/>
      <c r="B417" s="44"/>
      <c r="C417" s="44"/>
      <c r="D417" s="44"/>
      <c r="E417" s="44"/>
      <c r="F417" s="44"/>
      <c r="G417" s="44"/>
      <c r="H417" s="44"/>
    </row>
    <row r="418" spans="1:8" x14ac:dyDescent="0.2">
      <c r="A418" s="44"/>
      <c r="B418" s="44"/>
      <c r="C418" s="44"/>
      <c r="D418" s="44"/>
      <c r="E418" s="44"/>
      <c r="F418" s="44"/>
      <c r="G418" s="44"/>
      <c r="H418" s="44"/>
    </row>
    <row r="419" spans="1:8" x14ac:dyDescent="0.2">
      <c r="A419" s="44"/>
      <c r="B419" s="44"/>
      <c r="C419" s="44"/>
      <c r="D419" s="44"/>
      <c r="E419" s="44"/>
      <c r="F419" s="44"/>
      <c r="G419" s="44"/>
      <c r="H419" s="44"/>
    </row>
    <row r="420" spans="1:8" x14ac:dyDescent="0.2">
      <c r="A420" s="44"/>
      <c r="B420" s="44"/>
      <c r="C420" s="44"/>
      <c r="D420" s="44"/>
      <c r="E420" s="44"/>
      <c r="F420" s="44"/>
      <c r="G420" s="44"/>
      <c r="H420" s="44"/>
    </row>
    <row r="421" spans="1:8" x14ac:dyDescent="0.2">
      <c r="A421" s="44"/>
      <c r="B421" s="44"/>
      <c r="C421" s="44"/>
      <c r="D421" s="44"/>
      <c r="E421" s="44"/>
      <c r="F421" s="44"/>
      <c r="G421" s="44"/>
      <c r="H421" s="44"/>
    </row>
    <row r="422" spans="1:8" x14ac:dyDescent="0.2">
      <c r="A422" s="44"/>
      <c r="B422" s="44"/>
      <c r="C422" s="44"/>
      <c r="D422" s="44"/>
      <c r="E422" s="44"/>
      <c r="F422" s="44"/>
      <c r="G422" s="44"/>
      <c r="H422" s="44"/>
    </row>
    <row r="423" spans="1:8" x14ac:dyDescent="0.2">
      <c r="A423" s="44"/>
      <c r="B423" s="44"/>
      <c r="C423" s="44"/>
      <c r="D423" s="44"/>
      <c r="E423" s="44"/>
      <c r="F423" s="44"/>
      <c r="G423" s="44"/>
      <c r="H423" s="44"/>
    </row>
    <row r="424" spans="1:8" x14ac:dyDescent="0.2">
      <c r="A424" s="44"/>
      <c r="B424" s="44"/>
      <c r="C424" s="44"/>
      <c r="D424" s="44"/>
      <c r="E424" s="44"/>
      <c r="F424" s="44"/>
      <c r="G424" s="44"/>
      <c r="H424" s="44"/>
    </row>
    <row r="425" spans="1:8" x14ac:dyDescent="0.2">
      <c r="A425" s="44"/>
      <c r="B425" s="44"/>
      <c r="C425" s="44"/>
      <c r="D425" s="44"/>
      <c r="E425" s="44"/>
      <c r="F425" s="44"/>
      <c r="G425" s="44"/>
      <c r="H425" s="44"/>
    </row>
    <row r="426" spans="1:8" x14ac:dyDescent="0.2">
      <c r="A426" s="44"/>
      <c r="B426" s="44"/>
      <c r="C426" s="44"/>
      <c r="D426" s="44"/>
      <c r="E426" s="44"/>
      <c r="F426" s="44"/>
      <c r="G426" s="44"/>
      <c r="H426" s="44"/>
    </row>
    <row r="427" spans="1:8" x14ac:dyDescent="0.2">
      <c r="A427" s="44"/>
      <c r="B427" s="44"/>
      <c r="C427" s="44"/>
      <c r="D427" s="44"/>
      <c r="E427" s="44"/>
      <c r="F427" s="44"/>
      <c r="G427" s="44"/>
      <c r="H427" s="44"/>
    </row>
    <row r="428" spans="1:8" x14ac:dyDescent="0.2">
      <c r="A428" s="44"/>
      <c r="B428" s="44"/>
      <c r="C428" s="44"/>
      <c r="D428" s="44"/>
      <c r="E428" s="44"/>
      <c r="F428" s="44"/>
      <c r="G428" s="44"/>
      <c r="H428" s="44"/>
    </row>
    <row r="429" spans="1:8" x14ac:dyDescent="0.2">
      <c r="A429" s="44"/>
      <c r="B429" s="44"/>
      <c r="C429" s="44"/>
      <c r="D429" s="44"/>
      <c r="E429" s="44"/>
      <c r="F429" s="44"/>
      <c r="G429" s="44"/>
      <c r="H429" s="44"/>
    </row>
    <row r="430" spans="1:8" x14ac:dyDescent="0.2">
      <c r="A430" s="44"/>
      <c r="B430" s="44"/>
      <c r="C430" s="44"/>
      <c r="D430" s="44"/>
      <c r="E430" s="44"/>
      <c r="F430" s="44"/>
      <c r="G430" s="44"/>
      <c r="H430" s="44"/>
    </row>
    <row r="431" spans="1:8" x14ac:dyDescent="0.2">
      <c r="A431" s="44"/>
      <c r="B431" s="44"/>
      <c r="C431" s="44"/>
      <c r="D431" s="44"/>
      <c r="E431" s="44"/>
      <c r="F431" s="44"/>
      <c r="G431" s="44"/>
      <c r="H431" s="44"/>
    </row>
    <row r="432" spans="1:8" x14ac:dyDescent="0.2">
      <c r="A432" s="44"/>
      <c r="B432" s="44"/>
      <c r="C432" s="44"/>
      <c r="D432" s="44"/>
      <c r="E432" s="44"/>
      <c r="F432" s="44"/>
      <c r="G432" s="44"/>
      <c r="H432" s="44"/>
    </row>
    <row r="433" spans="1:8" x14ac:dyDescent="0.2">
      <c r="A433" s="44"/>
      <c r="B433" s="44"/>
      <c r="C433" s="44"/>
      <c r="D433" s="44"/>
      <c r="E433" s="44"/>
      <c r="F433" s="44"/>
      <c r="G433" s="44"/>
      <c r="H433" s="44"/>
    </row>
    <row r="434" spans="1:8" x14ac:dyDescent="0.2">
      <c r="A434" s="44"/>
      <c r="B434" s="44"/>
      <c r="C434" s="44"/>
      <c r="D434" s="44"/>
      <c r="E434" s="44"/>
      <c r="F434" s="44"/>
      <c r="G434" s="44"/>
      <c r="H434" s="44"/>
    </row>
    <row r="435" spans="1:8" x14ac:dyDescent="0.2">
      <c r="A435" s="44"/>
      <c r="B435" s="44"/>
      <c r="C435" s="44"/>
      <c r="D435" s="44"/>
      <c r="E435" s="44"/>
      <c r="F435" s="44"/>
      <c r="G435" s="44"/>
      <c r="H435" s="44"/>
    </row>
    <row r="436" spans="1:8" x14ac:dyDescent="0.2">
      <c r="A436" s="44"/>
      <c r="B436" s="44"/>
      <c r="C436" s="44"/>
      <c r="D436" s="44"/>
      <c r="E436" s="44"/>
      <c r="F436" s="44"/>
      <c r="G436" s="44"/>
      <c r="H436" s="44"/>
    </row>
    <row r="437" spans="1:8" x14ac:dyDescent="0.2">
      <c r="A437" s="44"/>
      <c r="B437" s="44"/>
      <c r="C437" s="44"/>
      <c r="D437" s="44"/>
      <c r="E437" s="44"/>
      <c r="F437" s="44"/>
      <c r="G437" s="44"/>
      <c r="H437" s="44"/>
    </row>
    <row r="438" spans="1:8" x14ac:dyDescent="0.2">
      <c r="A438" s="44"/>
      <c r="B438" s="44"/>
      <c r="C438" s="44"/>
      <c r="D438" s="44"/>
      <c r="E438" s="44"/>
      <c r="F438" s="44"/>
      <c r="G438" s="44"/>
      <c r="H438" s="44"/>
    </row>
    <row r="439" spans="1:8" x14ac:dyDescent="0.2">
      <c r="A439" s="44"/>
      <c r="B439" s="44"/>
      <c r="C439" s="44"/>
      <c r="D439" s="44"/>
      <c r="E439" s="44"/>
      <c r="F439" s="44"/>
      <c r="G439" s="44"/>
      <c r="H439" s="44"/>
    </row>
    <row r="440" spans="1:8" x14ac:dyDescent="0.2">
      <c r="A440" s="44"/>
      <c r="B440" s="44"/>
      <c r="C440" s="44"/>
      <c r="D440" s="44"/>
      <c r="E440" s="44"/>
      <c r="F440" s="44"/>
      <c r="G440" s="44"/>
      <c r="H440" s="44"/>
    </row>
    <row r="441" spans="1:8" x14ac:dyDescent="0.2">
      <c r="A441" s="44"/>
      <c r="B441" s="44"/>
      <c r="C441" s="44"/>
      <c r="D441" s="44"/>
      <c r="E441" s="44"/>
      <c r="F441" s="44"/>
      <c r="G441" s="44"/>
      <c r="H441" s="44"/>
    </row>
    <row r="442" spans="1:8" x14ac:dyDescent="0.2">
      <c r="A442" s="44"/>
      <c r="B442" s="44"/>
      <c r="C442" s="44"/>
      <c r="D442" s="44"/>
      <c r="E442" s="44"/>
      <c r="F442" s="44"/>
      <c r="G442" s="44"/>
      <c r="H442" s="44"/>
    </row>
    <row r="443" spans="1:8" x14ac:dyDescent="0.2">
      <c r="A443" s="44"/>
      <c r="B443" s="44"/>
      <c r="C443" s="44"/>
      <c r="D443" s="44"/>
      <c r="E443" s="44"/>
      <c r="F443" s="44"/>
      <c r="G443" s="44"/>
      <c r="H443" s="44"/>
    </row>
    <row r="444" spans="1:8" x14ac:dyDescent="0.2">
      <c r="A444" s="44"/>
      <c r="B444" s="44"/>
      <c r="C444" s="44"/>
      <c r="D444" s="44"/>
      <c r="E444" s="44"/>
      <c r="F444" s="44"/>
      <c r="G444" s="44"/>
      <c r="H444" s="44"/>
    </row>
    <row r="445" spans="1:8" x14ac:dyDescent="0.2">
      <c r="A445" s="44"/>
      <c r="B445" s="44"/>
      <c r="C445" s="44"/>
      <c r="D445" s="44"/>
      <c r="E445" s="44"/>
      <c r="F445" s="44"/>
      <c r="G445" s="44"/>
      <c r="H445" s="44"/>
    </row>
    <row r="446" spans="1:8" x14ac:dyDescent="0.2">
      <c r="A446" s="44"/>
      <c r="B446" s="44"/>
      <c r="C446" s="44"/>
      <c r="D446" s="44"/>
      <c r="E446" s="44"/>
      <c r="F446" s="44"/>
      <c r="G446" s="44"/>
      <c r="H446" s="44"/>
    </row>
    <row r="447" spans="1:8" x14ac:dyDescent="0.2">
      <c r="A447" s="44"/>
      <c r="B447" s="44"/>
      <c r="C447" s="44"/>
      <c r="D447" s="44"/>
      <c r="E447" s="44"/>
      <c r="F447" s="44"/>
      <c r="G447" s="44"/>
      <c r="H447" s="44"/>
    </row>
    <row r="448" spans="1:8" x14ac:dyDescent="0.2">
      <c r="A448" s="44"/>
      <c r="B448" s="44"/>
      <c r="C448" s="44"/>
      <c r="D448" s="44"/>
      <c r="E448" s="44"/>
      <c r="F448" s="44"/>
      <c r="G448" s="44"/>
      <c r="H448" s="44"/>
    </row>
    <row r="449" spans="1:8" x14ac:dyDescent="0.2">
      <c r="A449" s="44"/>
      <c r="B449" s="44"/>
      <c r="C449" s="44"/>
      <c r="D449" s="44"/>
      <c r="E449" s="44"/>
      <c r="F449" s="44"/>
      <c r="G449" s="44"/>
      <c r="H449" s="44"/>
    </row>
    <row r="450" spans="1:8" x14ac:dyDescent="0.2">
      <c r="A450" s="44"/>
      <c r="B450" s="44"/>
      <c r="C450" s="44"/>
      <c r="D450" s="44"/>
      <c r="E450" s="44"/>
      <c r="F450" s="44"/>
      <c r="G450" s="44"/>
      <c r="H450" s="44"/>
    </row>
    <row r="451" spans="1:8" x14ac:dyDescent="0.2">
      <c r="A451" s="44"/>
      <c r="B451" s="44"/>
      <c r="C451" s="44"/>
      <c r="D451" s="44"/>
      <c r="E451" s="44"/>
      <c r="F451" s="44"/>
      <c r="G451" s="44"/>
      <c r="H451" s="44"/>
    </row>
    <row r="452" spans="1:8" x14ac:dyDescent="0.2">
      <c r="A452" s="44"/>
      <c r="B452" s="44"/>
      <c r="C452" s="44"/>
      <c r="D452" s="44"/>
      <c r="E452" s="44"/>
      <c r="F452" s="44"/>
      <c r="G452" s="44"/>
      <c r="H452" s="44"/>
    </row>
    <row r="453" spans="1:8" x14ac:dyDescent="0.2">
      <c r="A453" s="44"/>
      <c r="B453" s="44"/>
      <c r="C453" s="44"/>
      <c r="D453" s="44"/>
      <c r="E453" s="44"/>
      <c r="F453" s="44"/>
      <c r="G453" s="44"/>
      <c r="H453" s="44"/>
    </row>
    <row r="454" spans="1:8" x14ac:dyDescent="0.2">
      <c r="A454" s="44"/>
      <c r="B454" s="44"/>
      <c r="C454" s="44"/>
      <c r="D454" s="44"/>
      <c r="E454" s="44"/>
      <c r="F454" s="44"/>
      <c r="G454" s="44"/>
      <c r="H454" s="44"/>
    </row>
    <row r="455" spans="1:8" x14ac:dyDescent="0.2">
      <c r="A455" s="44"/>
      <c r="B455" s="44"/>
      <c r="C455" s="44"/>
      <c r="D455" s="44"/>
      <c r="E455" s="44"/>
      <c r="F455" s="44"/>
      <c r="G455" s="44"/>
      <c r="H455" s="44"/>
    </row>
    <row r="456" spans="1:8" x14ac:dyDescent="0.2">
      <c r="A456" s="44"/>
      <c r="B456" s="44"/>
      <c r="C456" s="44"/>
      <c r="D456" s="44"/>
      <c r="E456" s="44"/>
      <c r="F456" s="44"/>
      <c r="G456" s="44"/>
      <c r="H456" s="44"/>
    </row>
    <row r="457" spans="1:8" x14ac:dyDescent="0.2">
      <c r="A457" s="44"/>
      <c r="B457" s="44"/>
      <c r="C457" s="44"/>
      <c r="D457" s="44"/>
      <c r="E457" s="44"/>
      <c r="F457" s="44"/>
      <c r="G457" s="44"/>
      <c r="H457" s="44"/>
    </row>
    <row r="458" spans="1:8" x14ac:dyDescent="0.2">
      <c r="A458" s="44"/>
      <c r="B458" s="44"/>
      <c r="C458" s="44"/>
      <c r="D458" s="44"/>
      <c r="E458" s="44"/>
      <c r="F458" s="44"/>
      <c r="G458" s="44"/>
      <c r="H458" s="44"/>
    </row>
    <row r="459" spans="1:8" x14ac:dyDescent="0.2">
      <c r="A459" s="44"/>
      <c r="B459" s="44"/>
      <c r="C459" s="44"/>
      <c r="D459" s="44"/>
      <c r="E459" s="44"/>
      <c r="F459" s="44"/>
      <c r="G459" s="44"/>
      <c r="H459" s="44"/>
    </row>
    <row r="460" spans="1:8" x14ac:dyDescent="0.2">
      <c r="A460" s="44"/>
      <c r="B460" s="44"/>
      <c r="C460" s="44"/>
      <c r="D460" s="44"/>
      <c r="E460" s="44"/>
      <c r="F460" s="44"/>
      <c r="G460" s="44"/>
      <c r="H460" s="44"/>
    </row>
    <row r="461" spans="1:8" x14ac:dyDescent="0.2">
      <c r="A461" s="44"/>
      <c r="B461" s="44"/>
      <c r="C461" s="44"/>
      <c r="D461" s="44"/>
      <c r="E461" s="44"/>
      <c r="F461" s="44"/>
      <c r="G461" s="44"/>
      <c r="H461" s="44"/>
    </row>
    <row r="462" spans="1:8" x14ac:dyDescent="0.2">
      <c r="A462" s="44"/>
      <c r="B462" s="44"/>
      <c r="C462" s="44"/>
      <c r="D462" s="44"/>
      <c r="E462" s="44"/>
      <c r="F462" s="44"/>
      <c r="G462" s="44"/>
      <c r="H462" s="44"/>
    </row>
    <row r="463" spans="1:8" x14ac:dyDescent="0.2">
      <c r="A463" s="44"/>
      <c r="B463" s="44"/>
      <c r="C463" s="44"/>
      <c r="D463" s="44"/>
      <c r="E463" s="44"/>
      <c r="F463" s="44"/>
      <c r="G463" s="44"/>
      <c r="H463" s="44"/>
    </row>
    <row r="464" spans="1:8" x14ac:dyDescent="0.2">
      <c r="A464" s="44"/>
      <c r="B464" s="44"/>
      <c r="C464" s="44"/>
      <c r="D464" s="44"/>
      <c r="E464" s="44"/>
      <c r="F464" s="44"/>
      <c r="G464" s="44"/>
      <c r="H464" s="44"/>
    </row>
    <row r="465" spans="1:8" x14ac:dyDescent="0.2">
      <c r="A465" s="44"/>
      <c r="B465" s="44"/>
      <c r="C465" s="44"/>
      <c r="D465" s="44"/>
      <c r="E465" s="44"/>
      <c r="F465" s="44"/>
      <c r="G465" s="44"/>
      <c r="H465" s="44"/>
    </row>
    <row r="466" spans="1:8" x14ac:dyDescent="0.2">
      <c r="A466" s="44"/>
      <c r="B466" s="44"/>
      <c r="C466" s="44"/>
      <c r="D466" s="44"/>
      <c r="E466" s="44"/>
      <c r="F466" s="44"/>
      <c r="G466" s="44"/>
      <c r="H466" s="44"/>
    </row>
    <row r="467" spans="1:8" x14ac:dyDescent="0.2">
      <c r="A467" s="44"/>
      <c r="B467" s="44"/>
      <c r="C467" s="44"/>
      <c r="D467" s="44"/>
      <c r="E467" s="44"/>
      <c r="F467" s="44"/>
      <c r="G467" s="44"/>
      <c r="H467" s="44"/>
    </row>
    <row r="468" spans="1:8" x14ac:dyDescent="0.2">
      <c r="A468" s="44"/>
      <c r="B468" s="44"/>
      <c r="C468" s="44"/>
      <c r="D468" s="44"/>
      <c r="E468" s="44"/>
      <c r="F468" s="44"/>
      <c r="G468" s="44"/>
      <c r="H468" s="44"/>
    </row>
    <row r="469" spans="1:8" x14ac:dyDescent="0.2">
      <c r="A469" s="44"/>
      <c r="B469" s="44"/>
      <c r="C469" s="44"/>
      <c r="D469" s="44"/>
      <c r="E469" s="44"/>
      <c r="F469" s="44"/>
      <c r="G469" s="44"/>
      <c r="H469" s="44"/>
    </row>
    <row r="470" spans="1:8" x14ac:dyDescent="0.2">
      <c r="A470" s="44"/>
      <c r="B470" s="44"/>
      <c r="C470" s="44"/>
      <c r="D470" s="44"/>
      <c r="E470" s="44"/>
      <c r="F470" s="44"/>
      <c r="G470" s="44"/>
      <c r="H470" s="44"/>
    </row>
    <row r="471" spans="1:8" x14ac:dyDescent="0.2">
      <c r="A471" s="44"/>
      <c r="B471" s="44"/>
      <c r="C471" s="44"/>
      <c r="D471" s="44"/>
      <c r="E471" s="44"/>
      <c r="F471" s="44"/>
      <c r="G471" s="44"/>
      <c r="H471" s="44"/>
    </row>
    <row r="472" spans="1:8" x14ac:dyDescent="0.2">
      <c r="A472" s="44"/>
      <c r="B472" s="44"/>
      <c r="C472" s="44"/>
      <c r="D472" s="44"/>
      <c r="E472" s="44"/>
      <c r="F472" s="44"/>
      <c r="G472" s="44"/>
      <c r="H472" s="44"/>
    </row>
    <row r="473" spans="1:8" x14ac:dyDescent="0.2">
      <c r="A473" s="44"/>
      <c r="B473" s="44"/>
      <c r="C473" s="44"/>
      <c r="D473" s="44"/>
      <c r="E473" s="44"/>
      <c r="F473" s="44"/>
      <c r="G473" s="44"/>
      <c r="H473" s="44"/>
    </row>
    <row r="474" spans="1:8" x14ac:dyDescent="0.2">
      <c r="A474" s="44"/>
      <c r="B474" s="44"/>
      <c r="C474" s="44"/>
      <c r="D474" s="44"/>
      <c r="E474" s="44"/>
      <c r="F474" s="44"/>
      <c r="G474" s="44"/>
      <c r="H474" s="44"/>
    </row>
    <row r="475" spans="1:8" x14ac:dyDescent="0.2">
      <c r="A475" s="44"/>
      <c r="B475" s="44"/>
      <c r="C475" s="44"/>
      <c r="D475" s="44"/>
      <c r="E475" s="44"/>
      <c r="F475" s="44"/>
      <c r="G475" s="44"/>
      <c r="H475" s="44"/>
    </row>
    <row r="476" spans="1:8" x14ac:dyDescent="0.2">
      <c r="A476" s="44"/>
      <c r="B476" s="44"/>
      <c r="C476" s="44"/>
      <c r="D476" s="44"/>
      <c r="E476" s="44"/>
      <c r="F476" s="44"/>
      <c r="G476" s="44"/>
      <c r="H476" s="44"/>
    </row>
    <row r="477" spans="1:8" x14ac:dyDescent="0.2">
      <c r="A477" s="44"/>
      <c r="B477" s="44"/>
      <c r="C477" s="44"/>
      <c r="D477" s="44"/>
      <c r="E477" s="44"/>
      <c r="F477" s="44"/>
      <c r="G477" s="44"/>
      <c r="H477" s="44"/>
    </row>
    <row r="478" spans="1:8" x14ac:dyDescent="0.2">
      <c r="A478" s="44"/>
      <c r="B478" s="44"/>
      <c r="C478" s="44"/>
      <c r="D478" s="44"/>
      <c r="E478" s="44"/>
      <c r="F478" s="44"/>
      <c r="G478" s="44"/>
      <c r="H478" s="44"/>
    </row>
    <row r="479" spans="1:8" x14ac:dyDescent="0.2">
      <c r="A479" s="44"/>
      <c r="B479" s="44"/>
      <c r="C479" s="44"/>
      <c r="D479" s="44"/>
      <c r="E479" s="44"/>
      <c r="F479" s="44"/>
      <c r="G479" s="44"/>
      <c r="H479" s="44"/>
    </row>
    <row r="480" spans="1:8" x14ac:dyDescent="0.2">
      <c r="A480" s="44"/>
      <c r="B480" s="44"/>
      <c r="C480" s="44"/>
      <c r="D480" s="44"/>
      <c r="E480" s="44"/>
      <c r="F480" s="44"/>
      <c r="G480" s="44"/>
      <c r="H480" s="44"/>
    </row>
    <row r="481" spans="1:8" x14ac:dyDescent="0.2">
      <c r="A481" s="44"/>
      <c r="B481" s="44"/>
      <c r="C481" s="44"/>
      <c r="D481" s="44"/>
      <c r="E481" s="44"/>
      <c r="F481" s="44"/>
      <c r="G481" s="44"/>
      <c r="H481" s="44"/>
    </row>
    <row r="482" spans="1:8" x14ac:dyDescent="0.2">
      <c r="A482" s="44"/>
      <c r="B482" s="44"/>
      <c r="C482" s="44"/>
      <c r="D482" s="44"/>
      <c r="E482" s="44"/>
      <c r="F482" s="44"/>
      <c r="G482" s="44"/>
      <c r="H482" s="44"/>
    </row>
    <row r="483" spans="1:8" x14ac:dyDescent="0.2">
      <c r="A483" s="44"/>
      <c r="B483" s="44"/>
      <c r="C483" s="44"/>
      <c r="D483" s="44"/>
      <c r="E483" s="44"/>
      <c r="F483" s="44"/>
      <c r="G483" s="44"/>
      <c r="H483" s="44"/>
    </row>
    <row r="484" spans="1:8" x14ac:dyDescent="0.2">
      <c r="A484" s="44"/>
      <c r="B484" s="44"/>
      <c r="C484" s="44"/>
      <c r="D484" s="44"/>
      <c r="E484" s="44"/>
      <c r="F484" s="44"/>
      <c r="G484" s="44"/>
      <c r="H484" s="44"/>
    </row>
    <row r="485" spans="1:8" x14ac:dyDescent="0.2">
      <c r="A485" s="44"/>
      <c r="B485" s="44"/>
      <c r="C485" s="44"/>
      <c r="D485" s="44"/>
      <c r="E485" s="44"/>
      <c r="F485" s="44"/>
      <c r="G485" s="44"/>
      <c r="H485" s="44"/>
    </row>
    <row r="486" spans="1:8" x14ac:dyDescent="0.2">
      <c r="A486" s="44"/>
      <c r="B486" s="44"/>
      <c r="C486" s="44"/>
      <c r="D486" s="44"/>
      <c r="E486" s="44"/>
      <c r="F486" s="44"/>
      <c r="G486" s="44"/>
      <c r="H486" s="44"/>
    </row>
    <row r="487" spans="1:8" x14ac:dyDescent="0.2">
      <c r="A487" s="44"/>
      <c r="B487" s="44"/>
      <c r="C487" s="44"/>
      <c r="D487" s="44"/>
      <c r="E487" s="44"/>
      <c r="F487" s="44"/>
      <c r="G487" s="44"/>
      <c r="H487" s="44"/>
    </row>
    <row r="488" spans="1:8" x14ac:dyDescent="0.2">
      <c r="A488" s="44"/>
      <c r="B488" s="44"/>
      <c r="C488" s="44"/>
      <c r="D488" s="44"/>
      <c r="E488" s="44"/>
      <c r="F488" s="44"/>
      <c r="G488" s="44"/>
      <c r="H488" s="44"/>
    </row>
    <row r="489" spans="1:8" x14ac:dyDescent="0.2">
      <c r="A489" s="44"/>
      <c r="B489" s="44"/>
      <c r="C489" s="44"/>
      <c r="D489" s="44"/>
      <c r="E489" s="44"/>
      <c r="F489" s="44"/>
      <c r="G489" s="44"/>
      <c r="H489" s="44"/>
    </row>
    <row r="490" spans="1:8" x14ac:dyDescent="0.2">
      <c r="A490" s="44"/>
      <c r="B490" s="44"/>
      <c r="C490" s="44"/>
      <c r="D490" s="44"/>
      <c r="E490" s="44"/>
      <c r="F490" s="44"/>
      <c r="G490" s="44"/>
      <c r="H490" s="44"/>
    </row>
    <row r="491" spans="1:8" x14ac:dyDescent="0.2">
      <c r="A491" s="44"/>
      <c r="B491" s="44"/>
      <c r="C491" s="44"/>
      <c r="D491" s="44"/>
      <c r="E491" s="44"/>
      <c r="F491" s="44"/>
      <c r="G491" s="44"/>
      <c r="H491" s="44"/>
    </row>
    <row r="492" spans="1:8" x14ac:dyDescent="0.2">
      <c r="A492" s="44"/>
      <c r="B492" s="44"/>
      <c r="C492" s="44"/>
      <c r="D492" s="44"/>
      <c r="E492" s="44"/>
      <c r="F492" s="44"/>
      <c r="G492" s="44"/>
      <c r="H492" s="44"/>
    </row>
    <row r="493" spans="1:8" x14ac:dyDescent="0.2">
      <c r="A493" s="44"/>
      <c r="B493" s="44"/>
      <c r="C493" s="44"/>
      <c r="D493" s="44"/>
      <c r="E493" s="44"/>
      <c r="F493" s="44"/>
      <c r="G493" s="44"/>
      <c r="H493" s="44"/>
    </row>
    <row r="494" spans="1:8" x14ac:dyDescent="0.2">
      <c r="A494" s="44"/>
      <c r="B494" s="44"/>
      <c r="C494" s="44"/>
      <c r="D494" s="44"/>
      <c r="E494" s="44"/>
      <c r="F494" s="44"/>
      <c r="G494" s="44"/>
      <c r="H494" s="44"/>
    </row>
    <row r="495" spans="1:8" x14ac:dyDescent="0.2">
      <c r="A495" s="44"/>
      <c r="B495" s="44"/>
      <c r="C495" s="44"/>
      <c r="D495" s="44"/>
      <c r="E495" s="44"/>
      <c r="F495" s="44"/>
      <c r="G495" s="44"/>
      <c r="H495" s="44"/>
    </row>
    <row r="496" spans="1:8" x14ac:dyDescent="0.2">
      <c r="A496" s="44"/>
      <c r="B496" s="44"/>
      <c r="C496" s="44"/>
      <c r="D496" s="44"/>
      <c r="E496" s="44"/>
      <c r="F496" s="44"/>
      <c r="G496" s="44"/>
      <c r="H496" s="44"/>
    </row>
    <row r="497" spans="1:8" x14ac:dyDescent="0.2">
      <c r="A497" s="44"/>
      <c r="B497" s="44"/>
      <c r="C497" s="44"/>
      <c r="D497" s="44"/>
      <c r="E497" s="44"/>
      <c r="F497" s="44"/>
      <c r="G497" s="44"/>
      <c r="H497" s="44"/>
    </row>
    <row r="498" spans="1:8" x14ac:dyDescent="0.2">
      <c r="A498" s="44"/>
      <c r="B498" s="44"/>
      <c r="C498" s="44"/>
      <c r="D498" s="44"/>
      <c r="E498" s="44"/>
      <c r="F498" s="44"/>
      <c r="G498" s="44"/>
      <c r="H498" s="44"/>
    </row>
    <row r="499" spans="1:8" x14ac:dyDescent="0.2">
      <c r="A499" s="44"/>
      <c r="B499" s="44"/>
      <c r="C499" s="44"/>
      <c r="D499" s="44"/>
      <c r="E499" s="44"/>
      <c r="F499" s="44"/>
      <c r="G499" s="44"/>
      <c r="H499" s="44"/>
    </row>
    <row r="500" spans="1:8" x14ac:dyDescent="0.2">
      <c r="A500" s="44"/>
      <c r="B500" s="44"/>
      <c r="C500" s="44"/>
      <c r="D500" s="44"/>
      <c r="E500" s="44"/>
      <c r="F500" s="44"/>
      <c r="G500" s="44"/>
      <c r="H500" s="4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21EB-007A-B747-9957-60EA911C90F8}">
  <sheetPr>
    <outlinePr summaryBelow="0" summaryRight="0"/>
  </sheetPr>
  <dimension ref="A1:Z118"/>
  <sheetViews>
    <sheetView workbookViewId="0">
      <selection activeCell="B1" sqref="B1"/>
    </sheetView>
  </sheetViews>
  <sheetFormatPr baseColWidth="10" defaultColWidth="12.6640625" defaultRowHeight="15.75" customHeight="1" x14ac:dyDescent="0.15"/>
  <cols>
    <col min="1" max="16384" width="12.6640625" style="32"/>
  </cols>
  <sheetData>
    <row r="1" spans="1:26" x14ac:dyDescent="0.2">
      <c r="A1" s="34" t="s">
        <v>0</v>
      </c>
      <c r="B1" s="35" t="s">
        <v>1</v>
      </c>
      <c r="C1" s="35" t="s">
        <v>2</v>
      </c>
      <c r="D1" s="35" t="s">
        <v>3</v>
      </c>
      <c r="E1" s="34" t="s">
        <v>4</v>
      </c>
      <c r="F1" s="34" t="s">
        <v>5</v>
      </c>
      <c r="G1" s="34" t="s">
        <v>14</v>
      </c>
      <c r="H1" s="34" t="s">
        <v>7</v>
      </c>
      <c r="I1" s="34" t="s">
        <v>8</v>
      </c>
      <c r="J1" s="34" t="s">
        <v>9</v>
      </c>
    </row>
    <row r="2" spans="1:26" x14ac:dyDescent="0.2">
      <c r="A2" s="39">
        <v>44718</v>
      </c>
      <c r="B2" s="38"/>
      <c r="C2" s="37" t="s">
        <v>37</v>
      </c>
      <c r="D2" s="37" t="s">
        <v>37</v>
      </c>
      <c r="E2" s="36">
        <v>0</v>
      </c>
      <c r="F2" s="36">
        <v>0</v>
      </c>
      <c r="G2" s="37"/>
    </row>
    <row r="3" spans="1:26" x14ac:dyDescent="0.2">
      <c r="A3" s="39">
        <v>44501</v>
      </c>
      <c r="B3" s="38"/>
      <c r="C3" s="37" t="s">
        <v>37</v>
      </c>
      <c r="D3" s="37" t="s">
        <v>37</v>
      </c>
      <c r="E3" s="36">
        <v>0</v>
      </c>
      <c r="F3" s="36">
        <v>0</v>
      </c>
      <c r="G3" s="37"/>
    </row>
    <row r="4" spans="1:26" x14ac:dyDescent="0.2">
      <c r="A4" s="39">
        <v>44462</v>
      </c>
      <c r="B4" s="38"/>
      <c r="C4" s="37" t="s">
        <v>37</v>
      </c>
      <c r="D4" s="37" t="s">
        <v>37</v>
      </c>
      <c r="E4" s="36">
        <f>G:G-H:H</f>
        <v>1.8730001831060008</v>
      </c>
      <c r="F4" s="36">
        <v>0</v>
      </c>
      <c r="G4" s="37">
        <v>263</v>
      </c>
      <c r="H4" s="40">
        <v>261.126999816894</v>
      </c>
      <c r="I4" s="40">
        <v>1.27638974378114</v>
      </c>
      <c r="J4" s="40" t="s">
        <v>77</v>
      </c>
    </row>
    <row r="5" spans="1:26" x14ac:dyDescent="0.2">
      <c r="A5" s="39">
        <v>44414</v>
      </c>
      <c r="B5" s="38"/>
      <c r="C5" s="37" t="s">
        <v>11</v>
      </c>
      <c r="D5" s="37" t="s">
        <v>37</v>
      </c>
      <c r="E5" s="36">
        <f>G:G-H:H</f>
        <v>5.3169998168949633</v>
      </c>
      <c r="F5" s="36">
        <v>4</v>
      </c>
      <c r="G5" s="37">
        <v>275.7</v>
      </c>
      <c r="H5" s="40">
        <v>270.38300018310503</v>
      </c>
      <c r="I5" s="40">
        <v>1.40200322134469</v>
      </c>
    </row>
    <row r="6" spans="1:26" x14ac:dyDescent="0.2">
      <c r="A6" s="39">
        <v>44389</v>
      </c>
      <c r="B6" s="38"/>
      <c r="C6" s="37" t="s">
        <v>11</v>
      </c>
      <c r="D6" s="37" t="s">
        <v>37</v>
      </c>
      <c r="E6" s="36">
        <f>G:G-H:H</f>
        <v>5.9179989624030327</v>
      </c>
      <c r="F6" s="36">
        <v>4</v>
      </c>
      <c r="G6" s="37">
        <v>277.3</v>
      </c>
      <c r="H6" s="40">
        <v>271.38200103759698</v>
      </c>
      <c r="I6" s="40">
        <v>0.52846428388644595</v>
      </c>
    </row>
    <row r="7" spans="1:26" x14ac:dyDescent="0.2">
      <c r="A7" s="39">
        <v>44364</v>
      </c>
      <c r="B7" s="38"/>
      <c r="C7" s="37" t="s">
        <v>37</v>
      </c>
      <c r="D7" s="37" t="s">
        <v>37</v>
      </c>
      <c r="E7" s="36">
        <v>0</v>
      </c>
      <c r="F7" s="36">
        <v>0</v>
      </c>
      <c r="G7" s="37"/>
      <c r="J7" s="40" t="s">
        <v>76</v>
      </c>
    </row>
    <row r="8" spans="1:26" x14ac:dyDescent="0.2">
      <c r="A8" s="39">
        <v>44302</v>
      </c>
      <c r="B8" s="38"/>
      <c r="C8" s="37" t="s">
        <v>37</v>
      </c>
      <c r="D8" s="37" t="s">
        <v>37</v>
      </c>
      <c r="E8" s="36">
        <v>0</v>
      </c>
      <c r="F8" s="36">
        <v>0</v>
      </c>
      <c r="G8" s="37"/>
    </row>
    <row r="9" spans="1:26" x14ac:dyDescent="0.2">
      <c r="A9" s="39">
        <v>44222</v>
      </c>
      <c r="B9" s="38"/>
      <c r="C9" s="37" t="s">
        <v>37</v>
      </c>
      <c r="D9" s="37" t="s">
        <v>37</v>
      </c>
      <c r="E9" s="36">
        <v>0</v>
      </c>
      <c r="F9" s="36">
        <v>0</v>
      </c>
      <c r="G9" s="37"/>
    </row>
    <row r="10" spans="1:26" x14ac:dyDescent="0.2">
      <c r="A10" s="39">
        <v>44110</v>
      </c>
      <c r="B10" s="38"/>
      <c r="C10" s="37" t="s">
        <v>11</v>
      </c>
      <c r="D10" s="37" t="s">
        <v>37</v>
      </c>
      <c r="E10" s="36">
        <f t="shared" ref="E10:E15" si="0">G:G-H:H</f>
        <v>4.2570016479500055</v>
      </c>
      <c r="F10" s="36">
        <v>3</v>
      </c>
      <c r="G10" s="37">
        <v>265</v>
      </c>
      <c r="H10" s="40">
        <v>260.74299835204999</v>
      </c>
      <c r="I10" s="40">
        <v>0.94797206284311097</v>
      </c>
    </row>
    <row r="11" spans="1:26" x14ac:dyDescent="0.2">
      <c r="A11" s="39">
        <v>44021</v>
      </c>
      <c r="B11" s="38"/>
      <c r="C11" s="37" t="s">
        <v>11</v>
      </c>
      <c r="D11" s="37" t="s">
        <v>37</v>
      </c>
      <c r="E11" s="36">
        <f t="shared" si="0"/>
        <v>9.2590014648440047</v>
      </c>
      <c r="F11" s="36">
        <v>8</v>
      </c>
      <c r="G11" s="37">
        <v>281.10000000000002</v>
      </c>
      <c r="H11" s="40">
        <v>271.84099853515602</v>
      </c>
      <c r="I11" s="40">
        <v>0.88635330662191703</v>
      </c>
    </row>
    <row r="12" spans="1:26" x14ac:dyDescent="0.2">
      <c r="A12" s="39">
        <v>43918</v>
      </c>
      <c r="B12" s="38"/>
      <c r="C12" s="37" t="s">
        <v>11</v>
      </c>
      <c r="D12" s="37" t="s">
        <v>37</v>
      </c>
      <c r="E12" s="36">
        <f t="shared" si="0"/>
        <v>9.7762496948250259</v>
      </c>
      <c r="F12" s="36">
        <v>8</v>
      </c>
      <c r="G12" s="37">
        <v>272</v>
      </c>
      <c r="H12" s="40">
        <v>262.22375030517497</v>
      </c>
      <c r="I12" s="40">
        <v>0.91531882859178604</v>
      </c>
    </row>
    <row r="13" spans="1:26" x14ac:dyDescent="0.2">
      <c r="A13" s="39">
        <v>43902</v>
      </c>
      <c r="B13" s="38"/>
      <c r="C13" s="37" t="s">
        <v>11</v>
      </c>
      <c r="D13" s="37" t="s">
        <v>37</v>
      </c>
      <c r="E13" s="36">
        <f t="shared" si="0"/>
        <v>38.538889397515959</v>
      </c>
      <c r="F13" s="36">
        <v>17</v>
      </c>
      <c r="G13" s="37">
        <v>295.39999999999998</v>
      </c>
      <c r="H13" s="40">
        <v>256.86111060248402</v>
      </c>
      <c r="I13" s="40">
        <v>1.5105344753140999</v>
      </c>
    </row>
    <row r="14" spans="1:26" x14ac:dyDescent="0.2">
      <c r="A14" s="39">
        <v>43854</v>
      </c>
      <c r="B14" s="38"/>
      <c r="C14" s="37" t="s">
        <v>11</v>
      </c>
      <c r="D14" s="37" t="s">
        <v>37</v>
      </c>
      <c r="E14" s="36">
        <f t="shared" si="0"/>
        <v>28.265000305175988</v>
      </c>
      <c r="F14" s="36">
        <v>297</v>
      </c>
      <c r="G14" s="37">
        <v>278.39999999999998</v>
      </c>
      <c r="H14" s="40">
        <v>250.13499969482399</v>
      </c>
      <c r="I14" s="40">
        <v>0.52428534705919005</v>
      </c>
      <c r="J14" s="40" t="s">
        <v>75</v>
      </c>
    </row>
    <row r="15" spans="1:26" x14ac:dyDescent="0.2">
      <c r="A15" s="39">
        <v>43845</v>
      </c>
      <c r="B15" s="38"/>
      <c r="C15" s="37" t="s">
        <v>11</v>
      </c>
      <c r="D15" s="37" t="s">
        <v>37</v>
      </c>
      <c r="E15" s="36">
        <f t="shared" si="0"/>
        <v>39.959999694825029</v>
      </c>
      <c r="F15" s="36">
        <v>198</v>
      </c>
      <c r="G15" s="37">
        <v>295.60000000000002</v>
      </c>
      <c r="H15" s="40">
        <v>255.64000030517499</v>
      </c>
      <c r="I15" s="40">
        <v>0.59883268102415299</v>
      </c>
      <c r="J15" s="40" t="s">
        <v>74</v>
      </c>
    </row>
    <row r="16" spans="1:26" x14ac:dyDescent="0.2">
      <c r="A16" s="53">
        <v>43838</v>
      </c>
      <c r="B16" s="52"/>
      <c r="C16" s="50" t="s">
        <v>11</v>
      </c>
      <c r="D16" s="50" t="s">
        <v>37</v>
      </c>
      <c r="E16" s="51">
        <v>120</v>
      </c>
      <c r="F16" s="51">
        <v>850</v>
      </c>
      <c r="G16" s="54">
        <v>378.5</v>
      </c>
      <c r="H16" s="49">
        <v>262.01900085449199</v>
      </c>
      <c r="I16" s="49">
        <v>0.43970329998097002</v>
      </c>
      <c r="J16" s="49" t="s">
        <v>73</v>
      </c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spans="1:26" x14ac:dyDescent="0.2">
      <c r="A17" s="53">
        <v>43758</v>
      </c>
      <c r="B17" s="52"/>
      <c r="C17" s="50" t="s">
        <v>11</v>
      </c>
      <c r="D17" s="50" t="s">
        <v>37</v>
      </c>
      <c r="E17" s="51">
        <v>120</v>
      </c>
      <c r="F17" s="51">
        <v>19</v>
      </c>
      <c r="G17" s="50">
        <v>348.8</v>
      </c>
      <c r="H17" s="49">
        <v>257.95600067138599</v>
      </c>
      <c r="I17" s="49">
        <v>0.99139376300290405</v>
      </c>
      <c r="J17" s="49" t="s">
        <v>72</v>
      </c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spans="1:26" x14ac:dyDescent="0.2">
      <c r="A18" s="39">
        <v>43694</v>
      </c>
      <c r="B18" s="38"/>
      <c r="C18" s="37" t="s">
        <v>11</v>
      </c>
      <c r="D18" s="37" t="s">
        <v>37</v>
      </c>
      <c r="E18" s="36">
        <f>G:G-H:H</f>
        <v>27.93499908447302</v>
      </c>
      <c r="F18" s="36">
        <v>52</v>
      </c>
      <c r="G18" s="36">
        <v>303.5</v>
      </c>
      <c r="H18" s="40">
        <v>275.56500091552698</v>
      </c>
      <c r="I18" s="40">
        <v>1.0084020880487199</v>
      </c>
      <c r="J18" s="40" t="s">
        <v>71</v>
      </c>
    </row>
    <row r="19" spans="1:26" x14ac:dyDescent="0.2">
      <c r="A19" s="39">
        <v>43685</v>
      </c>
      <c r="B19" s="38"/>
      <c r="C19" s="37" t="s">
        <v>11</v>
      </c>
      <c r="D19" s="37" t="s">
        <v>37</v>
      </c>
      <c r="E19" s="36">
        <f>G:G-H:H</f>
        <v>20.416999206542982</v>
      </c>
      <c r="F19" s="36">
        <v>5</v>
      </c>
      <c r="G19" s="48">
        <v>295.2</v>
      </c>
      <c r="H19" s="40">
        <v>274.78300079345701</v>
      </c>
      <c r="I19" s="40">
        <v>0.59917632810821997</v>
      </c>
    </row>
    <row r="20" spans="1:26" x14ac:dyDescent="0.2">
      <c r="A20" s="39">
        <v>43678</v>
      </c>
      <c r="B20" s="38"/>
      <c r="C20" s="37" t="s">
        <v>11</v>
      </c>
      <c r="D20" s="37" t="s">
        <v>37</v>
      </c>
      <c r="E20" s="36">
        <f>G:G-H:H</f>
        <v>14.661998901367951</v>
      </c>
      <c r="F20" s="36">
        <v>6</v>
      </c>
      <c r="G20" s="48">
        <v>289.39999999999998</v>
      </c>
      <c r="H20" s="40">
        <v>274.73800109863203</v>
      </c>
      <c r="I20" s="40">
        <v>0.39415360461933702</v>
      </c>
    </row>
    <row r="21" spans="1:26" x14ac:dyDescent="0.2">
      <c r="A21" s="39">
        <v>43653</v>
      </c>
      <c r="B21" s="38"/>
      <c r="C21" s="37" t="s">
        <v>11</v>
      </c>
      <c r="D21" s="37" t="s">
        <v>37</v>
      </c>
      <c r="E21" s="36">
        <f>G:G-H:H</f>
        <v>8.0180001831059826</v>
      </c>
      <c r="F21" s="36">
        <v>7</v>
      </c>
      <c r="G21" s="48">
        <v>282.5</v>
      </c>
      <c r="H21" s="40">
        <v>274.48199981689402</v>
      </c>
      <c r="I21" s="40">
        <v>0.26358236641090599</v>
      </c>
    </row>
    <row r="22" spans="1:26" x14ac:dyDescent="0.2">
      <c r="A22" s="39">
        <v>43550</v>
      </c>
      <c r="B22" s="38">
        <v>0.35716435185185186</v>
      </c>
      <c r="C22" s="37" t="s">
        <v>37</v>
      </c>
      <c r="D22" s="37" t="s">
        <v>37</v>
      </c>
      <c r="E22" s="36">
        <v>0</v>
      </c>
      <c r="F22" s="36">
        <v>0</v>
      </c>
      <c r="G22" s="37"/>
    </row>
    <row r="23" spans="1:26" x14ac:dyDescent="0.2">
      <c r="A23" s="39">
        <v>43484</v>
      </c>
      <c r="B23" s="38">
        <v>0.36565972222222221</v>
      </c>
      <c r="C23" s="37" t="s">
        <v>11</v>
      </c>
      <c r="D23" s="37" t="s">
        <v>37</v>
      </c>
      <c r="E23" s="36">
        <v>6.49</v>
      </c>
      <c r="F23" s="36">
        <v>3</v>
      </c>
      <c r="G23" s="37"/>
    </row>
    <row r="24" spans="1:26" x14ac:dyDescent="0.2">
      <c r="A24" s="39">
        <v>43420</v>
      </c>
      <c r="B24" s="38">
        <v>0.3659027777777778</v>
      </c>
      <c r="C24" s="37" t="s">
        <v>11</v>
      </c>
      <c r="D24" s="37" t="s">
        <v>37</v>
      </c>
      <c r="E24" s="36">
        <v>1.97</v>
      </c>
      <c r="F24" s="36">
        <v>0</v>
      </c>
      <c r="G24" s="37"/>
    </row>
    <row r="25" spans="1:26" x14ac:dyDescent="0.2">
      <c r="A25" s="39">
        <v>43365</v>
      </c>
      <c r="B25" s="38">
        <v>0.36211805555555554</v>
      </c>
      <c r="C25" s="37" t="s">
        <v>37</v>
      </c>
      <c r="D25" s="37" t="s">
        <v>37</v>
      </c>
      <c r="E25" s="36">
        <v>0</v>
      </c>
      <c r="F25" s="36">
        <v>0</v>
      </c>
      <c r="G25" s="37"/>
    </row>
    <row r="26" spans="1:26" x14ac:dyDescent="0.2">
      <c r="A26" s="39">
        <v>43340</v>
      </c>
      <c r="B26" s="38">
        <v>0.36652777777777779</v>
      </c>
      <c r="C26" s="37" t="s">
        <v>11</v>
      </c>
      <c r="D26" s="37" t="s">
        <v>37</v>
      </c>
      <c r="E26" s="36">
        <v>2.56</v>
      </c>
      <c r="F26" s="36">
        <v>1</v>
      </c>
      <c r="G26" s="37"/>
    </row>
    <row r="27" spans="1:26" x14ac:dyDescent="0.2">
      <c r="A27" s="39">
        <v>43326</v>
      </c>
      <c r="B27" s="38">
        <v>0.35797453703703702</v>
      </c>
      <c r="C27" s="37" t="s">
        <v>11</v>
      </c>
      <c r="D27" s="37" t="s">
        <v>37</v>
      </c>
      <c r="E27" s="36">
        <v>1.59</v>
      </c>
      <c r="F27" s="36">
        <v>0</v>
      </c>
      <c r="G27" s="37"/>
    </row>
    <row r="28" spans="1:26" x14ac:dyDescent="0.2">
      <c r="A28" s="39">
        <v>43269</v>
      </c>
      <c r="B28" s="38">
        <v>0.36230324074074072</v>
      </c>
      <c r="C28" s="37" t="s">
        <v>11</v>
      </c>
      <c r="D28" s="37" t="s">
        <v>37</v>
      </c>
      <c r="E28" s="36">
        <v>0.33</v>
      </c>
      <c r="F28" s="36">
        <v>0</v>
      </c>
      <c r="G28" s="37"/>
    </row>
    <row r="29" spans="1:26" x14ac:dyDescent="0.2">
      <c r="A29" s="39">
        <v>43198</v>
      </c>
      <c r="B29" s="38">
        <v>0.35745370370370372</v>
      </c>
      <c r="C29" s="37" t="s">
        <v>11</v>
      </c>
      <c r="D29" s="37" t="s">
        <v>37</v>
      </c>
      <c r="E29" s="36">
        <v>3.47</v>
      </c>
      <c r="F29" s="36">
        <v>2</v>
      </c>
      <c r="G29" s="37"/>
    </row>
    <row r="30" spans="1:26" x14ac:dyDescent="0.2">
      <c r="A30" s="39">
        <v>43182</v>
      </c>
      <c r="B30" s="38">
        <v>0.35723379629629631</v>
      </c>
      <c r="C30" s="37" t="s">
        <v>11</v>
      </c>
      <c r="D30" s="37" t="s">
        <v>37</v>
      </c>
      <c r="E30" s="36">
        <v>4.59</v>
      </c>
      <c r="F30" s="36">
        <v>2</v>
      </c>
      <c r="G30" s="37"/>
    </row>
    <row r="31" spans="1:26" x14ac:dyDescent="0.2">
      <c r="A31" s="39">
        <v>43045</v>
      </c>
      <c r="B31" s="38">
        <v>0.36143518518518519</v>
      </c>
      <c r="C31" s="37" t="s">
        <v>11</v>
      </c>
      <c r="D31" s="37" t="s">
        <v>37</v>
      </c>
      <c r="E31" s="36">
        <v>16.190000000000001</v>
      </c>
      <c r="F31" s="36">
        <v>6</v>
      </c>
      <c r="G31" s="37"/>
    </row>
    <row r="32" spans="1:26" x14ac:dyDescent="0.2">
      <c r="A32" s="39">
        <v>42974</v>
      </c>
      <c r="B32" s="38">
        <v>0.3573263888888889</v>
      </c>
      <c r="C32" s="37" t="s">
        <v>11</v>
      </c>
      <c r="D32" s="37" t="s">
        <v>37</v>
      </c>
      <c r="E32" s="36">
        <v>10.42</v>
      </c>
      <c r="F32" s="36">
        <v>6</v>
      </c>
      <c r="G32" s="37"/>
    </row>
    <row r="33" spans="1:7" x14ac:dyDescent="0.2">
      <c r="A33" s="39">
        <v>42910</v>
      </c>
      <c r="B33" s="38">
        <v>0.35706018518518517</v>
      </c>
      <c r="C33" s="37" t="s">
        <v>11</v>
      </c>
      <c r="D33" s="37" t="s">
        <v>37</v>
      </c>
      <c r="E33" s="36">
        <v>5.82</v>
      </c>
      <c r="F33" s="36">
        <v>5</v>
      </c>
      <c r="G33" s="37"/>
    </row>
    <row r="34" spans="1:7" x14ac:dyDescent="0.2">
      <c r="A34" s="39">
        <v>42876</v>
      </c>
      <c r="B34" s="38">
        <v>0.36563657407407407</v>
      </c>
      <c r="C34" s="37" t="s">
        <v>11</v>
      </c>
      <c r="D34" s="37" t="s">
        <v>37</v>
      </c>
      <c r="E34" s="36">
        <v>5.61</v>
      </c>
      <c r="F34" s="36">
        <v>5</v>
      </c>
      <c r="G34" s="37"/>
    </row>
    <row r="35" spans="1:7" x14ac:dyDescent="0.2">
      <c r="A35" s="39">
        <v>42846</v>
      </c>
      <c r="B35" s="38">
        <v>0.35701388888888891</v>
      </c>
      <c r="C35" s="37" t="s">
        <v>11</v>
      </c>
      <c r="D35" s="37" t="s">
        <v>37</v>
      </c>
      <c r="E35" s="36">
        <v>9.5500000000000007</v>
      </c>
      <c r="F35" s="36">
        <v>10</v>
      </c>
      <c r="G35" s="37"/>
    </row>
    <row r="36" spans="1:7" x14ac:dyDescent="0.2">
      <c r="A36" s="39">
        <v>42814</v>
      </c>
      <c r="B36" s="38">
        <v>0.35700231481481481</v>
      </c>
      <c r="C36" s="37" t="s">
        <v>11</v>
      </c>
      <c r="D36" s="37" t="s">
        <v>37</v>
      </c>
      <c r="E36" s="36">
        <v>5.88</v>
      </c>
      <c r="F36" s="36">
        <v>7</v>
      </c>
      <c r="G36" s="37"/>
    </row>
    <row r="37" spans="1:7" x14ac:dyDescent="0.2">
      <c r="A37" s="39">
        <v>42798</v>
      </c>
      <c r="B37" s="38">
        <v>0.35696759259259259</v>
      </c>
      <c r="C37" s="37" t="s">
        <v>11</v>
      </c>
      <c r="D37" s="37" t="s">
        <v>37</v>
      </c>
      <c r="E37" s="36">
        <v>4.5999999999999996</v>
      </c>
      <c r="F37" s="36">
        <v>5</v>
      </c>
      <c r="G37" s="37"/>
    </row>
    <row r="38" spans="1:7" x14ac:dyDescent="0.2">
      <c r="A38" s="39">
        <v>42789</v>
      </c>
      <c r="B38" s="38">
        <v>0.36122685185185183</v>
      </c>
      <c r="C38" s="37" t="s">
        <v>11</v>
      </c>
      <c r="D38" s="37" t="s">
        <v>37</v>
      </c>
      <c r="E38" s="36">
        <v>5.72</v>
      </c>
      <c r="F38" s="36">
        <v>6</v>
      </c>
      <c r="G38" s="37"/>
    </row>
    <row r="39" spans="1:7" x14ac:dyDescent="0.2">
      <c r="A39" s="39">
        <v>42764</v>
      </c>
      <c r="B39" s="38">
        <v>0.36554398148148148</v>
      </c>
      <c r="C39" s="37" t="s">
        <v>11</v>
      </c>
      <c r="D39" s="37" t="s">
        <v>37</v>
      </c>
      <c r="E39" s="36">
        <v>2.27</v>
      </c>
      <c r="F39" s="36">
        <v>2</v>
      </c>
      <c r="G39" s="37"/>
    </row>
    <row r="40" spans="1:7" x14ac:dyDescent="0.2">
      <c r="A40" s="39">
        <v>42725</v>
      </c>
      <c r="B40" s="38">
        <v>0.36140046296296297</v>
      </c>
      <c r="C40" s="37" t="s">
        <v>11</v>
      </c>
      <c r="D40" s="37" t="s">
        <v>37</v>
      </c>
      <c r="E40" s="36">
        <v>0.88</v>
      </c>
      <c r="F40" s="36">
        <v>0</v>
      </c>
      <c r="G40" s="37"/>
    </row>
    <row r="41" spans="1:7" x14ac:dyDescent="0.2">
      <c r="A41" s="39">
        <v>42686</v>
      </c>
      <c r="B41" s="38">
        <v>0.35708333333333331</v>
      </c>
      <c r="C41" s="37" t="s">
        <v>11</v>
      </c>
      <c r="D41" s="37" t="s">
        <v>37</v>
      </c>
      <c r="E41" s="36">
        <v>8.26</v>
      </c>
      <c r="F41" s="36">
        <v>14</v>
      </c>
      <c r="G41" s="37"/>
    </row>
    <row r="42" spans="1:7" x14ac:dyDescent="0.2">
      <c r="A42" s="39">
        <v>42638</v>
      </c>
      <c r="B42" s="38">
        <v>0.35715277777777776</v>
      </c>
      <c r="C42" s="37" t="s">
        <v>11</v>
      </c>
      <c r="D42" s="37" t="s">
        <v>37</v>
      </c>
      <c r="E42" s="36">
        <v>6.74</v>
      </c>
      <c r="F42" s="36">
        <v>6</v>
      </c>
      <c r="G42" s="37"/>
    </row>
    <row r="43" spans="1:7" x14ac:dyDescent="0.2">
      <c r="A43" s="39">
        <v>42574</v>
      </c>
      <c r="B43" s="38">
        <v>0.35759259259259257</v>
      </c>
      <c r="C43" s="37" t="s">
        <v>11</v>
      </c>
      <c r="D43" s="37" t="s">
        <v>37</v>
      </c>
      <c r="E43" s="36">
        <v>6</v>
      </c>
      <c r="F43" s="36">
        <v>3</v>
      </c>
      <c r="G43" s="37"/>
    </row>
    <row r="44" spans="1:7" x14ac:dyDescent="0.2">
      <c r="A44" s="39">
        <v>42549</v>
      </c>
      <c r="B44" s="38">
        <v>0.36193287037037036</v>
      </c>
      <c r="C44" s="37" t="s">
        <v>11</v>
      </c>
      <c r="D44" s="37" t="s">
        <v>37</v>
      </c>
      <c r="E44" s="36">
        <v>5.39</v>
      </c>
      <c r="F44" s="36">
        <v>6</v>
      </c>
      <c r="G44" s="37"/>
    </row>
    <row r="45" spans="1:7" x14ac:dyDescent="0.2">
      <c r="A45" s="39">
        <v>42533</v>
      </c>
      <c r="B45" s="38">
        <v>0.36190972222222223</v>
      </c>
      <c r="C45" s="37" t="s">
        <v>11</v>
      </c>
      <c r="D45" s="37" t="s">
        <v>37</v>
      </c>
      <c r="E45" s="36">
        <v>4.22</v>
      </c>
      <c r="F45" s="36">
        <v>6</v>
      </c>
      <c r="G45" s="37"/>
    </row>
    <row r="46" spans="1:7" x14ac:dyDescent="0.2">
      <c r="A46" s="39">
        <v>42524</v>
      </c>
      <c r="B46" s="38">
        <v>0.36616898148148147</v>
      </c>
      <c r="C46" s="37" t="s">
        <v>37</v>
      </c>
      <c r="D46" s="37" t="s">
        <v>37</v>
      </c>
      <c r="E46" s="36">
        <v>0</v>
      </c>
      <c r="F46" s="36">
        <v>0</v>
      </c>
      <c r="G46" s="37"/>
    </row>
    <row r="47" spans="1:7" x14ac:dyDescent="0.2">
      <c r="A47" s="39">
        <v>42494</v>
      </c>
      <c r="B47" s="38">
        <v>0.35731481481481481</v>
      </c>
      <c r="C47" s="37" t="s">
        <v>11</v>
      </c>
      <c r="D47" s="37" t="s">
        <v>37</v>
      </c>
      <c r="E47" s="36">
        <v>4.46</v>
      </c>
      <c r="F47" s="36">
        <v>7</v>
      </c>
      <c r="G47" s="37"/>
    </row>
    <row r="48" spans="1:7" x14ac:dyDescent="0.2">
      <c r="A48" s="39">
        <v>42437</v>
      </c>
      <c r="B48" s="38">
        <v>0.36125000000000002</v>
      </c>
      <c r="C48" s="37" t="s">
        <v>11</v>
      </c>
      <c r="D48" s="37" t="s">
        <v>37</v>
      </c>
      <c r="E48" s="36">
        <v>0.42</v>
      </c>
      <c r="F48" s="36">
        <v>0</v>
      </c>
      <c r="G48" s="37"/>
    </row>
    <row r="49" spans="1:7" x14ac:dyDescent="0.2">
      <c r="A49" s="39">
        <v>42222</v>
      </c>
      <c r="B49" s="38">
        <v>0.35780092592592594</v>
      </c>
      <c r="C49" s="37" t="s">
        <v>11</v>
      </c>
      <c r="D49" s="37" t="s">
        <v>37</v>
      </c>
      <c r="E49" s="36">
        <v>37.43</v>
      </c>
      <c r="F49" s="36">
        <v>10</v>
      </c>
      <c r="G49" s="36"/>
    </row>
    <row r="50" spans="1:7" x14ac:dyDescent="0.2">
      <c r="A50" s="39">
        <v>42188</v>
      </c>
      <c r="B50" s="38">
        <v>0.36636574074074074</v>
      </c>
      <c r="C50" s="37" t="s">
        <v>11</v>
      </c>
      <c r="D50" s="37" t="s">
        <v>37</v>
      </c>
      <c r="E50" s="36">
        <v>19.16</v>
      </c>
      <c r="F50" s="36">
        <v>8</v>
      </c>
      <c r="G50" s="36"/>
    </row>
    <row r="51" spans="1:7" x14ac:dyDescent="0.2">
      <c r="A51" s="39">
        <v>42158</v>
      </c>
      <c r="B51" s="38">
        <v>0.35755787037037035</v>
      </c>
      <c r="C51" s="37" t="s">
        <v>11</v>
      </c>
      <c r="D51" s="37" t="s">
        <v>37</v>
      </c>
      <c r="E51" s="36">
        <v>12.81</v>
      </c>
      <c r="F51" s="36">
        <v>9</v>
      </c>
      <c r="G51" s="36"/>
    </row>
    <row r="52" spans="1:7" x14ac:dyDescent="0.2">
      <c r="A52" s="39">
        <v>42110</v>
      </c>
      <c r="B52" s="38">
        <v>0.35717592592592595</v>
      </c>
      <c r="C52" s="37" t="s">
        <v>11</v>
      </c>
      <c r="D52" s="37" t="s">
        <v>37</v>
      </c>
      <c r="E52" s="36">
        <v>2.69</v>
      </c>
      <c r="F52" s="36">
        <v>11</v>
      </c>
      <c r="G52" s="36"/>
    </row>
    <row r="53" spans="1:7" x14ac:dyDescent="0.2">
      <c r="A53" s="39">
        <v>42028</v>
      </c>
      <c r="B53" s="38">
        <v>0.36582175925925925</v>
      </c>
      <c r="C53" s="37" t="s">
        <v>11</v>
      </c>
      <c r="D53" s="37" t="s">
        <v>37</v>
      </c>
      <c r="E53" s="36">
        <v>92.4</v>
      </c>
      <c r="F53" s="36">
        <v>9</v>
      </c>
      <c r="G53" s="36"/>
    </row>
    <row r="54" spans="1:7" x14ac:dyDescent="0.2">
      <c r="A54" s="39">
        <v>42012</v>
      </c>
      <c r="B54" s="38">
        <v>0.36576388888888889</v>
      </c>
      <c r="C54" s="37" t="s">
        <v>11</v>
      </c>
      <c r="D54" s="37" t="s">
        <v>37</v>
      </c>
      <c r="E54" s="36">
        <v>12.16</v>
      </c>
      <c r="F54" s="36">
        <v>9</v>
      </c>
      <c r="G54" s="36"/>
    </row>
    <row r="55" spans="1:7" x14ac:dyDescent="0.2">
      <c r="A55" s="39">
        <v>42005</v>
      </c>
      <c r="B55" s="38">
        <v>0.36138888888888887</v>
      </c>
      <c r="C55" s="37" t="s">
        <v>11</v>
      </c>
      <c r="D55" s="37" t="s">
        <v>37</v>
      </c>
      <c r="E55" s="36">
        <v>14.29</v>
      </c>
      <c r="F55" s="36">
        <v>18</v>
      </c>
      <c r="G55" s="36"/>
    </row>
    <row r="56" spans="1:7" x14ac:dyDescent="0.2">
      <c r="A56" s="39">
        <v>41902</v>
      </c>
      <c r="B56" s="38">
        <v>0.35724537037037035</v>
      </c>
      <c r="C56" s="37" t="s">
        <v>11</v>
      </c>
      <c r="D56" s="37" t="s">
        <v>37</v>
      </c>
      <c r="E56" s="36">
        <v>68.73</v>
      </c>
      <c r="F56" s="36">
        <v>12</v>
      </c>
      <c r="G56" s="36"/>
    </row>
    <row r="57" spans="1:7" x14ac:dyDescent="0.2">
      <c r="A57" s="39">
        <v>41877</v>
      </c>
      <c r="B57" s="38">
        <v>0.36160879629629628</v>
      </c>
      <c r="C57" s="37" t="s">
        <v>11</v>
      </c>
      <c r="D57" s="37" t="s">
        <v>37</v>
      </c>
      <c r="E57" s="36">
        <v>30.75</v>
      </c>
      <c r="F57" s="36">
        <v>9</v>
      </c>
      <c r="G57" s="36"/>
    </row>
    <row r="58" spans="1:7" x14ac:dyDescent="0.2">
      <c r="A58" s="39">
        <v>41845</v>
      </c>
      <c r="B58" s="38">
        <v>0.36128472222222224</v>
      </c>
      <c r="C58" s="37" t="s">
        <v>11</v>
      </c>
      <c r="D58" s="37" t="s">
        <v>37</v>
      </c>
      <c r="E58" s="36">
        <v>94.59</v>
      </c>
      <c r="F58" s="36">
        <v>9</v>
      </c>
      <c r="G58" s="36"/>
    </row>
    <row r="59" spans="1:7" x14ac:dyDescent="0.2">
      <c r="A59" s="39">
        <v>41838</v>
      </c>
      <c r="B59" s="38">
        <v>0.35702546296296295</v>
      </c>
      <c r="C59" s="37" t="s">
        <v>11</v>
      </c>
      <c r="D59" s="37" t="s">
        <v>37</v>
      </c>
      <c r="E59" s="36">
        <v>103</v>
      </c>
      <c r="F59" s="36">
        <v>12</v>
      </c>
      <c r="G59" s="36"/>
    </row>
    <row r="60" spans="1:7" x14ac:dyDescent="0.2">
      <c r="A60" s="39">
        <v>41829</v>
      </c>
      <c r="B60" s="38">
        <v>0.36148148148148146</v>
      </c>
      <c r="C60" s="37" t="s">
        <v>11</v>
      </c>
      <c r="D60" s="37" t="s">
        <v>37</v>
      </c>
      <c r="E60" s="36">
        <v>102.61</v>
      </c>
      <c r="F60" s="36">
        <v>8</v>
      </c>
      <c r="G60" s="36"/>
    </row>
    <row r="61" spans="1:7" x14ac:dyDescent="0.2">
      <c r="A61" s="39">
        <v>41806</v>
      </c>
      <c r="B61" s="38">
        <v>0.3574074074074074</v>
      </c>
      <c r="C61" s="37" t="s">
        <v>11</v>
      </c>
      <c r="D61" s="37" t="s">
        <v>37</v>
      </c>
      <c r="E61" s="36">
        <v>15.99</v>
      </c>
      <c r="F61" s="36">
        <v>9</v>
      </c>
      <c r="G61" s="36"/>
    </row>
    <row r="62" spans="1:7" x14ac:dyDescent="0.2">
      <c r="A62" s="39">
        <v>41765</v>
      </c>
      <c r="B62" s="38">
        <v>0.36150462962962965</v>
      </c>
      <c r="C62" s="37" t="s">
        <v>11</v>
      </c>
      <c r="D62" s="37" t="s">
        <v>37</v>
      </c>
      <c r="E62" s="36">
        <v>63.49</v>
      </c>
      <c r="F62" s="36">
        <v>8</v>
      </c>
      <c r="G62" s="36"/>
    </row>
    <row r="63" spans="1:7" x14ac:dyDescent="0.2">
      <c r="A63" s="39">
        <v>41749</v>
      </c>
      <c r="B63" s="38">
        <v>0.36137731481481483</v>
      </c>
      <c r="C63" s="37" t="s">
        <v>11</v>
      </c>
      <c r="D63" s="37" t="s">
        <v>37</v>
      </c>
      <c r="E63" s="36">
        <v>38.44</v>
      </c>
      <c r="F63" s="36">
        <v>11</v>
      </c>
      <c r="G63" s="36"/>
    </row>
    <row r="64" spans="1:7" x14ac:dyDescent="0.2">
      <c r="A64" s="39">
        <v>41710</v>
      </c>
      <c r="B64" s="38">
        <v>0.35692129629629632</v>
      </c>
      <c r="C64" s="37" t="s">
        <v>11</v>
      </c>
      <c r="D64" s="37" t="s">
        <v>37</v>
      </c>
      <c r="E64" s="36">
        <v>8.4700000000000006</v>
      </c>
      <c r="F64" s="36">
        <v>7</v>
      </c>
      <c r="G64" s="36"/>
    </row>
    <row r="65" spans="1:7" x14ac:dyDescent="0.2">
      <c r="A65" s="39">
        <v>41605</v>
      </c>
      <c r="B65" s="38">
        <v>0.36126157407407405</v>
      </c>
      <c r="C65" s="37" t="s">
        <v>11</v>
      </c>
      <c r="D65" s="37" t="s">
        <v>37</v>
      </c>
      <c r="E65" s="36">
        <v>16.82</v>
      </c>
      <c r="F65" s="36">
        <v>14</v>
      </c>
      <c r="G65" s="36"/>
    </row>
    <row r="66" spans="1:7" x14ac:dyDescent="0.2">
      <c r="A66" s="39">
        <v>41397</v>
      </c>
      <c r="B66" s="38">
        <v>0.36143518518518519</v>
      </c>
      <c r="C66" s="37" t="s">
        <v>11</v>
      </c>
      <c r="D66" s="37" t="s">
        <v>37</v>
      </c>
      <c r="E66" s="36">
        <v>5.75</v>
      </c>
      <c r="F66" s="36">
        <v>3</v>
      </c>
      <c r="G66" s="36"/>
    </row>
    <row r="67" spans="1:7" x14ac:dyDescent="0.2">
      <c r="A67" s="39">
        <v>41278</v>
      </c>
      <c r="B67" s="38">
        <v>0.35696759259259259</v>
      </c>
      <c r="C67" s="37" t="s">
        <v>37</v>
      </c>
      <c r="D67" s="37" t="s">
        <v>37</v>
      </c>
      <c r="E67" s="36">
        <v>0</v>
      </c>
      <c r="F67" s="36">
        <v>0</v>
      </c>
      <c r="G67" s="36"/>
    </row>
    <row r="68" spans="1:7" x14ac:dyDescent="0.2">
      <c r="A68" s="39">
        <v>41173</v>
      </c>
      <c r="B68" s="38">
        <v>0.36106481481481484</v>
      </c>
      <c r="C68" s="37" t="s">
        <v>11</v>
      </c>
      <c r="D68" s="37" t="s">
        <v>37</v>
      </c>
      <c r="E68" s="36">
        <v>2.78</v>
      </c>
      <c r="F68" s="36">
        <v>3</v>
      </c>
      <c r="G68" s="36"/>
    </row>
    <row r="69" spans="1:7" x14ac:dyDescent="0.2">
      <c r="A69" s="39">
        <v>40972</v>
      </c>
      <c r="B69" s="38">
        <v>0.36552083333333335</v>
      </c>
      <c r="C69" s="37" t="s">
        <v>11</v>
      </c>
      <c r="D69" s="37" t="s">
        <v>37</v>
      </c>
      <c r="E69" s="36">
        <v>2.4700000000000002</v>
      </c>
      <c r="F69" s="36">
        <v>2</v>
      </c>
      <c r="G69" s="36"/>
    </row>
    <row r="70" spans="1:7" x14ac:dyDescent="0.2">
      <c r="A70" s="39">
        <v>40869</v>
      </c>
      <c r="B70" s="38">
        <v>0.36070601851851852</v>
      </c>
      <c r="C70" s="37" t="s">
        <v>11</v>
      </c>
      <c r="D70" s="37" t="s">
        <v>37</v>
      </c>
      <c r="E70" s="36">
        <v>2.66</v>
      </c>
      <c r="F70" s="36">
        <v>3</v>
      </c>
      <c r="G70" s="36"/>
    </row>
    <row r="71" spans="1:7" x14ac:dyDescent="0.2">
      <c r="A71" s="39">
        <v>40828</v>
      </c>
      <c r="B71" s="38">
        <v>0.36519675925925926</v>
      </c>
      <c r="C71" s="37" t="s">
        <v>11</v>
      </c>
      <c r="D71" s="37" t="s">
        <v>37</v>
      </c>
      <c r="E71" s="36">
        <v>4.34</v>
      </c>
      <c r="F71" s="36">
        <v>4</v>
      </c>
      <c r="G71" s="36"/>
    </row>
    <row r="72" spans="1:7" x14ac:dyDescent="0.2">
      <c r="A72" s="39">
        <v>40812</v>
      </c>
      <c r="B72" s="38">
        <v>0.36506944444444445</v>
      </c>
      <c r="C72" s="37" t="s">
        <v>11</v>
      </c>
      <c r="D72" s="37" t="s">
        <v>37</v>
      </c>
      <c r="E72" s="36">
        <v>3.66</v>
      </c>
      <c r="F72" s="36">
        <v>3</v>
      </c>
      <c r="G72" s="36"/>
    </row>
    <row r="73" spans="1:7" x14ac:dyDescent="0.2">
      <c r="A73" s="39">
        <v>40796</v>
      </c>
      <c r="B73" s="38">
        <v>0.36518518518518517</v>
      </c>
      <c r="C73" s="37" t="s">
        <v>11</v>
      </c>
      <c r="D73" s="37" t="s">
        <v>37</v>
      </c>
      <c r="E73" s="36">
        <v>4.96</v>
      </c>
      <c r="F73" s="36">
        <v>5</v>
      </c>
      <c r="G73" s="36"/>
    </row>
    <row r="74" spans="1:7" x14ac:dyDescent="0.2">
      <c r="A74" s="39">
        <v>40780</v>
      </c>
      <c r="B74" s="38">
        <v>0.36531249999999998</v>
      </c>
      <c r="C74" s="37" t="s">
        <v>11</v>
      </c>
      <c r="D74" s="37" t="s">
        <v>37</v>
      </c>
      <c r="E74" s="36">
        <v>3.71</v>
      </c>
      <c r="F74" s="36">
        <v>4</v>
      </c>
      <c r="G74" s="36"/>
    </row>
    <row r="75" spans="1:7" x14ac:dyDescent="0.2">
      <c r="A75" s="39">
        <v>40766</v>
      </c>
      <c r="B75" s="38">
        <v>0.3567939814814815</v>
      </c>
      <c r="C75" s="37" t="s">
        <v>11</v>
      </c>
      <c r="D75" s="37" t="s">
        <v>37</v>
      </c>
      <c r="E75" s="36">
        <v>4.99</v>
      </c>
      <c r="F75" s="36">
        <v>5</v>
      </c>
      <c r="G75" s="36"/>
    </row>
    <row r="76" spans="1:7" x14ac:dyDescent="0.2">
      <c r="A76" s="39">
        <v>40764</v>
      </c>
      <c r="B76" s="38">
        <v>0.36538194444444444</v>
      </c>
      <c r="C76" s="37" t="s">
        <v>11</v>
      </c>
      <c r="D76" s="37" t="s">
        <v>37</v>
      </c>
      <c r="E76" s="36">
        <v>4.25</v>
      </c>
      <c r="F76" s="36">
        <v>2</v>
      </c>
      <c r="G76" s="36"/>
    </row>
    <row r="77" spans="1:7" x14ac:dyDescent="0.2">
      <c r="A77" s="39">
        <v>40558</v>
      </c>
      <c r="B77" s="38">
        <v>0.35658564814814814</v>
      </c>
      <c r="C77" s="37" t="s">
        <v>11</v>
      </c>
      <c r="D77" s="37" t="s">
        <v>37</v>
      </c>
      <c r="E77" s="36">
        <v>8.43</v>
      </c>
      <c r="F77" s="36">
        <v>16</v>
      </c>
      <c r="G77" s="36"/>
    </row>
    <row r="78" spans="1:7" x14ac:dyDescent="0.2">
      <c r="A78" s="39">
        <v>40556</v>
      </c>
      <c r="B78" s="38">
        <v>0.36518518518518517</v>
      </c>
      <c r="C78" s="37" t="s">
        <v>11</v>
      </c>
      <c r="D78" s="37" t="s">
        <v>37</v>
      </c>
      <c r="E78" s="36">
        <v>3.03</v>
      </c>
      <c r="F78" s="36">
        <v>1</v>
      </c>
      <c r="G78" s="36"/>
    </row>
    <row r="79" spans="1:7" x14ac:dyDescent="0.2">
      <c r="A79" s="39">
        <v>40542</v>
      </c>
      <c r="B79" s="38">
        <v>0.35670138888888892</v>
      </c>
      <c r="C79" s="37" t="s">
        <v>11</v>
      </c>
      <c r="D79" s="37" t="s">
        <v>37</v>
      </c>
      <c r="E79" s="36">
        <v>4.3899999999999997</v>
      </c>
      <c r="F79" s="36">
        <v>2</v>
      </c>
      <c r="G79" s="36"/>
    </row>
    <row r="80" spans="1:7" x14ac:dyDescent="0.2">
      <c r="A80" s="39">
        <v>40181</v>
      </c>
      <c r="B80" s="38">
        <v>0.36133101851851851</v>
      </c>
      <c r="C80" s="37" t="s">
        <v>11</v>
      </c>
      <c r="D80" s="37" t="s">
        <v>37</v>
      </c>
      <c r="E80" s="36">
        <v>4.33</v>
      </c>
      <c r="F80" s="36">
        <v>4</v>
      </c>
      <c r="G80" s="36"/>
    </row>
    <row r="81" spans="1:7" x14ac:dyDescent="0.2">
      <c r="A81" s="39">
        <v>40165</v>
      </c>
      <c r="B81" s="38">
        <v>0.36138888888888887</v>
      </c>
      <c r="C81" s="37" t="s">
        <v>11</v>
      </c>
      <c r="D81" s="37" t="s">
        <v>37</v>
      </c>
      <c r="E81" s="36">
        <v>4.04</v>
      </c>
      <c r="F81" s="36">
        <v>6</v>
      </c>
      <c r="G81" s="36"/>
    </row>
    <row r="82" spans="1:7" x14ac:dyDescent="0.2">
      <c r="A82" s="39">
        <v>40117</v>
      </c>
      <c r="B82" s="38">
        <v>0.36133101851851851</v>
      </c>
      <c r="C82" s="37" t="s">
        <v>11</v>
      </c>
      <c r="D82" s="37" t="s">
        <v>37</v>
      </c>
      <c r="E82" s="36">
        <v>6.03</v>
      </c>
      <c r="F82" s="36">
        <v>6</v>
      </c>
      <c r="G82" s="36"/>
    </row>
    <row r="83" spans="1:7" x14ac:dyDescent="0.2">
      <c r="A83" s="39">
        <v>40085</v>
      </c>
      <c r="B83" s="38">
        <v>0.36127314814814815</v>
      </c>
      <c r="C83" s="37" t="s">
        <v>11</v>
      </c>
      <c r="D83" s="37" t="s">
        <v>37</v>
      </c>
      <c r="E83" s="36">
        <v>2.0099999999999998</v>
      </c>
      <c r="F83" s="36">
        <v>1</v>
      </c>
      <c r="G83" s="36"/>
    </row>
    <row r="84" spans="1:7" x14ac:dyDescent="0.2">
      <c r="A84" s="39">
        <v>40037</v>
      </c>
      <c r="B84" s="38">
        <v>0.36144675925925923</v>
      </c>
      <c r="C84" s="37" t="s">
        <v>11</v>
      </c>
      <c r="D84" s="37" t="s">
        <v>37</v>
      </c>
      <c r="E84" s="36">
        <v>42.73</v>
      </c>
      <c r="F84" s="36">
        <v>8</v>
      </c>
      <c r="G84" s="36"/>
    </row>
    <row r="85" spans="1:7" x14ac:dyDescent="0.2">
      <c r="A85" s="39">
        <v>39838</v>
      </c>
      <c r="B85" s="38">
        <v>0.35758101851851853</v>
      </c>
      <c r="C85" s="37" t="s">
        <v>11</v>
      </c>
      <c r="D85" s="37" t="s">
        <v>37</v>
      </c>
      <c r="E85" s="36">
        <v>11.47</v>
      </c>
      <c r="F85" s="36">
        <v>13</v>
      </c>
      <c r="G85" s="36"/>
    </row>
    <row r="86" spans="1:7" x14ac:dyDescent="0.2">
      <c r="A86" s="39">
        <v>39822</v>
      </c>
      <c r="B86" s="38">
        <v>0.35753472222222221</v>
      </c>
      <c r="C86" s="37" t="s">
        <v>11</v>
      </c>
      <c r="D86" s="37" t="s">
        <v>37</v>
      </c>
      <c r="E86" s="36">
        <v>10.18</v>
      </c>
      <c r="F86" s="36">
        <v>10</v>
      </c>
      <c r="G86" s="36"/>
    </row>
    <row r="87" spans="1:7" x14ac:dyDescent="0.2">
      <c r="A87" s="39">
        <v>39820</v>
      </c>
      <c r="B87" s="38">
        <v>0.36611111111111111</v>
      </c>
      <c r="C87" s="37" t="s">
        <v>11</v>
      </c>
      <c r="D87" s="37" t="s">
        <v>37</v>
      </c>
      <c r="E87" s="36">
        <v>24.99</v>
      </c>
      <c r="F87" s="36">
        <v>8</v>
      </c>
      <c r="G87" s="36"/>
    </row>
    <row r="88" spans="1:7" x14ac:dyDescent="0.2">
      <c r="A88" s="39">
        <v>39813</v>
      </c>
      <c r="B88" s="38">
        <v>0.36179398148148151</v>
      </c>
      <c r="C88" s="37" t="s">
        <v>11</v>
      </c>
      <c r="D88" s="37" t="s">
        <v>37</v>
      </c>
      <c r="E88" s="36">
        <v>18.78</v>
      </c>
      <c r="F88" s="36">
        <v>17</v>
      </c>
      <c r="G88" s="36"/>
    </row>
    <row r="89" spans="1:7" x14ac:dyDescent="0.2">
      <c r="A89" s="39">
        <v>39772</v>
      </c>
      <c r="B89" s="38">
        <v>0.36576388888888889</v>
      </c>
      <c r="C89" s="37" t="s">
        <v>11</v>
      </c>
      <c r="D89" s="37" t="s">
        <v>37</v>
      </c>
      <c r="E89" s="36">
        <v>9.02</v>
      </c>
      <c r="F89" s="36">
        <v>10</v>
      </c>
      <c r="G89" s="36"/>
    </row>
    <row r="90" spans="1:7" x14ac:dyDescent="0.2">
      <c r="A90" s="39">
        <v>39756</v>
      </c>
      <c r="B90" s="38">
        <v>0.36561342592592594</v>
      </c>
      <c r="C90" s="37" t="s">
        <v>11</v>
      </c>
      <c r="D90" s="37" t="s">
        <v>37</v>
      </c>
      <c r="E90" s="36">
        <v>5.22</v>
      </c>
      <c r="F90" s="36">
        <v>9</v>
      </c>
      <c r="G90" s="36"/>
    </row>
    <row r="91" spans="1:7" x14ac:dyDescent="0.2">
      <c r="A91" s="39">
        <v>39733</v>
      </c>
      <c r="B91" s="38">
        <v>0.36143518518518519</v>
      </c>
      <c r="C91" s="37" t="s">
        <v>11</v>
      </c>
      <c r="D91" s="37" t="s">
        <v>37</v>
      </c>
      <c r="E91" s="36">
        <v>11.09</v>
      </c>
      <c r="F91" s="36">
        <v>7</v>
      </c>
      <c r="G91" s="36"/>
    </row>
    <row r="92" spans="1:7" x14ac:dyDescent="0.2">
      <c r="A92" s="39">
        <v>39724</v>
      </c>
      <c r="B92" s="38">
        <v>0.36576388888888889</v>
      </c>
      <c r="C92" s="37" t="s">
        <v>11</v>
      </c>
      <c r="D92" s="37" t="s">
        <v>37</v>
      </c>
      <c r="E92" s="36">
        <v>9.49</v>
      </c>
      <c r="F92" s="36">
        <v>12</v>
      </c>
      <c r="G92" s="36"/>
    </row>
    <row r="93" spans="1:7" x14ac:dyDescent="0.2">
      <c r="A93" s="39">
        <v>39669</v>
      </c>
      <c r="B93" s="38">
        <v>0.36145833333333333</v>
      </c>
      <c r="C93" s="37" t="s">
        <v>11</v>
      </c>
      <c r="D93" s="37" t="s">
        <v>37</v>
      </c>
      <c r="E93" s="36">
        <v>5.0599999999999996</v>
      </c>
      <c r="F93" s="36">
        <v>5</v>
      </c>
      <c r="G93" s="36"/>
    </row>
    <row r="94" spans="1:7" x14ac:dyDescent="0.2">
      <c r="A94" s="39">
        <v>39573</v>
      </c>
      <c r="B94" s="38">
        <v>0.36140046296296297</v>
      </c>
      <c r="C94" s="37" t="s">
        <v>11</v>
      </c>
      <c r="D94" s="37" t="s">
        <v>37</v>
      </c>
      <c r="E94" s="36">
        <v>4.3099999999999996</v>
      </c>
      <c r="F94" s="36">
        <v>6</v>
      </c>
      <c r="G94" s="36"/>
    </row>
    <row r="95" spans="1:7" x14ac:dyDescent="0.2">
      <c r="A95" s="39">
        <v>39518</v>
      </c>
      <c r="B95" s="38">
        <v>0.35685185185185186</v>
      </c>
      <c r="C95" s="37" t="s">
        <v>11</v>
      </c>
      <c r="D95" s="37" t="s">
        <v>37</v>
      </c>
      <c r="E95" s="36">
        <v>5.16</v>
      </c>
      <c r="F95" s="36">
        <v>5</v>
      </c>
      <c r="G95" s="36"/>
    </row>
    <row r="96" spans="1:7" x14ac:dyDescent="0.2">
      <c r="A96" s="39">
        <v>39502</v>
      </c>
      <c r="B96" s="38">
        <v>0.35696759259259259</v>
      </c>
      <c r="C96" s="37" t="s">
        <v>11</v>
      </c>
      <c r="D96" s="37" t="s">
        <v>37</v>
      </c>
      <c r="E96" s="36">
        <v>2.6</v>
      </c>
      <c r="F96" s="36">
        <v>2</v>
      </c>
      <c r="G96" s="36"/>
    </row>
    <row r="97" spans="1:7" x14ac:dyDescent="0.2">
      <c r="A97" s="39">
        <v>39493</v>
      </c>
      <c r="B97" s="38">
        <v>0.36129629629629628</v>
      </c>
      <c r="C97" s="37" t="s">
        <v>11</v>
      </c>
      <c r="D97" s="37" t="s">
        <v>37</v>
      </c>
      <c r="E97" s="36">
        <v>6.31</v>
      </c>
      <c r="F97" s="36">
        <v>5</v>
      </c>
      <c r="G97" s="36"/>
    </row>
    <row r="98" spans="1:7" x14ac:dyDescent="0.2">
      <c r="A98" s="39">
        <v>39372</v>
      </c>
      <c r="B98" s="38">
        <v>0.36552083333333335</v>
      </c>
      <c r="C98" s="37" t="s">
        <v>11</v>
      </c>
      <c r="D98" s="37" t="s">
        <v>37</v>
      </c>
      <c r="E98" s="36">
        <v>7.78</v>
      </c>
      <c r="F98" s="36">
        <v>14</v>
      </c>
      <c r="G98" s="36"/>
    </row>
    <row r="99" spans="1:7" x14ac:dyDescent="0.2">
      <c r="A99" s="39">
        <v>39148</v>
      </c>
      <c r="B99" s="38">
        <v>0.36578703703703702</v>
      </c>
      <c r="C99" s="37" t="s">
        <v>11</v>
      </c>
      <c r="D99" s="37" t="s">
        <v>37</v>
      </c>
      <c r="E99" s="36">
        <v>1.86</v>
      </c>
      <c r="F99" s="36">
        <v>0</v>
      </c>
      <c r="G99" s="36"/>
    </row>
    <row r="100" spans="1:7" x14ac:dyDescent="0.2">
      <c r="A100" s="39">
        <v>38965</v>
      </c>
      <c r="B100" s="38">
        <v>0.36099537037037038</v>
      </c>
      <c r="C100" s="37" t="s">
        <v>11</v>
      </c>
      <c r="D100" s="37" t="s">
        <v>37</v>
      </c>
      <c r="E100" s="36">
        <v>6.49</v>
      </c>
      <c r="F100" s="36">
        <v>5</v>
      </c>
      <c r="G100" s="36"/>
    </row>
    <row r="101" spans="1:7" x14ac:dyDescent="0.2">
      <c r="A101" s="39">
        <v>38837</v>
      </c>
      <c r="B101" s="38">
        <v>0.36086805555555557</v>
      </c>
      <c r="C101" s="37" t="s">
        <v>11</v>
      </c>
      <c r="D101" s="37" t="s">
        <v>37</v>
      </c>
      <c r="E101" s="36">
        <v>8.0399999999999991</v>
      </c>
      <c r="F101" s="36">
        <v>6</v>
      </c>
      <c r="G101" s="36"/>
    </row>
    <row r="102" spans="1:7" x14ac:dyDescent="0.2">
      <c r="A102" s="39">
        <v>38805</v>
      </c>
      <c r="B102" s="38">
        <v>0.36082175925925924</v>
      </c>
      <c r="C102" s="37" t="s">
        <v>11</v>
      </c>
      <c r="D102" s="37" t="s">
        <v>37</v>
      </c>
      <c r="E102" s="36">
        <v>5.95</v>
      </c>
      <c r="F102" s="36">
        <v>4</v>
      </c>
      <c r="G102" s="36"/>
    </row>
    <row r="103" spans="1:7" x14ac:dyDescent="0.2">
      <c r="A103" s="39">
        <v>38750</v>
      </c>
      <c r="B103" s="38">
        <v>0.35603009259259261</v>
      </c>
      <c r="C103" s="37" t="s">
        <v>11</v>
      </c>
      <c r="D103" s="37" t="s">
        <v>37</v>
      </c>
      <c r="E103" s="36">
        <v>6.83</v>
      </c>
      <c r="F103" s="36">
        <v>12</v>
      </c>
      <c r="G103" s="36"/>
    </row>
    <row r="104" spans="1:7" x14ac:dyDescent="0.2">
      <c r="A104" s="39">
        <v>38741</v>
      </c>
      <c r="B104" s="38">
        <v>0.36020833333333335</v>
      </c>
      <c r="C104" s="37" t="s">
        <v>11</v>
      </c>
      <c r="D104" s="37" t="s">
        <v>37</v>
      </c>
      <c r="E104" s="36">
        <v>9.36</v>
      </c>
      <c r="F104" s="36">
        <v>7</v>
      </c>
      <c r="G104" s="36"/>
    </row>
    <row r="105" spans="1:7" x14ac:dyDescent="0.2">
      <c r="A105" s="39">
        <v>38718</v>
      </c>
      <c r="B105" s="38">
        <v>0.35608796296296297</v>
      </c>
      <c r="C105" s="37" t="s">
        <v>11</v>
      </c>
      <c r="D105" s="37" t="s">
        <v>37</v>
      </c>
      <c r="E105" s="36">
        <v>6.32</v>
      </c>
      <c r="F105" s="36">
        <v>6</v>
      </c>
      <c r="G105" s="36"/>
    </row>
    <row r="106" spans="1:7" x14ac:dyDescent="0.2">
      <c r="A106" s="39">
        <v>38709</v>
      </c>
      <c r="B106" s="38">
        <v>0.36049768518518521</v>
      </c>
      <c r="C106" s="37" t="s">
        <v>11</v>
      </c>
      <c r="D106" s="37" t="s">
        <v>37</v>
      </c>
      <c r="E106" s="36">
        <v>4.22</v>
      </c>
      <c r="F106" s="36">
        <v>2</v>
      </c>
      <c r="G106" s="36"/>
    </row>
    <row r="107" spans="1:7" x14ac:dyDescent="0.2">
      <c r="A107" s="39">
        <v>38677</v>
      </c>
      <c r="B107" s="38">
        <v>0.36068287037037039</v>
      </c>
      <c r="C107" s="37" t="s">
        <v>11</v>
      </c>
      <c r="D107" s="37" t="s">
        <v>37</v>
      </c>
      <c r="E107" s="36">
        <v>7.27</v>
      </c>
      <c r="F107" s="36">
        <v>8</v>
      </c>
      <c r="G107" s="36"/>
    </row>
    <row r="108" spans="1:7" x14ac:dyDescent="0.2">
      <c r="A108" s="39">
        <v>38654</v>
      </c>
      <c r="B108" s="38">
        <v>0.35636574074074073</v>
      </c>
      <c r="C108" s="37" t="s">
        <v>11</v>
      </c>
      <c r="D108" s="37" t="s">
        <v>37</v>
      </c>
      <c r="E108" s="36">
        <v>4.17</v>
      </c>
      <c r="F108" s="36">
        <v>6</v>
      </c>
      <c r="G108" s="36"/>
    </row>
    <row r="109" spans="1:7" x14ac:dyDescent="0.2">
      <c r="A109" s="39">
        <v>38453</v>
      </c>
      <c r="B109" s="38">
        <v>0.36099537037037038</v>
      </c>
      <c r="C109" s="37" t="s">
        <v>11</v>
      </c>
      <c r="D109" s="37" t="s">
        <v>37</v>
      </c>
      <c r="E109" s="36">
        <v>7.11</v>
      </c>
      <c r="F109" s="36">
        <v>5</v>
      </c>
      <c r="G109" s="36"/>
    </row>
    <row r="110" spans="1:7" x14ac:dyDescent="0.2">
      <c r="A110" s="39">
        <v>38421</v>
      </c>
      <c r="B110" s="38">
        <v>0.36078703703703702</v>
      </c>
      <c r="C110" s="37" t="s">
        <v>11</v>
      </c>
      <c r="D110" s="37" t="s">
        <v>37</v>
      </c>
      <c r="E110" s="36">
        <v>1.1299999999999999</v>
      </c>
      <c r="F110" s="36">
        <v>0</v>
      </c>
      <c r="G110" s="36"/>
    </row>
    <row r="111" spans="1:7" x14ac:dyDescent="0.2">
      <c r="A111" s="39">
        <v>38373</v>
      </c>
      <c r="B111" s="38">
        <v>0.36077546296296298</v>
      </c>
      <c r="C111" s="37" t="s">
        <v>11</v>
      </c>
      <c r="D111" s="37" t="s">
        <v>37</v>
      </c>
      <c r="E111" s="36">
        <v>6.12</v>
      </c>
      <c r="F111" s="36">
        <v>6</v>
      </c>
      <c r="G111" s="36"/>
    </row>
    <row r="112" spans="1:7" x14ac:dyDescent="0.2">
      <c r="A112" s="39">
        <v>37877</v>
      </c>
      <c r="B112" s="38">
        <v>0.36078703703703702</v>
      </c>
      <c r="C112" s="37" t="s">
        <v>11</v>
      </c>
      <c r="D112" s="37" t="s">
        <v>37</v>
      </c>
      <c r="E112" s="36">
        <v>7.69</v>
      </c>
      <c r="F112" s="36">
        <v>6</v>
      </c>
      <c r="G112" s="36"/>
    </row>
    <row r="113" spans="1:7" x14ac:dyDescent="0.2">
      <c r="A113" s="39">
        <v>37493</v>
      </c>
      <c r="B113" s="38">
        <v>0.36232638888888891</v>
      </c>
      <c r="C113" s="37" t="s">
        <v>11</v>
      </c>
      <c r="D113" s="37" t="s">
        <v>37</v>
      </c>
      <c r="E113" s="36">
        <v>5.81</v>
      </c>
      <c r="F113" s="36">
        <v>11</v>
      </c>
      <c r="G113" s="36"/>
    </row>
    <row r="114" spans="1:7" x14ac:dyDescent="0.2">
      <c r="A114" s="39">
        <v>37477</v>
      </c>
      <c r="B114" s="38">
        <v>0.36226851851851855</v>
      </c>
      <c r="C114" s="37" t="s">
        <v>11</v>
      </c>
      <c r="D114" s="37" t="s">
        <v>37</v>
      </c>
      <c r="E114" s="36">
        <v>7.27</v>
      </c>
      <c r="F114" s="36">
        <v>9</v>
      </c>
      <c r="G114" s="36"/>
    </row>
    <row r="115" spans="1:7" x14ac:dyDescent="0.2">
      <c r="A115" s="39">
        <v>37358</v>
      </c>
      <c r="B115" s="38">
        <v>0.35781249999999998</v>
      </c>
      <c r="C115" s="37" t="s">
        <v>11</v>
      </c>
      <c r="D115" s="37" t="s">
        <v>37</v>
      </c>
      <c r="E115" s="36">
        <v>4.1900000000000004</v>
      </c>
      <c r="F115" s="36">
        <v>7</v>
      </c>
      <c r="G115" s="36"/>
    </row>
    <row r="116" spans="1:7" x14ac:dyDescent="0.2">
      <c r="A116" s="39">
        <v>37109</v>
      </c>
      <c r="B116" s="38">
        <v>0.36671296296296296</v>
      </c>
      <c r="C116" s="37" t="s">
        <v>11</v>
      </c>
      <c r="D116" s="37" t="s">
        <v>37</v>
      </c>
      <c r="E116" s="36">
        <v>19.79</v>
      </c>
      <c r="F116" s="36">
        <v>9</v>
      </c>
      <c r="G116" s="36"/>
    </row>
    <row r="117" spans="1:7" x14ac:dyDescent="0.2">
      <c r="A117" s="39">
        <v>36981</v>
      </c>
      <c r="B117" s="38">
        <v>0.36854166666666666</v>
      </c>
      <c r="C117" s="37" t="s">
        <v>11</v>
      </c>
      <c r="D117" s="37" t="s">
        <v>37</v>
      </c>
      <c r="E117" s="36">
        <v>6.82</v>
      </c>
      <c r="F117" s="36">
        <v>8</v>
      </c>
      <c r="G117" s="36"/>
    </row>
    <row r="118" spans="1:7" x14ac:dyDescent="0.2">
      <c r="A118" s="39">
        <v>36773</v>
      </c>
      <c r="B118" s="38">
        <v>0.37170138888888887</v>
      </c>
      <c r="C118" s="37" t="s">
        <v>11</v>
      </c>
      <c r="D118" s="37" t="s">
        <v>37</v>
      </c>
      <c r="E118" s="36">
        <v>4.2699999999999996</v>
      </c>
      <c r="F118" s="36">
        <v>5</v>
      </c>
      <c r="G118" s="3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419A9-67BF-E643-9475-6FA8ED884047}">
  <sheetPr>
    <outlinePr summaryBelow="0" summaryRight="0"/>
  </sheetPr>
  <dimension ref="A1:J165"/>
  <sheetViews>
    <sheetView workbookViewId="0">
      <pane ySplit="1" topLeftCell="A2" activePane="bottomLeft" state="frozen"/>
      <selection pane="bottomLeft"/>
    </sheetView>
  </sheetViews>
  <sheetFormatPr baseColWidth="10" defaultColWidth="12.6640625" defaultRowHeight="15.75" customHeight="1" x14ac:dyDescent="0.15"/>
  <cols>
    <col min="1" max="16384" width="12.6640625" style="32"/>
  </cols>
  <sheetData>
    <row r="1" spans="1:10" x14ac:dyDescent="0.2">
      <c r="A1" s="34" t="s">
        <v>0</v>
      </c>
      <c r="B1" s="35" t="s">
        <v>1</v>
      </c>
      <c r="C1" s="35" t="s">
        <v>2</v>
      </c>
      <c r="D1" s="35" t="s">
        <v>3</v>
      </c>
      <c r="E1" s="34" t="s">
        <v>4</v>
      </c>
      <c r="F1" s="34" t="s">
        <v>5</v>
      </c>
      <c r="G1" s="34" t="s">
        <v>14</v>
      </c>
      <c r="H1" s="34" t="s">
        <v>7</v>
      </c>
      <c r="I1" s="34" t="s">
        <v>8</v>
      </c>
      <c r="J1" s="34" t="s">
        <v>9</v>
      </c>
    </row>
    <row r="2" spans="1:10" x14ac:dyDescent="0.2">
      <c r="A2" s="39">
        <v>44734</v>
      </c>
      <c r="B2" s="38"/>
      <c r="C2" s="37" t="s">
        <v>11</v>
      </c>
      <c r="D2" s="37" t="s">
        <v>37</v>
      </c>
      <c r="E2" s="36">
        <v>120</v>
      </c>
      <c r="F2" s="36">
        <v>42</v>
      </c>
      <c r="G2" s="37">
        <v>370.8</v>
      </c>
      <c r="H2" s="40">
        <v>272.494001770019</v>
      </c>
      <c r="I2" s="40">
        <v>0.50394746228133103</v>
      </c>
    </row>
    <row r="3" spans="1:10" x14ac:dyDescent="0.2">
      <c r="A3" s="39">
        <v>44727</v>
      </c>
      <c r="B3" s="38"/>
      <c r="C3" s="37" t="s">
        <v>11</v>
      </c>
      <c r="D3" s="37" t="s">
        <v>37</v>
      </c>
      <c r="E3" s="36">
        <v>120</v>
      </c>
      <c r="F3" s="36">
        <v>67</v>
      </c>
      <c r="G3" s="37">
        <v>344.3</v>
      </c>
      <c r="H3" s="40">
        <v>268.93300018310498</v>
      </c>
      <c r="I3" s="40">
        <v>0.76733985356560097</v>
      </c>
    </row>
    <row r="4" spans="1:10" x14ac:dyDescent="0.2">
      <c r="A4" s="39">
        <v>44711</v>
      </c>
      <c r="B4" s="38"/>
      <c r="C4" s="37" t="s">
        <v>11</v>
      </c>
      <c r="D4" s="37" t="s">
        <v>37</v>
      </c>
      <c r="E4" s="36">
        <f t="shared" ref="E4:E20" si="0">G:G-H:H</f>
        <v>118.11000000000001</v>
      </c>
      <c r="F4" s="36">
        <v>90</v>
      </c>
      <c r="G4" s="37">
        <v>381.6</v>
      </c>
      <c r="H4" s="40">
        <v>263.49</v>
      </c>
      <c r="I4" s="40">
        <v>0.72945174027062498</v>
      </c>
    </row>
    <row r="5" spans="1:10" x14ac:dyDescent="0.2">
      <c r="A5" s="39">
        <v>44695</v>
      </c>
      <c r="B5" s="38"/>
      <c r="C5" s="37" t="s">
        <v>11</v>
      </c>
      <c r="D5" s="37" t="s">
        <v>37</v>
      </c>
      <c r="E5" s="36">
        <f t="shared" si="0"/>
        <v>93.642999572753979</v>
      </c>
      <c r="F5" s="36">
        <v>12</v>
      </c>
      <c r="G5" s="37">
        <v>359.5</v>
      </c>
      <c r="H5" s="40">
        <v>265.85700042724602</v>
      </c>
      <c r="I5" s="40">
        <v>0.71431976984921697</v>
      </c>
    </row>
    <row r="6" spans="1:10" x14ac:dyDescent="0.2">
      <c r="A6" s="39">
        <v>44686</v>
      </c>
      <c r="B6" s="38"/>
      <c r="C6" s="37" t="s">
        <v>11</v>
      </c>
      <c r="D6" s="37" t="s">
        <v>37</v>
      </c>
      <c r="E6" s="36">
        <f t="shared" si="0"/>
        <v>75.251001281738979</v>
      </c>
      <c r="F6" s="36">
        <v>20</v>
      </c>
      <c r="G6" s="37">
        <v>339.5</v>
      </c>
      <c r="H6" s="40">
        <v>264.24899871826102</v>
      </c>
      <c r="I6" s="40">
        <v>1.2256004306931301</v>
      </c>
    </row>
    <row r="7" spans="1:10" x14ac:dyDescent="0.2">
      <c r="A7" s="39">
        <v>44599</v>
      </c>
      <c r="B7" s="38"/>
      <c r="C7" s="37" t="s">
        <v>11</v>
      </c>
      <c r="D7" s="37" t="s">
        <v>37</v>
      </c>
      <c r="E7" s="36">
        <f t="shared" si="0"/>
        <v>48.872222900391023</v>
      </c>
      <c r="F7" s="36">
        <v>48</v>
      </c>
      <c r="G7" s="37">
        <v>307</v>
      </c>
      <c r="H7" s="40">
        <v>258.12777709960898</v>
      </c>
      <c r="I7" s="40">
        <v>0.50244311289265198</v>
      </c>
    </row>
    <row r="8" spans="1:10" x14ac:dyDescent="0.2">
      <c r="A8" s="39">
        <v>44590</v>
      </c>
      <c r="B8" s="38"/>
      <c r="C8" s="37" t="s">
        <v>11</v>
      </c>
      <c r="D8" s="37" t="s">
        <v>37</v>
      </c>
      <c r="E8" s="36">
        <f t="shared" si="0"/>
        <v>102.87500076293998</v>
      </c>
      <c r="F8" s="36">
        <v>32</v>
      </c>
      <c r="G8" s="37">
        <v>360.4</v>
      </c>
      <c r="H8" s="40">
        <v>257.52499923706</v>
      </c>
      <c r="I8" s="40">
        <v>0.911962796915464</v>
      </c>
    </row>
    <row r="9" spans="1:10" x14ac:dyDescent="0.2">
      <c r="A9" s="39">
        <v>44558</v>
      </c>
      <c r="B9" s="38"/>
      <c r="C9" s="37" t="s">
        <v>11</v>
      </c>
      <c r="D9" s="37" t="s">
        <v>37</v>
      </c>
      <c r="E9" s="36">
        <f t="shared" si="0"/>
        <v>68.743999633789997</v>
      </c>
      <c r="F9" s="36">
        <v>123</v>
      </c>
      <c r="G9" s="37">
        <v>340.7</v>
      </c>
      <c r="H9" s="40">
        <v>271.95600036620999</v>
      </c>
      <c r="I9" s="40">
        <v>0.83574064946840998</v>
      </c>
    </row>
    <row r="10" spans="1:10" x14ac:dyDescent="0.2">
      <c r="A10" s="39">
        <v>44391</v>
      </c>
      <c r="B10" s="38"/>
      <c r="C10" s="37" t="s">
        <v>11</v>
      </c>
      <c r="D10" s="37" t="s">
        <v>37</v>
      </c>
      <c r="E10" s="36">
        <f t="shared" si="0"/>
        <v>12.575000000000045</v>
      </c>
      <c r="F10" s="36">
        <v>18</v>
      </c>
      <c r="G10" s="37">
        <v>287.60000000000002</v>
      </c>
      <c r="H10" s="40">
        <v>275.02499999999998</v>
      </c>
      <c r="I10" s="40">
        <v>1.7824348992321799</v>
      </c>
    </row>
    <row r="11" spans="1:10" x14ac:dyDescent="0.2">
      <c r="A11" s="39">
        <v>44375</v>
      </c>
      <c r="B11" s="38"/>
      <c r="C11" s="37" t="s">
        <v>11</v>
      </c>
      <c r="D11" s="37" t="s">
        <v>37</v>
      </c>
      <c r="E11" s="36">
        <f t="shared" si="0"/>
        <v>13.056999206542969</v>
      </c>
      <c r="F11" s="36">
        <v>14</v>
      </c>
      <c r="G11" s="37">
        <v>286.39999999999998</v>
      </c>
      <c r="H11" s="40">
        <v>273.34300079345701</v>
      </c>
      <c r="I11" s="40">
        <v>0.52139374021025597</v>
      </c>
    </row>
    <row r="12" spans="1:10" x14ac:dyDescent="0.2">
      <c r="A12" s="39">
        <v>44334</v>
      </c>
      <c r="B12" s="38"/>
      <c r="C12" s="37" t="s">
        <v>11</v>
      </c>
      <c r="D12" s="37" t="s">
        <v>37</v>
      </c>
      <c r="E12" s="36">
        <f t="shared" si="0"/>
        <v>12.421998596191997</v>
      </c>
      <c r="F12" s="36">
        <v>17</v>
      </c>
      <c r="G12" s="37">
        <v>275.5</v>
      </c>
      <c r="H12" s="40">
        <v>263.078001403808</v>
      </c>
      <c r="I12" s="40">
        <v>0.73329025426072203</v>
      </c>
    </row>
    <row r="13" spans="1:10" x14ac:dyDescent="0.2">
      <c r="A13" s="39">
        <v>44295</v>
      </c>
      <c r="B13" s="38"/>
      <c r="C13" s="37" t="s">
        <v>11</v>
      </c>
      <c r="D13" s="37" t="s">
        <v>37</v>
      </c>
      <c r="E13" s="36">
        <f t="shared" si="0"/>
        <v>11.859999389649033</v>
      </c>
      <c r="F13" s="36">
        <v>12</v>
      </c>
      <c r="G13" s="37">
        <v>269.10000000000002</v>
      </c>
      <c r="H13" s="40">
        <v>257.24000061035099</v>
      </c>
      <c r="I13" s="40">
        <v>1.0206855056462201</v>
      </c>
    </row>
    <row r="14" spans="1:10" x14ac:dyDescent="0.2">
      <c r="A14" s="39">
        <v>44231</v>
      </c>
      <c r="B14" s="36"/>
      <c r="C14" s="37" t="s">
        <v>11</v>
      </c>
      <c r="D14" s="37" t="s">
        <v>37</v>
      </c>
      <c r="E14" s="36">
        <f t="shared" si="0"/>
        <v>10.758999633789983</v>
      </c>
      <c r="F14" s="36">
        <v>12</v>
      </c>
      <c r="G14" s="37">
        <v>272.8</v>
      </c>
      <c r="H14" s="40">
        <v>262.04100036621003</v>
      </c>
      <c r="I14" s="40">
        <v>0.79070792261012202</v>
      </c>
    </row>
    <row r="15" spans="1:10" x14ac:dyDescent="0.2">
      <c r="A15" s="39">
        <v>44144</v>
      </c>
      <c r="B15" s="38"/>
      <c r="C15" s="37" t="s">
        <v>11</v>
      </c>
      <c r="D15" s="37" t="s">
        <v>37</v>
      </c>
      <c r="E15" s="36">
        <f t="shared" si="0"/>
        <v>10.607999267578975</v>
      </c>
      <c r="F15" s="36">
        <v>8</v>
      </c>
      <c r="G15" s="37">
        <v>275.5</v>
      </c>
      <c r="H15" s="40">
        <v>264.89200073242102</v>
      </c>
      <c r="I15" s="40">
        <v>1.5105426226083201</v>
      </c>
    </row>
    <row r="16" spans="1:10" x14ac:dyDescent="0.2">
      <c r="A16" s="39">
        <v>44071</v>
      </c>
      <c r="B16" s="38"/>
      <c r="C16" s="37" t="s">
        <v>11</v>
      </c>
      <c r="D16" s="37" t="s">
        <v>37</v>
      </c>
      <c r="E16" s="36">
        <f t="shared" si="0"/>
        <v>14.759999694825012</v>
      </c>
      <c r="F16" s="36">
        <v>18</v>
      </c>
      <c r="G16" s="37">
        <v>284.7</v>
      </c>
      <c r="H16" s="40">
        <v>269.94000030517498</v>
      </c>
      <c r="I16" s="40">
        <v>1.36638078434279</v>
      </c>
    </row>
    <row r="17" spans="1:10" x14ac:dyDescent="0.2">
      <c r="A17" s="39">
        <v>43950</v>
      </c>
      <c r="B17" s="38"/>
      <c r="C17" s="37" t="s">
        <v>11</v>
      </c>
      <c r="D17" s="37" t="s">
        <v>37</v>
      </c>
      <c r="E17" s="36">
        <f t="shared" si="0"/>
        <v>17.311110432942996</v>
      </c>
      <c r="F17" s="36">
        <v>30</v>
      </c>
      <c r="G17" s="37">
        <v>277.3</v>
      </c>
      <c r="H17" s="40">
        <v>259.98888956705702</v>
      </c>
      <c r="I17" s="40">
        <v>1.05445633329737</v>
      </c>
    </row>
    <row r="18" spans="1:10" x14ac:dyDescent="0.2">
      <c r="A18" s="39">
        <v>43943</v>
      </c>
      <c r="B18" s="38"/>
      <c r="C18" s="37" t="s">
        <v>11</v>
      </c>
      <c r="D18" s="37" t="s">
        <v>37</v>
      </c>
      <c r="E18" s="36">
        <f t="shared" si="0"/>
        <v>8.5072731711650249</v>
      </c>
      <c r="F18" s="36">
        <v>5</v>
      </c>
      <c r="G18" s="37">
        <v>269.60000000000002</v>
      </c>
      <c r="H18" s="40">
        <v>261.092726828835</v>
      </c>
      <c r="I18" s="40">
        <v>1.24401787749243</v>
      </c>
    </row>
    <row r="19" spans="1:10" x14ac:dyDescent="0.2">
      <c r="A19" s="39">
        <v>43920</v>
      </c>
      <c r="B19" s="38"/>
      <c r="C19" s="37" t="s">
        <v>11</v>
      </c>
      <c r="D19" s="37" t="s">
        <v>37</v>
      </c>
      <c r="E19" s="36">
        <f t="shared" si="0"/>
        <v>8.8670010375980155</v>
      </c>
      <c r="F19" s="36">
        <v>19</v>
      </c>
      <c r="G19" s="37">
        <v>269.2</v>
      </c>
      <c r="H19" s="40">
        <v>260.33299896240197</v>
      </c>
      <c r="I19" s="40">
        <v>0.89084642762684496</v>
      </c>
    </row>
    <row r="20" spans="1:10" x14ac:dyDescent="0.2">
      <c r="A20" s="39">
        <v>43888</v>
      </c>
      <c r="B20" s="38"/>
      <c r="C20" s="37" t="s">
        <v>11</v>
      </c>
      <c r="D20" s="37" t="s">
        <v>37</v>
      </c>
      <c r="E20" s="36">
        <f t="shared" si="0"/>
        <v>13.284999999999997</v>
      </c>
      <c r="F20" s="36">
        <v>22</v>
      </c>
      <c r="G20" s="37">
        <v>269</v>
      </c>
      <c r="H20" s="40">
        <v>255.715</v>
      </c>
      <c r="I20" s="40">
        <v>0.78808314070364904</v>
      </c>
    </row>
    <row r="21" spans="1:10" x14ac:dyDescent="0.2">
      <c r="A21" s="39">
        <v>43696</v>
      </c>
      <c r="B21" s="38">
        <v>0.3485300925925926</v>
      </c>
      <c r="C21" s="37" t="s">
        <v>11</v>
      </c>
      <c r="D21" s="37" t="s">
        <v>37</v>
      </c>
      <c r="E21" s="36">
        <v>12.68</v>
      </c>
      <c r="F21" s="36">
        <v>31</v>
      </c>
      <c r="G21" s="37">
        <v>285.60000000000002</v>
      </c>
      <c r="H21" s="40">
        <v>273.75099975585903</v>
      </c>
      <c r="I21" s="40">
        <v>0.88741023510614303</v>
      </c>
      <c r="J21" s="40" t="s">
        <v>78</v>
      </c>
    </row>
    <row r="22" spans="1:10" x14ac:dyDescent="0.2">
      <c r="A22" s="39">
        <v>43687</v>
      </c>
      <c r="B22" s="38">
        <v>0.35274305555555557</v>
      </c>
      <c r="C22" s="37" t="s">
        <v>11</v>
      </c>
      <c r="D22" s="37" t="s">
        <v>37</v>
      </c>
      <c r="E22" s="36">
        <v>18.489999999999998</v>
      </c>
      <c r="F22" s="36">
        <v>40</v>
      </c>
      <c r="G22" s="37"/>
    </row>
    <row r="23" spans="1:10" x14ac:dyDescent="0.2">
      <c r="A23" s="39">
        <v>43664</v>
      </c>
      <c r="B23" s="38">
        <v>0.34858796296296296</v>
      </c>
      <c r="C23" s="37" t="s">
        <v>11</v>
      </c>
      <c r="D23" s="37" t="s">
        <v>37</v>
      </c>
      <c r="E23" s="36">
        <v>8.24</v>
      </c>
      <c r="F23" s="36">
        <v>16</v>
      </c>
      <c r="G23" s="37"/>
    </row>
    <row r="24" spans="1:10" x14ac:dyDescent="0.2">
      <c r="A24" s="39">
        <v>43655</v>
      </c>
      <c r="B24" s="38">
        <v>0.35289351851851852</v>
      </c>
      <c r="C24" s="37" t="s">
        <v>11</v>
      </c>
      <c r="D24" s="37" t="s">
        <v>37</v>
      </c>
      <c r="E24" s="36">
        <v>13.13</v>
      </c>
      <c r="F24" s="36">
        <v>31</v>
      </c>
      <c r="G24" s="37"/>
    </row>
    <row r="25" spans="1:10" x14ac:dyDescent="0.2">
      <c r="A25" s="39">
        <v>43655</v>
      </c>
      <c r="B25" s="38">
        <v>0.35278935185185184</v>
      </c>
      <c r="C25" s="37" t="s">
        <v>11</v>
      </c>
      <c r="D25" s="37" t="s">
        <v>37</v>
      </c>
      <c r="E25" s="36">
        <v>12.2</v>
      </c>
      <c r="F25" s="36">
        <v>32</v>
      </c>
      <c r="G25" s="37"/>
    </row>
    <row r="26" spans="1:10" x14ac:dyDescent="0.2">
      <c r="A26" s="39">
        <v>43623</v>
      </c>
      <c r="B26" s="38">
        <v>0.35303240740740743</v>
      </c>
      <c r="C26" s="37" t="s">
        <v>11</v>
      </c>
      <c r="D26" s="37" t="s">
        <v>37</v>
      </c>
      <c r="E26" s="36">
        <v>14.81</v>
      </c>
      <c r="F26" s="36">
        <v>16</v>
      </c>
      <c r="G26" s="37"/>
    </row>
    <row r="27" spans="1:10" x14ac:dyDescent="0.2">
      <c r="A27" s="39">
        <v>43623</v>
      </c>
      <c r="B27" s="38">
        <v>0.35293981481481479</v>
      </c>
      <c r="C27" s="37" t="s">
        <v>11</v>
      </c>
      <c r="D27" s="37" t="s">
        <v>37</v>
      </c>
      <c r="E27" s="36">
        <v>13.78</v>
      </c>
      <c r="F27" s="36">
        <v>17</v>
      </c>
      <c r="G27" s="37"/>
    </row>
    <row r="28" spans="1:10" x14ac:dyDescent="0.2">
      <c r="A28" s="39">
        <v>43591</v>
      </c>
      <c r="B28" s="38">
        <v>0.35311342592592593</v>
      </c>
      <c r="C28" s="37" t="s">
        <v>11</v>
      </c>
      <c r="D28" s="37" t="s">
        <v>37</v>
      </c>
      <c r="E28" s="36">
        <v>9.08</v>
      </c>
      <c r="F28" s="36">
        <v>11</v>
      </c>
      <c r="G28" s="37"/>
    </row>
    <row r="29" spans="1:10" x14ac:dyDescent="0.2">
      <c r="A29" s="39">
        <v>43463</v>
      </c>
      <c r="B29" s="38">
        <v>0.35291666666666666</v>
      </c>
      <c r="C29" s="37" t="s">
        <v>11</v>
      </c>
      <c r="D29" s="37" t="s">
        <v>37</v>
      </c>
      <c r="E29" s="36">
        <v>2.78</v>
      </c>
      <c r="F29" s="36">
        <v>25</v>
      </c>
      <c r="G29" s="37"/>
    </row>
    <row r="30" spans="1:10" x14ac:dyDescent="0.2">
      <c r="A30" s="39">
        <v>43303</v>
      </c>
      <c r="B30" s="38">
        <v>0.35394675925925928</v>
      </c>
      <c r="C30" s="37" t="s">
        <v>11</v>
      </c>
      <c r="D30" s="37" t="s">
        <v>37</v>
      </c>
      <c r="E30" s="36">
        <v>12.32</v>
      </c>
      <c r="F30" s="36">
        <v>19</v>
      </c>
      <c r="G30" s="37"/>
    </row>
    <row r="31" spans="1:10" x14ac:dyDescent="0.2">
      <c r="A31" s="39">
        <v>43303</v>
      </c>
      <c r="B31" s="38">
        <v>0.3538425925925926</v>
      </c>
      <c r="C31" s="37" t="s">
        <v>11</v>
      </c>
      <c r="D31" s="37" t="s">
        <v>37</v>
      </c>
      <c r="E31" s="36">
        <v>12.32</v>
      </c>
      <c r="F31" s="36">
        <v>19</v>
      </c>
      <c r="G31" s="37"/>
    </row>
    <row r="32" spans="1:10" x14ac:dyDescent="0.2">
      <c r="A32" s="39">
        <v>43264</v>
      </c>
      <c r="B32" s="38">
        <v>0.34961805555555553</v>
      </c>
      <c r="C32" s="37" t="s">
        <v>11</v>
      </c>
      <c r="D32" s="37" t="s">
        <v>37</v>
      </c>
      <c r="E32" s="36">
        <v>15.78</v>
      </c>
      <c r="F32" s="36">
        <v>25</v>
      </c>
      <c r="G32" s="37"/>
    </row>
    <row r="33" spans="1:7" x14ac:dyDescent="0.2">
      <c r="A33" s="39">
        <v>43120</v>
      </c>
      <c r="B33" s="38">
        <v>0.34869212962962964</v>
      </c>
      <c r="C33" s="37" t="s">
        <v>11</v>
      </c>
      <c r="D33" s="37" t="s">
        <v>37</v>
      </c>
      <c r="E33" s="36">
        <v>4.95</v>
      </c>
      <c r="F33" s="36">
        <v>9</v>
      </c>
      <c r="G33" s="37"/>
    </row>
    <row r="34" spans="1:7" x14ac:dyDescent="0.2">
      <c r="A34" s="39">
        <v>43047</v>
      </c>
      <c r="B34" s="38">
        <v>0.35305555555555557</v>
      </c>
      <c r="C34" s="37" t="s">
        <v>11</v>
      </c>
      <c r="D34" s="37" t="s">
        <v>37</v>
      </c>
      <c r="E34" s="36">
        <v>19.399999999999999</v>
      </c>
      <c r="F34" s="36">
        <v>12</v>
      </c>
      <c r="G34" s="37"/>
    </row>
    <row r="35" spans="1:7" x14ac:dyDescent="0.2">
      <c r="A35" s="39">
        <v>43047</v>
      </c>
      <c r="B35" s="38">
        <v>0.35295138888888888</v>
      </c>
      <c r="C35" s="37" t="s">
        <v>11</v>
      </c>
      <c r="D35" s="37" t="s">
        <v>37</v>
      </c>
      <c r="E35" s="36">
        <v>21.19</v>
      </c>
      <c r="F35" s="36">
        <v>17</v>
      </c>
      <c r="G35" s="37"/>
    </row>
    <row r="36" spans="1:7" x14ac:dyDescent="0.2">
      <c r="A36" s="39">
        <v>43024</v>
      </c>
      <c r="B36" s="38">
        <v>0.34879629629629627</v>
      </c>
      <c r="C36" s="37" t="s">
        <v>11</v>
      </c>
      <c r="D36" s="37" t="s">
        <v>37</v>
      </c>
      <c r="E36" s="36">
        <v>9.35</v>
      </c>
      <c r="F36" s="36">
        <v>20</v>
      </c>
      <c r="G36" s="37"/>
    </row>
    <row r="37" spans="1:7" x14ac:dyDescent="0.2">
      <c r="A37" s="39">
        <v>43008</v>
      </c>
      <c r="B37" s="38">
        <v>0.34888888888888892</v>
      </c>
      <c r="C37" s="37" t="s">
        <v>11</v>
      </c>
      <c r="D37" s="37" t="s">
        <v>37</v>
      </c>
      <c r="E37" s="36">
        <v>19.64</v>
      </c>
      <c r="F37" s="36">
        <v>14</v>
      </c>
      <c r="G37" s="37"/>
    </row>
    <row r="38" spans="1:7" x14ac:dyDescent="0.2">
      <c r="A38" s="39">
        <v>42928</v>
      </c>
      <c r="B38" s="38">
        <v>0.34873842592592591</v>
      </c>
      <c r="C38" s="37" t="s">
        <v>11</v>
      </c>
      <c r="D38" s="37" t="s">
        <v>37</v>
      </c>
      <c r="E38" s="36">
        <v>22.09</v>
      </c>
      <c r="F38" s="36">
        <v>19</v>
      </c>
      <c r="G38" s="37"/>
    </row>
    <row r="39" spans="1:7" x14ac:dyDescent="0.2">
      <c r="A39" s="39">
        <v>42894</v>
      </c>
      <c r="B39" s="38">
        <v>0.35717592592592595</v>
      </c>
      <c r="C39" s="37" t="s">
        <v>11</v>
      </c>
      <c r="D39" s="37" t="s">
        <v>37</v>
      </c>
      <c r="E39" s="36">
        <v>11.3</v>
      </c>
      <c r="F39" s="36">
        <v>15</v>
      </c>
      <c r="G39" s="37"/>
    </row>
    <row r="40" spans="1:7" x14ac:dyDescent="0.2">
      <c r="A40" s="39">
        <v>42823</v>
      </c>
      <c r="B40" s="38">
        <v>0.35291666666666666</v>
      </c>
      <c r="C40" s="37" t="s">
        <v>11</v>
      </c>
      <c r="D40" s="37" t="s">
        <v>37</v>
      </c>
      <c r="E40" s="36">
        <v>15.71</v>
      </c>
      <c r="F40" s="36">
        <v>68</v>
      </c>
      <c r="G40" s="37"/>
    </row>
    <row r="41" spans="1:7" x14ac:dyDescent="0.2">
      <c r="A41" s="39">
        <v>42823</v>
      </c>
      <c r="B41" s="38">
        <v>0.35281249999999997</v>
      </c>
      <c r="C41" s="37" t="s">
        <v>11</v>
      </c>
      <c r="D41" s="37" t="s">
        <v>37</v>
      </c>
      <c r="E41" s="36">
        <v>14.6</v>
      </c>
      <c r="F41" s="36">
        <v>56</v>
      </c>
      <c r="G41" s="37"/>
    </row>
    <row r="42" spans="1:7" x14ac:dyDescent="0.2">
      <c r="A42" s="39">
        <v>42791</v>
      </c>
      <c r="B42" s="38">
        <v>0.3528472222222222</v>
      </c>
      <c r="C42" s="37" t="s">
        <v>11</v>
      </c>
      <c r="D42" s="37" t="s">
        <v>37</v>
      </c>
      <c r="E42" s="36">
        <v>30.91</v>
      </c>
      <c r="F42" s="36">
        <v>36</v>
      </c>
      <c r="G42" s="37"/>
    </row>
    <row r="43" spans="1:7" x14ac:dyDescent="0.2">
      <c r="A43" s="39">
        <v>42791</v>
      </c>
      <c r="B43" s="38">
        <v>0.35275462962962961</v>
      </c>
      <c r="C43" s="37" t="s">
        <v>11</v>
      </c>
      <c r="D43" s="37" t="s">
        <v>37</v>
      </c>
      <c r="E43" s="36">
        <v>30.87</v>
      </c>
      <c r="F43" s="36">
        <v>42</v>
      </c>
      <c r="G43" s="37"/>
    </row>
    <row r="44" spans="1:7" x14ac:dyDescent="0.2">
      <c r="A44" s="39">
        <v>42750</v>
      </c>
      <c r="B44" s="38">
        <v>0.35708333333333331</v>
      </c>
      <c r="C44" s="37" t="s">
        <v>11</v>
      </c>
      <c r="D44" s="37" t="s">
        <v>37</v>
      </c>
      <c r="E44" s="36">
        <v>13.16</v>
      </c>
      <c r="F44" s="36">
        <v>49</v>
      </c>
      <c r="G44" s="37"/>
    </row>
    <row r="45" spans="1:7" x14ac:dyDescent="0.2">
      <c r="A45" s="39">
        <v>42727</v>
      </c>
      <c r="B45" s="38">
        <v>0.35302083333333334</v>
      </c>
      <c r="C45" s="37" t="s">
        <v>11</v>
      </c>
      <c r="D45" s="37" t="s">
        <v>37</v>
      </c>
      <c r="E45" s="36">
        <v>21.93</v>
      </c>
      <c r="F45" s="36">
        <v>26</v>
      </c>
      <c r="G45" s="37"/>
    </row>
    <row r="46" spans="1:7" x14ac:dyDescent="0.2">
      <c r="A46" s="39">
        <v>42727</v>
      </c>
      <c r="B46" s="38">
        <v>0.35291666666666666</v>
      </c>
      <c r="C46" s="37" t="s">
        <v>11</v>
      </c>
      <c r="D46" s="37" t="s">
        <v>37</v>
      </c>
      <c r="E46" s="36">
        <v>23.27</v>
      </c>
      <c r="F46" s="36">
        <v>27</v>
      </c>
      <c r="G46" s="37"/>
    </row>
    <row r="47" spans="1:7" x14ac:dyDescent="0.2">
      <c r="A47" s="39">
        <v>42663</v>
      </c>
      <c r="B47" s="38">
        <v>0.35300925925925924</v>
      </c>
      <c r="C47" s="37" t="s">
        <v>11</v>
      </c>
      <c r="D47" s="37" t="s">
        <v>37</v>
      </c>
      <c r="E47" s="36">
        <v>14.05</v>
      </c>
      <c r="F47" s="36">
        <v>7</v>
      </c>
      <c r="G47" s="37"/>
    </row>
    <row r="48" spans="1:7" x14ac:dyDescent="0.2">
      <c r="A48" s="39">
        <v>42663</v>
      </c>
      <c r="B48" s="38">
        <v>0.35290509259259262</v>
      </c>
      <c r="C48" s="37" t="s">
        <v>11</v>
      </c>
      <c r="D48" s="37" t="s">
        <v>37</v>
      </c>
      <c r="E48" s="36">
        <v>14.27</v>
      </c>
      <c r="F48" s="36">
        <v>8</v>
      </c>
      <c r="G48" s="37"/>
    </row>
    <row r="49" spans="1:7" x14ac:dyDescent="0.2">
      <c r="A49" s="39">
        <v>42590</v>
      </c>
      <c r="B49" s="38">
        <v>0.35761574074074076</v>
      </c>
      <c r="C49" s="37" t="s">
        <v>11</v>
      </c>
      <c r="D49" s="37" t="s">
        <v>37</v>
      </c>
      <c r="E49" s="36">
        <v>33.67</v>
      </c>
      <c r="F49" s="36">
        <v>41</v>
      </c>
      <c r="G49" s="37"/>
    </row>
    <row r="50" spans="1:7" x14ac:dyDescent="0.2">
      <c r="A50" s="39">
        <v>42583</v>
      </c>
      <c r="B50" s="38">
        <v>0.35347222222222224</v>
      </c>
      <c r="C50" s="37" t="s">
        <v>11</v>
      </c>
      <c r="D50" s="37" t="s">
        <v>37</v>
      </c>
      <c r="E50" s="36">
        <v>16.739999999999998</v>
      </c>
      <c r="F50" s="36">
        <v>48</v>
      </c>
      <c r="G50" s="37"/>
    </row>
    <row r="51" spans="1:7" x14ac:dyDescent="0.2">
      <c r="A51" s="39">
        <v>42583</v>
      </c>
      <c r="B51" s="38">
        <v>0.35336805555555556</v>
      </c>
      <c r="C51" s="37" t="s">
        <v>11</v>
      </c>
      <c r="D51" s="37" t="s">
        <v>37</v>
      </c>
      <c r="E51" s="36">
        <v>15.85</v>
      </c>
      <c r="F51" s="36">
        <v>53</v>
      </c>
      <c r="G51" s="37"/>
    </row>
    <row r="52" spans="1:7" x14ac:dyDescent="0.2">
      <c r="A52" s="39">
        <v>42558</v>
      </c>
      <c r="B52" s="38">
        <v>0.35774305555555558</v>
      </c>
      <c r="C52" s="37" t="s">
        <v>11</v>
      </c>
      <c r="D52" s="37" t="s">
        <v>37</v>
      </c>
      <c r="E52" s="36">
        <v>20.69</v>
      </c>
      <c r="F52" s="36">
        <v>50</v>
      </c>
      <c r="G52" s="36"/>
    </row>
    <row r="53" spans="1:7" x14ac:dyDescent="0.2">
      <c r="A53" s="39">
        <v>42535</v>
      </c>
      <c r="B53" s="38">
        <v>0.35354166666666664</v>
      </c>
      <c r="C53" s="37" t="s">
        <v>11</v>
      </c>
      <c r="D53" s="37" t="s">
        <v>37</v>
      </c>
      <c r="E53" s="36">
        <v>27.96</v>
      </c>
      <c r="F53" s="36">
        <v>75</v>
      </c>
      <c r="G53" s="36"/>
    </row>
    <row r="54" spans="1:7" x14ac:dyDescent="0.2">
      <c r="A54" s="39">
        <v>42535</v>
      </c>
      <c r="B54" s="38">
        <v>0.35343750000000002</v>
      </c>
      <c r="C54" s="37" t="s">
        <v>11</v>
      </c>
      <c r="D54" s="37" t="s">
        <v>37</v>
      </c>
      <c r="E54" s="36">
        <v>26.93</v>
      </c>
      <c r="F54" s="36">
        <v>70</v>
      </c>
      <c r="G54" s="36"/>
    </row>
    <row r="55" spans="1:7" x14ac:dyDescent="0.2">
      <c r="A55" s="39">
        <v>42471</v>
      </c>
      <c r="B55" s="38">
        <v>0.35292824074074075</v>
      </c>
      <c r="C55" s="37" t="s">
        <v>11</v>
      </c>
      <c r="D55" s="37" t="s">
        <v>37</v>
      </c>
      <c r="E55" s="36">
        <v>22.29</v>
      </c>
      <c r="F55" s="36">
        <v>69</v>
      </c>
      <c r="G55" s="36"/>
    </row>
    <row r="56" spans="1:7" x14ac:dyDescent="0.2">
      <c r="A56" s="39">
        <v>42471</v>
      </c>
      <c r="B56" s="38">
        <v>0.35282407407407407</v>
      </c>
      <c r="C56" s="37" t="s">
        <v>11</v>
      </c>
      <c r="D56" s="37" t="s">
        <v>37</v>
      </c>
      <c r="E56" s="36">
        <v>22.15</v>
      </c>
      <c r="F56" s="36">
        <v>63</v>
      </c>
      <c r="G56" s="36"/>
    </row>
    <row r="57" spans="1:7" x14ac:dyDescent="0.2">
      <c r="A57" s="39">
        <v>42446</v>
      </c>
      <c r="B57" s="38">
        <v>0.35707175925925927</v>
      </c>
      <c r="C57" s="37" t="s">
        <v>11</v>
      </c>
      <c r="D57" s="37" t="s">
        <v>37</v>
      </c>
      <c r="E57" s="36">
        <v>18.89</v>
      </c>
      <c r="F57" s="36">
        <v>50</v>
      </c>
      <c r="G57" s="36"/>
    </row>
    <row r="58" spans="1:7" x14ac:dyDescent="0.2">
      <c r="A58" s="39">
        <v>42416</v>
      </c>
      <c r="B58" s="38">
        <v>0.34885416666666669</v>
      </c>
      <c r="C58" s="37" t="s">
        <v>11</v>
      </c>
      <c r="D58" s="37" t="s">
        <v>37</v>
      </c>
      <c r="E58" s="36">
        <v>21.1</v>
      </c>
      <c r="F58" s="36">
        <v>66</v>
      </c>
      <c r="G58" s="36"/>
    </row>
    <row r="59" spans="1:7" x14ac:dyDescent="0.2">
      <c r="A59" s="39">
        <v>42391</v>
      </c>
      <c r="B59" s="38">
        <v>0.35325231481481484</v>
      </c>
      <c r="C59" s="37" t="s">
        <v>11</v>
      </c>
      <c r="D59" s="37" t="s">
        <v>37</v>
      </c>
      <c r="E59" s="36">
        <v>17.489999999999998</v>
      </c>
      <c r="F59" s="36">
        <v>39</v>
      </c>
      <c r="G59" s="36"/>
    </row>
    <row r="60" spans="1:7" x14ac:dyDescent="0.2">
      <c r="A60" s="39">
        <v>42391</v>
      </c>
      <c r="B60" s="38">
        <v>0.35314814814814816</v>
      </c>
      <c r="C60" s="37" t="s">
        <v>11</v>
      </c>
      <c r="D60" s="37" t="s">
        <v>37</v>
      </c>
      <c r="E60" s="36">
        <v>17.420000000000002</v>
      </c>
      <c r="F60" s="36">
        <v>43</v>
      </c>
      <c r="G60" s="36"/>
    </row>
    <row r="61" spans="1:7" x14ac:dyDescent="0.2">
      <c r="A61" s="39">
        <v>42096</v>
      </c>
      <c r="B61" s="38">
        <v>0.34888888888888892</v>
      </c>
      <c r="C61" s="37" t="s">
        <v>11</v>
      </c>
      <c r="D61" s="37" t="s">
        <v>37</v>
      </c>
      <c r="E61" s="36">
        <v>16.52</v>
      </c>
      <c r="F61" s="36">
        <v>48</v>
      </c>
      <c r="G61" s="36"/>
    </row>
    <row r="62" spans="1:7" x14ac:dyDescent="0.2">
      <c r="A62" s="39">
        <v>42071</v>
      </c>
      <c r="B62" s="38">
        <v>0.35296296296296298</v>
      </c>
      <c r="C62" s="37" t="s">
        <v>11</v>
      </c>
      <c r="D62" s="37" t="s">
        <v>37</v>
      </c>
      <c r="E62" s="36">
        <v>13.95</v>
      </c>
      <c r="F62" s="36">
        <v>46</v>
      </c>
      <c r="G62" s="36"/>
    </row>
    <row r="63" spans="1:7" x14ac:dyDescent="0.2">
      <c r="A63" s="39">
        <v>42071</v>
      </c>
      <c r="B63" s="38">
        <v>0.3528587962962963</v>
      </c>
      <c r="C63" s="37" t="s">
        <v>11</v>
      </c>
      <c r="D63" s="37" t="s">
        <v>37</v>
      </c>
      <c r="E63" s="36">
        <v>14.72</v>
      </c>
      <c r="F63" s="36">
        <v>55</v>
      </c>
      <c r="G63" s="36"/>
    </row>
    <row r="64" spans="1:7" x14ac:dyDescent="0.2">
      <c r="A64" s="39">
        <v>42007</v>
      </c>
      <c r="B64" s="38">
        <v>0.35303240740740743</v>
      </c>
      <c r="C64" s="37" t="s">
        <v>11</v>
      </c>
      <c r="D64" s="37" t="s">
        <v>37</v>
      </c>
      <c r="E64" s="36">
        <v>16.440000000000001</v>
      </c>
      <c r="F64" s="36">
        <v>72</v>
      </c>
      <c r="G64" s="36"/>
    </row>
    <row r="65" spans="1:7" x14ac:dyDescent="0.2">
      <c r="A65" s="39">
        <v>42007</v>
      </c>
      <c r="B65" s="38">
        <v>0.35293981481481479</v>
      </c>
      <c r="C65" s="37" t="s">
        <v>11</v>
      </c>
      <c r="D65" s="37" t="s">
        <v>37</v>
      </c>
      <c r="E65" s="36">
        <v>16.29</v>
      </c>
      <c r="F65" s="36">
        <v>91</v>
      </c>
      <c r="G65" s="36"/>
    </row>
    <row r="66" spans="1:7" x14ac:dyDescent="0.2">
      <c r="A66" s="39">
        <v>41607</v>
      </c>
      <c r="B66" s="38">
        <v>0.35288194444444443</v>
      </c>
      <c r="C66" s="37" t="s">
        <v>11</v>
      </c>
      <c r="D66" s="37" t="s">
        <v>37</v>
      </c>
      <c r="E66" s="36">
        <v>16.57</v>
      </c>
      <c r="F66" s="36">
        <v>84</v>
      </c>
      <c r="G66" s="36"/>
    </row>
    <row r="67" spans="1:7" x14ac:dyDescent="0.2">
      <c r="A67" s="39">
        <v>41607</v>
      </c>
      <c r="B67" s="38">
        <v>0.35278935185185184</v>
      </c>
      <c r="C67" s="37" t="s">
        <v>11</v>
      </c>
      <c r="D67" s="37" t="s">
        <v>37</v>
      </c>
      <c r="E67" s="36">
        <v>16.72</v>
      </c>
      <c r="F67" s="36">
        <v>99</v>
      </c>
      <c r="G67" s="36"/>
    </row>
    <row r="68" spans="1:7" x14ac:dyDescent="0.2">
      <c r="A68" s="39">
        <v>41358</v>
      </c>
      <c r="B68" s="38">
        <v>0.35729166666666667</v>
      </c>
      <c r="C68" s="37" t="s">
        <v>11</v>
      </c>
      <c r="D68" s="37" t="s">
        <v>37</v>
      </c>
      <c r="E68" s="36">
        <v>9.83</v>
      </c>
      <c r="F68" s="36">
        <v>22</v>
      </c>
      <c r="G68" s="36"/>
    </row>
    <row r="69" spans="1:7" x14ac:dyDescent="0.2">
      <c r="A69" s="39">
        <v>41223</v>
      </c>
      <c r="B69" s="38">
        <v>0.3525578703703704</v>
      </c>
      <c r="C69" s="37" t="s">
        <v>11</v>
      </c>
      <c r="D69" s="37" t="s">
        <v>37</v>
      </c>
      <c r="E69" s="36">
        <v>7.53</v>
      </c>
      <c r="F69" s="36">
        <v>6</v>
      </c>
      <c r="G69" s="36"/>
    </row>
    <row r="70" spans="1:7" x14ac:dyDescent="0.2">
      <c r="A70" s="39">
        <v>41223</v>
      </c>
      <c r="B70" s="38">
        <v>0.35245370370370371</v>
      </c>
      <c r="C70" s="37" t="s">
        <v>11</v>
      </c>
      <c r="D70" s="37" t="s">
        <v>37</v>
      </c>
      <c r="E70" s="36">
        <v>7.45</v>
      </c>
      <c r="F70" s="36">
        <v>7</v>
      </c>
      <c r="G70" s="36"/>
    </row>
    <row r="71" spans="1:7" x14ac:dyDescent="0.2">
      <c r="A71" s="39">
        <v>41207</v>
      </c>
      <c r="B71" s="38">
        <v>0.35258101851851853</v>
      </c>
      <c r="C71" s="37" t="s">
        <v>11</v>
      </c>
      <c r="D71" s="37" t="s">
        <v>37</v>
      </c>
      <c r="E71" s="36">
        <v>5.57</v>
      </c>
      <c r="F71" s="36">
        <v>8</v>
      </c>
      <c r="G71" s="36"/>
    </row>
    <row r="72" spans="1:7" x14ac:dyDescent="0.2">
      <c r="A72" s="39">
        <v>41207</v>
      </c>
      <c r="B72" s="38">
        <v>0.35247685185185185</v>
      </c>
      <c r="C72" s="37" t="s">
        <v>11</v>
      </c>
      <c r="D72" s="37" t="s">
        <v>37</v>
      </c>
      <c r="E72" s="36">
        <v>4.54</v>
      </c>
      <c r="F72" s="36">
        <v>8</v>
      </c>
      <c r="G72" s="36"/>
    </row>
    <row r="73" spans="1:7" x14ac:dyDescent="0.2">
      <c r="A73" s="39">
        <v>41008</v>
      </c>
      <c r="B73" s="38">
        <v>0.34835648148148146</v>
      </c>
      <c r="C73" s="37" t="s">
        <v>11</v>
      </c>
      <c r="D73" s="37" t="s">
        <v>37</v>
      </c>
      <c r="E73" s="36">
        <v>4.63</v>
      </c>
      <c r="F73" s="36">
        <v>15</v>
      </c>
      <c r="G73" s="36"/>
    </row>
    <row r="74" spans="1:7" x14ac:dyDescent="0.2">
      <c r="A74" s="39">
        <v>41006</v>
      </c>
      <c r="B74" s="38">
        <v>0.35680555555555554</v>
      </c>
      <c r="C74" s="37" t="s">
        <v>11</v>
      </c>
      <c r="D74" s="37" t="s">
        <v>37</v>
      </c>
      <c r="E74" s="36">
        <v>12.49</v>
      </c>
      <c r="F74" s="36">
        <v>23</v>
      </c>
      <c r="G74" s="36"/>
    </row>
    <row r="75" spans="1:7" x14ac:dyDescent="0.2">
      <c r="A75" s="39">
        <v>40999</v>
      </c>
      <c r="B75" s="38">
        <v>0.35267361111111112</v>
      </c>
      <c r="C75" s="37" t="s">
        <v>11</v>
      </c>
      <c r="D75" s="37" t="s">
        <v>37</v>
      </c>
      <c r="E75" s="36">
        <v>18.95</v>
      </c>
      <c r="F75" s="36">
        <v>30</v>
      </c>
      <c r="G75" s="36"/>
    </row>
    <row r="76" spans="1:7" x14ac:dyDescent="0.2">
      <c r="A76" s="39">
        <v>40999</v>
      </c>
      <c r="B76" s="38">
        <v>0.35256944444444444</v>
      </c>
      <c r="C76" s="37" t="s">
        <v>11</v>
      </c>
      <c r="D76" s="37" t="s">
        <v>37</v>
      </c>
      <c r="E76" s="36">
        <v>19.54</v>
      </c>
      <c r="F76" s="36">
        <v>34</v>
      </c>
      <c r="G76" s="36"/>
    </row>
    <row r="77" spans="1:7" x14ac:dyDescent="0.2">
      <c r="A77" s="39">
        <v>40983</v>
      </c>
      <c r="B77" s="38">
        <v>0.35282407407407407</v>
      </c>
      <c r="C77" s="37" t="s">
        <v>11</v>
      </c>
      <c r="D77" s="37" t="s">
        <v>37</v>
      </c>
      <c r="E77" s="36">
        <v>20.260000000000002</v>
      </c>
      <c r="F77" s="36">
        <v>32</v>
      </c>
      <c r="G77" s="36"/>
    </row>
    <row r="78" spans="1:7" x14ac:dyDescent="0.2">
      <c r="A78" s="39">
        <v>40983</v>
      </c>
      <c r="B78" s="38">
        <v>0.35271990740740738</v>
      </c>
      <c r="C78" s="37" t="s">
        <v>11</v>
      </c>
      <c r="D78" s="37" t="s">
        <v>37</v>
      </c>
      <c r="E78" s="36">
        <v>20.11</v>
      </c>
      <c r="F78" s="36">
        <v>33</v>
      </c>
      <c r="G78" s="36"/>
    </row>
    <row r="79" spans="1:7" x14ac:dyDescent="0.2">
      <c r="A79" s="39">
        <v>40976</v>
      </c>
      <c r="B79" s="38">
        <v>0.34855324074074073</v>
      </c>
      <c r="C79" s="37" t="s">
        <v>11</v>
      </c>
      <c r="D79" s="37" t="s">
        <v>37</v>
      </c>
      <c r="E79" s="36">
        <v>18.649999999999999</v>
      </c>
      <c r="F79" s="36">
        <v>30</v>
      </c>
      <c r="G79" s="36"/>
    </row>
    <row r="80" spans="1:7" x14ac:dyDescent="0.2">
      <c r="A80" s="39">
        <v>40967</v>
      </c>
      <c r="B80" s="38">
        <v>0.3528472222222222</v>
      </c>
      <c r="C80" s="37" t="s">
        <v>11</v>
      </c>
      <c r="D80" s="37" t="s">
        <v>37</v>
      </c>
      <c r="E80" s="36">
        <v>8.73</v>
      </c>
      <c r="F80" s="36">
        <v>14</v>
      </c>
      <c r="G80" s="36"/>
    </row>
    <row r="81" spans="1:7" x14ac:dyDescent="0.2">
      <c r="A81" s="39">
        <v>40967</v>
      </c>
      <c r="B81" s="38">
        <v>0.35274305555555557</v>
      </c>
      <c r="C81" s="37" t="s">
        <v>11</v>
      </c>
      <c r="D81" s="37" t="s">
        <v>37</v>
      </c>
      <c r="E81" s="36">
        <v>8.14</v>
      </c>
      <c r="F81" s="36">
        <v>9</v>
      </c>
      <c r="G81" s="36"/>
    </row>
    <row r="82" spans="1:7" x14ac:dyDescent="0.2">
      <c r="A82" s="39">
        <v>40960</v>
      </c>
      <c r="B82" s="38">
        <v>0.34851851851851851</v>
      </c>
      <c r="C82" s="37" t="s">
        <v>11</v>
      </c>
      <c r="D82" s="37" t="s">
        <v>37</v>
      </c>
      <c r="E82" s="36">
        <v>16.73</v>
      </c>
      <c r="F82" s="36">
        <v>17</v>
      </c>
      <c r="G82" s="36"/>
    </row>
    <row r="83" spans="1:7" x14ac:dyDescent="0.2">
      <c r="A83" s="39">
        <v>40878</v>
      </c>
      <c r="B83" s="38">
        <v>0.35673611111111109</v>
      </c>
      <c r="C83" s="37" t="s">
        <v>37</v>
      </c>
      <c r="D83" s="37" t="s">
        <v>37</v>
      </c>
      <c r="E83" s="36">
        <v>1.02</v>
      </c>
      <c r="F83" s="36">
        <v>0</v>
      </c>
      <c r="G83" s="36"/>
    </row>
    <row r="84" spans="1:7" x14ac:dyDescent="0.2">
      <c r="A84" s="39">
        <v>40855</v>
      </c>
      <c r="B84" s="38">
        <v>0.35253472222222221</v>
      </c>
      <c r="C84" s="37" t="s">
        <v>11</v>
      </c>
      <c r="D84" s="37" t="s">
        <v>37</v>
      </c>
      <c r="E84" s="36">
        <v>3.14</v>
      </c>
      <c r="F84" s="36">
        <v>3</v>
      </c>
      <c r="G84" s="36"/>
    </row>
    <row r="85" spans="1:7" x14ac:dyDescent="0.2">
      <c r="A85" s="39">
        <v>40855</v>
      </c>
      <c r="B85" s="38">
        <v>0.35243055555555558</v>
      </c>
      <c r="C85" s="37" t="s">
        <v>11</v>
      </c>
      <c r="D85" s="37" t="s">
        <v>37</v>
      </c>
      <c r="E85" s="36">
        <v>4.34</v>
      </c>
      <c r="F85" s="36">
        <v>6</v>
      </c>
      <c r="G85" s="36"/>
    </row>
    <row r="86" spans="1:7" x14ac:dyDescent="0.2">
      <c r="A86" s="39">
        <v>40839</v>
      </c>
      <c r="B86" s="38">
        <v>0.35253472222222221</v>
      </c>
      <c r="C86" s="37" t="s">
        <v>11</v>
      </c>
      <c r="D86" s="37" t="s">
        <v>37</v>
      </c>
      <c r="E86" s="36">
        <v>5.75</v>
      </c>
      <c r="F86" s="36">
        <v>6</v>
      </c>
      <c r="G86" s="36"/>
    </row>
    <row r="87" spans="1:7" x14ac:dyDescent="0.2">
      <c r="A87" s="39">
        <v>40839</v>
      </c>
      <c r="B87" s="38">
        <v>0.35243055555555558</v>
      </c>
      <c r="C87" s="37" t="s">
        <v>11</v>
      </c>
      <c r="D87" s="37" t="s">
        <v>37</v>
      </c>
      <c r="E87" s="36">
        <v>5.88</v>
      </c>
      <c r="F87" s="36">
        <v>6</v>
      </c>
      <c r="G87" s="36"/>
    </row>
    <row r="88" spans="1:7" x14ac:dyDescent="0.2">
      <c r="A88" s="39">
        <v>40775</v>
      </c>
      <c r="B88" s="38">
        <v>0.35267361111111112</v>
      </c>
      <c r="C88" s="37" t="s">
        <v>11</v>
      </c>
      <c r="D88" s="37" t="s">
        <v>37</v>
      </c>
      <c r="E88" s="36">
        <v>11.83</v>
      </c>
      <c r="F88" s="36">
        <v>11</v>
      </c>
      <c r="G88" s="36"/>
    </row>
    <row r="89" spans="1:7" x14ac:dyDescent="0.2">
      <c r="A89" s="39">
        <v>40775</v>
      </c>
      <c r="B89" s="38">
        <v>0.35256944444444444</v>
      </c>
      <c r="C89" s="37" t="s">
        <v>11</v>
      </c>
      <c r="D89" s="37" t="s">
        <v>37</v>
      </c>
      <c r="E89" s="36">
        <v>9.76</v>
      </c>
      <c r="F89" s="36">
        <v>10</v>
      </c>
      <c r="G89" s="36"/>
    </row>
    <row r="90" spans="1:7" x14ac:dyDescent="0.2">
      <c r="A90" s="39">
        <v>40768</v>
      </c>
      <c r="B90" s="38">
        <v>0.34841435185185188</v>
      </c>
      <c r="C90" s="37" t="s">
        <v>11</v>
      </c>
      <c r="D90" s="37" t="s">
        <v>37</v>
      </c>
      <c r="E90" s="36">
        <v>6.1</v>
      </c>
      <c r="F90" s="36">
        <v>11</v>
      </c>
      <c r="G90" s="36"/>
    </row>
    <row r="91" spans="1:7" x14ac:dyDescent="0.2">
      <c r="A91" s="39">
        <v>40535</v>
      </c>
      <c r="B91" s="38">
        <v>0.35265046296296299</v>
      </c>
      <c r="C91" s="37" t="s">
        <v>11</v>
      </c>
      <c r="D91" s="37" t="s">
        <v>37</v>
      </c>
      <c r="E91" s="36">
        <v>2.84</v>
      </c>
      <c r="F91" s="36">
        <v>5</v>
      </c>
      <c r="G91" s="36"/>
    </row>
    <row r="92" spans="1:7" x14ac:dyDescent="0.2">
      <c r="A92" s="39">
        <v>40535</v>
      </c>
      <c r="B92" s="38">
        <v>0.3525462962962963</v>
      </c>
      <c r="C92" s="37" t="s">
        <v>11</v>
      </c>
      <c r="D92" s="37" t="s">
        <v>37</v>
      </c>
      <c r="E92" s="36">
        <v>3.02</v>
      </c>
      <c r="F92" s="36">
        <v>3</v>
      </c>
      <c r="G92" s="36"/>
    </row>
    <row r="93" spans="1:7" x14ac:dyDescent="0.2">
      <c r="A93" s="39">
        <v>40496</v>
      </c>
      <c r="B93" s="38">
        <v>0.34836805555555556</v>
      </c>
      <c r="C93" s="37" t="s">
        <v>11</v>
      </c>
      <c r="D93" s="37" t="s">
        <v>37</v>
      </c>
      <c r="E93" s="36">
        <v>8.61</v>
      </c>
      <c r="F93" s="36">
        <v>6</v>
      </c>
      <c r="G93" s="36"/>
    </row>
    <row r="94" spans="1:7" x14ac:dyDescent="0.2">
      <c r="A94" s="39">
        <v>40487</v>
      </c>
      <c r="B94" s="38">
        <v>0.35261574074074076</v>
      </c>
      <c r="C94" s="37" t="s">
        <v>11</v>
      </c>
      <c r="D94" s="37" t="s">
        <v>37</v>
      </c>
      <c r="E94" s="36">
        <v>10.82</v>
      </c>
      <c r="F94" s="36">
        <v>18</v>
      </c>
      <c r="G94" s="36"/>
    </row>
    <row r="95" spans="1:7" x14ac:dyDescent="0.2">
      <c r="A95" s="39">
        <v>40487</v>
      </c>
      <c r="B95" s="38">
        <v>0.35251157407407407</v>
      </c>
      <c r="C95" s="37" t="s">
        <v>11</v>
      </c>
      <c r="D95" s="37" t="s">
        <v>37</v>
      </c>
      <c r="E95" s="36">
        <v>10.7</v>
      </c>
      <c r="F95" s="36">
        <v>16</v>
      </c>
      <c r="G95" s="36"/>
    </row>
    <row r="96" spans="1:7" x14ac:dyDescent="0.2">
      <c r="A96" s="39">
        <v>40471</v>
      </c>
      <c r="B96" s="38">
        <v>0.35258101851851853</v>
      </c>
      <c r="C96" s="37" t="s">
        <v>11</v>
      </c>
      <c r="D96" s="37" t="s">
        <v>37</v>
      </c>
      <c r="E96" s="36">
        <v>8.43</v>
      </c>
      <c r="F96" s="36">
        <v>12</v>
      </c>
      <c r="G96" s="36"/>
    </row>
    <row r="97" spans="1:7" x14ac:dyDescent="0.2">
      <c r="A97" s="39">
        <v>40471</v>
      </c>
      <c r="B97" s="38">
        <v>0.35247685185185185</v>
      </c>
      <c r="C97" s="37" t="s">
        <v>11</v>
      </c>
      <c r="D97" s="37" t="s">
        <v>37</v>
      </c>
      <c r="E97" s="36">
        <v>8.36</v>
      </c>
      <c r="F97" s="36">
        <v>11</v>
      </c>
      <c r="G97" s="36"/>
    </row>
    <row r="98" spans="1:7" x14ac:dyDescent="0.2">
      <c r="A98" s="39">
        <v>40119</v>
      </c>
      <c r="B98" s="38">
        <v>0.35296296296296298</v>
      </c>
      <c r="C98" s="37" t="s">
        <v>11</v>
      </c>
      <c r="D98" s="37" t="s">
        <v>37</v>
      </c>
      <c r="E98" s="36">
        <v>9.92</v>
      </c>
      <c r="F98" s="36">
        <v>17</v>
      </c>
      <c r="G98" s="36"/>
    </row>
    <row r="99" spans="1:7" x14ac:dyDescent="0.2">
      <c r="A99" s="39">
        <v>40119</v>
      </c>
      <c r="B99" s="38">
        <v>0.3528587962962963</v>
      </c>
      <c r="C99" s="37" t="s">
        <v>11</v>
      </c>
      <c r="D99" s="37" t="s">
        <v>37</v>
      </c>
      <c r="E99" s="36">
        <v>10.24</v>
      </c>
      <c r="F99" s="36">
        <v>15</v>
      </c>
      <c r="G99" s="36"/>
    </row>
    <row r="100" spans="1:7" x14ac:dyDescent="0.2">
      <c r="A100" s="39">
        <v>40103</v>
      </c>
      <c r="B100" s="38">
        <v>0.35276620370370371</v>
      </c>
      <c r="C100" s="37" t="s">
        <v>11</v>
      </c>
      <c r="D100" s="37" t="s">
        <v>37</v>
      </c>
      <c r="E100" s="36">
        <v>6.24</v>
      </c>
      <c r="F100" s="36">
        <v>14</v>
      </c>
      <c r="G100" s="36"/>
    </row>
    <row r="101" spans="1:7" x14ac:dyDescent="0.2">
      <c r="A101" s="39">
        <v>40087</v>
      </c>
      <c r="B101" s="38">
        <v>0.35288194444444443</v>
      </c>
      <c r="C101" s="37" t="s">
        <v>37</v>
      </c>
      <c r="D101" s="37" t="s">
        <v>37</v>
      </c>
      <c r="E101" s="36">
        <v>1.33</v>
      </c>
      <c r="F101" s="36">
        <v>0</v>
      </c>
      <c r="G101" s="36"/>
    </row>
    <row r="102" spans="1:7" x14ac:dyDescent="0.2">
      <c r="A102" s="39">
        <v>40087</v>
      </c>
      <c r="B102" s="38">
        <v>0.3527777777777778</v>
      </c>
      <c r="C102" s="37" t="s">
        <v>37</v>
      </c>
      <c r="D102" s="37" t="s">
        <v>37</v>
      </c>
      <c r="E102" s="36">
        <v>1.01</v>
      </c>
      <c r="F102" s="36">
        <v>0</v>
      </c>
      <c r="G102" s="36"/>
    </row>
    <row r="103" spans="1:7" x14ac:dyDescent="0.2">
      <c r="A103" s="39">
        <v>40078</v>
      </c>
      <c r="B103" s="38">
        <v>0.35712962962962963</v>
      </c>
      <c r="C103" s="37" t="s">
        <v>11</v>
      </c>
      <c r="D103" s="37" t="s">
        <v>37</v>
      </c>
      <c r="E103" s="36">
        <v>5.33</v>
      </c>
      <c r="F103" s="36">
        <v>6</v>
      </c>
      <c r="G103" s="36"/>
    </row>
    <row r="104" spans="1:7" x14ac:dyDescent="0.2">
      <c r="A104" s="39">
        <v>40071</v>
      </c>
      <c r="B104" s="38">
        <v>0.35297453703703702</v>
      </c>
      <c r="C104" s="37" t="s">
        <v>11</v>
      </c>
      <c r="D104" s="37" t="s">
        <v>37</v>
      </c>
      <c r="E104" s="36">
        <v>10.82</v>
      </c>
      <c r="F104" s="36">
        <v>15</v>
      </c>
      <c r="G104" s="36"/>
    </row>
    <row r="105" spans="1:7" x14ac:dyDescent="0.2">
      <c r="A105" s="39">
        <v>40055</v>
      </c>
      <c r="B105" s="38">
        <v>0.35303240740740743</v>
      </c>
      <c r="C105" s="37" t="s">
        <v>11</v>
      </c>
      <c r="D105" s="37" t="s">
        <v>37</v>
      </c>
      <c r="E105" s="36">
        <v>2.5</v>
      </c>
      <c r="F105" s="36">
        <v>1</v>
      </c>
      <c r="G105" s="36"/>
    </row>
    <row r="106" spans="1:7" x14ac:dyDescent="0.2">
      <c r="A106" s="39">
        <v>40055</v>
      </c>
      <c r="B106" s="38">
        <v>0.35292824074074075</v>
      </c>
      <c r="C106" s="37" t="s">
        <v>11</v>
      </c>
      <c r="D106" s="37" t="s">
        <v>37</v>
      </c>
      <c r="E106" s="36">
        <v>2.58</v>
      </c>
      <c r="F106" s="36">
        <v>1</v>
      </c>
      <c r="G106" s="36"/>
    </row>
    <row r="107" spans="1:7" x14ac:dyDescent="0.2">
      <c r="A107" s="39">
        <v>40046</v>
      </c>
      <c r="B107" s="38">
        <v>0.35724537037037035</v>
      </c>
      <c r="C107" s="37" t="s">
        <v>11</v>
      </c>
      <c r="D107" s="37" t="s">
        <v>37</v>
      </c>
      <c r="E107" s="36">
        <v>9.48</v>
      </c>
      <c r="F107" s="36">
        <v>19</v>
      </c>
      <c r="G107" s="36"/>
    </row>
    <row r="108" spans="1:7" x14ac:dyDescent="0.2">
      <c r="A108" s="39">
        <v>39920</v>
      </c>
      <c r="B108" s="38">
        <v>0.3492939814814815</v>
      </c>
      <c r="C108" s="37" t="s">
        <v>11</v>
      </c>
      <c r="D108" s="37" t="s">
        <v>37</v>
      </c>
      <c r="E108" s="36">
        <v>5.31</v>
      </c>
      <c r="F108" s="36">
        <v>6</v>
      </c>
      <c r="G108" s="36"/>
    </row>
    <row r="109" spans="1:7" x14ac:dyDescent="0.2">
      <c r="A109" s="39">
        <v>39911</v>
      </c>
      <c r="B109" s="38">
        <v>0.35358796296296297</v>
      </c>
      <c r="C109" s="37" t="s">
        <v>11</v>
      </c>
      <c r="D109" s="37" t="s">
        <v>37</v>
      </c>
      <c r="E109" s="36">
        <v>15.14</v>
      </c>
      <c r="F109" s="36">
        <v>24</v>
      </c>
      <c r="G109" s="36"/>
    </row>
    <row r="110" spans="1:7" x14ac:dyDescent="0.2">
      <c r="A110" s="39">
        <v>39911</v>
      </c>
      <c r="B110" s="38">
        <v>0.35348379629629628</v>
      </c>
      <c r="C110" s="37" t="s">
        <v>11</v>
      </c>
      <c r="D110" s="37" t="s">
        <v>37</v>
      </c>
      <c r="E110" s="36">
        <v>14.96</v>
      </c>
      <c r="F110" s="36">
        <v>27</v>
      </c>
      <c r="G110" s="36"/>
    </row>
    <row r="111" spans="1:7" x14ac:dyDescent="0.2">
      <c r="A111" s="39">
        <v>39904</v>
      </c>
      <c r="B111" s="38">
        <v>0.3492939814814815</v>
      </c>
      <c r="C111" s="37" t="s">
        <v>11</v>
      </c>
      <c r="D111" s="37" t="s">
        <v>37</v>
      </c>
      <c r="E111" s="36">
        <v>15.13</v>
      </c>
      <c r="F111" s="36">
        <v>29</v>
      </c>
      <c r="G111" s="36"/>
    </row>
    <row r="112" spans="1:7" x14ac:dyDescent="0.2">
      <c r="A112" s="39">
        <v>39895</v>
      </c>
      <c r="B112" s="38">
        <v>0.35357638888888887</v>
      </c>
      <c r="C112" s="37" t="s">
        <v>11</v>
      </c>
      <c r="D112" s="37" t="s">
        <v>37</v>
      </c>
      <c r="E112" s="36">
        <v>16.690000000000001</v>
      </c>
      <c r="F112" s="36">
        <v>15</v>
      </c>
      <c r="G112" s="36"/>
    </row>
    <row r="113" spans="1:7" x14ac:dyDescent="0.2">
      <c r="A113" s="39">
        <v>39895</v>
      </c>
      <c r="B113" s="38">
        <v>0.35347222222222224</v>
      </c>
      <c r="C113" s="37" t="s">
        <v>11</v>
      </c>
      <c r="D113" s="37" t="s">
        <v>37</v>
      </c>
      <c r="E113" s="36">
        <v>16.63</v>
      </c>
      <c r="F113" s="36">
        <v>17</v>
      </c>
      <c r="G113" s="36"/>
    </row>
    <row r="114" spans="1:7" x14ac:dyDescent="0.2">
      <c r="A114" s="39">
        <v>39831</v>
      </c>
      <c r="B114" s="38">
        <v>0.35347222222222224</v>
      </c>
      <c r="C114" s="37" t="s">
        <v>11</v>
      </c>
      <c r="D114" s="37" t="s">
        <v>37</v>
      </c>
      <c r="E114" s="36">
        <v>14.45</v>
      </c>
      <c r="F114" s="36">
        <v>25</v>
      </c>
      <c r="G114" s="36"/>
    </row>
    <row r="115" spans="1:7" x14ac:dyDescent="0.2">
      <c r="A115" s="39">
        <v>39831</v>
      </c>
      <c r="B115" s="38">
        <v>0.35336805555555556</v>
      </c>
      <c r="C115" s="37" t="s">
        <v>11</v>
      </c>
      <c r="D115" s="37" t="s">
        <v>37</v>
      </c>
      <c r="E115" s="36">
        <v>14.61</v>
      </c>
      <c r="F115" s="36">
        <v>28</v>
      </c>
      <c r="G115" s="36"/>
    </row>
    <row r="116" spans="1:7" x14ac:dyDescent="0.2">
      <c r="A116" s="39">
        <v>39824</v>
      </c>
      <c r="B116" s="38">
        <v>0.34915509259259259</v>
      </c>
      <c r="C116" s="37" t="s">
        <v>11</v>
      </c>
      <c r="D116" s="37" t="s">
        <v>37</v>
      </c>
      <c r="E116" s="36">
        <v>6.73</v>
      </c>
      <c r="F116" s="36">
        <v>16</v>
      </c>
      <c r="G116" s="36"/>
    </row>
    <row r="117" spans="1:7" x14ac:dyDescent="0.2">
      <c r="A117" s="39">
        <v>39815</v>
      </c>
      <c r="B117" s="38">
        <v>0.35341435185185183</v>
      </c>
      <c r="C117" s="37" t="s">
        <v>11</v>
      </c>
      <c r="D117" s="37" t="s">
        <v>37</v>
      </c>
      <c r="E117" s="36">
        <v>10.65</v>
      </c>
      <c r="F117" s="36">
        <v>28</v>
      </c>
      <c r="G117" s="36"/>
    </row>
    <row r="118" spans="1:7" x14ac:dyDescent="0.2">
      <c r="A118" s="39">
        <v>39815</v>
      </c>
      <c r="B118" s="38">
        <v>0.3533101851851852</v>
      </c>
      <c r="C118" s="37" t="s">
        <v>11</v>
      </c>
      <c r="D118" s="37" t="s">
        <v>37</v>
      </c>
      <c r="E118" s="36">
        <v>10.63</v>
      </c>
      <c r="F118" s="36">
        <v>20</v>
      </c>
      <c r="G118" s="36"/>
    </row>
    <row r="119" spans="1:7" x14ac:dyDescent="0.2">
      <c r="A119" s="39">
        <v>39776</v>
      </c>
      <c r="B119" s="38">
        <v>0.34884259259259259</v>
      </c>
      <c r="C119" s="37" t="s">
        <v>11</v>
      </c>
      <c r="D119" s="37" t="s">
        <v>37</v>
      </c>
      <c r="E119" s="36">
        <v>7.85</v>
      </c>
      <c r="F119" s="36">
        <v>8</v>
      </c>
      <c r="G119" s="36"/>
    </row>
    <row r="120" spans="1:7" x14ac:dyDescent="0.2">
      <c r="A120" s="39">
        <v>39758</v>
      </c>
      <c r="B120" s="38">
        <v>0.35711805555555554</v>
      </c>
      <c r="C120" s="37" t="s">
        <v>11</v>
      </c>
      <c r="D120" s="37" t="s">
        <v>37</v>
      </c>
      <c r="E120" s="36">
        <v>7.32</v>
      </c>
      <c r="F120" s="36">
        <v>10</v>
      </c>
      <c r="G120" s="36"/>
    </row>
    <row r="121" spans="1:7" x14ac:dyDescent="0.2">
      <c r="A121" s="39">
        <v>39719</v>
      </c>
      <c r="B121" s="38">
        <v>0.35299768518518521</v>
      </c>
      <c r="C121" s="37" t="s">
        <v>11</v>
      </c>
      <c r="D121" s="37" t="s">
        <v>37</v>
      </c>
      <c r="E121" s="36">
        <v>8.48</v>
      </c>
      <c r="F121" s="36">
        <v>12</v>
      </c>
      <c r="G121" s="36"/>
    </row>
    <row r="122" spans="1:7" x14ac:dyDescent="0.2">
      <c r="A122" s="39">
        <v>39694</v>
      </c>
      <c r="B122" s="38">
        <v>0.35731481481481481</v>
      </c>
      <c r="C122" s="37" t="s">
        <v>11</v>
      </c>
      <c r="D122" s="37" t="s">
        <v>37</v>
      </c>
      <c r="E122" s="36">
        <v>5.67</v>
      </c>
      <c r="F122" s="36">
        <v>6</v>
      </c>
      <c r="G122" s="36"/>
    </row>
    <row r="123" spans="1:7" x14ac:dyDescent="0.2">
      <c r="A123" s="39">
        <v>39687</v>
      </c>
      <c r="B123" s="38">
        <v>0.35302083333333334</v>
      </c>
      <c r="C123" s="37" t="s">
        <v>11</v>
      </c>
      <c r="D123" s="37" t="s">
        <v>37</v>
      </c>
      <c r="E123" s="36">
        <v>10.79</v>
      </c>
      <c r="F123" s="36">
        <v>22</v>
      </c>
      <c r="G123" s="36"/>
    </row>
    <row r="124" spans="1:7" x14ac:dyDescent="0.2">
      <c r="A124" s="39">
        <v>39534</v>
      </c>
      <c r="B124" s="38">
        <v>0.3568634259259259</v>
      </c>
      <c r="C124" s="37" t="s">
        <v>11</v>
      </c>
      <c r="D124" s="37" t="s">
        <v>37</v>
      </c>
      <c r="E124" s="36">
        <v>6.58</v>
      </c>
      <c r="F124" s="36">
        <v>21</v>
      </c>
      <c r="G124" s="36"/>
    </row>
    <row r="125" spans="1:7" x14ac:dyDescent="0.2">
      <c r="A125" s="39">
        <v>39511</v>
      </c>
      <c r="B125" s="38">
        <v>0.35282407407407407</v>
      </c>
      <c r="C125" s="37" t="s">
        <v>11</v>
      </c>
      <c r="D125" s="37" t="s">
        <v>37</v>
      </c>
      <c r="E125" s="36">
        <v>3.87</v>
      </c>
      <c r="F125" s="36">
        <v>3</v>
      </c>
      <c r="G125" s="36"/>
    </row>
    <row r="126" spans="1:7" x14ac:dyDescent="0.2">
      <c r="A126" s="39">
        <v>39511</v>
      </c>
      <c r="B126" s="38">
        <v>0.35271990740740738</v>
      </c>
      <c r="C126" s="37" t="s">
        <v>11</v>
      </c>
      <c r="D126" s="37" t="s">
        <v>37</v>
      </c>
      <c r="E126" s="36">
        <v>3.58</v>
      </c>
      <c r="F126" s="36">
        <v>10</v>
      </c>
      <c r="G126" s="36"/>
    </row>
    <row r="127" spans="1:7" x14ac:dyDescent="0.2">
      <c r="A127" s="39">
        <v>39488</v>
      </c>
      <c r="B127" s="38">
        <v>0.34863425925925928</v>
      </c>
      <c r="C127" s="37" t="s">
        <v>11</v>
      </c>
      <c r="D127" s="37" t="s">
        <v>37</v>
      </c>
      <c r="E127" s="36">
        <v>9.89</v>
      </c>
      <c r="F127" s="36">
        <v>30</v>
      </c>
      <c r="G127" s="36"/>
    </row>
    <row r="128" spans="1:7" x14ac:dyDescent="0.2">
      <c r="A128" s="39">
        <v>39479</v>
      </c>
      <c r="B128" s="38">
        <v>0.35293981481481479</v>
      </c>
      <c r="C128" s="37" t="s">
        <v>11</v>
      </c>
      <c r="D128" s="37" t="s">
        <v>37</v>
      </c>
      <c r="E128" s="36">
        <v>14.2</v>
      </c>
      <c r="F128" s="36">
        <v>17</v>
      </c>
      <c r="G128" s="36"/>
    </row>
    <row r="129" spans="1:7" x14ac:dyDescent="0.2">
      <c r="A129" s="39">
        <v>39479</v>
      </c>
      <c r="B129" s="38">
        <v>0.3528472222222222</v>
      </c>
      <c r="C129" s="37" t="s">
        <v>11</v>
      </c>
      <c r="D129" s="37" t="s">
        <v>37</v>
      </c>
      <c r="E129" s="36">
        <v>14.37</v>
      </c>
      <c r="F129" s="36">
        <v>16</v>
      </c>
      <c r="G129" s="36"/>
    </row>
    <row r="130" spans="1:7" x14ac:dyDescent="0.2">
      <c r="A130" s="39">
        <v>39456</v>
      </c>
      <c r="B130" s="38">
        <v>0.34864583333333332</v>
      </c>
      <c r="C130" s="37" t="s">
        <v>11</v>
      </c>
      <c r="D130" s="37" t="s">
        <v>37</v>
      </c>
      <c r="E130" s="36">
        <v>20.8</v>
      </c>
      <c r="F130" s="36">
        <v>39</v>
      </c>
      <c r="G130" s="36"/>
    </row>
    <row r="131" spans="1:7" x14ac:dyDescent="0.2">
      <c r="A131" s="39">
        <v>39390</v>
      </c>
      <c r="B131" s="38">
        <v>0.35680555555555554</v>
      </c>
      <c r="C131" s="37" t="s">
        <v>11</v>
      </c>
      <c r="D131" s="37" t="s">
        <v>37</v>
      </c>
      <c r="E131" s="36">
        <v>5.29</v>
      </c>
      <c r="F131" s="36">
        <v>7</v>
      </c>
      <c r="G131" s="36"/>
    </row>
    <row r="132" spans="1:7" x14ac:dyDescent="0.2">
      <c r="A132" s="39">
        <v>39335</v>
      </c>
      <c r="B132" s="38">
        <v>0.35304398148148147</v>
      </c>
      <c r="C132" s="37" t="s">
        <v>11</v>
      </c>
      <c r="D132" s="37" t="s">
        <v>37</v>
      </c>
      <c r="E132" s="36">
        <v>120</v>
      </c>
      <c r="F132" s="36">
        <v>106</v>
      </c>
      <c r="G132" s="36"/>
    </row>
    <row r="133" spans="1:7" x14ac:dyDescent="0.2">
      <c r="A133" s="39">
        <v>39335</v>
      </c>
      <c r="B133" s="38">
        <v>0.35293981481481479</v>
      </c>
      <c r="C133" s="37" t="s">
        <v>11</v>
      </c>
      <c r="D133" s="37" t="s">
        <v>37</v>
      </c>
      <c r="E133" s="36">
        <v>120</v>
      </c>
      <c r="F133" s="36">
        <v>108</v>
      </c>
      <c r="G133" s="36"/>
    </row>
    <row r="134" spans="1:7" x14ac:dyDescent="0.2">
      <c r="A134" s="39">
        <v>39326</v>
      </c>
      <c r="B134" s="38">
        <v>0.35725694444444445</v>
      </c>
      <c r="C134" s="37" t="s">
        <v>11</v>
      </c>
      <c r="D134" s="37" t="s">
        <v>37</v>
      </c>
      <c r="E134" s="36">
        <v>120</v>
      </c>
      <c r="F134" s="36">
        <v>143</v>
      </c>
      <c r="G134" s="36"/>
    </row>
    <row r="135" spans="1:7" x14ac:dyDescent="0.2">
      <c r="A135" s="39">
        <v>39184</v>
      </c>
      <c r="B135" s="38">
        <v>0.3487615740740741</v>
      </c>
      <c r="C135" s="37" t="s">
        <v>11</v>
      </c>
      <c r="D135" s="37" t="s">
        <v>37</v>
      </c>
      <c r="E135" s="36">
        <v>10</v>
      </c>
      <c r="F135" s="36">
        <v>19</v>
      </c>
      <c r="G135" s="36"/>
    </row>
    <row r="136" spans="1:7" x14ac:dyDescent="0.2">
      <c r="A136" s="39">
        <v>39152</v>
      </c>
      <c r="B136" s="38">
        <v>0.3488310185185185</v>
      </c>
      <c r="C136" s="37" t="s">
        <v>11</v>
      </c>
      <c r="D136" s="37" t="s">
        <v>37</v>
      </c>
      <c r="E136" s="36">
        <v>3.52</v>
      </c>
      <c r="F136" s="36">
        <v>4</v>
      </c>
      <c r="G136" s="36"/>
    </row>
    <row r="137" spans="1:7" x14ac:dyDescent="0.2">
      <c r="A137" s="39">
        <v>39136</v>
      </c>
      <c r="B137" s="38">
        <v>0.34880787037037037</v>
      </c>
      <c r="C137" s="37" t="s">
        <v>11</v>
      </c>
      <c r="D137" s="37" t="s">
        <v>37</v>
      </c>
      <c r="E137" s="36">
        <v>9.58</v>
      </c>
      <c r="F137" s="36">
        <v>16</v>
      </c>
      <c r="G137" s="36"/>
    </row>
    <row r="138" spans="1:7" x14ac:dyDescent="0.2">
      <c r="A138" s="39">
        <v>38743</v>
      </c>
      <c r="B138" s="38">
        <v>0.35185185185185186</v>
      </c>
      <c r="C138" s="37" t="s">
        <v>11</v>
      </c>
      <c r="D138" s="37" t="s">
        <v>37</v>
      </c>
      <c r="E138" s="36">
        <v>16.59</v>
      </c>
      <c r="F138" s="36">
        <v>26</v>
      </c>
      <c r="G138" s="36"/>
    </row>
    <row r="139" spans="1:7" x14ac:dyDescent="0.2">
      <c r="A139" s="39">
        <v>38743</v>
      </c>
      <c r="B139" s="38">
        <v>0.35174768518518518</v>
      </c>
      <c r="C139" s="37" t="s">
        <v>11</v>
      </c>
      <c r="D139" s="37" t="s">
        <v>37</v>
      </c>
      <c r="E139" s="36">
        <v>16.64</v>
      </c>
      <c r="F139" s="36">
        <v>30</v>
      </c>
      <c r="G139" s="36"/>
    </row>
    <row r="140" spans="1:7" x14ac:dyDescent="0.2">
      <c r="A140" s="39">
        <v>38727</v>
      </c>
      <c r="B140" s="38">
        <v>0.35187499999999999</v>
      </c>
      <c r="C140" s="37" t="s">
        <v>11</v>
      </c>
      <c r="D140" s="37" t="s">
        <v>37</v>
      </c>
      <c r="E140" s="36">
        <v>8.35</v>
      </c>
      <c r="F140" s="36">
        <v>14</v>
      </c>
      <c r="G140" s="36"/>
    </row>
    <row r="141" spans="1:7" x14ac:dyDescent="0.2">
      <c r="A141" s="39">
        <v>38727</v>
      </c>
      <c r="B141" s="38">
        <v>0.35177083333333331</v>
      </c>
      <c r="C141" s="37" t="s">
        <v>11</v>
      </c>
      <c r="D141" s="37" t="s">
        <v>37</v>
      </c>
      <c r="E141" s="36">
        <v>7.51</v>
      </c>
      <c r="F141" s="36">
        <v>18</v>
      </c>
      <c r="G141" s="36"/>
    </row>
    <row r="142" spans="1:7" x14ac:dyDescent="0.2">
      <c r="A142" s="39">
        <v>38615</v>
      </c>
      <c r="B142" s="38">
        <v>0.35216435185185185</v>
      </c>
      <c r="C142" s="37" t="s">
        <v>11</v>
      </c>
      <c r="D142" s="37" t="s">
        <v>37</v>
      </c>
      <c r="E142" s="36">
        <v>4.78</v>
      </c>
      <c r="F142" s="36">
        <v>8</v>
      </c>
      <c r="G142" s="36"/>
    </row>
    <row r="143" spans="1:7" x14ac:dyDescent="0.2">
      <c r="A143" s="39">
        <v>38615</v>
      </c>
      <c r="B143" s="38">
        <v>0.35206018518518517</v>
      </c>
      <c r="C143" s="37" t="s">
        <v>11</v>
      </c>
      <c r="D143" s="37" t="s">
        <v>37</v>
      </c>
      <c r="E143" s="36">
        <v>4.07</v>
      </c>
      <c r="F143" s="36">
        <v>7</v>
      </c>
      <c r="G143" s="36"/>
    </row>
    <row r="144" spans="1:7" x14ac:dyDescent="0.2">
      <c r="A144" s="39">
        <v>38478</v>
      </c>
      <c r="B144" s="38">
        <v>0.35678240740740741</v>
      </c>
      <c r="C144" s="37" t="s">
        <v>11</v>
      </c>
      <c r="D144" s="37" t="s">
        <v>37</v>
      </c>
      <c r="E144" s="36">
        <v>10.119999999999999</v>
      </c>
      <c r="F144" s="36">
        <v>14</v>
      </c>
      <c r="G144" s="36"/>
    </row>
    <row r="145" spans="1:7" x14ac:dyDescent="0.2">
      <c r="A145" s="39">
        <v>38455</v>
      </c>
      <c r="B145" s="38">
        <v>0.35261574074074076</v>
      </c>
      <c r="C145" s="37" t="s">
        <v>11</v>
      </c>
      <c r="D145" s="37" t="s">
        <v>37</v>
      </c>
      <c r="E145" s="36">
        <v>11.78</v>
      </c>
      <c r="F145" s="36">
        <v>22</v>
      </c>
      <c r="G145" s="36"/>
    </row>
    <row r="146" spans="1:7" x14ac:dyDescent="0.2">
      <c r="A146" s="39">
        <v>38455</v>
      </c>
      <c r="B146" s="38">
        <v>0.35251157407407407</v>
      </c>
      <c r="C146" s="37" t="s">
        <v>11</v>
      </c>
      <c r="D146" s="37" t="s">
        <v>37</v>
      </c>
      <c r="E146" s="36">
        <v>13.38</v>
      </c>
      <c r="F146" s="36">
        <v>30</v>
      </c>
      <c r="G146" s="36"/>
    </row>
    <row r="147" spans="1:7" x14ac:dyDescent="0.2">
      <c r="A147" s="39">
        <v>38215</v>
      </c>
      <c r="B147" s="38">
        <v>0.35240740740740739</v>
      </c>
      <c r="C147" s="37" t="s">
        <v>11</v>
      </c>
      <c r="D147" s="37" t="s">
        <v>37</v>
      </c>
      <c r="E147" s="36">
        <v>9.57</v>
      </c>
      <c r="F147" s="36">
        <v>20</v>
      </c>
      <c r="G147" s="36"/>
    </row>
    <row r="148" spans="1:7" x14ac:dyDescent="0.2">
      <c r="A148" s="39">
        <v>38000</v>
      </c>
      <c r="B148" s="38">
        <v>0.34923611111111114</v>
      </c>
      <c r="C148" s="37" t="s">
        <v>11</v>
      </c>
      <c r="D148" s="37" t="s">
        <v>37</v>
      </c>
      <c r="E148" s="36">
        <v>13.16</v>
      </c>
      <c r="F148" s="36">
        <v>49</v>
      </c>
      <c r="G148" s="36"/>
    </row>
    <row r="149" spans="1:7" x14ac:dyDescent="0.2">
      <c r="A149" s="39">
        <v>37959</v>
      </c>
      <c r="B149" s="38">
        <v>0.35358796296296297</v>
      </c>
      <c r="C149" s="37" t="s">
        <v>11</v>
      </c>
      <c r="D149" s="37" t="s">
        <v>37</v>
      </c>
      <c r="E149" s="36">
        <v>9.94</v>
      </c>
      <c r="F149" s="36">
        <v>23</v>
      </c>
      <c r="G149" s="36"/>
    </row>
    <row r="150" spans="1:7" x14ac:dyDescent="0.2">
      <c r="A150" s="39">
        <v>37959</v>
      </c>
      <c r="B150" s="38">
        <v>0.35348379629629628</v>
      </c>
      <c r="C150" s="37" t="s">
        <v>11</v>
      </c>
      <c r="D150" s="37" t="s">
        <v>37</v>
      </c>
      <c r="E150" s="36">
        <v>9.31</v>
      </c>
      <c r="F150" s="36">
        <v>17</v>
      </c>
      <c r="G150" s="36"/>
    </row>
    <row r="151" spans="1:7" x14ac:dyDescent="0.2">
      <c r="A151" s="39">
        <v>37687</v>
      </c>
      <c r="B151" s="38">
        <v>0.35324074074074074</v>
      </c>
      <c r="C151" s="37" t="s">
        <v>11</v>
      </c>
      <c r="D151" s="37" t="s">
        <v>37</v>
      </c>
      <c r="E151" s="36">
        <v>13.81</v>
      </c>
      <c r="F151" s="36">
        <v>29</v>
      </c>
      <c r="G151" s="36"/>
    </row>
    <row r="152" spans="1:7" x14ac:dyDescent="0.2">
      <c r="A152" s="39">
        <v>37687</v>
      </c>
      <c r="B152" s="38">
        <v>0.35313657407407406</v>
      </c>
      <c r="C152" s="37" t="s">
        <v>11</v>
      </c>
      <c r="D152" s="37" t="s">
        <v>37</v>
      </c>
      <c r="E152" s="36">
        <v>13.33</v>
      </c>
      <c r="F152" s="36">
        <v>27</v>
      </c>
      <c r="G152" s="36"/>
    </row>
    <row r="153" spans="1:7" x14ac:dyDescent="0.2">
      <c r="A153" s="39">
        <v>37639</v>
      </c>
      <c r="B153" s="38">
        <v>0.35357638888888887</v>
      </c>
      <c r="C153" s="37" t="s">
        <v>11</v>
      </c>
      <c r="D153" s="37" t="s">
        <v>37</v>
      </c>
      <c r="E153" s="36">
        <v>5.53</v>
      </c>
      <c r="F153" s="36">
        <v>2</v>
      </c>
      <c r="G153" s="36"/>
    </row>
    <row r="154" spans="1:7" x14ac:dyDescent="0.2">
      <c r="A154" s="39">
        <v>37639</v>
      </c>
      <c r="B154" s="38">
        <v>0.35347222222222224</v>
      </c>
      <c r="C154" s="37" t="s">
        <v>11</v>
      </c>
      <c r="D154" s="37" t="s">
        <v>37</v>
      </c>
      <c r="E154" s="36">
        <v>6.86</v>
      </c>
      <c r="F154" s="36">
        <v>9</v>
      </c>
      <c r="G154" s="36"/>
    </row>
    <row r="155" spans="1:7" x14ac:dyDescent="0.2">
      <c r="A155" s="39">
        <v>37623</v>
      </c>
      <c r="B155" s="38">
        <v>0.35355324074074074</v>
      </c>
      <c r="C155" s="37" t="s">
        <v>11</v>
      </c>
      <c r="D155" s="37" t="s">
        <v>37</v>
      </c>
      <c r="E155" s="36">
        <v>17.190000000000001</v>
      </c>
      <c r="F155" s="36">
        <v>24</v>
      </c>
      <c r="G155" s="36"/>
    </row>
    <row r="156" spans="1:7" x14ac:dyDescent="0.2">
      <c r="A156" s="39">
        <v>37623</v>
      </c>
      <c r="B156" s="38">
        <v>0.35344907407407405</v>
      </c>
      <c r="C156" s="37" t="s">
        <v>11</v>
      </c>
      <c r="D156" s="37" t="s">
        <v>37</v>
      </c>
      <c r="E156" s="36">
        <v>16.03</v>
      </c>
      <c r="F156" s="36">
        <v>21</v>
      </c>
      <c r="G156" s="36"/>
    </row>
    <row r="157" spans="1:7" x14ac:dyDescent="0.2">
      <c r="A157" s="39">
        <v>37582</v>
      </c>
      <c r="B157" s="38">
        <v>0.35783564814814817</v>
      </c>
      <c r="C157" s="37" t="s">
        <v>11</v>
      </c>
      <c r="D157" s="37" t="s">
        <v>37</v>
      </c>
      <c r="E157" s="36">
        <v>12.1</v>
      </c>
      <c r="F157" s="36">
        <v>27</v>
      </c>
      <c r="G157" s="36"/>
    </row>
    <row r="158" spans="1:7" x14ac:dyDescent="0.2">
      <c r="A158" s="39">
        <v>37566</v>
      </c>
      <c r="B158" s="38">
        <v>0.35778935185185184</v>
      </c>
      <c r="C158" s="37" t="s">
        <v>11</v>
      </c>
      <c r="D158" s="37" t="s">
        <v>37</v>
      </c>
      <c r="E158" s="36">
        <v>8.35</v>
      </c>
      <c r="F158" s="36">
        <v>15</v>
      </c>
      <c r="G158" s="36"/>
    </row>
    <row r="159" spans="1:7" x14ac:dyDescent="0.2">
      <c r="A159" s="39">
        <v>37495</v>
      </c>
      <c r="B159" s="38">
        <v>0.35392361111111109</v>
      </c>
      <c r="C159" s="37" t="s">
        <v>11</v>
      </c>
      <c r="D159" s="37" t="s">
        <v>37</v>
      </c>
      <c r="E159" s="36">
        <v>7.04</v>
      </c>
      <c r="F159" s="36">
        <v>13</v>
      </c>
      <c r="G159" s="36"/>
    </row>
    <row r="160" spans="1:7" x14ac:dyDescent="0.2">
      <c r="A160" s="39">
        <v>37495</v>
      </c>
      <c r="B160" s="38">
        <v>0.3538310185185185</v>
      </c>
      <c r="C160" s="37" t="s">
        <v>11</v>
      </c>
      <c r="D160" s="37" t="s">
        <v>37</v>
      </c>
      <c r="E160" s="36">
        <v>6.65</v>
      </c>
      <c r="F160" s="36">
        <v>16</v>
      </c>
      <c r="G160" s="36"/>
    </row>
    <row r="161" spans="1:7" x14ac:dyDescent="0.2">
      <c r="A161" s="39">
        <v>37303</v>
      </c>
      <c r="B161" s="38">
        <v>0.35396990740740741</v>
      </c>
      <c r="C161" s="37" t="s">
        <v>11</v>
      </c>
      <c r="D161" s="37" t="s">
        <v>37</v>
      </c>
      <c r="E161" s="36">
        <v>10.78</v>
      </c>
      <c r="F161" s="36">
        <v>15</v>
      </c>
      <c r="G161" s="36"/>
    </row>
    <row r="162" spans="1:7" x14ac:dyDescent="0.2">
      <c r="A162" s="39">
        <v>37303</v>
      </c>
      <c r="B162" s="38">
        <v>0.35386574074074073</v>
      </c>
      <c r="C162" s="37" t="s">
        <v>11</v>
      </c>
      <c r="D162" s="37" t="s">
        <v>37</v>
      </c>
      <c r="E162" s="36">
        <v>10.54</v>
      </c>
      <c r="F162" s="36">
        <v>15</v>
      </c>
      <c r="G162" s="36"/>
    </row>
    <row r="163" spans="1:7" x14ac:dyDescent="0.2">
      <c r="A163" s="39">
        <v>37248</v>
      </c>
      <c r="B163" s="38">
        <v>0.35069444444444442</v>
      </c>
      <c r="C163" s="37" t="s">
        <v>11</v>
      </c>
      <c r="D163" s="37" t="s">
        <v>37</v>
      </c>
      <c r="E163" s="36">
        <v>9.4499999999999993</v>
      </c>
      <c r="F163" s="36">
        <v>27</v>
      </c>
      <c r="G163" s="36"/>
    </row>
    <row r="164" spans="1:7" x14ac:dyDescent="0.2">
      <c r="A164" s="39">
        <v>36912</v>
      </c>
      <c r="B164" s="38">
        <v>0.35684027777777777</v>
      </c>
      <c r="C164" s="37" t="s">
        <v>11</v>
      </c>
      <c r="D164" s="37" t="s">
        <v>37</v>
      </c>
      <c r="E164" s="36">
        <v>6.13</v>
      </c>
      <c r="F164" s="36">
        <v>25</v>
      </c>
      <c r="G164" s="36"/>
    </row>
    <row r="165" spans="1:7" x14ac:dyDescent="0.2">
      <c r="A165" s="39">
        <v>36832</v>
      </c>
      <c r="B165" s="38">
        <v>0.35778935185185184</v>
      </c>
      <c r="C165" s="37" t="s">
        <v>11</v>
      </c>
      <c r="D165" s="37" t="s">
        <v>37</v>
      </c>
      <c r="E165" s="36">
        <v>11.06</v>
      </c>
      <c r="F165" s="36">
        <v>19</v>
      </c>
      <c r="G165" s="3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96700-6E5E-6B46-A9E9-F096DA22A4E6}">
  <sheetPr>
    <outlinePr summaryBelow="0" summaryRight="0"/>
  </sheetPr>
  <dimension ref="A1:AE526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12.6640625" defaultRowHeight="15.75" customHeight="1" x14ac:dyDescent="0.15"/>
  <cols>
    <col min="1" max="1" width="12.6640625" style="32"/>
    <col min="2" max="2" width="4.6640625" style="32" customWidth="1"/>
    <col min="3" max="3" width="7.1640625" style="32" customWidth="1"/>
    <col min="4" max="4" width="5.6640625" style="32" customWidth="1"/>
    <col min="5" max="5" width="27" style="32" customWidth="1"/>
    <col min="6" max="8" width="10.1640625" style="32" customWidth="1"/>
    <col min="9" max="10" width="12.6640625" style="32"/>
    <col min="11" max="11" width="25.83203125" style="32" customWidth="1"/>
    <col min="12" max="12" width="26.1640625" style="32" customWidth="1"/>
    <col min="13" max="13" width="28.6640625" style="32" customWidth="1"/>
    <col min="14" max="14" width="16" style="32" customWidth="1"/>
    <col min="15" max="16384" width="12.6640625" style="32"/>
  </cols>
  <sheetData>
    <row r="1" spans="1:31" ht="15" x14ac:dyDescent="0.2">
      <c r="A1" s="34" t="s">
        <v>0</v>
      </c>
      <c r="B1" s="35" t="s">
        <v>1</v>
      </c>
      <c r="C1" s="35" t="s">
        <v>2</v>
      </c>
      <c r="D1" s="35" t="s">
        <v>3</v>
      </c>
      <c r="E1" s="34" t="s">
        <v>4</v>
      </c>
      <c r="F1" s="34" t="s">
        <v>5</v>
      </c>
      <c r="G1" s="34" t="s">
        <v>96</v>
      </c>
      <c r="H1" s="34" t="s">
        <v>95</v>
      </c>
      <c r="I1" s="34" t="s">
        <v>94</v>
      </c>
      <c r="J1" s="34" t="s">
        <v>93</v>
      </c>
      <c r="K1" s="34" t="s">
        <v>92</v>
      </c>
      <c r="L1" s="34" t="s">
        <v>91</v>
      </c>
      <c r="M1" s="34" t="s">
        <v>7</v>
      </c>
      <c r="N1" s="34" t="s">
        <v>8</v>
      </c>
      <c r="O1" s="34" t="s">
        <v>9</v>
      </c>
      <c r="P1" s="40" t="s">
        <v>90</v>
      </c>
      <c r="R1" s="40" t="s">
        <v>89</v>
      </c>
      <c r="V1" s="40" t="s">
        <v>88</v>
      </c>
    </row>
    <row r="2" spans="1:31" ht="15" x14ac:dyDescent="0.2">
      <c r="A2" s="58">
        <v>44680</v>
      </c>
      <c r="B2" s="57"/>
      <c r="C2" s="56" t="s">
        <v>11</v>
      </c>
      <c r="D2" s="55" t="s">
        <v>37</v>
      </c>
      <c r="E2" s="56">
        <f t="shared" ref="E2:E7" si="0">MAX(K2,L2)</f>
        <v>10.390082745512984</v>
      </c>
      <c r="F2" s="56">
        <f t="shared" ref="F2:F7" si="1">G:G+H:H</f>
        <v>31</v>
      </c>
      <c r="G2" s="56">
        <v>31</v>
      </c>
      <c r="H2" s="56">
        <v>0</v>
      </c>
      <c r="I2" s="55">
        <v>268.5</v>
      </c>
      <c r="J2" s="55">
        <v>0</v>
      </c>
      <c r="K2" s="55">
        <f>I:I-M2</f>
        <v>10.390082745512984</v>
      </c>
      <c r="L2" s="55">
        <v>0</v>
      </c>
      <c r="M2" s="49">
        <v>258.10991725448702</v>
      </c>
      <c r="N2" s="49">
        <v>1.44184266503979</v>
      </c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1" ht="15" x14ac:dyDescent="0.2">
      <c r="A3" s="58">
        <v>44694</v>
      </c>
      <c r="B3" s="57"/>
      <c r="C3" s="56" t="s">
        <v>11</v>
      </c>
      <c r="D3" s="55" t="s">
        <v>37</v>
      </c>
      <c r="E3" s="56">
        <f t="shared" si="0"/>
        <v>7.3772735595709946</v>
      </c>
      <c r="F3" s="56">
        <f t="shared" si="1"/>
        <v>12</v>
      </c>
      <c r="G3" s="56">
        <v>0</v>
      </c>
      <c r="H3" s="56">
        <v>12</v>
      </c>
      <c r="I3" s="55">
        <v>0</v>
      </c>
      <c r="J3" s="55">
        <v>272.10000000000002</v>
      </c>
      <c r="K3" s="55">
        <v>0</v>
      </c>
      <c r="L3" s="55">
        <f>J:J-M:M</f>
        <v>7.3772735595709946</v>
      </c>
      <c r="M3" s="49">
        <v>264.72272644042903</v>
      </c>
      <c r="N3" s="49">
        <v>0.64154098838347196</v>
      </c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1" ht="15" x14ac:dyDescent="0.2">
      <c r="A4" s="58">
        <v>44701</v>
      </c>
      <c r="B4" s="57"/>
      <c r="C4" s="56" t="s">
        <v>11</v>
      </c>
      <c r="D4" s="55" t="s">
        <v>37</v>
      </c>
      <c r="E4" s="56">
        <f t="shared" si="0"/>
        <v>6.1636356238170151</v>
      </c>
      <c r="F4" s="56">
        <f t="shared" si="1"/>
        <v>9</v>
      </c>
      <c r="G4" s="56">
        <v>0</v>
      </c>
      <c r="H4" s="56">
        <v>9</v>
      </c>
      <c r="I4" s="55">
        <v>0</v>
      </c>
      <c r="J4" s="55">
        <v>273.60000000000002</v>
      </c>
      <c r="K4" s="55">
        <v>0</v>
      </c>
      <c r="L4" s="55">
        <f>J:J-M:M</f>
        <v>6.1636356238170151</v>
      </c>
      <c r="M4" s="49">
        <v>267.43636437618301</v>
      </c>
      <c r="N4" s="49">
        <v>1.6379636826280199</v>
      </c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</row>
    <row r="5" spans="1:31" ht="15" x14ac:dyDescent="0.2">
      <c r="A5" s="58">
        <v>44552</v>
      </c>
      <c r="B5" s="57"/>
      <c r="C5" s="56" t="s">
        <v>11</v>
      </c>
      <c r="D5" s="55" t="s">
        <v>37</v>
      </c>
      <c r="E5" s="56">
        <f t="shared" si="0"/>
        <v>6.5040640482089884</v>
      </c>
      <c r="F5" s="56">
        <f t="shared" si="1"/>
        <v>13</v>
      </c>
      <c r="G5" s="56">
        <v>0</v>
      </c>
      <c r="H5" s="56">
        <v>13</v>
      </c>
      <c r="I5" s="55">
        <v>0</v>
      </c>
      <c r="J5" s="55">
        <v>268</v>
      </c>
      <c r="K5" s="55">
        <v>0</v>
      </c>
      <c r="L5" s="55">
        <f>J:J-M:M</f>
        <v>6.5040640482089884</v>
      </c>
      <c r="M5" s="49">
        <v>261.49593595179101</v>
      </c>
      <c r="N5" s="49">
        <v>1.0719160569225401</v>
      </c>
      <c r="O5" s="59"/>
      <c r="P5" s="49"/>
      <c r="Q5" s="5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</row>
    <row r="6" spans="1:31" ht="15" x14ac:dyDescent="0.2">
      <c r="A6" s="58">
        <v>44520</v>
      </c>
      <c r="B6" s="57"/>
      <c r="C6" s="56" t="s">
        <v>11</v>
      </c>
      <c r="D6" s="55" t="s">
        <v>37</v>
      </c>
      <c r="E6" s="56">
        <f t="shared" si="0"/>
        <v>7.8958685504510129</v>
      </c>
      <c r="F6" s="56">
        <f t="shared" si="1"/>
        <v>16</v>
      </c>
      <c r="G6" s="56">
        <v>0</v>
      </c>
      <c r="H6" s="56">
        <v>16</v>
      </c>
      <c r="I6" s="55">
        <v>0</v>
      </c>
      <c r="J6" s="55">
        <v>258.10000000000002</v>
      </c>
      <c r="K6" s="55">
        <v>0</v>
      </c>
      <c r="L6" s="55">
        <f>J:J-M:M</f>
        <v>7.8958685504510129</v>
      </c>
      <c r="M6" s="49">
        <v>250.20413144954901</v>
      </c>
      <c r="N6" s="49">
        <v>1.2239612601990499</v>
      </c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</row>
    <row r="7" spans="1:31" ht="15" x14ac:dyDescent="0.2">
      <c r="A7" s="58">
        <v>44461</v>
      </c>
      <c r="B7" s="57"/>
      <c r="C7" s="56" t="s">
        <v>11</v>
      </c>
      <c r="D7" s="55" t="s">
        <v>37</v>
      </c>
      <c r="E7" s="56">
        <f t="shared" si="0"/>
        <v>10.623635864257949</v>
      </c>
      <c r="F7" s="56">
        <f t="shared" si="1"/>
        <v>17</v>
      </c>
      <c r="G7" s="56">
        <v>0</v>
      </c>
      <c r="H7" s="56">
        <v>17</v>
      </c>
      <c r="I7" s="55">
        <v>0</v>
      </c>
      <c r="J7" s="55">
        <v>271.89999999999998</v>
      </c>
      <c r="K7" s="55">
        <v>0</v>
      </c>
      <c r="L7" s="55">
        <f>J:J-M:M</f>
        <v>10.623635864257949</v>
      </c>
      <c r="M7" s="49">
        <v>261.27636413574203</v>
      </c>
      <c r="N7" s="49">
        <v>0.73149050873730403</v>
      </c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</row>
    <row r="8" spans="1:31" ht="15" x14ac:dyDescent="0.2">
      <c r="A8" s="58">
        <v>44296</v>
      </c>
      <c r="B8" s="57"/>
      <c r="C8" s="56" t="s">
        <v>11</v>
      </c>
      <c r="D8" s="55" t="s">
        <v>37</v>
      </c>
      <c r="E8" s="56">
        <v>8.2054609999999997</v>
      </c>
      <c r="F8" s="56">
        <v>20</v>
      </c>
      <c r="G8" s="56"/>
      <c r="H8" s="56"/>
      <c r="I8" s="55"/>
      <c r="J8" s="55"/>
      <c r="K8" s="55"/>
      <c r="L8" s="55"/>
      <c r="M8" s="49">
        <v>253.394545537775</v>
      </c>
      <c r="N8" s="49">
        <v>0.76382280837573102</v>
      </c>
      <c r="O8" s="49" t="s">
        <v>83</v>
      </c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</row>
    <row r="9" spans="1:31" ht="15" x14ac:dyDescent="0.2">
      <c r="A9" s="58">
        <v>44269</v>
      </c>
      <c r="B9" s="57"/>
      <c r="C9" s="56" t="s">
        <v>11</v>
      </c>
      <c r="D9" s="55" t="s">
        <v>37</v>
      </c>
      <c r="E9" s="56">
        <f t="shared" ref="E9:E21" si="2">MAX(K9,L9)</f>
        <v>12.556999816895001</v>
      </c>
      <c r="F9" s="56">
        <f t="shared" ref="F9:F21" si="3">G:G+H:H</f>
        <v>25</v>
      </c>
      <c r="G9" s="56">
        <v>0</v>
      </c>
      <c r="H9" s="56">
        <v>25</v>
      </c>
      <c r="I9" s="55">
        <v>0</v>
      </c>
      <c r="J9" s="55">
        <v>264.5</v>
      </c>
      <c r="K9" s="55">
        <v>0</v>
      </c>
      <c r="L9" s="55">
        <f t="shared" ref="L9:L21" si="4">J:J-M:M</f>
        <v>12.556999816895001</v>
      </c>
      <c r="M9" s="49">
        <v>251.943000183105</v>
      </c>
      <c r="N9" s="49">
        <v>0.92738967367029801</v>
      </c>
      <c r="O9" s="49" t="s">
        <v>87</v>
      </c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</row>
    <row r="10" spans="1:31" ht="15" x14ac:dyDescent="0.2">
      <c r="A10" s="58">
        <v>44198</v>
      </c>
      <c r="B10" s="57"/>
      <c r="C10" s="56" t="s">
        <v>11</v>
      </c>
      <c r="D10" s="55" t="s">
        <v>37</v>
      </c>
      <c r="E10" s="56">
        <f t="shared" si="2"/>
        <v>10.809707404572009</v>
      </c>
      <c r="F10" s="56">
        <f t="shared" si="3"/>
        <v>14</v>
      </c>
      <c r="G10" s="56">
        <v>0</v>
      </c>
      <c r="H10" s="56">
        <v>14</v>
      </c>
      <c r="I10" s="55">
        <v>0</v>
      </c>
      <c r="J10" s="55">
        <v>265.3</v>
      </c>
      <c r="K10" s="55">
        <v>0</v>
      </c>
      <c r="L10" s="55">
        <f t="shared" si="4"/>
        <v>10.809707404572009</v>
      </c>
      <c r="M10" s="49">
        <v>254.490292595428</v>
      </c>
      <c r="N10" s="49">
        <v>1.4775029222735501</v>
      </c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</row>
    <row r="11" spans="1:31" ht="15" x14ac:dyDescent="0.2">
      <c r="A11" s="58">
        <v>44168</v>
      </c>
      <c r="B11" s="57"/>
      <c r="C11" s="56" t="s">
        <v>11</v>
      </c>
      <c r="D11" s="55" t="s">
        <v>37</v>
      </c>
      <c r="E11" s="56">
        <f t="shared" si="2"/>
        <v>7.6479338338560012</v>
      </c>
      <c r="F11" s="56">
        <f t="shared" si="3"/>
        <v>13</v>
      </c>
      <c r="G11" s="56">
        <v>0</v>
      </c>
      <c r="H11" s="56">
        <v>13</v>
      </c>
      <c r="I11" s="55">
        <v>0</v>
      </c>
      <c r="J11" s="55">
        <v>258</v>
      </c>
      <c r="K11" s="55">
        <v>0</v>
      </c>
      <c r="L11" s="55">
        <f t="shared" si="4"/>
        <v>7.6479338338560012</v>
      </c>
      <c r="M11" s="49">
        <v>250.352066166144</v>
      </c>
      <c r="N11" s="49">
        <v>2.4295048527018901</v>
      </c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</row>
    <row r="12" spans="1:31" ht="15" x14ac:dyDescent="0.2">
      <c r="A12" s="58">
        <v>44136</v>
      </c>
      <c r="B12" s="57"/>
      <c r="C12" s="56" t="s">
        <v>11</v>
      </c>
      <c r="D12" s="55" t="s">
        <v>37</v>
      </c>
      <c r="E12" s="56">
        <f t="shared" si="2"/>
        <v>12.863635808771988</v>
      </c>
      <c r="F12" s="56">
        <f t="shared" si="3"/>
        <v>32</v>
      </c>
      <c r="G12" s="56">
        <v>0</v>
      </c>
      <c r="H12" s="56">
        <v>32</v>
      </c>
      <c r="I12" s="55">
        <v>0</v>
      </c>
      <c r="J12" s="55">
        <v>259.7</v>
      </c>
      <c r="K12" s="55">
        <v>0</v>
      </c>
      <c r="L12" s="55">
        <f t="shared" si="4"/>
        <v>12.863635808771988</v>
      </c>
      <c r="M12" s="49">
        <v>246.836364191228</v>
      </c>
      <c r="N12" s="49">
        <v>1.6775375544400799</v>
      </c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</row>
    <row r="13" spans="1:31" ht="16.5" customHeight="1" x14ac:dyDescent="0.2">
      <c r="A13" s="58">
        <v>44109</v>
      </c>
      <c r="B13" s="57"/>
      <c r="C13" s="56" t="s">
        <v>11</v>
      </c>
      <c r="D13" s="55" t="s">
        <v>37</v>
      </c>
      <c r="E13" s="56">
        <f t="shared" si="2"/>
        <v>9.8810000610360476</v>
      </c>
      <c r="F13" s="56">
        <f t="shared" si="3"/>
        <v>14</v>
      </c>
      <c r="G13" s="56">
        <v>0</v>
      </c>
      <c r="H13" s="56">
        <v>14</v>
      </c>
      <c r="I13" s="55">
        <v>0</v>
      </c>
      <c r="J13" s="55">
        <v>272.60000000000002</v>
      </c>
      <c r="K13" s="55">
        <v>0</v>
      </c>
      <c r="L13" s="55">
        <f t="shared" si="4"/>
        <v>9.8810000610360476</v>
      </c>
      <c r="M13" s="49">
        <v>262.71899993896398</v>
      </c>
      <c r="N13" s="49">
        <v>1.5871792016986299</v>
      </c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</row>
    <row r="14" spans="1:31" ht="16.5" customHeight="1" x14ac:dyDescent="0.2">
      <c r="A14" s="58">
        <v>44072</v>
      </c>
      <c r="B14" s="57"/>
      <c r="C14" s="56" t="s">
        <v>11</v>
      </c>
      <c r="D14" s="55" t="s">
        <v>37</v>
      </c>
      <c r="E14" s="56">
        <f t="shared" si="2"/>
        <v>16.293636252663987</v>
      </c>
      <c r="F14" s="56">
        <f t="shared" si="3"/>
        <v>32</v>
      </c>
      <c r="G14" s="56">
        <v>0</v>
      </c>
      <c r="H14" s="56">
        <v>32</v>
      </c>
      <c r="I14" s="55">
        <v>0</v>
      </c>
      <c r="J14" s="55">
        <v>280.89999999999998</v>
      </c>
      <c r="K14" s="55">
        <v>0</v>
      </c>
      <c r="L14" s="55">
        <f t="shared" si="4"/>
        <v>16.293636252663987</v>
      </c>
      <c r="M14" s="49">
        <v>264.60636374733599</v>
      </c>
      <c r="N14" s="49">
        <v>2.1896159351358602</v>
      </c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</row>
    <row r="15" spans="1:31" ht="16.5" customHeight="1" x14ac:dyDescent="0.2">
      <c r="A15" s="58">
        <v>43997</v>
      </c>
      <c r="B15" s="57"/>
      <c r="C15" s="56" t="s">
        <v>11</v>
      </c>
      <c r="D15" s="55" t="s">
        <v>37</v>
      </c>
      <c r="E15" s="56">
        <f t="shared" si="2"/>
        <v>12.879999389649015</v>
      </c>
      <c r="F15" s="56">
        <f t="shared" si="3"/>
        <v>23</v>
      </c>
      <c r="G15" s="56">
        <v>0</v>
      </c>
      <c r="H15" s="56">
        <v>23</v>
      </c>
      <c r="I15" s="55">
        <v>0</v>
      </c>
      <c r="J15" s="55">
        <v>281.60000000000002</v>
      </c>
      <c r="K15" s="55">
        <v>0</v>
      </c>
      <c r="L15" s="55">
        <f t="shared" si="4"/>
        <v>12.879999389649015</v>
      </c>
      <c r="M15" s="49">
        <v>268.72000061035101</v>
      </c>
      <c r="N15" s="49">
        <v>2.3237464882749901</v>
      </c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</row>
    <row r="16" spans="1:31" ht="16.5" customHeight="1" x14ac:dyDescent="0.2">
      <c r="A16" s="58">
        <v>43951</v>
      </c>
      <c r="B16" s="57"/>
      <c r="C16" s="56" t="s">
        <v>11</v>
      </c>
      <c r="D16" s="55" t="s">
        <v>37</v>
      </c>
      <c r="E16" s="56">
        <f t="shared" si="2"/>
        <v>7.5917349318830247</v>
      </c>
      <c r="F16" s="56">
        <f t="shared" si="3"/>
        <v>43</v>
      </c>
      <c r="G16" s="56">
        <v>0</v>
      </c>
      <c r="H16" s="56">
        <v>43</v>
      </c>
      <c r="I16" s="55">
        <v>0</v>
      </c>
      <c r="J16" s="55">
        <v>263.3</v>
      </c>
      <c r="K16" s="55">
        <v>0</v>
      </c>
      <c r="L16" s="55">
        <f t="shared" si="4"/>
        <v>7.5917349318830247</v>
      </c>
      <c r="M16" s="49">
        <v>255.70826506811699</v>
      </c>
      <c r="N16" s="49">
        <v>2.2297607708499099</v>
      </c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</row>
    <row r="17" spans="1:31" ht="16.5" customHeight="1" x14ac:dyDescent="0.2">
      <c r="A17" s="58">
        <v>43949</v>
      </c>
      <c r="B17" s="57"/>
      <c r="C17" s="56" t="s">
        <v>11</v>
      </c>
      <c r="D17" s="55" t="s">
        <v>37</v>
      </c>
      <c r="E17" s="56">
        <f t="shared" si="2"/>
        <v>15.730926733901981</v>
      </c>
      <c r="F17" s="56">
        <f t="shared" si="3"/>
        <v>21</v>
      </c>
      <c r="G17" s="56">
        <v>0</v>
      </c>
      <c r="H17" s="56">
        <v>21</v>
      </c>
      <c r="I17" s="55">
        <v>0</v>
      </c>
      <c r="J17" s="55">
        <v>273.7</v>
      </c>
      <c r="K17" s="55">
        <v>0</v>
      </c>
      <c r="L17" s="55">
        <f t="shared" si="4"/>
        <v>15.730926733901981</v>
      </c>
      <c r="M17" s="49">
        <v>257.96907326609801</v>
      </c>
      <c r="N17" s="49">
        <v>1.8421396670705601</v>
      </c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</row>
    <row r="18" spans="1:31" ht="15" x14ac:dyDescent="0.2">
      <c r="A18" s="58">
        <v>43912</v>
      </c>
      <c r="B18" s="57"/>
      <c r="C18" s="56" t="s">
        <v>11</v>
      </c>
      <c r="D18" s="55" t="s">
        <v>37</v>
      </c>
      <c r="E18" s="56">
        <f t="shared" si="2"/>
        <v>11.585124799239964</v>
      </c>
      <c r="F18" s="56">
        <f t="shared" si="3"/>
        <v>39</v>
      </c>
      <c r="G18" s="56">
        <v>0</v>
      </c>
      <c r="H18" s="56">
        <v>39</v>
      </c>
      <c r="I18" s="55">
        <v>0</v>
      </c>
      <c r="J18" s="55">
        <v>268.89999999999998</v>
      </c>
      <c r="K18" s="55">
        <v>0</v>
      </c>
      <c r="L18" s="55">
        <f t="shared" si="4"/>
        <v>11.585124799239964</v>
      </c>
      <c r="M18" s="49">
        <v>257.31487520076001</v>
      </c>
      <c r="N18" s="49">
        <v>1.15470016571336</v>
      </c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</row>
    <row r="19" spans="1:31" ht="15" x14ac:dyDescent="0.2">
      <c r="A19" s="58">
        <v>43903</v>
      </c>
      <c r="B19" s="57"/>
      <c r="C19" s="56" t="s">
        <v>11</v>
      </c>
      <c r="D19" s="55" t="s">
        <v>37</v>
      </c>
      <c r="E19" s="56">
        <f t="shared" si="2"/>
        <v>10.557024339408002</v>
      </c>
      <c r="F19" s="56">
        <f t="shared" si="3"/>
        <v>27</v>
      </c>
      <c r="G19" s="56">
        <v>0</v>
      </c>
      <c r="H19" s="56">
        <v>27</v>
      </c>
      <c r="I19" s="55">
        <v>0</v>
      </c>
      <c r="J19" s="55">
        <v>265.8</v>
      </c>
      <c r="K19" s="55">
        <v>0</v>
      </c>
      <c r="L19" s="55">
        <f t="shared" si="4"/>
        <v>10.557024339408002</v>
      </c>
      <c r="M19" s="49">
        <v>255.24297566059201</v>
      </c>
      <c r="N19" s="49">
        <v>1.2401567224393799</v>
      </c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</row>
    <row r="20" spans="1:31" ht="15" x14ac:dyDescent="0.2">
      <c r="A20" s="58">
        <v>43894</v>
      </c>
      <c r="B20" s="57"/>
      <c r="C20" s="56" t="s">
        <v>11</v>
      </c>
      <c r="D20" s="55" t="s">
        <v>37</v>
      </c>
      <c r="E20" s="56">
        <f t="shared" si="2"/>
        <v>16.646000366210984</v>
      </c>
      <c r="F20" s="56">
        <f t="shared" si="3"/>
        <v>38</v>
      </c>
      <c r="G20" s="56">
        <v>0</v>
      </c>
      <c r="H20" s="56">
        <v>38</v>
      </c>
      <c r="I20" s="55">
        <v>0</v>
      </c>
      <c r="J20" s="55">
        <v>262.39999999999998</v>
      </c>
      <c r="K20" s="55">
        <v>0</v>
      </c>
      <c r="L20" s="55">
        <f t="shared" si="4"/>
        <v>16.646000366210984</v>
      </c>
      <c r="M20" s="49">
        <v>245.75399963378899</v>
      </c>
      <c r="N20" s="49">
        <v>1.18973991832736</v>
      </c>
      <c r="O20" s="49" t="s">
        <v>86</v>
      </c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</row>
    <row r="21" spans="1:31" ht="15" x14ac:dyDescent="0.2">
      <c r="A21" s="58">
        <v>43853</v>
      </c>
      <c r="B21" s="57"/>
      <c r="C21" s="56" t="s">
        <v>11</v>
      </c>
      <c r="D21" s="55" t="s">
        <v>37</v>
      </c>
      <c r="E21" s="56">
        <f t="shared" si="2"/>
        <v>12.908080746429988</v>
      </c>
      <c r="F21" s="56">
        <f t="shared" si="3"/>
        <v>19</v>
      </c>
      <c r="G21" s="56">
        <v>0</v>
      </c>
      <c r="H21" s="56">
        <v>19</v>
      </c>
      <c r="I21" s="55">
        <v>0</v>
      </c>
      <c r="J21" s="55">
        <v>260.5</v>
      </c>
      <c r="K21" s="55">
        <v>0</v>
      </c>
      <c r="L21" s="55">
        <f t="shared" si="4"/>
        <v>12.908080746429988</v>
      </c>
      <c r="M21" s="49">
        <v>247.59191925357001</v>
      </c>
      <c r="N21" s="49">
        <v>0.87011898117969999</v>
      </c>
      <c r="O21" s="49" t="s">
        <v>86</v>
      </c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</row>
    <row r="22" spans="1:31" ht="15" x14ac:dyDescent="0.2">
      <c r="A22" s="58">
        <v>43848</v>
      </c>
      <c r="B22" s="57"/>
      <c r="C22" s="56" t="s">
        <v>11</v>
      </c>
      <c r="D22" s="55" t="s">
        <v>37</v>
      </c>
      <c r="E22" s="56">
        <v>8.9650069999999999</v>
      </c>
      <c r="F22" s="56">
        <v>50</v>
      </c>
      <c r="G22" s="56"/>
      <c r="H22" s="56"/>
      <c r="I22" s="55"/>
      <c r="J22" s="55"/>
      <c r="K22" s="55"/>
      <c r="L22" s="55"/>
      <c r="M22" s="49">
        <v>249.13499954223599</v>
      </c>
      <c r="N22" s="49">
        <v>0.76829370371419603</v>
      </c>
      <c r="O22" s="49" t="s">
        <v>83</v>
      </c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</row>
    <row r="23" spans="1:31" ht="15" x14ac:dyDescent="0.2">
      <c r="A23" s="58">
        <v>43752</v>
      </c>
      <c r="B23" s="57"/>
      <c r="C23" s="56" t="s">
        <v>11</v>
      </c>
      <c r="D23" s="55" t="s">
        <v>37</v>
      </c>
      <c r="E23" s="56">
        <v>15.193987999999999</v>
      </c>
      <c r="F23" s="56">
        <v>26</v>
      </c>
      <c r="G23" s="56"/>
      <c r="H23" s="56"/>
      <c r="I23" s="55"/>
      <c r="J23" s="55"/>
      <c r="K23" s="55"/>
      <c r="L23" s="55"/>
      <c r="M23" s="49">
        <v>260.60599975585899</v>
      </c>
      <c r="N23" s="49">
        <v>0.87130083109508205</v>
      </c>
      <c r="O23" s="49" t="s">
        <v>83</v>
      </c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</row>
    <row r="24" spans="1:31" ht="15" x14ac:dyDescent="0.2">
      <c r="A24" s="58">
        <v>43727</v>
      </c>
      <c r="B24" s="57"/>
      <c r="C24" s="56" t="s">
        <v>11</v>
      </c>
      <c r="D24" s="55" t="s">
        <v>37</v>
      </c>
      <c r="E24" s="56">
        <v>10.47397</v>
      </c>
      <c r="F24" s="56">
        <v>27</v>
      </c>
      <c r="G24" s="56"/>
      <c r="H24" s="56"/>
      <c r="I24" s="55"/>
      <c r="J24" s="55"/>
      <c r="K24" s="55"/>
      <c r="L24" s="55"/>
      <c r="M24" s="49">
        <v>269.72604147593103</v>
      </c>
      <c r="N24" s="49">
        <v>1.09746233629502</v>
      </c>
      <c r="O24" s="49" t="s">
        <v>83</v>
      </c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</row>
    <row r="25" spans="1:31" ht="15" x14ac:dyDescent="0.2">
      <c r="A25" s="58">
        <v>43688</v>
      </c>
      <c r="B25" s="57"/>
      <c r="C25" s="56" t="s">
        <v>11</v>
      </c>
      <c r="D25" s="55" t="s">
        <v>37</v>
      </c>
      <c r="E25" s="56">
        <v>11.137006</v>
      </c>
      <c r="F25" s="56">
        <v>24</v>
      </c>
      <c r="G25" s="56"/>
      <c r="H25" s="56"/>
      <c r="I25" s="55"/>
      <c r="J25" s="55"/>
      <c r="K25" s="55"/>
      <c r="L25" s="55"/>
      <c r="M25" s="49">
        <v>274.46299987792901</v>
      </c>
      <c r="N25" s="49">
        <v>0.78900740669771097</v>
      </c>
      <c r="O25" s="49" t="s">
        <v>83</v>
      </c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1" ht="15" x14ac:dyDescent="0.2">
      <c r="A26" s="58">
        <v>43565</v>
      </c>
      <c r="B26" s="57">
        <v>0.32824074074074072</v>
      </c>
      <c r="C26" s="56" t="s">
        <v>11</v>
      </c>
      <c r="D26" s="55" t="s">
        <v>37</v>
      </c>
      <c r="E26" s="56">
        <v>15.162988</v>
      </c>
      <c r="F26" s="56">
        <v>27</v>
      </c>
      <c r="G26" s="56"/>
      <c r="H26" s="56"/>
      <c r="I26" s="55"/>
      <c r="J26" s="55"/>
      <c r="K26" s="55"/>
      <c r="L26" s="55"/>
      <c r="M26" s="49">
        <v>257.13700042724599</v>
      </c>
      <c r="N26" s="49">
        <v>1.2674112801181201</v>
      </c>
      <c r="O26" s="49" t="s">
        <v>83</v>
      </c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1" ht="15" x14ac:dyDescent="0.2">
      <c r="A27" s="58">
        <v>43471</v>
      </c>
      <c r="B27" s="57">
        <v>0.31959490740740742</v>
      </c>
      <c r="C27" s="56" t="s">
        <v>11</v>
      </c>
      <c r="D27" s="55" t="s">
        <v>37</v>
      </c>
      <c r="E27" s="56">
        <f t="shared" ref="E27:E34" si="5">MAX(K27,L27)</f>
        <v>15.885858431730014</v>
      </c>
      <c r="F27" s="56">
        <f t="shared" ref="F27:F34" si="6">G:G+H:H</f>
        <v>32</v>
      </c>
      <c r="G27" s="56">
        <v>0</v>
      </c>
      <c r="H27" s="56">
        <v>32</v>
      </c>
      <c r="I27" s="55">
        <v>0</v>
      </c>
      <c r="J27" s="55">
        <v>263.3</v>
      </c>
      <c r="K27" s="55">
        <v>0</v>
      </c>
      <c r="L27" s="55">
        <f>J:J-M:M</f>
        <v>15.885858431730014</v>
      </c>
      <c r="M27" s="49">
        <v>247.41414156827</v>
      </c>
      <c r="N27" s="49">
        <v>1.97801030981521</v>
      </c>
      <c r="O27" s="49" t="s">
        <v>86</v>
      </c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1" ht="15" x14ac:dyDescent="0.2">
      <c r="A28" s="58">
        <v>43469</v>
      </c>
      <c r="B28" s="57">
        <v>0.32818287037037036</v>
      </c>
      <c r="C28" s="56" t="s">
        <v>11</v>
      </c>
      <c r="D28" s="55" t="s">
        <v>37</v>
      </c>
      <c r="E28" s="56">
        <f t="shared" si="5"/>
        <v>12.168999938964987</v>
      </c>
      <c r="F28" s="56">
        <f t="shared" si="6"/>
        <v>29</v>
      </c>
      <c r="G28" s="56">
        <v>29</v>
      </c>
      <c r="H28" s="56">
        <v>0</v>
      </c>
      <c r="I28" s="55">
        <v>266</v>
      </c>
      <c r="J28" s="55">
        <v>0</v>
      </c>
      <c r="K28" s="55">
        <f>I:I-M:M</f>
        <v>12.168999938964987</v>
      </c>
      <c r="L28" s="55">
        <v>0</v>
      </c>
      <c r="M28" s="49">
        <v>253.83100006103501</v>
      </c>
      <c r="N28" s="49">
        <v>1.54484300751515</v>
      </c>
      <c r="O28" s="63" t="s">
        <v>85</v>
      </c>
      <c r="P28" s="49"/>
      <c r="Q28" s="49"/>
      <c r="R28" s="60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1" ht="15" x14ac:dyDescent="0.2">
      <c r="A29" s="58">
        <v>43368</v>
      </c>
      <c r="B29" s="57">
        <v>0.31611111111111112</v>
      </c>
      <c r="C29" s="56" t="s">
        <v>37</v>
      </c>
      <c r="D29" s="55" t="s">
        <v>37</v>
      </c>
      <c r="E29" s="56">
        <f t="shared" si="5"/>
        <v>0</v>
      </c>
      <c r="F29" s="56">
        <f t="shared" si="6"/>
        <v>0</v>
      </c>
      <c r="G29" s="56">
        <v>0</v>
      </c>
      <c r="H29" s="56">
        <v>0</v>
      </c>
      <c r="I29" s="55">
        <v>0</v>
      </c>
      <c r="J29" s="55">
        <v>0</v>
      </c>
      <c r="K29" s="55">
        <v>0</v>
      </c>
      <c r="L29" s="55">
        <v>0</v>
      </c>
      <c r="M29" s="49">
        <v>0</v>
      </c>
      <c r="N29" s="49">
        <v>0</v>
      </c>
      <c r="O29" s="49"/>
      <c r="P29" s="49"/>
      <c r="Q29" s="49"/>
      <c r="R29" s="60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1" ht="15" x14ac:dyDescent="0.2">
      <c r="A30" s="58">
        <v>43176</v>
      </c>
      <c r="B30" s="57">
        <v>0.31545138888888891</v>
      </c>
      <c r="C30" s="56" t="s">
        <v>37</v>
      </c>
      <c r="D30" s="55" t="s">
        <v>37</v>
      </c>
      <c r="E30" s="56">
        <f t="shared" si="5"/>
        <v>0</v>
      </c>
      <c r="F30" s="56">
        <f t="shared" si="6"/>
        <v>0</v>
      </c>
      <c r="G30" s="56">
        <v>0</v>
      </c>
      <c r="H30" s="56">
        <v>0</v>
      </c>
      <c r="I30" s="55">
        <v>0</v>
      </c>
      <c r="J30" s="55">
        <v>0</v>
      </c>
      <c r="K30" s="55">
        <f>I:I-M:M</f>
        <v>0</v>
      </c>
      <c r="L30" s="55">
        <f>J:J-M:M</f>
        <v>0</v>
      </c>
      <c r="M30" s="49">
        <v>0</v>
      </c>
      <c r="N30" s="49">
        <v>0</v>
      </c>
      <c r="O30" s="49"/>
      <c r="P30" s="49"/>
      <c r="Q30" s="49"/>
      <c r="R30" s="60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1" ht="15" x14ac:dyDescent="0.2">
      <c r="A31" s="58">
        <v>43048</v>
      </c>
      <c r="B31" s="57">
        <v>0.31545138888888891</v>
      </c>
      <c r="C31" s="56" t="s">
        <v>37</v>
      </c>
      <c r="D31" s="55" t="s">
        <v>37</v>
      </c>
      <c r="E31" s="56">
        <f t="shared" si="5"/>
        <v>0</v>
      </c>
      <c r="F31" s="56">
        <f t="shared" si="6"/>
        <v>0</v>
      </c>
      <c r="G31" s="56">
        <v>0</v>
      </c>
      <c r="H31" s="56">
        <v>0</v>
      </c>
      <c r="I31" s="55">
        <v>0</v>
      </c>
      <c r="J31" s="55">
        <v>0</v>
      </c>
      <c r="K31" s="55">
        <f>I:I-M:M</f>
        <v>0</v>
      </c>
      <c r="L31" s="55">
        <f>J:J-M:M</f>
        <v>0</v>
      </c>
      <c r="M31" s="49">
        <v>0</v>
      </c>
      <c r="N31" s="49">
        <v>0</v>
      </c>
      <c r="O31" s="49"/>
      <c r="P31" s="49"/>
      <c r="Q31" s="49"/>
      <c r="R31" s="60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1" ht="15" x14ac:dyDescent="0.2">
      <c r="A32" s="58">
        <v>42966</v>
      </c>
      <c r="B32" s="57">
        <v>0.3240972222222222</v>
      </c>
      <c r="C32" s="56" t="s">
        <v>37</v>
      </c>
      <c r="D32" s="55" t="s">
        <v>37</v>
      </c>
      <c r="E32" s="56">
        <f t="shared" si="5"/>
        <v>0</v>
      </c>
      <c r="F32" s="56">
        <f t="shared" si="6"/>
        <v>0</v>
      </c>
      <c r="G32" s="56">
        <v>0</v>
      </c>
      <c r="H32" s="56">
        <v>0</v>
      </c>
      <c r="I32" s="55">
        <v>0</v>
      </c>
      <c r="J32" s="55">
        <v>0</v>
      </c>
      <c r="K32" s="55">
        <f>I:I-M:M</f>
        <v>0</v>
      </c>
      <c r="L32" s="55">
        <f>J:J-M:M</f>
        <v>0</v>
      </c>
      <c r="M32" s="49">
        <v>0</v>
      </c>
      <c r="N32" s="49">
        <v>0</v>
      </c>
      <c r="O32" s="49"/>
      <c r="P32" s="49"/>
      <c r="Q32" s="49"/>
      <c r="R32" s="60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1" ht="15" x14ac:dyDescent="0.2">
      <c r="A33" s="58">
        <v>42927</v>
      </c>
      <c r="B33" s="57">
        <v>0.31960648148148146</v>
      </c>
      <c r="C33" s="56" t="s">
        <v>11</v>
      </c>
      <c r="D33" s="55" t="s">
        <v>37</v>
      </c>
      <c r="E33" s="56">
        <f t="shared" si="5"/>
        <v>13.190999450683989</v>
      </c>
      <c r="F33" s="56">
        <f t="shared" si="6"/>
        <v>31</v>
      </c>
      <c r="G33" s="56">
        <v>0</v>
      </c>
      <c r="H33" s="56">
        <v>31</v>
      </c>
      <c r="I33" s="55">
        <v>0</v>
      </c>
      <c r="J33" s="55">
        <v>280</v>
      </c>
      <c r="K33" s="55">
        <v>0</v>
      </c>
      <c r="L33" s="55">
        <f>J:J-M:M</f>
        <v>13.190999450683989</v>
      </c>
      <c r="M33" s="49">
        <v>266.80900054931601</v>
      </c>
      <c r="N33" s="49">
        <v>2.0478331836356598</v>
      </c>
      <c r="O33" s="49"/>
      <c r="P33" s="49"/>
      <c r="Q33" s="49"/>
      <c r="R33" s="60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</row>
    <row r="34" spans="1:31" ht="15" x14ac:dyDescent="0.2">
      <c r="A34" s="58">
        <v>42838</v>
      </c>
      <c r="B34" s="57">
        <v>0.32377314814814817</v>
      </c>
      <c r="C34" s="56" t="s">
        <v>11</v>
      </c>
      <c r="D34" s="55" t="s">
        <v>37</v>
      </c>
      <c r="E34" s="56">
        <f t="shared" si="5"/>
        <v>12.902999877929972</v>
      </c>
      <c r="F34" s="56">
        <f t="shared" si="6"/>
        <v>34</v>
      </c>
      <c r="G34" s="56">
        <v>0</v>
      </c>
      <c r="H34" s="56">
        <v>34</v>
      </c>
      <c r="I34" s="55">
        <v>0</v>
      </c>
      <c r="J34" s="55">
        <v>271.89999999999998</v>
      </c>
      <c r="K34" s="55">
        <v>0</v>
      </c>
      <c r="L34" s="55">
        <f>J:J-M:M</f>
        <v>12.902999877929972</v>
      </c>
      <c r="M34" s="49">
        <v>258.99700012207001</v>
      </c>
      <c r="N34" s="49">
        <v>1.1982039363844501</v>
      </c>
      <c r="O34" s="49"/>
      <c r="P34" s="49"/>
      <c r="Q34" s="49"/>
      <c r="R34" s="60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</row>
    <row r="35" spans="1:31" ht="15" x14ac:dyDescent="0.2">
      <c r="A35" s="58">
        <v>42765</v>
      </c>
      <c r="B35" s="57">
        <v>0.32804398148148151</v>
      </c>
      <c r="C35" s="56" t="s">
        <v>11</v>
      </c>
      <c r="D35" s="55" t="s">
        <v>37</v>
      </c>
      <c r="E35" s="56">
        <v>12.812128</v>
      </c>
      <c r="F35" s="56">
        <v>61</v>
      </c>
      <c r="G35" s="56"/>
      <c r="H35" s="56"/>
      <c r="I35" s="55"/>
      <c r="J35" s="55"/>
      <c r="K35" s="55"/>
      <c r="L35" s="55"/>
      <c r="M35" s="49">
        <v>249.78787786310301</v>
      </c>
      <c r="N35" s="49">
        <v>0.91323243227791295</v>
      </c>
      <c r="O35" s="49" t="s">
        <v>83</v>
      </c>
      <c r="P35" s="49"/>
      <c r="Q35" s="49"/>
      <c r="R35" s="62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</row>
    <row r="36" spans="1:31" ht="15" x14ac:dyDescent="0.2">
      <c r="A36" s="58">
        <v>42694</v>
      </c>
      <c r="B36" s="57">
        <v>0.32390046296296299</v>
      </c>
      <c r="C36" s="56" t="s">
        <v>37</v>
      </c>
      <c r="D36" s="55" t="s">
        <v>37</v>
      </c>
      <c r="E36" s="56">
        <f t="shared" ref="E36:E43" si="7">MAX(K36,L36)</f>
        <v>0</v>
      </c>
      <c r="F36" s="56">
        <f t="shared" ref="F36:F43" si="8">G:G+H:H</f>
        <v>0</v>
      </c>
      <c r="G36" s="56">
        <v>0</v>
      </c>
      <c r="H36" s="56">
        <v>0</v>
      </c>
      <c r="I36" s="55">
        <v>0</v>
      </c>
      <c r="J36" s="55">
        <v>0</v>
      </c>
      <c r="K36" s="55">
        <v>0</v>
      </c>
      <c r="L36" s="55">
        <v>0</v>
      </c>
      <c r="M36" s="49">
        <v>0</v>
      </c>
      <c r="N36" s="49">
        <v>0</v>
      </c>
      <c r="O36" s="49"/>
      <c r="P36" s="49"/>
      <c r="Q36" s="49"/>
      <c r="R36" s="60"/>
      <c r="S36" s="49"/>
      <c r="T36" s="49"/>
      <c r="U36" s="61"/>
      <c r="V36" s="49"/>
      <c r="W36" s="49"/>
      <c r="X36" s="49"/>
      <c r="Y36" s="49"/>
      <c r="Z36" s="49"/>
      <c r="AA36" s="49"/>
      <c r="AB36" s="49"/>
      <c r="AC36" s="49"/>
      <c r="AD36" s="49"/>
      <c r="AE36" s="49"/>
    </row>
    <row r="37" spans="1:31" ht="15" x14ac:dyDescent="0.2">
      <c r="A37" s="58">
        <v>42639</v>
      </c>
      <c r="B37" s="57">
        <v>0.31964120370370369</v>
      </c>
      <c r="C37" s="56" t="s">
        <v>11</v>
      </c>
      <c r="D37" s="55" t="s">
        <v>37</v>
      </c>
      <c r="E37" s="56">
        <f t="shared" si="7"/>
        <v>11.851109992134013</v>
      </c>
      <c r="F37" s="56">
        <f t="shared" si="8"/>
        <v>41</v>
      </c>
      <c r="G37" s="56">
        <v>0</v>
      </c>
      <c r="H37" s="56">
        <v>41</v>
      </c>
      <c r="I37" s="55">
        <v>0</v>
      </c>
      <c r="J37" s="55">
        <v>268.3</v>
      </c>
      <c r="K37" s="55">
        <v>0</v>
      </c>
      <c r="L37" s="55">
        <f t="shared" ref="L37:L43" si="9">J:J-M:M</f>
        <v>11.851109992134013</v>
      </c>
      <c r="M37" s="49">
        <v>256.448890007866</v>
      </c>
      <c r="N37" s="49">
        <v>1.79760751190489</v>
      </c>
      <c r="O37" s="49"/>
      <c r="P37" s="49"/>
      <c r="Q37" s="49"/>
      <c r="R37" s="60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</row>
    <row r="38" spans="1:31" ht="15" x14ac:dyDescent="0.2">
      <c r="A38" s="58">
        <v>42614</v>
      </c>
      <c r="B38" s="57">
        <v>0.3240972222222222</v>
      </c>
      <c r="C38" s="56" t="s">
        <v>11</v>
      </c>
      <c r="D38" s="55" t="s">
        <v>37</v>
      </c>
      <c r="E38" s="56">
        <f t="shared" si="7"/>
        <v>17.338000793457979</v>
      </c>
      <c r="F38" s="56">
        <f t="shared" si="8"/>
        <v>27</v>
      </c>
      <c r="G38" s="56">
        <v>0</v>
      </c>
      <c r="H38" s="56">
        <v>27</v>
      </c>
      <c r="I38" s="55">
        <v>0</v>
      </c>
      <c r="J38" s="55">
        <v>268.2</v>
      </c>
      <c r="K38" s="55">
        <v>0</v>
      </c>
      <c r="L38" s="55">
        <f t="shared" si="9"/>
        <v>17.338000793457979</v>
      </c>
      <c r="M38" s="49">
        <v>250.86199920654201</v>
      </c>
      <c r="N38" s="49">
        <v>1.2586325383014001</v>
      </c>
      <c r="O38" s="49"/>
      <c r="P38" s="49"/>
      <c r="Q38" s="49"/>
      <c r="R38" s="60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</row>
    <row r="39" spans="1:31" ht="15" x14ac:dyDescent="0.2">
      <c r="A39" s="58">
        <v>42568</v>
      </c>
      <c r="B39" s="57">
        <v>0.31592592592592594</v>
      </c>
      <c r="C39" s="56" t="s">
        <v>11</v>
      </c>
      <c r="D39" s="55" t="s">
        <v>37</v>
      </c>
      <c r="E39" s="56">
        <f t="shared" si="7"/>
        <v>12.648888821073001</v>
      </c>
      <c r="F39" s="56">
        <f t="shared" si="8"/>
        <v>28</v>
      </c>
      <c r="G39" s="56">
        <v>0</v>
      </c>
      <c r="H39" s="56">
        <v>28</v>
      </c>
      <c r="I39" s="55">
        <v>0</v>
      </c>
      <c r="J39" s="55">
        <v>286.89999999999998</v>
      </c>
      <c r="K39" s="55">
        <v>0</v>
      </c>
      <c r="L39" s="55">
        <f t="shared" si="9"/>
        <v>12.648888821073001</v>
      </c>
      <c r="M39" s="49">
        <v>274.25111117892698</v>
      </c>
      <c r="N39" s="49">
        <v>1.16583193883005</v>
      </c>
      <c r="O39" s="49"/>
      <c r="P39" s="49"/>
      <c r="Q39" s="49"/>
      <c r="R39" s="60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</row>
    <row r="40" spans="1:31" ht="15" x14ac:dyDescent="0.2">
      <c r="A40" s="58">
        <v>42383</v>
      </c>
      <c r="B40" s="57">
        <v>0.31983796296296296</v>
      </c>
      <c r="C40" s="56" t="s">
        <v>11</v>
      </c>
      <c r="D40" s="55" t="s">
        <v>37</v>
      </c>
      <c r="E40" s="56">
        <f t="shared" si="7"/>
        <v>17.333334181043995</v>
      </c>
      <c r="F40" s="56">
        <f t="shared" si="8"/>
        <v>27</v>
      </c>
      <c r="G40" s="56">
        <v>0</v>
      </c>
      <c r="H40" s="56">
        <v>27</v>
      </c>
      <c r="I40" s="55">
        <v>0</v>
      </c>
      <c r="J40" s="55">
        <v>268.2</v>
      </c>
      <c r="K40" s="55">
        <v>0</v>
      </c>
      <c r="L40" s="55">
        <f t="shared" si="9"/>
        <v>17.333334181043995</v>
      </c>
      <c r="M40" s="49">
        <v>250.86666581895599</v>
      </c>
      <c r="N40" s="49">
        <v>1.24997735892281</v>
      </c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</row>
    <row r="41" spans="1:31" ht="15" x14ac:dyDescent="0.2">
      <c r="A41" s="58">
        <v>42351</v>
      </c>
      <c r="B41" s="57">
        <v>0.31971064814814815</v>
      </c>
      <c r="C41" s="56" t="s">
        <v>11</v>
      </c>
      <c r="D41" s="55" t="s">
        <v>37</v>
      </c>
      <c r="E41" s="56">
        <f t="shared" si="7"/>
        <v>4.9702478582210006</v>
      </c>
      <c r="F41" s="56">
        <f t="shared" si="8"/>
        <v>16</v>
      </c>
      <c r="G41" s="56">
        <v>0</v>
      </c>
      <c r="H41" s="56">
        <v>16</v>
      </c>
      <c r="I41" s="55">
        <v>0</v>
      </c>
      <c r="J41" s="55">
        <v>252.8</v>
      </c>
      <c r="K41" s="55">
        <v>0</v>
      </c>
      <c r="L41" s="55">
        <f t="shared" si="9"/>
        <v>4.9702478582210006</v>
      </c>
      <c r="M41" s="49">
        <v>247.82975214177901</v>
      </c>
      <c r="N41" s="49">
        <v>1.66974262083261</v>
      </c>
      <c r="O41" s="5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</row>
    <row r="42" spans="1:31" ht="15" x14ac:dyDescent="0.2">
      <c r="A42" s="58">
        <v>42200</v>
      </c>
      <c r="B42" s="57">
        <v>0.31614583333333335</v>
      </c>
      <c r="C42" s="56" t="s">
        <v>11</v>
      </c>
      <c r="D42" s="55" t="s">
        <v>37</v>
      </c>
      <c r="E42" s="56">
        <f t="shared" si="7"/>
        <v>11.642222425673026</v>
      </c>
      <c r="F42" s="56">
        <f t="shared" si="8"/>
        <v>56</v>
      </c>
      <c r="G42" s="56">
        <v>0</v>
      </c>
      <c r="H42" s="56">
        <v>56</v>
      </c>
      <c r="I42" s="55">
        <v>0</v>
      </c>
      <c r="J42" s="55">
        <v>278.10000000000002</v>
      </c>
      <c r="K42" s="55">
        <v>0</v>
      </c>
      <c r="L42" s="55">
        <f t="shared" si="9"/>
        <v>11.642222425673026</v>
      </c>
      <c r="M42" s="49">
        <v>266.457777574327</v>
      </c>
      <c r="N42" s="49">
        <v>0.75084712043488</v>
      </c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</row>
    <row r="43" spans="1:31" ht="15" x14ac:dyDescent="0.2">
      <c r="A43" s="58">
        <v>41615</v>
      </c>
      <c r="B43" s="57"/>
      <c r="C43" s="56" t="s">
        <v>11</v>
      </c>
      <c r="D43" s="55"/>
      <c r="E43" s="56">
        <f t="shared" si="7"/>
        <v>11.151999816895</v>
      </c>
      <c r="F43" s="56">
        <f t="shared" si="8"/>
        <v>63</v>
      </c>
      <c r="G43" s="56">
        <v>0</v>
      </c>
      <c r="H43" s="56">
        <v>63</v>
      </c>
      <c r="I43" s="55">
        <v>0</v>
      </c>
      <c r="J43" s="55">
        <v>278.10000000000002</v>
      </c>
      <c r="K43" s="55">
        <v>0</v>
      </c>
      <c r="L43" s="55">
        <f t="shared" si="9"/>
        <v>11.151999816895</v>
      </c>
      <c r="M43" s="49">
        <v>266.94800018310502</v>
      </c>
      <c r="N43" s="49">
        <v>0.69202252625193295</v>
      </c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</row>
    <row r="44" spans="1:31" ht="15" x14ac:dyDescent="0.2">
      <c r="A44" s="58">
        <v>41366</v>
      </c>
      <c r="B44" s="57">
        <v>0.32403935185185184</v>
      </c>
      <c r="C44" s="56" t="s">
        <v>11</v>
      </c>
      <c r="D44" s="55" t="s">
        <v>37</v>
      </c>
      <c r="E44" s="56">
        <v>10.741</v>
      </c>
      <c r="F44" s="55">
        <v>34</v>
      </c>
      <c r="G44" s="56"/>
      <c r="H44" s="56"/>
      <c r="I44" s="55"/>
      <c r="J44" s="55"/>
      <c r="K44" s="55"/>
      <c r="L44" s="55"/>
      <c r="M44" s="49">
        <v>256.659000091552</v>
      </c>
      <c r="N44" s="49">
        <v>1.3209919299328701</v>
      </c>
      <c r="O44" s="49" t="s">
        <v>83</v>
      </c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</row>
    <row r="45" spans="1:31" ht="15" x14ac:dyDescent="0.2">
      <c r="A45" s="58">
        <v>41238</v>
      </c>
      <c r="B45" s="57">
        <v>0.32359953703703703</v>
      </c>
      <c r="C45" s="56" t="s">
        <v>11</v>
      </c>
      <c r="D45" s="55" t="s">
        <v>37</v>
      </c>
      <c r="E45" s="56">
        <f t="shared" ref="E45:E54" si="10">MAX(K45,L45)</f>
        <v>8.4590011596679915</v>
      </c>
      <c r="F45" s="56">
        <v>26</v>
      </c>
      <c r="G45" s="56">
        <v>0</v>
      </c>
      <c r="H45" s="56">
        <v>26</v>
      </c>
      <c r="I45" s="55">
        <v>0</v>
      </c>
      <c r="J45" s="55">
        <v>282</v>
      </c>
      <c r="K45" s="55">
        <v>0</v>
      </c>
      <c r="L45" s="55">
        <f>J:J-M:M</f>
        <v>8.4590011596679915</v>
      </c>
      <c r="M45" s="49">
        <v>273.54099884033201</v>
      </c>
      <c r="N45" s="49">
        <v>0.56197833097720795</v>
      </c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</row>
    <row r="46" spans="1:31" ht="15" x14ac:dyDescent="0.2">
      <c r="A46" s="58">
        <v>41192</v>
      </c>
      <c r="B46" s="57">
        <v>0.31489583333333332</v>
      </c>
      <c r="C46" s="56" t="s">
        <v>11</v>
      </c>
      <c r="D46" s="55" t="s">
        <v>37</v>
      </c>
      <c r="E46" s="56">
        <f t="shared" si="10"/>
        <v>13.775555589464005</v>
      </c>
      <c r="F46" s="56">
        <f t="shared" ref="F46:F54" si="11">G:G+H:H</f>
        <v>32</v>
      </c>
      <c r="G46" s="56">
        <v>0</v>
      </c>
      <c r="H46" s="56">
        <v>32</v>
      </c>
      <c r="I46" s="55">
        <v>0</v>
      </c>
      <c r="J46" s="55">
        <v>268.5</v>
      </c>
      <c r="K46" s="55">
        <v>0</v>
      </c>
      <c r="L46" s="55">
        <f>J:J-M:M</f>
        <v>13.775555589464005</v>
      </c>
      <c r="M46" s="49">
        <v>254.72444441053599</v>
      </c>
      <c r="N46" s="49">
        <v>1.0433189393906901</v>
      </c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</row>
    <row r="47" spans="1:31" ht="15" x14ac:dyDescent="0.2">
      <c r="A47" s="58">
        <v>41007</v>
      </c>
      <c r="B47" s="57">
        <v>0.31921296296296298</v>
      </c>
      <c r="C47" s="56" t="s">
        <v>11</v>
      </c>
      <c r="D47" s="55" t="s">
        <v>37</v>
      </c>
      <c r="E47" s="56">
        <f t="shared" si="10"/>
        <v>14.847934287836011</v>
      </c>
      <c r="F47" s="56">
        <f t="shared" si="11"/>
        <v>39</v>
      </c>
      <c r="G47" s="56">
        <v>39</v>
      </c>
      <c r="H47" s="56">
        <v>0</v>
      </c>
      <c r="I47" s="55">
        <v>268.3</v>
      </c>
      <c r="J47" s="55">
        <v>0</v>
      </c>
      <c r="K47" s="55">
        <f>I:I-M:M</f>
        <v>14.847934287836011</v>
      </c>
      <c r="L47" s="55">
        <v>0</v>
      </c>
      <c r="M47" s="49">
        <v>253.452065712164</v>
      </c>
      <c r="N47" s="49">
        <v>1.48497179385916</v>
      </c>
      <c r="O47" s="49" t="s">
        <v>84</v>
      </c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</row>
    <row r="48" spans="1:31" ht="15" x14ac:dyDescent="0.2">
      <c r="A48" s="58">
        <v>41000</v>
      </c>
      <c r="B48" s="57">
        <v>0.31505787037037036</v>
      </c>
      <c r="C48" s="56" t="s">
        <v>11</v>
      </c>
      <c r="D48" s="55" t="s">
        <v>37</v>
      </c>
      <c r="E48" s="56">
        <f t="shared" si="10"/>
        <v>4.6349990844730087</v>
      </c>
      <c r="F48" s="56">
        <f t="shared" si="11"/>
        <v>10</v>
      </c>
      <c r="G48" s="56">
        <v>0</v>
      </c>
      <c r="H48" s="56">
        <v>10</v>
      </c>
      <c r="I48" s="55">
        <v>0</v>
      </c>
      <c r="J48" s="55">
        <v>261.10000000000002</v>
      </c>
      <c r="K48" s="55">
        <v>0</v>
      </c>
      <c r="L48" s="55">
        <f t="shared" ref="L48:L53" si="12">J:J-M:M</f>
        <v>4.6349990844730087</v>
      </c>
      <c r="M48" s="49">
        <v>256.46500091552701</v>
      </c>
      <c r="N48" s="49">
        <v>1.6207634782344</v>
      </c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</row>
    <row r="49" spans="1:31" ht="15" x14ac:dyDescent="0.2">
      <c r="A49" s="58">
        <v>40991</v>
      </c>
      <c r="B49" s="57">
        <v>0.31934027777777779</v>
      </c>
      <c r="C49" s="56" t="s">
        <v>11</v>
      </c>
      <c r="D49" s="55" t="s">
        <v>37</v>
      </c>
      <c r="E49" s="56">
        <f t="shared" si="10"/>
        <v>11.85656584152099</v>
      </c>
      <c r="F49" s="56">
        <f t="shared" si="11"/>
        <v>40</v>
      </c>
      <c r="G49" s="56">
        <v>0</v>
      </c>
      <c r="H49" s="56">
        <v>40</v>
      </c>
      <c r="I49" s="55">
        <v>0</v>
      </c>
      <c r="J49" s="55">
        <v>279.5</v>
      </c>
      <c r="K49" s="55">
        <v>0</v>
      </c>
      <c r="L49" s="55">
        <f t="shared" si="12"/>
        <v>11.85656584152099</v>
      </c>
      <c r="M49" s="49">
        <v>267.64343415847901</v>
      </c>
      <c r="N49" s="49">
        <v>1.49761678305944</v>
      </c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</row>
    <row r="50" spans="1:31" ht="15" x14ac:dyDescent="0.2">
      <c r="A50" s="58">
        <v>40863</v>
      </c>
      <c r="B50" s="57">
        <v>0.3190277777777778</v>
      </c>
      <c r="C50" s="56" t="s">
        <v>11</v>
      </c>
      <c r="D50" s="55" t="s">
        <v>37</v>
      </c>
      <c r="E50" s="56">
        <f t="shared" si="10"/>
        <v>10.822999725342015</v>
      </c>
      <c r="F50" s="56">
        <f t="shared" si="11"/>
        <v>63</v>
      </c>
      <c r="G50" s="56">
        <v>0</v>
      </c>
      <c r="H50" s="56">
        <v>63</v>
      </c>
      <c r="I50" s="55">
        <v>0</v>
      </c>
      <c r="J50" s="55">
        <v>256.10000000000002</v>
      </c>
      <c r="K50" s="55">
        <v>0</v>
      </c>
      <c r="L50" s="55">
        <f t="shared" si="12"/>
        <v>10.822999725342015</v>
      </c>
      <c r="M50" s="49">
        <v>245.27700027465801</v>
      </c>
      <c r="N50" s="49">
        <v>1.0192989819034901</v>
      </c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</row>
    <row r="51" spans="1:31" ht="15" x14ac:dyDescent="0.2">
      <c r="A51" s="58">
        <v>40861</v>
      </c>
      <c r="B51" s="57">
        <v>0.32763888888888887</v>
      </c>
      <c r="C51" s="56" t="s">
        <v>37</v>
      </c>
      <c r="D51" s="55" t="s">
        <v>37</v>
      </c>
      <c r="E51" s="56">
        <f t="shared" si="10"/>
        <v>0</v>
      </c>
      <c r="F51" s="56">
        <f t="shared" si="11"/>
        <v>0</v>
      </c>
      <c r="G51" s="56">
        <v>0</v>
      </c>
      <c r="H51" s="56">
        <v>0</v>
      </c>
      <c r="I51" s="55">
        <v>0</v>
      </c>
      <c r="J51" s="55">
        <v>0</v>
      </c>
      <c r="K51" s="55">
        <f>I:I-M:M</f>
        <v>0</v>
      </c>
      <c r="L51" s="55">
        <f t="shared" si="12"/>
        <v>0</v>
      </c>
      <c r="M51" s="49">
        <v>0</v>
      </c>
      <c r="N51" s="49">
        <v>0</v>
      </c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</row>
    <row r="52" spans="1:31" ht="15" x14ac:dyDescent="0.2">
      <c r="A52" s="58">
        <v>40639</v>
      </c>
      <c r="B52" s="57">
        <v>0.31920138888888888</v>
      </c>
      <c r="C52" s="56" t="s">
        <v>11</v>
      </c>
      <c r="D52" s="55" t="s">
        <v>37</v>
      </c>
      <c r="E52" s="56">
        <f t="shared" si="10"/>
        <v>7.1859997558599957</v>
      </c>
      <c r="F52" s="56">
        <f t="shared" si="11"/>
        <v>14</v>
      </c>
      <c r="G52" s="56">
        <v>0</v>
      </c>
      <c r="H52" s="56">
        <v>14</v>
      </c>
      <c r="I52" s="55">
        <v>0</v>
      </c>
      <c r="J52" s="55">
        <v>264.2</v>
      </c>
      <c r="K52" s="55">
        <v>0</v>
      </c>
      <c r="L52" s="55">
        <f t="shared" si="12"/>
        <v>7.1859997558599957</v>
      </c>
      <c r="M52" s="49">
        <v>257.01400024413999</v>
      </c>
      <c r="N52" s="49">
        <v>1.05603212969657</v>
      </c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</row>
    <row r="53" spans="1:31" ht="15" x14ac:dyDescent="0.2">
      <c r="A53" s="58">
        <v>40534</v>
      </c>
      <c r="B53" s="57">
        <v>0.32353009259259258</v>
      </c>
      <c r="C53" s="56" t="s">
        <v>11</v>
      </c>
      <c r="D53" s="55" t="s">
        <v>37</v>
      </c>
      <c r="E53" s="56">
        <f t="shared" si="10"/>
        <v>7.4319998168950008</v>
      </c>
      <c r="F53" s="56">
        <f t="shared" si="11"/>
        <v>31</v>
      </c>
      <c r="G53" s="56">
        <v>0</v>
      </c>
      <c r="H53" s="56">
        <v>31</v>
      </c>
      <c r="I53" s="55">
        <v>0</v>
      </c>
      <c r="J53" s="55">
        <v>258.2</v>
      </c>
      <c r="K53" s="55">
        <v>0</v>
      </c>
      <c r="L53" s="55">
        <f t="shared" si="12"/>
        <v>7.4319998168950008</v>
      </c>
      <c r="M53" s="49">
        <v>250.76800018310499</v>
      </c>
      <c r="N53" s="49">
        <v>0.75523206269490595</v>
      </c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</row>
    <row r="54" spans="1:31" ht="15" x14ac:dyDescent="0.2">
      <c r="A54" s="58">
        <v>40440</v>
      </c>
      <c r="B54" s="57">
        <v>0.31511574074074072</v>
      </c>
      <c r="C54" s="56" t="s">
        <v>37</v>
      </c>
      <c r="D54" s="55" t="s">
        <v>37</v>
      </c>
      <c r="E54" s="56">
        <f t="shared" si="10"/>
        <v>0</v>
      </c>
      <c r="F54" s="56">
        <f t="shared" si="11"/>
        <v>0</v>
      </c>
      <c r="G54" s="56">
        <v>0</v>
      </c>
      <c r="H54" s="56">
        <v>0</v>
      </c>
      <c r="I54" s="55">
        <v>0</v>
      </c>
      <c r="J54" s="55">
        <v>0</v>
      </c>
      <c r="K54" s="55">
        <v>0</v>
      </c>
      <c r="L54" s="55">
        <v>0</v>
      </c>
      <c r="M54" s="49">
        <v>0</v>
      </c>
      <c r="N54" s="49">
        <v>0</v>
      </c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</row>
    <row r="55" spans="1:31" ht="15" x14ac:dyDescent="0.2">
      <c r="A55" s="58">
        <v>40232</v>
      </c>
      <c r="B55" s="57">
        <v>0.31533564814814813</v>
      </c>
      <c r="C55" s="56" t="s">
        <v>11</v>
      </c>
      <c r="D55" s="55" t="s">
        <v>37</v>
      </c>
      <c r="E55" s="56">
        <v>11.481806000000001</v>
      </c>
      <c r="F55" s="56">
        <v>49</v>
      </c>
      <c r="G55" s="56"/>
      <c r="H55" s="56"/>
      <c r="I55" s="55"/>
      <c r="J55" s="55"/>
      <c r="K55" s="55"/>
      <c r="L55" s="55"/>
      <c r="M55" s="49">
        <v>258.818182322604</v>
      </c>
      <c r="N55" s="49">
        <v>1.41987154296188</v>
      </c>
      <c r="O55" s="49" t="s">
        <v>83</v>
      </c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</row>
    <row r="56" spans="1:31" ht="15" x14ac:dyDescent="0.2">
      <c r="A56" s="58">
        <v>40157</v>
      </c>
      <c r="B56" s="57">
        <v>0.32819444444444446</v>
      </c>
      <c r="C56" s="56" t="s">
        <v>11</v>
      </c>
      <c r="D56" s="55" t="s">
        <v>37</v>
      </c>
      <c r="E56" s="56">
        <v>19.830000999999999</v>
      </c>
      <c r="F56" s="56">
        <v>72</v>
      </c>
      <c r="G56" s="56"/>
      <c r="H56" s="56"/>
      <c r="I56" s="55"/>
      <c r="J56" s="55"/>
      <c r="K56" s="56"/>
      <c r="L56" s="56"/>
      <c r="M56" s="49">
        <v>265.869999694824</v>
      </c>
      <c r="N56" s="49">
        <v>0.968657609667541</v>
      </c>
      <c r="O56" s="49" t="s">
        <v>83</v>
      </c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</row>
    <row r="57" spans="1:31" ht="15" x14ac:dyDescent="0.2">
      <c r="A57" s="58">
        <v>40118</v>
      </c>
      <c r="B57" s="57">
        <v>0.32383101851851853</v>
      </c>
      <c r="C57" s="56" t="s">
        <v>37</v>
      </c>
      <c r="D57" s="55" t="s">
        <v>37</v>
      </c>
      <c r="E57" s="56">
        <v>0</v>
      </c>
      <c r="F57" s="56">
        <f t="shared" ref="F57:F85" si="13">G:G+H:H</f>
        <v>0</v>
      </c>
      <c r="G57" s="56">
        <v>0</v>
      </c>
      <c r="H57" s="56">
        <v>0</v>
      </c>
      <c r="I57" s="55">
        <v>0</v>
      </c>
      <c r="J57" s="55">
        <v>0</v>
      </c>
      <c r="K57" s="55">
        <v>0</v>
      </c>
      <c r="L57" s="55">
        <v>0</v>
      </c>
      <c r="M57" s="49">
        <v>0</v>
      </c>
      <c r="N57" s="49">
        <v>0</v>
      </c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</row>
    <row r="58" spans="1:31" ht="15" x14ac:dyDescent="0.2">
      <c r="A58" s="58">
        <v>40079</v>
      </c>
      <c r="B58" s="57">
        <v>0.31951388888888888</v>
      </c>
      <c r="C58" s="56" t="s">
        <v>11</v>
      </c>
      <c r="D58" s="55" t="s">
        <v>37</v>
      </c>
      <c r="E58" s="56">
        <f t="shared" ref="E58:E85" si="14">MAX(K58,L58)</f>
        <v>16.639622727879981</v>
      </c>
      <c r="F58" s="56">
        <f t="shared" si="13"/>
        <v>226</v>
      </c>
      <c r="G58" s="56">
        <v>0</v>
      </c>
      <c r="H58" s="56">
        <v>226</v>
      </c>
      <c r="I58" s="55">
        <v>0</v>
      </c>
      <c r="J58" s="55">
        <v>268.89999999999998</v>
      </c>
      <c r="K58" s="55">
        <v>0</v>
      </c>
      <c r="L58" s="55">
        <f t="shared" ref="L58:L69" si="15">J:J-M:M</f>
        <v>16.639622727879981</v>
      </c>
      <c r="M58" s="49">
        <v>252.26037727212</v>
      </c>
      <c r="N58" s="49">
        <v>1.6644275040727901</v>
      </c>
      <c r="O58" s="49" t="s">
        <v>82</v>
      </c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</row>
    <row r="59" spans="1:31" ht="15" x14ac:dyDescent="0.2">
      <c r="A59" s="58">
        <v>40063</v>
      </c>
      <c r="B59" s="57">
        <v>0.31959490740740742</v>
      </c>
      <c r="C59" s="56" t="s">
        <v>11</v>
      </c>
      <c r="D59" s="55" t="s">
        <v>37</v>
      </c>
      <c r="E59" s="56">
        <f t="shared" si="14"/>
        <v>16.906363747336968</v>
      </c>
      <c r="F59" s="56">
        <f t="shared" si="13"/>
        <v>157</v>
      </c>
      <c r="G59" s="56">
        <v>0</v>
      </c>
      <c r="H59" s="56">
        <v>157</v>
      </c>
      <c r="I59" s="55">
        <v>0</v>
      </c>
      <c r="J59" s="55">
        <v>284.2</v>
      </c>
      <c r="K59" s="55">
        <v>0</v>
      </c>
      <c r="L59" s="55">
        <f t="shared" si="15"/>
        <v>16.906363747336968</v>
      </c>
      <c r="M59" s="49">
        <v>267.29363625266302</v>
      </c>
      <c r="N59" s="49">
        <v>1.4847276297462799</v>
      </c>
      <c r="O59" s="49" t="s">
        <v>82</v>
      </c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</row>
    <row r="60" spans="1:31" ht="15" x14ac:dyDescent="0.2">
      <c r="A60" s="58">
        <v>39871</v>
      </c>
      <c r="B60" s="57">
        <v>0.3200925925925926</v>
      </c>
      <c r="C60" s="56" t="s">
        <v>11</v>
      </c>
      <c r="D60" s="55" t="s">
        <v>37</v>
      </c>
      <c r="E60" s="56">
        <f t="shared" si="14"/>
        <v>10.409091741388977</v>
      </c>
      <c r="F60" s="56">
        <f t="shared" si="13"/>
        <v>75</v>
      </c>
      <c r="G60" s="56">
        <v>49</v>
      </c>
      <c r="H60" s="56">
        <v>26</v>
      </c>
      <c r="I60" s="55">
        <v>264.10000000000002</v>
      </c>
      <c r="J60" s="55">
        <v>264.2</v>
      </c>
      <c r="K60" s="55">
        <f>I:I-M:M</f>
        <v>10.309091741389011</v>
      </c>
      <c r="L60" s="55">
        <f t="shared" si="15"/>
        <v>10.409091741388977</v>
      </c>
      <c r="M60" s="49">
        <v>253.79090825861101</v>
      </c>
      <c r="N60" s="49">
        <v>0.90328189600609998</v>
      </c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</row>
    <row r="61" spans="1:31" ht="15" x14ac:dyDescent="0.2">
      <c r="A61" s="58">
        <v>39846</v>
      </c>
      <c r="B61" s="57">
        <v>0.32438657407407406</v>
      </c>
      <c r="C61" s="56" t="s">
        <v>11</v>
      </c>
      <c r="D61" s="55" t="s">
        <v>37</v>
      </c>
      <c r="E61" s="56">
        <f t="shared" si="14"/>
        <v>7.8050003051760086</v>
      </c>
      <c r="F61" s="56">
        <f t="shared" si="13"/>
        <v>53</v>
      </c>
      <c r="G61" s="56">
        <v>4</v>
      </c>
      <c r="H61" s="56">
        <v>49</v>
      </c>
      <c r="I61" s="55">
        <v>249.3</v>
      </c>
      <c r="J61" s="55">
        <v>252.4</v>
      </c>
      <c r="K61" s="55">
        <f>I:I-M:M</f>
        <v>4.7050003051760143</v>
      </c>
      <c r="L61" s="55">
        <f t="shared" si="15"/>
        <v>7.8050003051760086</v>
      </c>
      <c r="M61" s="49">
        <v>244.594999694824</v>
      </c>
      <c r="N61" s="49">
        <v>1.6306661833609499</v>
      </c>
      <c r="O61" s="49" t="s">
        <v>81</v>
      </c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</row>
    <row r="62" spans="1:31" ht="15" x14ac:dyDescent="0.2">
      <c r="A62" s="58">
        <v>39823</v>
      </c>
      <c r="B62" s="57">
        <v>0.32003472222222223</v>
      </c>
      <c r="C62" s="56" t="s">
        <v>11</v>
      </c>
      <c r="D62" s="55" t="s">
        <v>37</v>
      </c>
      <c r="E62" s="56">
        <f t="shared" si="14"/>
        <v>8.0139994812020063</v>
      </c>
      <c r="F62" s="56">
        <f t="shared" si="13"/>
        <v>5</v>
      </c>
      <c r="G62" s="56">
        <v>0</v>
      </c>
      <c r="H62" s="56">
        <v>5</v>
      </c>
      <c r="I62" s="55">
        <v>0</v>
      </c>
      <c r="J62" s="55">
        <v>261.3</v>
      </c>
      <c r="K62" s="55">
        <v>0</v>
      </c>
      <c r="L62" s="55">
        <f t="shared" si="15"/>
        <v>8.0139994812020063</v>
      </c>
      <c r="M62" s="49">
        <v>253.28600051879801</v>
      </c>
      <c r="N62" s="49">
        <v>1.50512708512505</v>
      </c>
      <c r="O62" s="5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</row>
    <row r="63" spans="1:31" ht="15" x14ac:dyDescent="0.2">
      <c r="A63" s="58">
        <v>39798</v>
      </c>
      <c r="B63" s="57">
        <v>0.32420138888888889</v>
      </c>
      <c r="C63" s="56" t="s">
        <v>11</v>
      </c>
      <c r="D63" s="55" t="s">
        <v>37</v>
      </c>
      <c r="E63" s="56">
        <f t="shared" si="14"/>
        <v>5.4789999389649893</v>
      </c>
      <c r="F63" s="56">
        <f t="shared" si="13"/>
        <v>4</v>
      </c>
      <c r="G63" s="56">
        <v>0</v>
      </c>
      <c r="H63" s="56">
        <v>4</v>
      </c>
      <c r="I63" s="55">
        <v>0</v>
      </c>
      <c r="J63" s="55">
        <v>262.5</v>
      </c>
      <c r="K63" s="55">
        <v>0</v>
      </c>
      <c r="L63" s="55">
        <f t="shared" si="15"/>
        <v>5.4789999389649893</v>
      </c>
      <c r="M63" s="49">
        <v>257.02100006103501</v>
      </c>
      <c r="N63" s="49">
        <v>0.77243547841187699</v>
      </c>
      <c r="O63" s="49" t="s">
        <v>80</v>
      </c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</row>
    <row r="64" spans="1:31" ht="15" x14ac:dyDescent="0.2">
      <c r="A64" s="58">
        <v>39750</v>
      </c>
      <c r="B64" s="57">
        <v>0.32385416666666667</v>
      </c>
      <c r="C64" s="56" t="s">
        <v>11</v>
      </c>
      <c r="D64" s="55" t="s">
        <v>37</v>
      </c>
      <c r="E64" s="56">
        <f t="shared" si="14"/>
        <v>4.9829997253419833</v>
      </c>
      <c r="F64" s="56">
        <f t="shared" si="13"/>
        <v>3</v>
      </c>
      <c r="G64" s="56">
        <v>0</v>
      </c>
      <c r="H64" s="56">
        <v>3</v>
      </c>
      <c r="I64" s="55">
        <v>0</v>
      </c>
      <c r="J64" s="55">
        <v>258.89999999999998</v>
      </c>
      <c r="K64" s="55">
        <v>0</v>
      </c>
      <c r="L64" s="55">
        <f t="shared" si="15"/>
        <v>4.9829997253419833</v>
      </c>
      <c r="M64" s="49">
        <v>253.91700027465799</v>
      </c>
      <c r="N64" s="49">
        <v>1.01094490407534</v>
      </c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</row>
    <row r="65" spans="1:31" ht="15" x14ac:dyDescent="0.2">
      <c r="A65" s="58">
        <v>39734</v>
      </c>
      <c r="B65" s="57">
        <v>0.32393518518518516</v>
      </c>
      <c r="C65" s="56" t="s">
        <v>11</v>
      </c>
      <c r="D65" s="55" t="s">
        <v>37</v>
      </c>
      <c r="E65" s="56">
        <f t="shared" si="14"/>
        <v>7.0750001525879895</v>
      </c>
      <c r="F65" s="56">
        <f t="shared" si="13"/>
        <v>23</v>
      </c>
      <c r="G65" s="56">
        <v>22</v>
      </c>
      <c r="H65" s="56">
        <v>1</v>
      </c>
      <c r="I65" s="55">
        <v>260</v>
      </c>
      <c r="J65" s="55">
        <v>256.5</v>
      </c>
      <c r="K65" s="55">
        <f t="shared" ref="K65:K71" si="16">I:I-M:M</f>
        <v>7.0750001525879895</v>
      </c>
      <c r="L65" s="55">
        <f t="shared" si="15"/>
        <v>3.5750001525879895</v>
      </c>
      <c r="M65" s="49">
        <v>252.92499984741201</v>
      </c>
      <c r="N65" s="49">
        <v>1.45625292183225</v>
      </c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</row>
    <row r="66" spans="1:31" ht="15" x14ac:dyDescent="0.2">
      <c r="A66" s="58">
        <v>39711</v>
      </c>
      <c r="B66" s="57">
        <v>0.31969907407407405</v>
      </c>
      <c r="C66" s="56" t="s">
        <v>37</v>
      </c>
      <c r="D66" s="55" t="s">
        <v>37</v>
      </c>
      <c r="E66" s="56">
        <f t="shared" si="14"/>
        <v>0</v>
      </c>
      <c r="F66" s="56">
        <f t="shared" si="13"/>
        <v>0</v>
      </c>
      <c r="G66" s="56">
        <v>0</v>
      </c>
      <c r="H66" s="56">
        <v>0</v>
      </c>
      <c r="I66" s="55">
        <v>0</v>
      </c>
      <c r="J66" s="55">
        <v>0</v>
      </c>
      <c r="K66" s="55">
        <f t="shared" si="16"/>
        <v>0</v>
      </c>
      <c r="L66" s="55">
        <f t="shared" si="15"/>
        <v>0</v>
      </c>
      <c r="M66" s="49">
        <v>0</v>
      </c>
      <c r="N66" s="49">
        <v>0</v>
      </c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</row>
    <row r="67" spans="1:31" ht="15" x14ac:dyDescent="0.2">
      <c r="A67" s="58">
        <v>39551</v>
      </c>
      <c r="B67" s="57">
        <v>0.31943287037037038</v>
      </c>
      <c r="C67" s="56" t="s">
        <v>37</v>
      </c>
      <c r="D67" s="55" t="s">
        <v>37</v>
      </c>
      <c r="E67" s="56">
        <f t="shared" si="14"/>
        <v>0</v>
      </c>
      <c r="F67" s="56">
        <f t="shared" si="13"/>
        <v>0</v>
      </c>
      <c r="G67" s="56">
        <v>0</v>
      </c>
      <c r="H67" s="56">
        <v>0</v>
      </c>
      <c r="I67" s="55">
        <v>0</v>
      </c>
      <c r="J67" s="55">
        <v>0</v>
      </c>
      <c r="K67" s="55">
        <f t="shared" si="16"/>
        <v>0</v>
      </c>
      <c r="L67" s="55">
        <f t="shared" si="15"/>
        <v>0</v>
      </c>
      <c r="M67" s="49">
        <v>0</v>
      </c>
      <c r="N67" s="49">
        <v>0</v>
      </c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</row>
    <row r="68" spans="1:31" ht="15" x14ac:dyDescent="0.2">
      <c r="A68" s="58">
        <v>39533</v>
      </c>
      <c r="B68" s="57">
        <v>0.3278240740740741</v>
      </c>
      <c r="C68" s="56" t="s">
        <v>37</v>
      </c>
      <c r="D68" s="55" t="s">
        <v>37</v>
      </c>
      <c r="E68" s="56">
        <f t="shared" si="14"/>
        <v>0</v>
      </c>
      <c r="F68" s="56">
        <f t="shared" si="13"/>
        <v>0</v>
      </c>
      <c r="G68" s="56">
        <v>0</v>
      </c>
      <c r="H68" s="56">
        <v>0</v>
      </c>
      <c r="I68" s="55">
        <v>0</v>
      </c>
      <c r="J68" s="55">
        <v>0</v>
      </c>
      <c r="K68" s="55">
        <f t="shared" si="16"/>
        <v>0</v>
      </c>
      <c r="L68" s="55">
        <f t="shared" si="15"/>
        <v>0</v>
      </c>
      <c r="M68" s="49">
        <v>0</v>
      </c>
      <c r="N68" s="49">
        <v>0</v>
      </c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</row>
    <row r="69" spans="1:31" ht="15" x14ac:dyDescent="0.2">
      <c r="A69" s="58">
        <v>39503</v>
      </c>
      <c r="B69" s="57">
        <v>0.31946759259259261</v>
      </c>
      <c r="C69" s="56" t="s">
        <v>37</v>
      </c>
      <c r="D69" s="55" t="s">
        <v>37</v>
      </c>
      <c r="E69" s="56">
        <f t="shared" si="14"/>
        <v>0</v>
      </c>
      <c r="F69" s="56">
        <f t="shared" si="13"/>
        <v>0</v>
      </c>
      <c r="G69" s="56">
        <v>0</v>
      </c>
      <c r="H69" s="56">
        <v>0</v>
      </c>
      <c r="I69" s="55">
        <v>0</v>
      </c>
      <c r="J69" s="55">
        <v>0</v>
      </c>
      <c r="K69" s="55">
        <f t="shared" si="16"/>
        <v>0</v>
      </c>
      <c r="L69" s="55">
        <f t="shared" si="15"/>
        <v>0</v>
      </c>
      <c r="M69" s="49">
        <v>0</v>
      </c>
      <c r="N69" s="49">
        <v>0</v>
      </c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</row>
    <row r="70" spans="1:31" ht="15" x14ac:dyDescent="0.2">
      <c r="A70" s="58">
        <v>39480</v>
      </c>
      <c r="B70" s="57">
        <v>0.31533564814814813</v>
      </c>
      <c r="C70" s="56" t="s">
        <v>11</v>
      </c>
      <c r="D70" s="55" t="s">
        <v>37</v>
      </c>
      <c r="E70" s="56">
        <f t="shared" si="14"/>
        <v>5.9060002136239973</v>
      </c>
      <c r="F70" s="56">
        <f t="shared" si="13"/>
        <v>12</v>
      </c>
      <c r="G70" s="56">
        <v>12</v>
      </c>
      <c r="H70" s="56">
        <v>0</v>
      </c>
      <c r="I70" s="55">
        <v>252.1</v>
      </c>
      <c r="J70" s="55">
        <v>0</v>
      </c>
      <c r="K70" s="55">
        <f t="shared" si="16"/>
        <v>5.9060002136239973</v>
      </c>
      <c r="L70" s="55">
        <v>0</v>
      </c>
      <c r="M70" s="49">
        <v>246.193999786376</v>
      </c>
      <c r="N70" s="49">
        <v>1.22497454768452</v>
      </c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</row>
    <row r="71" spans="1:31" ht="15" x14ac:dyDescent="0.2">
      <c r="A71" s="58">
        <v>39432</v>
      </c>
      <c r="B71" s="57">
        <v>0.31525462962962963</v>
      </c>
      <c r="C71" s="56" t="s">
        <v>37</v>
      </c>
      <c r="D71" s="55" t="s">
        <v>37</v>
      </c>
      <c r="E71" s="56">
        <f t="shared" si="14"/>
        <v>0</v>
      </c>
      <c r="F71" s="56">
        <f t="shared" si="13"/>
        <v>0</v>
      </c>
      <c r="G71" s="56">
        <v>0</v>
      </c>
      <c r="H71" s="56">
        <v>0</v>
      </c>
      <c r="I71" s="55">
        <v>0</v>
      </c>
      <c r="J71" s="55">
        <v>0</v>
      </c>
      <c r="K71" s="55">
        <f t="shared" si="16"/>
        <v>0</v>
      </c>
      <c r="L71" s="55">
        <f>J:J-M:M</f>
        <v>0</v>
      </c>
      <c r="M71" s="49">
        <v>0</v>
      </c>
      <c r="N71" s="49">
        <v>0</v>
      </c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</row>
    <row r="72" spans="1:31" ht="15" x14ac:dyDescent="0.2">
      <c r="A72" s="58">
        <v>39430</v>
      </c>
      <c r="B72" s="57">
        <v>0.32372685185185185</v>
      </c>
      <c r="C72" s="56" t="s">
        <v>37</v>
      </c>
      <c r="D72" s="55" t="s">
        <v>37</v>
      </c>
      <c r="E72" s="56">
        <f t="shared" si="14"/>
        <v>0</v>
      </c>
      <c r="F72" s="56">
        <f t="shared" si="13"/>
        <v>0</v>
      </c>
      <c r="G72" s="56">
        <v>0</v>
      </c>
      <c r="H72" s="56">
        <v>0</v>
      </c>
      <c r="I72" s="55">
        <v>0</v>
      </c>
      <c r="J72" s="55">
        <v>0</v>
      </c>
      <c r="K72" s="55">
        <v>0</v>
      </c>
      <c r="L72" s="55">
        <v>0</v>
      </c>
      <c r="M72" s="49">
        <v>0</v>
      </c>
      <c r="N72" s="49">
        <v>0</v>
      </c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</row>
    <row r="73" spans="1:31" ht="15" x14ac:dyDescent="0.2">
      <c r="A73" s="58">
        <v>39405</v>
      </c>
      <c r="B73" s="57">
        <v>0.32783564814814814</v>
      </c>
      <c r="C73" s="56" t="s">
        <v>37</v>
      </c>
      <c r="D73" s="55" t="s">
        <v>37</v>
      </c>
      <c r="E73" s="56">
        <f t="shared" si="14"/>
        <v>0</v>
      </c>
      <c r="F73" s="56">
        <f t="shared" si="13"/>
        <v>0</v>
      </c>
      <c r="G73" s="56">
        <v>0</v>
      </c>
      <c r="H73" s="56">
        <v>0</v>
      </c>
      <c r="I73" s="55">
        <v>0</v>
      </c>
      <c r="J73" s="55">
        <v>0</v>
      </c>
      <c r="K73" s="55">
        <f t="shared" ref="K73:K85" si="17">I:I-M:M</f>
        <v>0</v>
      </c>
      <c r="L73" s="55">
        <f>J:J-M:M</f>
        <v>0</v>
      </c>
      <c r="M73" s="49">
        <v>0</v>
      </c>
      <c r="N73" s="49">
        <v>0</v>
      </c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</row>
    <row r="74" spans="1:31" ht="15" x14ac:dyDescent="0.2">
      <c r="A74" s="58">
        <v>39398</v>
      </c>
      <c r="B74" s="57">
        <v>0.32347222222222222</v>
      </c>
      <c r="C74" s="56" t="s">
        <v>11</v>
      </c>
      <c r="D74" s="55" t="s">
        <v>37</v>
      </c>
      <c r="E74" s="56">
        <f t="shared" si="14"/>
        <v>7.6069999694829846</v>
      </c>
      <c r="F74" s="56">
        <f t="shared" si="13"/>
        <v>20</v>
      </c>
      <c r="G74" s="56">
        <v>20</v>
      </c>
      <c r="H74" s="56">
        <v>0</v>
      </c>
      <c r="I74" s="55">
        <v>260.39999999999998</v>
      </c>
      <c r="J74" s="55">
        <v>0</v>
      </c>
      <c r="K74" s="55">
        <f t="shared" si="17"/>
        <v>7.6069999694829846</v>
      </c>
      <c r="L74" s="55">
        <v>0</v>
      </c>
      <c r="M74" s="49">
        <v>252.79300003051699</v>
      </c>
      <c r="N74" s="49">
        <v>1.4800174112333999</v>
      </c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</row>
    <row r="75" spans="1:31" ht="15" x14ac:dyDescent="0.2">
      <c r="A75" s="58">
        <v>39375</v>
      </c>
      <c r="B75" s="57">
        <v>0.31939814814814815</v>
      </c>
      <c r="C75" s="56" t="s">
        <v>37</v>
      </c>
      <c r="D75" s="55" t="s">
        <v>37</v>
      </c>
      <c r="E75" s="56">
        <f t="shared" si="14"/>
        <v>0</v>
      </c>
      <c r="F75" s="56">
        <f t="shared" si="13"/>
        <v>0</v>
      </c>
      <c r="G75" s="56">
        <v>0</v>
      </c>
      <c r="H75" s="56">
        <v>0</v>
      </c>
      <c r="I75" s="55">
        <v>0</v>
      </c>
      <c r="J75" s="55">
        <v>0</v>
      </c>
      <c r="K75" s="55">
        <f t="shared" si="17"/>
        <v>0</v>
      </c>
      <c r="L75" s="49">
        <v>0</v>
      </c>
      <c r="M75" s="49">
        <v>0</v>
      </c>
      <c r="N75" s="49">
        <v>0</v>
      </c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</row>
    <row r="76" spans="1:31" ht="15" x14ac:dyDescent="0.2">
      <c r="A76" s="58">
        <v>39366</v>
      </c>
      <c r="B76" s="57">
        <v>0.32377314814814817</v>
      </c>
      <c r="C76" s="56" t="s">
        <v>37</v>
      </c>
      <c r="D76" s="55" t="s">
        <v>37</v>
      </c>
      <c r="E76" s="56">
        <f t="shared" si="14"/>
        <v>0</v>
      </c>
      <c r="F76" s="56">
        <f t="shared" si="13"/>
        <v>0</v>
      </c>
      <c r="G76" s="56">
        <v>0</v>
      </c>
      <c r="H76" s="56">
        <v>0</v>
      </c>
      <c r="I76" s="55">
        <v>0</v>
      </c>
      <c r="J76" s="55">
        <v>0</v>
      </c>
      <c r="K76" s="55">
        <f t="shared" si="17"/>
        <v>0</v>
      </c>
      <c r="L76" s="55">
        <f t="shared" ref="L76:L85" si="18">J:J-M:M</f>
        <v>0</v>
      </c>
      <c r="M76" s="49">
        <v>0</v>
      </c>
      <c r="N76" s="49">
        <v>0</v>
      </c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</row>
    <row r="77" spans="1:31" ht="15" x14ac:dyDescent="0.2">
      <c r="A77" s="58">
        <v>39352</v>
      </c>
      <c r="B77" s="57">
        <v>0.31537037037037036</v>
      </c>
      <c r="C77" s="56" t="s">
        <v>37</v>
      </c>
      <c r="D77" s="55" t="s">
        <v>37</v>
      </c>
      <c r="E77" s="56">
        <f t="shared" si="14"/>
        <v>0</v>
      </c>
      <c r="F77" s="56">
        <f t="shared" si="13"/>
        <v>0</v>
      </c>
      <c r="G77" s="56">
        <v>0</v>
      </c>
      <c r="H77" s="56">
        <v>0</v>
      </c>
      <c r="I77" s="55">
        <v>0</v>
      </c>
      <c r="J77" s="55">
        <v>0</v>
      </c>
      <c r="K77" s="55">
        <f t="shared" si="17"/>
        <v>0</v>
      </c>
      <c r="L77" s="55">
        <f t="shared" si="18"/>
        <v>0</v>
      </c>
      <c r="M77" s="49">
        <v>0</v>
      </c>
      <c r="N77" s="49">
        <v>0</v>
      </c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</row>
    <row r="78" spans="1:31" ht="15" x14ac:dyDescent="0.2">
      <c r="A78" s="58">
        <v>39327</v>
      </c>
      <c r="B78" s="57">
        <v>0.31965277777777779</v>
      </c>
      <c r="C78" s="56" t="s">
        <v>37</v>
      </c>
      <c r="D78" s="55" t="s">
        <v>37</v>
      </c>
      <c r="E78" s="56">
        <f t="shared" si="14"/>
        <v>0</v>
      </c>
      <c r="F78" s="56">
        <f t="shared" si="13"/>
        <v>0</v>
      </c>
      <c r="G78" s="56">
        <v>0</v>
      </c>
      <c r="H78" s="56">
        <v>0</v>
      </c>
      <c r="I78" s="55">
        <v>0</v>
      </c>
      <c r="J78" s="55">
        <v>0</v>
      </c>
      <c r="K78" s="55">
        <f t="shared" si="17"/>
        <v>0</v>
      </c>
      <c r="L78" s="55">
        <f t="shared" si="18"/>
        <v>0</v>
      </c>
      <c r="M78" s="49">
        <v>0</v>
      </c>
      <c r="N78" s="49">
        <v>0</v>
      </c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</row>
    <row r="79" spans="1:31" ht="15" x14ac:dyDescent="0.2">
      <c r="A79" s="58">
        <v>39158</v>
      </c>
      <c r="B79" s="57">
        <v>0.32399305555555558</v>
      </c>
      <c r="C79" s="56" t="s">
        <v>37</v>
      </c>
      <c r="D79" s="55" t="s">
        <v>37</v>
      </c>
      <c r="E79" s="56">
        <f t="shared" si="14"/>
        <v>0</v>
      </c>
      <c r="F79" s="56">
        <f t="shared" si="13"/>
        <v>0</v>
      </c>
      <c r="G79" s="56">
        <v>0</v>
      </c>
      <c r="H79" s="56">
        <v>0</v>
      </c>
      <c r="I79" s="55">
        <v>0</v>
      </c>
      <c r="J79" s="55">
        <v>0</v>
      </c>
      <c r="K79" s="55">
        <f t="shared" si="17"/>
        <v>0</v>
      </c>
      <c r="L79" s="55">
        <f t="shared" si="18"/>
        <v>0</v>
      </c>
      <c r="M79" s="49">
        <v>0</v>
      </c>
      <c r="N79" s="49">
        <v>0</v>
      </c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</row>
    <row r="80" spans="1:31" ht="15" x14ac:dyDescent="0.2">
      <c r="A80" s="58">
        <v>39151</v>
      </c>
      <c r="B80" s="57">
        <v>0.31971064814814815</v>
      </c>
      <c r="C80" s="56" t="s">
        <v>37</v>
      </c>
      <c r="D80" s="55" t="s">
        <v>37</v>
      </c>
      <c r="E80" s="56">
        <f t="shared" si="14"/>
        <v>0</v>
      </c>
      <c r="F80" s="56">
        <f t="shared" si="13"/>
        <v>0</v>
      </c>
      <c r="G80" s="56">
        <v>0</v>
      </c>
      <c r="H80" s="56">
        <v>0</v>
      </c>
      <c r="I80" s="55">
        <v>0</v>
      </c>
      <c r="J80" s="55">
        <v>0</v>
      </c>
      <c r="K80" s="55">
        <f t="shared" si="17"/>
        <v>0</v>
      </c>
      <c r="L80" s="55">
        <f t="shared" si="18"/>
        <v>0</v>
      </c>
      <c r="M80" s="49">
        <v>0</v>
      </c>
      <c r="N80" s="49">
        <v>0</v>
      </c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</row>
    <row r="81" spans="1:31" ht="15" x14ac:dyDescent="0.2">
      <c r="A81" s="58">
        <v>39144</v>
      </c>
      <c r="B81" s="57">
        <v>0.31550925925925927</v>
      </c>
      <c r="C81" s="56" t="s">
        <v>37</v>
      </c>
      <c r="D81" s="55" t="s">
        <v>37</v>
      </c>
      <c r="E81" s="56">
        <f t="shared" si="14"/>
        <v>0</v>
      </c>
      <c r="F81" s="56">
        <f t="shared" si="13"/>
        <v>0</v>
      </c>
      <c r="G81" s="56">
        <v>0</v>
      </c>
      <c r="H81" s="56">
        <v>0</v>
      </c>
      <c r="I81" s="55">
        <v>0</v>
      </c>
      <c r="J81" s="55">
        <v>0</v>
      </c>
      <c r="K81" s="55">
        <f t="shared" si="17"/>
        <v>0</v>
      </c>
      <c r="L81" s="55">
        <f t="shared" si="18"/>
        <v>0</v>
      </c>
      <c r="M81" s="49">
        <v>0</v>
      </c>
      <c r="N81" s="49">
        <v>0</v>
      </c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</row>
    <row r="82" spans="1:31" ht="15" x14ac:dyDescent="0.2">
      <c r="A82" s="58">
        <v>39135</v>
      </c>
      <c r="B82" s="57">
        <v>0.31967592592592592</v>
      </c>
      <c r="C82" s="56" t="s">
        <v>37</v>
      </c>
      <c r="D82" s="55" t="s">
        <v>37</v>
      </c>
      <c r="E82" s="56">
        <f t="shared" si="14"/>
        <v>0</v>
      </c>
      <c r="F82" s="56">
        <f t="shared" si="13"/>
        <v>0</v>
      </c>
      <c r="G82" s="56">
        <v>0</v>
      </c>
      <c r="H82" s="56">
        <v>0</v>
      </c>
      <c r="I82" s="55">
        <v>0</v>
      </c>
      <c r="J82" s="55">
        <v>0</v>
      </c>
      <c r="K82" s="55">
        <f t="shared" si="17"/>
        <v>0</v>
      </c>
      <c r="L82" s="55">
        <f t="shared" si="18"/>
        <v>0</v>
      </c>
      <c r="M82" s="49">
        <v>0</v>
      </c>
      <c r="N82" s="49">
        <v>0</v>
      </c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</row>
    <row r="83" spans="1:31" ht="15" x14ac:dyDescent="0.2">
      <c r="A83" s="58">
        <v>39046</v>
      </c>
      <c r="B83" s="57">
        <v>0.32335648148148149</v>
      </c>
      <c r="C83" s="56" t="s">
        <v>37</v>
      </c>
      <c r="D83" s="55" t="s">
        <v>37</v>
      </c>
      <c r="E83" s="56">
        <f t="shared" si="14"/>
        <v>0</v>
      </c>
      <c r="F83" s="56">
        <f t="shared" si="13"/>
        <v>0</v>
      </c>
      <c r="G83" s="56">
        <v>0</v>
      </c>
      <c r="H83" s="56">
        <v>0</v>
      </c>
      <c r="I83" s="55">
        <v>0</v>
      </c>
      <c r="J83" s="55">
        <v>0</v>
      </c>
      <c r="K83" s="55">
        <f t="shared" si="17"/>
        <v>0</v>
      </c>
      <c r="L83" s="55">
        <f t="shared" si="18"/>
        <v>0</v>
      </c>
      <c r="M83" s="49">
        <v>0</v>
      </c>
      <c r="N83" s="49">
        <v>0</v>
      </c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</row>
    <row r="84" spans="1:31" ht="15" x14ac:dyDescent="0.2">
      <c r="A84" s="58">
        <v>39039</v>
      </c>
      <c r="B84" s="57">
        <v>0.31906250000000003</v>
      </c>
      <c r="C84" s="56" t="s">
        <v>37</v>
      </c>
      <c r="D84" s="55" t="s">
        <v>37</v>
      </c>
      <c r="E84" s="56">
        <f t="shared" si="14"/>
        <v>0</v>
      </c>
      <c r="F84" s="56">
        <f t="shared" si="13"/>
        <v>0</v>
      </c>
      <c r="G84" s="56">
        <v>0</v>
      </c>
      <c r="H84" s="56">
        <v>0</v>
      </c>
      <c r="I84" s="55">
        <v>0</v>
      </c>
      <c r="J84" s="55">
        <v>0</v>
      </c>
      <c r="K84" s="55">
        <f t="shared" si="17"/>
        <v>0</v>
      </c>
      <c r="L84" s="55">
        <f t="shared" si="18"/>
        <v>0</v>
      </c>
      <c r="M84" s="49">
        <v>0</v>
      </c>
      <c r="N84" s="49">
        <v>0</v>
      </c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</row>
    <row r="85" spans="1:31" ht="15" x14ac:dyDescent="0.2">
      <c r="A85" s="58">
        <v>39030</v>
      </c>
      <c r="B85" s="57">
        <v>0.32332175925925927</v>
      </c>
      <c r="C85" s="56" t="s">
        <v>37</v>
      </c>
      <c r="D85" s="55" t="s">
        <v>37</v>
      </c>
      <c r="E85" s="56">
        <f t="shared" si="14"/>
        <v>0</v>
      </c>
      <c r="F85" s="56">
        <f t="shared" si="13"/>
        <v>0</v>
      </c>
      <c r="G85" s="56">
        <v>0</v>
      </c>
      <c r="H85" s="56">
        <v>0</v>
      </c>
      <c r="I85" s="55">
        <v>0</v>
      </c>
      <c r="J85" s="55">
        <v>0</v>
      </c>
      <c r="K85" s="55">
        <f t="shared" si="17"/>
        <v>0</v>
      </c>
      <c r="L85" s="55">
        <f t="shared" si="18"/>
        <v>0</v>
      </c>
      <c r="M85" s="49">
        <v>0</v>
      </c>
      <c r="N85" s="49">
        <v>0</v>
      </c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</row>
    <row r="86" spans="1:31" ht="15" x14ac:dyDescent="0.2">
      <c r="A86" s="58">
        <v>38823</v>
      </c>
      <c r="B86" s="57"/>
      <c r="C86" s="56" t="s">
        <v>37</v>
      </c>
      <c r="D86" s="55" t="s">
        <v>37</v>
      </c>
      <c r="E86" s="56">
        <v>0</v>
      </c>
      <c r="F86" s="56">
        <v>0</v>
      </c>
      <c r="G86" s="56">
        <v>0</v>
      </c>
      <c r="H86" s="56">
        <v>0</v>
      </c>
      <c r="I86" s="55">
        <v>0</v>
      </c>
      <c r="J86" s="55">
        <v>0</v>
      </c>
      <c r="K86" s="55">
        <v>0</v>
      </c>
      <c r="L86" s="55">
        <v>0</v>
      </c>
      <c r="M86" s="49">
        <v>0</v>
      </c>
      <c r="N86" s="49">
        <v>0</v>
      </c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</row>
    <row r="87" spans="1:31" ht="15" x14ac:dyDescent="0.2">
      <c r="A87" s="58">
        <v>38822</v>
      </c>
      <c r="B87" s="57">
        <v>0.32336805555555553</v>
      </c>
      <c r="C87" s="56" t="s">
        <v>37</v>
      </c>
      <c r="D87" s="55" t="s">
        <v>37</v>
      </c>
      <c r="E87" s="56">
        <f t="shared" ref="E87:E111" si="19">MAX(K87,L87)</f>
        <v>0</v>
      </c>
      <c r="F87" s="56">
        <f t="shared" ref="F87:F111" si="20">G:G+H:H</f>
        <v>0</v>
      </c>
      <c r="G87" s="56">
        <v>0</v>
      </c>
      <c r="H87" s="56">
        <v>0</v>
      </c>
      <c r="I87" s="55">
        <v>0</v>
      </c>
      <c r="J87" s="55">
        <v>0</v>
      </c>
      <c r="K87" s="55">
        <f t="shared" ref="K87:K110" si="21">I:I-M:M</f>
        <v>0</v>
      </c>
      <c r="L87" s="55">
        <f t="shared" ref="L87:L111" si="22">J:J-M:M</f>
        <v>0</v>
      </c>
      <c r="M87" s="49">
        <v>0</v>
      </c>
      <c r="N87" s="49">
        <v>0</v>
      </c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</row>
    <row r="88" spans="1:31" ht="15" x14ac:dyDescent="0.2">
      <c r="A88" s="58">
        <v>38806</v>
      </c>
      <c r="B88" s="57">
        <v>0.32332175925925927</v>
      </c>
      <c r="C88" s="56" t="s">
        <v>37</v>
      </c>
      <c r="D88" s="55" t="s">
        <v>37</v>
      </c>
      <c r="E88" s="56">
        <f t="shared" si="19"/>
        <v>0</v>
      </c>
      <c r="F88" s="56">
        <f t="shared" si="20"/>
        <v>0</v>
      </c>
      <c r="G88" s="56">
        <v>0</v>
      </c>
      <c r="H88" s="56">
        <v>0</v>
      </c>
      <c r="I88" s="55">
        <v>0</v>
      </c>
      <c r="J88" s="55">
        <v>0</v>
      </c>
      <c r="K88" s="55">
        <f t="shared" si="21"/>
        <v>0</v>
      </c>
      <c r="L88" s="55">
        <f t="shared" si="22"/>
        <v>0</v>
      </c>
      <c r="M88" s="49">
        <v>0</v>
      </c>
      <c r="N88" s="49">
        <v>0</v>
      </c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</row>
    <row r="89" spans="1:31" ht="15" x14ac:dyDescent="0.2">
      <c r="A89" s="58">
        <v>38776</v>
      </c>
      <c r="B89" s="57">
        <v>0.31462962962962965</v>
      </c>
      <c r="C89" s="56" t="s">
        <v>37</v>
      </c>
      <c r="D89" s="55" t="s">
        <v>37</v>
      </c>
      <c r="E89" s="56">
        <f t="shared" si="19"/>
        <v>0</v>
      </c>
      <c r="F89" s="56">
        <f t="shared" si="20"/>
        <v>0</v>
      </c>
      <c r="G89" s="56">
        <v>0</v>
      </c>
      <c r="H89" s="56">
        <v>0</v>
      </c>
      <c r="I89" s="55">
        <v>0</v>
      </c>
      <c r="J89" s="55">
        <v>0</v>
      </c>
      <c r="K89" s="55">
        <f t="shared" si="21"/>
        <v>0</v>
      </c>
      <c r="L89" s="55">
        <f t="shared" si="22"/>
        <v>0</v>
      </c>
      <c r="M89" s="49">
        <v>0</v>
      </c>
      <c r="N89" s="49">
        <v>0</v>
      </c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</row>
    <row r="90" spans="1:31" ht="15" x14ac:dyDescent="0.2">
      <c r="A90" s="58">
        <v>38774</v>
      </c>
      <c r="B90" s="57">
        <v>0.32309027777777777</v>
      </c>
      <c r="C90" s="56" t="s">
        <v>37</v>
      </c>
      <c r="D90" s="55" t="s">
        <v>37</v>
      </c>
      <c r="E90" s="56">
        <f t="shared" si="19"/>
        <v>0</v>
      </c>
      <c r="F90" s="56">
        <f t="shared" si="20"/>
        <v>0</v>
      </c>
      <c r="G90" s="56">
        <v>0</v>
      </c>
      <c r="H90" s="56">
        <v>0</v>
      </c>
      <c r="I90" s="55">
        <v>0</v>
      </c>
      <c r="J90" s="55">
        <v>0</v>
      </c>
      <c r="K90" s="55">
        <f t="shared" si="21"/>
        <v>0</v>
      </c>
      <c r="L90" s="55">
        <f t="shared" si="22"/>
        <v>0</v>
      </c>
      <c r="M90" s="49">
        <v>0</v>
      </c>
      <c r="N90" s="49">
        <v>0</v>
      </c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</row>
    <row r="91" spans="1:31" ht="15" x14ac:dyDescent="0.2">
      <c r="A91" s="58">
        <v>38751</v>
      </c>
      <c r="B91" s="57">
        <v>0.31854166666666667</v>
      </c>
      <c r="C91" s="56" t="s">
        <v>37</v>
      </c>
      <c r="D91" s="55" t="s">
        <v>37</v>
      </c>
      <c r="E91" s="56">
        <f t="shared" si="19"/>
        <v>0</v>
      </c>
      <c r="F91" s="56">
        <f t="shared" si="20"/>
        <v>0</v>
      </c>
      <c r="G91" s="56">
        <v>0</v>
      </c>
      <c r="H91" s="56">
        <v>0</v>
      </c>
      <c r="I91" s="55">
        <v>0</v>
      </c>
      <c r="J91" s="55">
        <v>0</v>
      </c>
      <c r="K91" s="55">
        <f t="shared" si="21"/>
        <v>0</v>
      </c>
      <c r="L91" s="55">
        <f t="shared" si="22"/>
        <v>0</v>
      </c>
      <c r="M91" s="49">
        <v>0</v>
      </c>
      <c r="N91" s="49">
        <v>0</v>
      </c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</row>
    <row r="92" spans="1:31" ht="15" x14ac:dyDescent="0.2">
      <c r="A92" s="58">
        <v>38735</v>
      </c>
      <c r="B92" s="57">
        <v>0.3183449074074074</v>
      </c>
      <c r="C92" s="56" t="s">
        <v>37</v>
      </c>
      <c r="D92" s="55" t="s">
        <v>37</v>
      </c>
      <c r="E92" s="56">
        <f t="shared" si="19"/>
        <v>0</v>
      </c>
      <c r="F92" s="56">
        <f t="shared" si="20"/>
        <v>0</v>
      </c>
      <c r="G92" s="56">
        <v>0</v>
      </c>
      <c r="H92" s="56">
        <v>0</v>
      </c>
      <c r="I92" s="55">
        <v>0</v>
      </c>
      <c r="J92" s="55">
        <v>0</v>
      </c>
      <c r="K92" s="55">
        <f t="shared" si="21"/>
        <v>0</v>
      </c>
      <c r="L92" s="55">
        <f t="shared" si="22"/>
        <v>0</v>
      </c>
      <c r="M92" s="49">
        <v>0</v>
      </c>
      <c r="N92" s="49">
        <v>0</v>
      </c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</row>
    <row r="93" spans="1:31" ht="15" x14ac:dyDescent="0.2">
      <c r="A93" s="58">
        <v>38680</v>
      </c>
      <c r="B93" s="57">
        <v>0.31469907407407405</v>
      </c>
      <c r="C93" s="56" t="s">
        <v>37</v>
      </c>
      <c r="D93" s="55" t="s">
        <v>37</v>
      </c>
      <c r="E93" s="56">
        <f t="shared" si="19"/>
        <v>0</v>
      </c>
      <c r="F93" s="56">
        <f t="shared" si="20"/>
        <v>0</v>
      </c>
      <c r="G93" s="56">
        <v>0</v>
      </c>
      <c r="H93" s="56">
        <v>0</v>
      </c>
      <c r="I93" s="55">
        <v>0</v>
      </c>
      <c r="J93" s="55">
        <v>0</v>
      </c>
      <c r="K93" s="55">
        <f t="shared" si="21"/>
        <v>0</v>
      </c>
      <c r="L93" s="55">
        <f t="shared" si="22"/>
        <v>0</v>
      </c>
      <c r="M93" s="49">
        <v>0</v>
      </c>
      <c r="N93" s="49">
        <v>0</v>
      </c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</row>
    <row r="94" spans="1:31" ht="15" x14ac:dyDescent="0.2">
      <c r="A94" s="58">
        <v>38678</v>
      </c>
      <c r="B94" s="57">
        <v>0.32318287037037036</v>
      </c>
      <c r="C94" s="56" t="s">
        <v>37</v>
      </c>
      <c r="D94" s="55" t="s">
        <v>37</v>
      </c>
      <c r="E94" s="56">
        <f t="shared" si="19"/>
        <v>0</v>
      </c>
      <c r="F94" s="56">
        <f t="shared" si="20"/>
        <v>0</v>
      </c>
      <c r="G94" s="56">
        <v>0</v>
      </c>
      <c r="H94" s="56">
        <v>0</v>
      </c>
      <c r="I94" s="55">
        <v>0</v>
      </c>
      <c r="J94" s="55">
        <v>0</v>
      </c>
      <c r="K94" s="55">
        <f t="shared" si="21"/>
        <v>0</v>
      </c>
      <c r="L94" s="55">
        <f t="shared" si="22"/>
        <v>0</v>
      </c>
      <c r="M94" s="49">
        <v>0</v>
      </c>
      <c r="N94" s="49">
        <v>0</v>
      </c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</row>
    <row r="95" spans="1:31" ht="15" x14ac:dyDescent="0.2">
      <c r="A95" s="58">
        <v>38614</v>
      </c>
      <c r="B95" s="57">
        <v>0.32303240740740741</v>
      </c>
      <c r="C95" s="56" t="s">
        <v>37</v>
      </c>
      <c r="D95" s="55" t="s">
        <v>37</v>
      </c>
      <c r="E95" s="56">
        <f t="shared" si="19"/>
        <v>0</v>
      </c>
      <c r="F95" s="56">
        <f t="shared" si="20"/>
        <v>0</v>
      </c>
      <c r="G95" s="56">
        <v>0</v>
      </c>
      <c r="H95" s="56">
        <v>0</v>
      </c>
      <c r="I95" s="55">
        <v>0</v>
      </c>
      <c r="J95" s="55">
        <v>0</v>
      </c>
      <c r="K95" s="55">
        <f t="shared" si="21"/>
        <v>0</v>
      </c>
      <c r="L95" s="55">
        <f t="shared" si="22"/>
        <v>0</v>
      </c>
      <c r="M95" s="49">
        <v>0</v>
      </c>
      <c r="N95" s="49">
        <v>0</v>
      </c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</row>
    <row r="96" spans="1:31" ht="15" x14ac:dyDescent="0.2">
      <c r="A96" s="58">
        <v>38456</v>
      </c>
      <c r="B96" s="57">
        <v>0.3150115740740741</v>
      </c>
      <c r="C96" s="56" t="s">
        <v>37</v>
      </c>
      <c r="D96" s="55" t="s">
        <v>37</v>
      </c>
      <c r="E96" s="56">
        <f t="shared" si="19"/>
        <v>0</v>
      </c>
      <c r="F96" s="56">
        <f t="shared" si="20"/>
        <v>0</v>
      </c>
      <c r="G96" s="56">
        <v>0</v>
      </c>
      <c r="H96" s="56">
        <v>0</v>
      </c>
      <c r="I96" s="55">
        <v>0</v>
      </c>
      <c r="J96" s="55">
        <v>0</v>
      </c>
      <c r="K96" s="55">
        <f t="shared" si="21"/>
        <v>0</v>
      </c>
      <c r="L96" s="55">
        <f t="shared" si="22"/>
        <v>0</v>
      </c>
      <c r="M96" s="49">
        <v>0</v>
      </c>
      <c r="N96" s="49">
        <v>0</v>
      </c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</row>
    <row r="97" spans="1:31" ht="15" x14ac:dyDescent="0.2">
      <c r="A97" s="58">
        <v>38454</v>
      </c>
      <c r="B97" s="57">
        <v>0.32349537037037035</v>
      </c>
      <c r="C97" s="56" t="s">
        <v>37</v>
      </c>
      <c r="D97" s="55" t="s">
        <v>37</v>
      </c>
      <c r="E97" s="56">
        <f t="shared" si="19"/>
        <v>0</v>
      </c>
      <c r="F97" s="56">
        <f t="shared" si="20"/>
        <v>0</v>
      </c>
      <c r="G97" s="56">
        <v>0</v>
      </c>
      <c r="H97" s="56">
        <v>0</v>
      </c>
      <c r="I97" s="55">
        <v>0</v>
      </c>
      <c r="J97" s="55">
        <v>0</v>
      </c>
      <c r="K97" s="55">
        <f t="shared" si="21"/>
        <v>0</v>
      </c>
      <c r="L97" s="55">
        <f t="shared" si="22"/>
        <v>0</v>
      </c>
      <c r="M97" s="49">
        <v>0</v>
      </c>
      <c r="N97" s="49">
        <v>0</v>
      </c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</row>
    <row r="98" spans="1:31" ht="15" x14ac:dyDescent="0.2">
      <c r="A98" s="58">
        <v>38440</v>
      </c>
      <c r="B98" s="57">
        <v>0.31495370370370368</v>
      </c>
      <c r="C98" s="56" t="s">
        <v>37</v>
      </c>
      <c r="D98" s="55" t="s">
        <v>37</v>
      </c>
      <c r="E98" s="56">
        <f t="shared" si="19"/>
        <v>0</v>
      </c>
      <c r="F98" s="56">
        <f t="shared" si="20"/>
        <v>0</v>
      </c>
      <c r="G98" s="56">
        <v>0</v>
      </c>
      <c r="H98" s="56">
        <v>0</v>
      </c>
      <c r="I98" s="55">
        <v>0</v>
      </c>
      <c r="J98" s="55">
        <v>0</v>
      </c>
      <c r="K98" s="55">
        <f t="shared" si="21"/>
        <v>0</v>
      </c>
      <c r="L98" s="55">
        <f t="shared" si="22"/>
        <v>0</v>
      </c>
      <c r="M98" s="49">
        <v>0</v>
      </c>
      <c r="N98" s="49">
        <v>0</v>
      </c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</row>
    <row r="99" spans="1:31" ht="15" x14ac:dyDescent="0.2">
      <c r="A99" s="58">
        <v>38230</v>
      </c>
      <c r="B99" s="57">
        <v>0.32328703703703704</v>
      </c>
      <c r="C99" s="56" t="s">
        <v>37</v>
      </c>
      <c r="D99" s="55" t="s">
        <v>37</v>
      </c>
      <c r="E99" s="56">
        <f t="shared" si="19"/>
        <v>0</v>
      </c>
      <c r="F99" s="56">
        <f t="shared" si="20"/>
        <v>0</v>
      </c>
      <c r="G99" s="56">
        <v>0</v>
      </c>
      <c r="H99" s="56">
        <v>0</v>
      </c>
      <c r="I99" s="55">
        <v>0</v>
      </c>
      <c r="J99" s="55">
        <v>0</v>
      </c>
      <c r="K99" s="55">
        <f t="shared" si="21"/>
        <v>0</v>
      </c>
      <c r="L99" s="55">
        <f t="shared" si="22"/>
        <v>0</v>
      </c>
      <c r="M99" s="49">
        <v>0</v>
      </c>
      <c r="N99" s="49">
        <v>0</v>
      </c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</row>
    <row r="100" spans="1:31" ht="15" x14ac:dyDescent="0.2">
      <c r="A100" s="58">
        <v>38072</v>
      </c>
      <c r="B100" s="57">
        <v>0.31534722222222222</v>
      </c>
      <c r="C100" s="56" t="s">
        <v>37</v>
      </c>
      <c r="D100" s="55" t="s">
        <v>37</v>
      </c>
      <c r="E100" s="56">
        <f t="shared" si="19"/>
        <v>0</v>
      </c>
      <c r="F100" s="56">
        <f t="shared" si="20"/>
        <v>0</v>
      </c>
      <c r="G100" s="56">
        <v>0</v>
      </c>
      <c r="H100" s="56">
        <v>0</v>
      </c>
      <c r="I100" s="55">
        <v>0</v>
      </c>
      <c r="J100" s="55">
        <v>0</v>
      </c>
      <c r="K100" s="55">
        <f t="shared" si="21"/>
        <v>0</v>
      </c>
      <c r="L100" s="55">
        <f t="shared" si="22"/>
        <v>0</v>
      </c>
      <c r="M100" s="49">
        <v>0</v>
      </c>
      <c r="N100" s="49">
        <v>0</v>
      </c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</row>
    <row r="101" spans="1:31" ht="15" x14ac:dyDescent="0.2">
      <c r="A101" s="58">
        <v>38070</v>
      </c>
      <c r="B101" s="57">
        <v>0.32385416666666667</v>
      </c>
      <c r="C101" s="56" t="s">
        <v>37</v>
      </c>
      <c r="D101" s="55" t="s">
        <v>37</v>
      </c>
      <c r="E101" s="56">
        <f t="shared" si="19"/>
        <v>0</v>
      </c>
      <c r="F101" s="56">
        <f t="shared" si="20"/>
        <v>0</v>
      </c>
      <c r="G101" s="56">
        <v>0</v>
      </c>
      <c r="H101" s="56">
        <v>0</v>
      </c>
      <c r="I101" s="55">
        <v>0</v>
      </c>
      <c r="J101" s="55">
        <v>0</v>
      </c>
      <c r="K101" s="55">
        <f t="shared" si="21"/>
        <v>0</v>
      </c>
      <c r="L101" s="55">
        <f t="shared" si="22"/>
        <v>0</v>
      </c>
      <c r="M101" s="49">
        <v>0</v>
      </c>
      <c r="N101" s="49">
        <v>0</v>
      </c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</row>
    <row r="102" spans="1:31" ht="15" x14ac:dyDescent="0.2">
      <c r="A102" s="58">
        <v>37992</v>
      </c>
      <c r="B102" s="57">
        <v>0.31599537037037034</v>
      </c>
      <c r="C102" s="56" t="s">
        <v>37</v>
      </c>
      <c r="D102" s="55" t="s">
        <v>37</v>
      </c>
      <c r="E102" s="56">
        <f t="shared" si="19"/>
        <v>0</v>
      </c>
      <c r="F102" s="56">
        <f t="shared" si="20"/>
        <v>0</v>
      </c>
      <c r="G102" s="56">
        <v>0</v>
      </c>
      <c r="H102" s="56">
        <v>0</v>
      </c>
      <c r="I102" s="55">
        <v>0</v>
      </c>
      <c r="J102" s="55">
        <v>0</v>
      </c>
      <c r="K102" s="55">
        <f t="shared" si="21"/>
        <v>0</v>
      </c>
      <c r="L102" s="55">
        <f t="shared" si="22"/>
        <v>0</v>
      </c>
      <c r="M102" s="49">
        <v>0</v>
      </c>
      <c r="N102" s="49">
        <v>0</v>
      </c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</row>
    <row r="103" spans="1:31" ht="15" x14ac:dyDescent="0.2">
      <c r="A103" s="58">
        <v>37960</v>
      </c>
      <c r="B103" s="57">
        <v>0.3159837962962963</v>
      </c>
      <c r="C103" s="56" t="s">
        <v>37</v>
      </c>
      <c r="D103" s="55" t="s">
        <v>37</v>
      </c>
      <c r="E103" s="56">
        <f t="shared" si="19"/>
        <v>0</v>
      </c>
      <c r="F103" s="56">
        <f t="shared" si="20"/>
        <v>0</v>
      </c>
      <c r="G103" s="56">
        <v>0</v>
      </c>
      <c r="H103" s="56">
        <v>0</v>
      </c>
      <c r="I103" s="55">
        <v>0</v>
      </c>
      <c r="J103" s="55">
        <v>0</v>
      </c>
      <c r="K103" s="55">
        <f t="shared" si="21"/>
        <v>0</v>
      </c>
      <c r="L103" s="55">
        <f t="shared" si="22"/>
        <v>0</v>
      </c>
      <c r="M103" s="49">
        <v>0</v>
      </c>
      <c r="N103" s="49">
        <v>0</v>
      </c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</row>
    <row r="104" spans="1:31" ht="15" x14ac:dyDescent="0.2">
      <c r="A104" s="58">
        <v>37942</v>
      </c>
      <c r="B104" s="57">
        <v>0.32418981481481479</v>
      </c>
      <c r="C104" s="56" t="s">
        <v>37</v>
      </c>
      <c r="D104" s="55" t="s">
        <v>37</v>
      </c>
      <c r="E104" s="56">
        <f t="shared" si="19"/>
        <v>0</v>
      </c>
      <c r="F104" s="56">
        <f t="shared" si="20"/>
        <v>0</v>
      </c>
      <c r="G104" s="56">
        <v>0</v>
      </c>
      <c r="H104" s="56">
        <v>0</v>
      </c>
      <c r="I104" s="55">
        <v>0</v>
      </c>
      <c r="J104" s="55">
        <v>0</v>
      </c>
      <c r="K104" s="55">
        <f t="shared" si="21"/>
        <v>0</v>
      </c>
      <c r="L104" s="55">
        <f t="shared" si="22"/>
        <v>0</v>
      </c>
      <c r="M104" s="49">
        <v>0</v>
      </c>
      <c r="N104" s="49">
        <v>0</v>
      </c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</row>
    <row r="105" spans="1:31" ht="15" x14ac:dyDescent="0.2">
      <c r="A105" s="58">
        <v>37693</v>
      </c>
      <c r="B105" s="57">
        <v>0.32849537037037035</v>
      </c>
      <c r="C105" s="56" t="s">
        <v>37</v>
      </c>
      <c r="D105" s="55" t="s">
        <v>37</v>
      </c>
      <c r="E105" s="56">
        <f t="shared" si="19"/>
        <v>0</v>
      </c>
      <c r="F105" s="56">
        <f t="shared" si="20"/>
        <v>0</v>
      </c>
      <c r="G105" s="56">
        <v>0</v>
      </c>
      <c r="H105" s="56">
        <v>0</v>
      </c>
      <c r="I105" s="55">
        <v>0</v>
      </c>
      <c r="J105" s="55">
        <v>0</v>
      </c>
      <c r="K105" s="55">
        <f t="shared" si="21"/>
        <v>0</v>
      </c>
      <c r="L105" s="55">
        <f t="shared" si="22"/>
        <v>0</v>
      </c>
      <c r="M105" s="49">
        <v>0</v>
      </c>
      <c r="N105" s="49">
        <v>0</v>
      </c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</row>
    <row r="106" spans="1:31" ht="15" x14ac:dyDescent="0.2">
      <c r="A106" s="58">
        <v>37576</v>
      </c>
      <c r="B106" s="57">
        <v>0.31585648148148149</v>
      </c>
      <c r="C106" s="56" t="s">
        <v>37</v>
      </c>
      <c r="D106" s="55" t="s">
        <v>37</v>
      </c>
      <c r="E106" s="56">
        <f t="shared" si="19"/>
        <v>0</v>
      </c>
      <c r="F106" s="56">
        <f t="shared" si="20"/>
        <v>0</v>
      </c>
      <c r="G106" s="56">
        <v>0</v>
      </c>
      <c r="H106" s="56">
        <v>0</v>
      </c>
      <c r="I106" s="55">
        <v>0</v>
      </c>
      <c r="J106" s="55">
        <v>0</v>
      </c>
      <c r="K106" s="55">
        <f t="shared" si="21"/>
        <v>0</v>
      </c>
      <c r="L106" s="55">
        <f t="shared" si="22"/>
        <v>0</v>
      </c>
      <c r="M106" s="49">
        <v>0</v>
      </c>
      <c r="N106" s="49">
        <v>0</v>
      </c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</row>
    <row r="107" spans="1:31" ht="15" x14ac:dyDescent="0.2">
      <c r="A107" s="58">
        <v>37574</v>
      </c>
      <c r="B107" s="57">
        <v>0.32430555555555557</v>
      </c>
      <c r="C107" s="56" t="s">
        <v>37</v>
      </c>
      <c r="D107" s="55" t="s">
        <v>37</v>
      </c>
      <c r="E107" s="56">
        <f t="shared" si="19"/>
        <v>0</v>
      </c>
      <c r="F107" s="56">
        <f t="shared" si="20"/>
        <v>0</v>
      </c>
      <c r="G107" s="56">
        <v>0</v>
      </c>
      <c r="H107" s="56">
        <v>0</v>
      </c>
      <c r="I107" s="55">
        <v>0</v>
      </c>
      <c r="J107" s="55">
        <v>0</v>
      </c>
      <c r="K107" s="55">
        <f t="shared" si="21"/>
        <v>0</v>
      </c>
      <c r="L107" s="55">
        <f t="shared" si="22"/>
        <v>0</v>
      </c>
      <c r="M107" s="49">
        <v>0</v>
      </c>
      <c r="N107" s="49">
        <v>0</v>
      </c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</row>
    <row r="108" spans="1:31" ht="15" x14ac:dyDescent="0.2">
      <c r="A108" s="58">
        <v>37519</v>
      </c>
      <c r="B108" s="57">
        <v>0.32047453703703704</v>
      </c>
      <c r="C108" s="56" t="s">
        <v>37</v>
      </c>
      <c r="D108" s="55" t="s">
        <v>37</v>
      </c>
      <c r="E108" s="56">
        <f t="shared" si="19"/>
        <v>0</v>
      </c>
      <c r="F108" s="56">
        <f t="shared" si="20"/>
        <v>0</v>
      </c>
      <c r="G108" s="56">
        <v>0</v>
      </c>
      <c r="H108" s="56">
        <v>0</v>
      </c>
      <c r="I108" s="55">
        <v>0</v>
      </c>
      <c r="J108" s="55">
        <v>0</v>
      </c>
      <c r="K108" s="55">
        <f t="shared" si="21"/>
        <v>0</v>
      </c>
      <c r="L108" s="55">
        <f t="shared" si="22"/>
        <v>0</v>
      </c>
      <c r="M108" s="49">
        <v>0</v>
      </c>
      <c r="N108" s="49">
        <v>0</v>
      </c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</row>
    <row r="109" spans="1:31" ht="15" x14ac:dyDescent="0.2">
      <c r="A109" s="58">
        <v>37327</v>
      </c>
      <c r="B109" s="57">
        <v>0.32035879629629632</v>
      </c>
      <c r="C109" s="56" t="s">
        <v>37</v>
      </c>
      <c r="D109" s="55" t="s">
        <v>37</v>
      </c>
      <c r="E109" s="56">
        <f t="shared" si="19"/>
        <v>0</v>
      </c>
      <c r="F109" s="56">
        <f t="shared" si="20"/>
        <v>0</v>
      </c>
      <c r="G109" s="56">
        <v>0</v>
      </c>
      <c r="H109" s="56">
        <v>0</v>
      </c>
      <c r="I109" s="55">
        <v>0</v>
      </c>
      <c r="J109" s="55">
        <v>0</v>
      </c>
      <c r="K109" s="55">
        <f t="shared" si="21"/>
        <v>0</v>
      </c>
      <c r="L109" s="55">
        <f t="shared" si="22"/>
        <v>0</v>
      </c>
      <c r="M109" s="49">
        <v>0</v>
      </c>
      <c r="N109" s="49">
        <v>0</v>
      </c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</row>
    <row r="110" spans="1:31" ht="15" x14ac:dyDescent="0.2">
      <c r="A110" s="58">
        <v>36895</v>
      </c>
      <c r="B110" s="57">
        <v>0.32809027777777777</v>
      </c>
      <c r="C110" s="56" t="s">
        <v>37</v>
      </c>
      <c r="D110" s="55" t="s">
        <v>37</v>
      </c>
      <c r="E110" s="56">
        <f t="shared" si="19"/>
        <v>0</v>
      </c>
      <c r="F110" s="56">
        <f t="shared" si="20"/>
        <v>0</v>
      </c>
      <c r="G110" s="56">
        <v>0</v>
      </c>
      <c r="H110" s="56">
        <v>0</v>
      </c>
      <c r="I110" s="55">
        <v>0</v>
      </c>
      <c r="J110" s="55">
        <v>0</v>
      </c>
      <c r="K110" s="55">
        <f t="shared" si="21"/>
        <v>0</v>
      </c>
      <c r="L110" s="55">
        <f t="shared" si="22"/>
        <v>0</v>
      </c>
      <c r="M110" s="49">
        <v>0</v>
      </c>
      <c r="N110" s="49">
        <v>0</v>
      </c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</row>
    <row r="111" spans="1:31" ht="15" x14ac:dyDescent="0.2">
      <c r="A111" s="58">
        <v>36808</v>
      </c>
      <c r="B111" s="57">
        <v>0.32496527777777778</v>
      </c>
      <c r="C111" s="56" t="s">
        <v>11</v>
      </c>
      <c r="D111" s="55" t="s">
        <v>37</v>
      </c>
      <c r="E111" s="56">
        <f t="shared" si="19"/>
        <v>4.7895993652350057</v>
      </c>
      <c r="F111" s="56">
        <f t="shared" si="20"/>
        <v>3</v>
      </c>
      <c r="G111" s="56">
        <v>0</v>
      </c>
      <c r="H111" s="56">
        <v>3</v>
      </c>
      <c r="I111" s="55">
        <v>0</v>
      </c>
      <c r="J111" s="55">
        <v>262.3</v>
      </c>
      <c r="K111" s="55">
        <v>0</v>
      </c>
      <c r="L111" s="55">
        <f t="shared" si="22"/>
        <v>4.7895993652350057</v>
      </c>
      <c r="M111" s="49">
        <v>257.51040063476501</v>
      </c>
      <c r="N111" s="49">
        <v>1.3198073573992299</v>
      </c>
      <c r="O111" s="49" t="s">
        <v>79</v>
      </c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</row>
    <row r="112" spans="1:31" ht="15" x14ac:dyDescent="0.2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</row>
    <row r="113" spans="1:12" ht="15" x14ac:dyDescent="0.2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</row>
    <row r="114" spans="1:12" ht="15" x14ac:dyDescent="0.2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</row>
    <row r="115" spans="1:12" ht="15" x14ac:dyDescent="0.2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</row>
    <row r="116" spans="1:12" ht="15" x14ac:dyDescent="0.2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</row>
    <row r="117" spans="1:12" ht="15" x14ac:dyDescent="0.2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</row>
    <row r="118" spans="1:12" ht="15" x14ac:dyDescent="0.2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</row>
    <row r="119" spans="1:12" ht="15" x14ac:dyDescent="0.2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</row>
    <row r="120" spans="1:12" ht="15" x14ac:dyDescent="0.2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</row>
    <row r="121" spans="1:12" ht="15" x14ac:dyDescent="0.2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</row>
    <row r="122" spans="1:12" ht="15" x14ac:dyDescent="0.2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</row>
    <row r="123" spans="1:12" ht="15" x14ac:dyDescent="0.2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</row>
    <row r="124" spans="1:12" ht="15" x14ac:dyDescent="0.2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</row>
    <row r="125" spans="1:12" ht="15" x14ac:dyDescent="0.2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</row>
    <row r="126" spans="1:12" ht="15" x14ac:dyDescent="0.2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</row>
    <row r="127" spans="1:12" ht="15" x14ac:dyDescent="0.2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</row>
    <row r="128" spans="1:12" ht="15" x14ac:dyDescent="0.2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</row>
    <row r="129" spans="1:12" ht="15" x14ac:dyDescent="0.2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</row>
    <row r="130" spans="1:12" ht="15" x14ac:dyDescent="0.2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</row>
    <row r="131" spans="1:12" ht="15" x14ac:dyDescent="0.2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</row>
    <row r="132" spans="1:12" ht="15" x14ac:dyDescent="0.2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</row>
    <row r="133" spans="1:12" ht="15" x14ac:dyDescent="0.2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</row>
    <row r="134" spans="1:12" ht="15" x14ac:dyDescent="0.2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</row>
    <row r="135" spans="1:12" ht="15" x14ac:dyDescent="0.2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</row>
    <row r="136" spans="1:12" ht="15" x14ac:dyDescent="0.2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</row>
    <row r="137" spans="1:12" ht="15" x14ac:dyDescent="0.2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</row>
    <row r="138" spans="1:12" ht="15" x14ac:dyDescent="0.2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</row>
    <row r="139" spans="1:12" ht="15" x14ac:dyDescent="0.2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</row>
    <row r="140" spans="1:12" ht="15" x14ac:dyDescent="0.2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</row>
    <row r="141" spans="1:12" ht="15" x14ac:dyDescent="0.2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</row>
    <row r="142" spans="1:12" ht="15" x14ac:dyDescent="0.2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</row>
    <row r="143" spans="1:12" ht="15" x14ac:dyDescent="0.2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</row>
    <row r="144" spans="1:12" ht="15" x14ac:dyDescent="0.2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</row>
    <row r="145" spans="1:12" ht="15" x14ac:dyDescent="0.2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</row>
    <row r="146" spans="1:12" ht="15" x14ac:dyDescent="0.2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</row>
    <row r="147" spans="1:12" ht="15" x14ac:dyDescent="0.2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</row>
    <row r="148" spans="1:12" ht="15" x14ac:dyDescent="0.2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</row>
    <row r="149" spans="1:12" ht="15" x14ac:dyDescent="0.2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</row>
    <row r="150" spans="1:12" ht="15" x14ac:dyDescent="0.2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</row>
    <row r="151" spans="1:12" ht="15" x14ac:dyDescent="0.2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</row>
    <row r="152" spans="1:12" ht="15" x14ac:dyDescent="0.2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</row>
    <row r="153" spans="1:12" ht="15" x14ac:dyDescent="0.2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</row>
    <row r="154" spans="1:12" ht="15" x14ac:dyDescent="0.2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</row>
    <row r="155" spans="1:12" ht="15" x14ac:dyDescent="0.2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</row>
    <row r="156" spans="1:12" ht="15" x14ac:dyDescent="0.2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</row>
    <row r="157" spans="1:12" ht="15" x14ac:dyDescent="0.2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</row>
    <row r="158" spans="1:12" ht="15" x14ac:dyDescent="0.2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</row>
    <row r="159" spans="1:12" ht="15" x14ac:dyDescent="0.2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</row>
    <row r="160" spans="1:12" ht="15" x14ac:dyDescent="0.2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</row>
    <row r="161" spans="1:12" ht="15" x14ac:dyDescent="0.2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</row>
    <row r="162" spans="1:12" ht="15" x14ac:dyDescent="0.2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</row>
    <row r="163" spans="1:12" ht="15" x14ac:dyDescent="0.2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</row>
    <row r="164" spans="1:12" ht="15" x14ac:dyDescent="0.2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</row>
    <row r="165" spans="1:12" ht="15" x14ac:dyDescent="0.2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</row>
    <row r="166" spans="1:12" ht="15" x14ac:dyDescent="0.2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</row>
    <row r="167" spans="1:12" ht="15" x14ac:dyDescent="0.2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</row>
    <row r="168" spans="1:12" ht="15" x14ac:dyDescent="0.2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</row>
    <row r="169" spans="1:12" ht="15" x14ac:dyDescent="0.2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</row>
    <row r="170" spans="1:12" ht="15" x14ac:dyDescent="0.2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</row>
    <row r="171" spans="1:12" ht="15" x14ac:dyDescent="0.2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</row>
    <row r="172" spans="1:12" ht="15" x14ac:dyDescent="0.2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</row>
    <row r="173" spans="1:12" ht="15" x14ac:dyDescent="0.2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</row>
    <row r="174" spans="1:12" ht="15" x14ac:dyDescent="0.2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</row>
    <row r="175" spans="1:12" ht="15" x14ac:dyDescent="0.2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</row>
    <row r="176" spans="1:12" ht="15" x14ac:dyDescent="0.2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</row>
    <row r="177" spans="1:12" ht="15" x14ac:dyDescent="0.2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</row>
    <row r="178" spans="1:12" ht="15" x14ac:dyDescent="0.2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</row>
    <row r="179" spans="1:12" ht="15" x14ac:dyDescent="0.2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</row>
    <row r="180" spans="1:12" ht="15" x14ac:dyDescent="0.2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</row>
    <row r="181" spans="1:12" ht="15" x14ac:dyDescent="0.2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</row>
    <row r="182" spans="1:12" ht="15" x14ac:dyDescent="0.2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</row>
    <row r="183" spans="1:12" ht="15" x14ac:dyDescent="0.2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</row>
    <row r="184" spans="1:12" ht="15" x14ac:dyDescent="0.2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</row>
    <row r="185" spans="1:12" ht="15" x14ac:dyDescent="0.2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</row>
    <row r="186" spans="1:12" ht="15" x14ac:dyDescent="0.2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</row>
    <row r="187" spans="1:12" ht="15" x14ac:dyDescent="0.2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</row>
    <row r="188" spans="1:12" ht="15" x14ac:dyDescent="0.2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</row>
    <row r="189" spans="1:12" ht="15" x14ac:dyDescent="0.2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</row>
    <row r="190" spans="1:12" ht="15" x14ac:dyDescent="0.2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</row>
    <row r="191" spans="1:12" ht="15" x14ac:dyDescent="0.2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</row>
    <row r="192" spans="1:12" ht="15" x14ac:dyDescent="0.2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</row>
    <row r="193" spans="1:12" ht="15" x14ac:dyDescent="0.2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</row>
    <row r="194" spans="1:12" ht="15" x14ac:dyDescent="0.2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</row>
    <row r="195" spans="1:12" ht="15" x14ac:dyDescent="0.2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</row>
    <row r="196" spans="1:12" ht="15" x14ac:dyDescent="0.2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</row>
    <row r="197" spans="1:12" ht="15" x14ac:dyDescent="0.2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</row>
    <row r="198" spans="1:12" ht="15" x14ac:dyDescent="0.2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</row>
    <row r="199" spans="1:12" ht="15" x14ac:dyDescent="0.2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</row>
    <row r="200" spans="1:12" ht="15" x14ac:dyDescent="0.2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</row>
    <row r="201" spans="1:12" ht="15" x14ac:dyDescent="0.2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</row>
    <row r="202" spans="1:12" ht="15" x14ac:dyDescent="0.2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</row>
    <row r="203" spans="1:12" ht="15" x14ac:dyDescent="0.2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</row>
    <row r="204" spans="1:12" ht="15" x14ac:dyDescent="0.2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</row>
    <row r="205" spans="1:12" ht="15" x14ac:dyDescent="0.2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</row>
    <row r="206" spans="1:12" ht="15" x14ac:dyDescent="0.2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</row>
    <row r="207" spans="1:12" ht="15" x14ac:dyDescent="0.2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</row>
    <row r="208" spans="1:12" ht="15" x14ac:dyDescent="0.2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</row>
    <row r="209" spans="1:12" ht="15" x14ac:dyDescent="0.2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</row>
    <row r="210" spans="1:12" ht="15" x14ac:dyDescent="0.2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</row>
    <row r="211" spans="1:12" ht="15" x14ac:dyDescent="0.2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</row>
    <row r="212" spans="1:12" ht="15" x14ac:dyDescent="0.2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</row>
    <row r="213" spans="1:12" ht="15" x14ac:dyDescent="0.2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</row>
    <row r="214" spans="1:12" ht="15" x14ac:dyDescent="0.2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</row>
    <row r="215" spans="1:12" ht="15" x14ac:dyDescent="0.2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</row>
    <row r="216" spans="1:12" ht="15" x14ac:dyDescent="0.2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</row>
    <row r="217" spans="1:12" ht="15" x14ac:dyDescent="0.2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</row>
    <row r="218" spans="1:12" ht="15" x14ac:dyDescent="0.2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</row>
    <row r="219" spans="1:12" ht="15" x14ac:dyDescent="0.2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</row>
    <row r="220" spans="1:12" ht="15" x14ac:dyDescent="0.2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</row>
    <row r="221" spans="1:12" ht="15" x14ac:dyDescent="0.2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</row>
    <row r="222" spans="1:12" ht="15" x14ac:dyDescent="0.2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</row>
    <row r="223" spans="1:12" ht="15" x14ac:dyDescent="0.2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</row>
    <row r="224" spans="1:12" ht="15" x14ac:dyDescent="0.2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</row>
    <row r="225" spans="1:12" ht="15" x14ac:dyDescent="0.2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</row>
    <row r="226" spans="1:12" ht="15" x14ac:dyDescent="0.2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</row>
    <row r="227" spans="1:12" ht="15" x14ac:dyDescent="0.2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</row>
    <row r="228" spans="1:12" ht="15" x14ac:dyDescent="0.2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</row>
    <row r="229" spans="1:12" ht="15" x14ac:dyDescent="0.2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</row>
    <row r="230" spans="1:12" ht="15" x14ac:dyDescent="0.2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</row>
    <row r="231" spans="1:12" ht="15" x14ac:dyDescent="0.2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</row>
    <row r="232" spans="1:12" ht="15" x14ac:dyDescent="0.2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</row>
    <row r="233" spans="1:12" ht="15" x14ac:dyDescent="0.2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</row>
    <row r="234" spans="1:12" ht="15" x14ac:dyDescent="0.2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</row>
    <row r="235" spans="1:12" ht="15" x14ac:dyDescent="0.2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</row>
    <row r="236" spans="1:12" ht="15" x14ac:dyDescent="0.2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</row>
    <row r="237" spans="1:12" ht="15" x14ac:dyDescent="0.2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</row>
    <row r="238" spans="1:12" ht="15" x14ac:dyDescent="0.2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</row>
    <row r="239" spans="1:12" ht="15" x14ac:dyDescent="0.2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</row>
    <row r="240" spans="1:12" ht="15" x14ac:dyDescent="0.2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</row>
    <row r="241" spans="1:12" ht="15" x14ac:dyDescent="0.2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</row>
    <row r="242" spans="1:12" ht="15" x14ac:dyDescent="0.2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</row>
    <row r="243" spans="1:12" ht="15" x14ac:dyDescent="0.2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</row>
    <row r="244" spans="1:12" ht="15" x14ac:dyDescent="0.2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</row>
    <row r="245" spans="1:12" ht="15" x14ac:dyDescent="0.2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</row>
    <row r="246" spans="1:12" ht="15" x14ac:dyDescent="0.2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</row>
    <row r="247" spans="1:12" ht="15" x14ac:dyDescent="0.2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</row>
    <row r="248" spans="1:12" ht="15" x14ac:dyDescent="0.2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</row>
    <row r="249" spans="1:12" ht="15" x14ac:dyDescent="0.2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</row>
    <row r="250" spans="1:12" ht="15" x14ac:dyDescent="0.2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</row>
    <row r="251" spans="1:12" ht="15" x14ac:dyDescent="0.2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</row>
    <row r="252" spans="1:12" ht="15" x14ac:dyDescent="0.2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</row>
    <row r="253" spans="1:12" ht="15" x14ac:dyDescent="0.2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</row>
    <row r="254" spans="1:12" ht="15" x14ac:dyDescent="0.2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</row>
    <row r="255" spans="1:12" ht="15" x14ac:dyDescent="0.2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</row>
    <row r="256" spans="1:12" ht="15" x14ac:dyDescent="0.2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</row>
    <row r="257" spans="1:12" ht="15" x14ac:dyDescent="0.2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</row>
    <row r="258" spans="1:12" ht="15" x14ac:dyDescent="0.2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</row>
    <row r="259" spans="1:12" ht="15" x14ac:dyDescent="0.2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</row>
    <row r="260" spans="1:12" ht="15" x14ac:dyDescent="0.2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</row>
    <row r="261" spans="1:12" ht="15" x14ac:dyDescent="0.2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</row>
    <row r="262" spans="1:12" ht="15" x14ac:dyDescent="0.2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</row>
    <row r="263" spans="1:12" ht="15" x14ac:dyDescent="0.2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</row>
    <row r="264" spans="1:12" ht="15" x14ac:dyDescent="0.2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</row>
    <row r="265" spans="1:12" ht="15" x14ac:dyDescent="0.2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</row>
    <row r="266" spans="1:12" ht="15" x14ac:dyDescent="0.2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</row>
    <row r="267" spans="1:12" ht="15" x14ac:dyDescent="0.2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</row>
    <row r="268" spans="1:12" ht="15" x14ac:dyDescent="0.2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</row>
    <row r="269" spans="1:12" ht="15" x14ac:dyDescent="0.2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</row>
    <row r="270" spans="1:12" ht="15" x14ac:dyDescent="0.2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</row>
    <row r="271" spans="1:12" ht="15" x14ac:dyDescent="0.2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</row>
    <row r="272" spans="1:12" ht="15" x14ac:dyDescent="0.2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</row>
    <row r="273" spans="1:12" ht="15" x14ac:dyDescent="0.2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</row>
    <row r="274" spans="1:12" ht="15" x14ac:dyDescent="0.2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</row>
    <row r="275" spans="1:12" ht="15" x14ac:dyDescent="0.2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</row>
    <row r="276" spans="1:12" ht="15" x14ac:dyDescent="0.2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</row>
    <row r="277" spans="1:12" ht="15" x14ac:dyDescent="0.2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</row>
    <row r="278" spans="1:12" ht="15" x14ac:dyDescent="0.2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</row>
    <row r="279" spans="1:12" ht="15" x14ac:dyDescent="0.2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</row>
    <row r="280" spans="1:12" ht="15" x14ac:dyDescent="0.2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</row>
    <row r="281" spans="1:12" ht="15" x14ac:dyDescent="0.2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</row>
    <row r="282" spans="1:12" ht="15" x14ac:dyDescent="0.2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</row>
    <row r="283" spans="1:12" ht="15" x14ac:dyDescent="0.2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</row>
    <row r="284" spans="1:12" ht="15" x14ac:dyDescent="0.2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</row>
    <row r="285" spans="1:12" ht="15" x14ac:dyDescent="0.2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</row>
    <row r="286" spans="1:12" ht="15" x14ac:dyDescent="0.2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</row>
    <row r="287" spans="1:12" ht="15" x14ac:dyDescent="0.2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</row>
    <row r="288" spans="1:12" ht="15" x14ac:dyDescent="0.2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</row>
    <row r="289" spans="1:12" ht="15" x14ac:dyDescent="0.2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</row>
    <row r="290" spans="1:12" ht="15" x14ac:dyDescent="0.2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</row>
    <row r="291" spans="1:12" ht="15" x14ac:dyDescent="0.2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</row>
    <row r="292" spans="1:12" ht="15" x14ac:dyDescent="0.2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</row>
    <row r="293" spans="1:12" ht="15" x14ac:dyDescent="0.2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</row>
    <row r="294" spans="1:12" ht="15" x14ac:dyDescent="0.2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</row>
    <row r="295" spans="1:12" ht="15" x14ac:dyDescent="0.2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</row>
    <row r="296" spans="1:12" ht="15" x14ac:dyDescent="0.2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</row>
    <row r="297" spans="1:12" ht="15" x14ac:dyDescent="0.2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</row>
    <row r="298" spans="1:12" ht="15" x14ac:dyDescent="0.2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</row>
    <row r="299" spans="1:12" ht="15" x14ac:dyDescent="0.2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</row>
    <row r="300" spans="1:12" ht="15" x14ac:dyDescent="0.2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</row>
    <row r="301" spans="1:12" ht="15" x14ac:dyDescent="0.2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</row>
    <row r="302" spans="1:12" ht="15" x14ac:dyDescent="0.2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</row>
    <row r="303" spans="1:12" ht="15" x14ac:dyDescent="0.2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</row>
    <row r="304" spans="1:12" ht="15" x14ac:dyDescent="0.2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</row>
    <row r="305" spans="1:12" ht="15" x14ac:dyDescent="0.2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</row>
    <row r="306" spans="1:12" ht="15" x14ac:dyDescent="0.2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</row>
    <row r="307" spans="1:12" ht="15" x14ac:dyDescent="0.2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</row>
    <row r="308" spans="1:12" ht="15" x14ac:dyDescent="0.2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</row>
    <row r="309" spans="1:12" ht="15" x14ac:dyDescent="0.2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</row>
    <row r="310" spans="1:12" ht="15" x14ac:dyDescent="0.2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</row>
    <row r="311" spans="1:12" ht="15" x14ac:dyDescent="0.2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</row>
    <row r="312" spans="1:12" ht="15" x14ac:dyDescent="0.2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</row>
    <row r="313" spans="1:12" ht="15" x14ac:dyDescent="0.2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</row>
    <row r="314" spans="1:12" ht="15" x14ac:dyDescent="0.2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</row>
    <row r="315" spans="1:12" ht="15" x14ac:dyDescent="0.2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</row>
    <row r="316" spans="1:12" ht="15" x14ac:dyDescent="0.2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</row>
    <row r="317" spans="1:12" ht="15" x14ac:dyDescent="0.2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</row>
    <row r="318" spans="1:12" ht="15" x14ac:dyDescent="0.2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</row>
    <row r="319" spans="1:12" ht="15" x14ac:dyDescent="0.2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</row>
    <row r="320" spans="1:12" ht="15" x14ac:dyDescent="0.2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</row>
    <row r="321" spans="1:12" ht="15" x14ac:dyDescent="0.2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</row>
    <row r="322" spans="1:12" ht="15" x14ac:dyDescent="0.2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</row>
    <row r="323" spans="1:12" ht="15" x14ac:dyDescent="0.2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</row>
    <row r="324" spans="1:12" ht="15" x14ac:dyDescent="0.2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</row>
    <row r="325" spans="1:12" ht="15" x14ac:dyDescent="0.2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</row>
    <row r="326" spans="1:12" ht="15" x14ac:dyDescent="0.2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</row>
    <row r="327" spans="1:12" ht="15" x14ac:dyDescent="0.2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</row>
    <row r="328" spans="1:12" ht="15" x14ac:dyDescent="0.2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</row>
    <row r="329" spans="1:12" ht="15" x14ac:dyDescent="0.2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</row>
    <row r="330" spans="1:12" ht="15" x14ac:dyDescent="0.2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</row>
    <row r="331" spans="1:12" ht="15" x14ac:dyDescent="0.2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</row>
    <row r="332" spans="1:12" ht="15" x14ac:dyDescent="0.2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</row>
    <row r="333" spans="1:12" ht="15" x14ac:dyDescent="0.2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</row>
    <row r="334" spans="1:12" ht="15" x14ac:dyDescent="0.2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</row>
    <row r="335" spans="1:12" ht="15" x14ac:dyDescent="0.2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</row>
    <row r="336" spans="1:12" ht="15" x14ac:dyDescent="0.2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</row>
    <row r="337" spans="1:12" ht="15" x14ac:dyDescent="0.2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</row>
    <row r="338" spans="1:12" ht="15" x14ac:dyDescent="0.2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</row>
    <row r="339" spans="1:12" ht="15" x14ac:dyDescent="0.2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</row>
    <row r="340" spans="1:12" ht="15" x14ac:dyDescent="0.2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</row>
    <row r="341" spans="1:12" ht="15" x14ac:dyDescent="0.2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</row>
    <row r="342" spans="1:12" ht="15" x14ac:dyDescent="0.2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</row>
    <row r="343" spans="1:12" ht="15" x14ac:dyDescent="0.2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</row>
    <row r="344" spans="1:12" ht="15" x14ac:dyDescent="0.2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</row>
    <row r="345" spans="1:12" ht="15" x14ac:dyDescent="0.2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</row>
    <row r="346" spans="1:12" ht="15" x14ac:dyDescent="0.2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</row>
    <row r="347" spans="1:12" ht="15" x14ac:dyDescent="0.2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</row>
    <row r="348" spans="1:12" ht="15" x14ac:dyDescent="0.2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</row>
    <row r="349" spans="1:12" ht="15" x14ac:dyDescent="0.2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</row>
    <row r="350" spans="1:12" ht="15" x14ac:dyDescent="0.2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</row>
    <row r="351" spans="1:12" ht="15" x14ac:dyDescent="0.2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</row>
    <row r="352" spans="1:12" ht="15" x14ac:dyDescent="0.2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</row>
    <row r="353" spans="1:12" ht="15" x14ac:dyDescent="0.2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</row>
    <row r="354" spans="1:12" ht="15" x14ac:dyDescent="0.2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</row>
    <row r="355" spans="1:12" ht="15" x14ac:dyDescent="0.2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</row>
    <row r="356" spans="1:12" ht="15" x14ac:dyDescent="0.2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</row>
    <row r="357" spans="1:12" ht="15" x14ac:dyDescent="0.2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</row>
    <row r="358" spans="1:12" ht="15" x14ac:dyDescent="0.2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</row>
    <row r="359" spans="1:12" ht="15" x14ac:dyDescent="0.2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</row>
    <row r="360" spans="1:12" ht="15" x14ac:dyDescent="0.2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</row>
    <row r="361" spans="1:12" ht="15" x14ac:dyDescent="0.2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</row>
    <row r="362" spans="1:12" ht="15" x14ac:dyDescent="0.2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</row>
    <row r="363" spans="1:12" ht="15" x14ac:dyDescent="0.2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</row>
    <row r="364" spans="1:12" ht="15" x14ac:dyDescent="0.2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</row>
    <row r="365" spans="1:12" ht="15" x14ac:dyDescent="0.2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</row>
    <row r="366" spans="1:12" ht="15" x14ac:dyDescent="0.2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</row>
    <row r="367" spans="1:12" ht="15" x14ac:dyDescent="0.2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</row>
    <row r="368" spans="1:12" ht="15" x14ac:dyDescent="0.2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</row>
    <row r="369" spans="1:12" ht="15" x14ac:dyDescent="0.2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</row>
    <row r="370" spans="1:12" ht="15" x14ac:dyDescent="0.2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</row>
    <row r="371" spans="1:12" ht="15" x14ac:dyDescent="0.2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</row>
    <row r="372" spans="1:12" ht="15" x14ac:dyDescent="0.2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</row>
    <row r="373" spans="1:12" ht="15" x14ac:dyDescent="0.2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</row>
    <row r="374" spans="1:12" ht="15" x14ac:dyDescent="0.2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</row>
    <row r="375" spans="1:12" ht="15" x14ac:dyDescent="0.2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</row>
    <row r="376" spans="1:12" ht="15" x14ac:dyDescent="0.2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</row>
    <row r="377" spans="1:12" ht="15" x14ac:dyDescent="0.2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</row>
    <row r="378" spans="1:12" ht="15" x14ac:dyDescent="0.2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</row>
    <row r="379" spans="1:12" ht="15" x14ac:dyDescent="0.2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</row>
    <row r="380" spans="1:12" ht="15" x14ac:dyDescent="0.2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</row>
    <row r="381" spans="1:12" ht="15" x14ac:dyDescent="0.2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</row>
    <row r="382" spans="1:12" ht="15" x14ac:dyDescent="0.2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</row>
    <row r="383" spans="1:12" ht="15" x14ac:dyDescent="0.2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</row>
    <row r="384" spans="1:12" ht="15" x14ac:dyDescent="0.2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</row>
    <row r="385" spans="1:12" ht="15" x14ac:dyDescent="0.2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</row>
    <row r="386" spans="1:12" ht="15" x14ac:dyDescent="0.2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</row>
    <row r="387" spans="1:12" ht="15" x14ac:dyDescent="0.2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</row>
    <row r="388" spans="1:12" ht="15" x14ac:dyDescent="0.2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</row>
    <row r="389" spans="1:12" ht="15" x14ac:dyDescent="0.2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</row>
    <row r="390" spans="1:12" ht="15" x14ac:dyDescent="0.2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</row>
    <row r="391" spans="1:12" ht="15" x14ac:dyDescent="0.2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</row>
    <row r="392" spans="1:12" ht="15" x14ac:dyDescent="0.2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</row>
    <row r="393" spans="1:12" ht="15" x14ac:dyDescent="0.2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</row>
    <row r="394" spans="1:12" ht="15" x14ac:dyDescent="0.2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</row>
    <row r="395" spans="1:12" ht="15" x14ac:dyDescent="0.2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</row>
    <row r="396" spans="1:12" ht="15" x14ac:dyDescent="0.2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</row>
    <row r="397" spans="1:12" ht="15" x14ac:dyDescent="0.2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</row>
    <row r="398" spans="1:12" ht="15" x14ac:dyDescent="0.2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</row>
    <row r="399" spans="1:12" ht="15" x14ac:dyDescent="0.2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</row>
    <row r="400" spans="1:12" ht="15" x14ac:dyDescent="0.2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</row>
    <row r="401" spans="1:12" ht="15" x14ac:dyDescent="0.2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</row>
    <row r="402" spans="1:12" ht="15" x14ac:dyDescent="0.2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</row>
    <row r="403" spans="1:12" ht="15" x14ac:dyDescent="0.2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</row>
    <row r="404" spans="1:12" ht="15" x14ac:dyDescent="0.2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</row>
    <row r="405" spans="1:12" ht="15" x14ac:dyDescent="0.2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</row>
    <row r="406" spans="1:12" ht="15" x14ac:dyDescent="0.2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</row>
    <row r="407" spans="1:12" ht="15" x14ac:dyDescent="0.2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</row>
    <row r="408" spans="1:12" ht="15" x14ac:dyDescent="0.2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</row>
    <row r="409" spans="1:12" ht="15" x14ac:dyDescent="0.2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</row>
    <row r="410" spans="1:12" ht="15" x14ac:dyDescent="0.2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</row>
    <row r="411" spans="1:12" ht="15" x14ac:dyDescent="0.2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</row>
    <row r="412" spans="1:12" ht="15" x14ac:dyDescent="0.2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</row>
    <row r="413" spans="1:12" ht="15" x14ac:dyDescent="0.2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</row>
    <row r="414" spans="1:12" ht="15" x14ac:dyDescent="0.2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</row>
    <row r="415" spans="1:12" ht="15" x14ac:dyDescent="0.2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</row>
    <row r="416" spans="1:12" ht="15" x14ac:dyDescent="0.2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</row>
    <row r="417" spans="1:12" ht="15" x14ac:dyDescent="0.2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</row>
    <row r="418" spans="1:12" ht="15" x14ac:dyDescent="0.2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</row>
    <row r="419" spans="1:12" ht="15" x14ac:dyDescent="0.2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</row>
    <row r="420" spans="1:12" ht="15" x14ac:dyDescent="0.2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</row>
    <row r="421" spans="1:12" ht="15" x14ac:dyDescent="0.2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</row>
    <row r="422" spans="1:12" ht="15" x14ac:dyDescent="0.2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</row>
    <row r="423" spans="1:12" ht="15" x14ac:dyDescent="0.2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</row>
    <row r="424" spans="1:12" ht="15" x14ac:dyDescent="0.2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</row>
    <row r="425" spans="1:12" ht="15" x14ac:dyDescent="0.2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</row>
    <row r="426" spans="1:12" ht="15" x14ac:dyDescent="0.2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</row>
    <row r="427" spans="1:12" ht="15" x14ac:dyDescent="0.2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</row>
    <row r="428" spans="1:12" ht="15" x14ac:dyDescent="0.2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</row>
    <row r="429" spans="1:12" ht="15" x14ac:dyDescent="0.2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</row>
    <row r="430" spans="1:12" ht="15" x14ac:dyDescent="0.2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</row>
    <row r="431" spans="1:12" ht="15" x14ac:dyDescent="0.2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</row>
    <row r="432" spans="1:12" ht="15" x14ac:dyDescent="0.2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</row>
    <row r="433" spans="1:12" ht="15" x14ac:dyDescent="0.2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</row>
    <row r="434" spans="1:12" ht="15" x14ac:dyDescent="0.2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</row>
    <row r="435" spans="1:12" ht="15" x14ac:dyDescent="0.2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</row>
    <row r="436" spans="1:12" ht="15" x14ac:dyDescent="0.2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</row>
    <row r="437" spans="1:12" ht="15" x14ac:dyDescent="0.2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</row>
    <row r="438" spans="1:12" ht="15" x14ac:dyDescent="0.2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</row>
    <row r="439" spans="1:12" ht="15" x14ac:dyDescent="0.2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</row>
    <row r="440" spans="1:12" ht="15" x14ac:dyDescent="0.2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</row>
    <row r="441" spans="1:12" ht="15" x14ac:dyDescent="0.2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</row>
    <row r="442" spans="1:12" ht="15" x14ac:dyDescent="0.2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</row>
    <row r="443" spans="1:12" ht="15" x14ac:dyDescent="0.2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</row>
    <row r="444" spans="1:12" ht="15" x14ac:dyDescent="0.2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</row>
    <row r="445" spans="1:12" ht="15" x14ac:dyDescent="0.2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</row>
    <row r="446" spans="1:12" ht="15" x14ac:dyDescent="0.2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</row>
    <row r="447" spans="1:12" ht="15" x14ac:dyDescent="0.2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</row>
    <row r="448" spans="1:12" ht="15" x14ac:dyDescent="0.2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</row>
    <row r="449" spans="1:12" ht="15" x14ac:dyDescent="0.2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</row>
    <row r="450" spans="1:12" ht="15" x14ac:dyDescent="0.2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</row>
    <row r="451" spans="1:12" ht="15" x14ac:dyDescent="0.2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</row>
    <row r="452" spans="1:12" ht="15" x14ac:dyDescent="0.2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</row>
    <row r="453" spans="1:12" ht="15" x14ac:dyDescent="0.2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</row>
    <row r="454" spans="1:12" ht="15" x14ac:dyDescent="0.2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</row>
    <row r="455" spans="1:12" ht="15" x14ac:dyDescent="0.2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</row>
    <row r="456" spans="1:12" ht="15" x14ac:dyDescent="0.2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</row>
    <row r="457" spans="1:12" ht="15" x14ac:dyDescent="0.2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</row>
    <row r="458" spans="1:12" ht="15" x14ac:dyDescent="0.2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</row>
    <row r="459" spans="1:12" ht="15" x14ac:dyDescent="0.2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</row>
    <row r="460" spans="1:12" ht="15" x14ac:dyDescent="0.2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</row>
    <row r="461" spans="1:12" ht="15" x14ac:dyDescent="0.2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</row>
    <row r="462" spans="1:12" ht="15" x14ac:dyDescent="0.2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</row>
    <row r="463" spans="1:12" ht="15" x14ac:dyDescent="0.2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</row>
    <row r="464" spans="1:12" ht="15" x14ac:dyDescent="0.2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</row>
    <row r="465" spans="1:12" ht="15" x14ac:dyDescent="0.2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</row>
    <row r="466" spans="1:12" ht="15" x14ac:dyDescent="0.2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</row>
    <row r="467" spans="1:12" ht="15" x14ac:dyDescent="0.2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</row>
    <row r="468" spans="1:12" ht="15" x14ac:dyDescent="0.2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</row>
    <row r="469" spans="1:12" ht="15" x14ac:dyDescent="0.2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</row>
    <row r="470" spans="1:12" ht="15" x14ac:dyDescent="0.2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</row>
    <row r="471" spans="1:12" ht="15" x14ac:dyDescent="0.2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</row>
    <row r="472" spans="1:12" ht="15" x14ac:dyDescent="0.2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</row>
    <row r="473" spans="1:12" ht="15" x14ac:dyDescent="0.2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</row>
    <row r="474" spans="1:12" ht="15" x14ac:dyDescent="0.2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</row>
    <row r="475" spans="1:12" ht="15" x14ac:dyDescent="0.2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</row>
    <row r="476" spans="1:12" ht="15" x14ac:dyDescent="0.2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</row>
    <row r="477" spans="1:12" ht="15" x14ac:dyDescent="0.2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</row>
    <row r="478" spans="1:12" ht="15" x14ac:dyDescent="0.2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</row>
    <row r="479" spans="1:12" ht="15" x14ac:dyDescent="0.2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</row>
    <row r="480" spans="1:12" ht="15" x14ac:dyDescent="0.2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</row>
    <row r="481" spans="1:12" ht="15" x14ac:dyDescent="0.2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</row>
    <row r="482" spans="1:12" ht="15" x14ac:dyDescent="0.2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</row>
    <row r="483" spans="1:12" ht="15" x14ac:dyDescent="0.2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</row>
    <row r="484" spans="1:12" ht="15" x14ac:dyDescent="0.2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</row>
    <row r="485" spans="1:12" ht="15" x14ac:dyDescent="0.2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</row>
    <row r="486" spans="1:12" ht="15" x14ac:dyDescent="0.2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</row>
    <row r="487" spans="1:12" ht="15" x14ac:dyDescent="0.2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</row>
    <row r="488" spans="1:12" ht="15" x14ac:dyDescent="0.2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</row>
    <row r="489" spans="1:12" ht="15" x14ac:dyDescent="0.2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</row>
    <row r="490" spans="1:12" ht="15" x14ac:dyDescent="0.2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</row>
    <row r="491" spans="1:12" ht="15" x14ac:dyDescent="0.2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</row>
    <row r="492" spans="1:12" ht="15" x14ac:dyDescent="0.2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</row>
    <row r="493" spans="1:12" ht="15" x14ac:dyDescent="0.2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</row>
    <row r="494" spans="1:12" ht="15" x14ac:dyDescent="0.2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</row>
    <row r="495" spans="1:12" ht="15" x14ac:dyDescent="0.2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</row>
    <row r="496" spans="1:12" ht="15" x14ac:dyDescent="0.2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</row>
    <row r="497" spans="1:12" ht="15" x14ac:dyDescent="0.2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</row>
    <row r="498" spans="1:12" ht="15" x14ac:dyDescent="0.2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</row>
    <row r="499" spans="1:12" ht="15" x14ac:dyDescent="0.2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</row>
    <row r="500" spans="1:12" ht="15" x14ac:dyDescent="0.2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</row>
    <row r="501" spans="1:12" ht="15" x14ac:dyDescent="0.2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</row>
    <row r="502" spans="1:12" ht="15" x14ac:dyDescent="0.2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</row>
    <row r="503" spans="1:12" ht="15" x14ac:dyDescent="0.2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</row>
    <row r="504" spans="1:12" ht="15" x14ac:dyDescent="0.2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</row>
    <row r="505" spans="1:12" ht="15" x14ac:dyDescent="0.2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</row>
    <row r="506" spans="1:12" ht="15" x14ac:dyDescent="0.2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</row>
    <row r="507" spans="1:12" ht="15" x14ac:dyDescent="0.2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</row>
    <row r="508" spans="1:12" ht="15" x14ac:dyDescent="0.2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</row>
    <row r="509" spans="1:12" ht="15" x14ac:dyDescent="0.2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</row>
    <row r="510" spans="1:12" ht="15" x14ac:dyDescent="0.2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</row>
    <row r="511" spans="1:12" ht="15" x14ac:dyDescent="0.2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</row>
    <row r="512" spans="1:12" ht="15" x14ac:dyDescent="0.2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</row>
    <row r="513" spans="1:12" ht="15" x14ac:dyDescent="0.2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</row>
    <row r="514" spans="1:12" ht="15" x14ac:dyDescent="0.2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</row>
    <row r="515" spans="1:12" ht="15" x14ac:dyDescent="0.2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</row>
    <row r="516" spans="1:12" ht="15" x14ac:dyDescent="0.2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</row>
    <row r="517" spans="1:12" ht="15" x14ac:dyDescent="0.2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</row>
    <row r="518" spans="1:12" ht="15" x14ac:dyDescent="0.2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</row>
    <row r="519" spans="1:12" ht="15" x14ac:dyDescent="0.2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</row>
    <row r="520" spans="1:12" ht="15" x14ac:dyDescent="0.2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</row>
    <row r="521" spans="1:12" ht="15" x14ac:dyDescent="0.2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</row>
    <row r="522" spans="1:12" ht="15" x14ac:dyDescent="0.2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</row>
    <row r="523" spans="1:12" ht="15" x14ac:dyDescent="0.2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</row>
    <row r="524" spans="1:12" ht="15" x14ac:dyDescent="0.2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</row>
    <row r="525" spans="1:12" ht="15" x14ac:dyDescent="0.2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</row>
    <row r="526" spans="1:12" ht="15" x14ac:dyDescent="0.2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</row>
  </sheetData>
  <conditionalFormatting sqref="A1:A1026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ADE00-CA01-A741-BCAE-680C8390D298}">
  <sheetPr>
    <outlinePr summaryBelow="0" summaryRight="0"/>
  </sheetPr>
  <dimension ref="A1:AS117"/>
  <sheetViews>
    <sheetView workbookViewId="0">
      <pane ySplit="1" topLeftCell="A2" activePane="bottomLeft" state="frozen"/>
      <selection pane="bottomLeft"/>
    </sheetView>
  </sheetViews>
  <sheetFormatPr baseColWidth="10" defaultColWidth="12.6640625" defaultRowHeight="15.75" customHeight="1" x14ac:dyDescent="0.15"/>
  <cols>
    <col min="1" max="16384" width="12.6640625" style="32"/>
  </cols>
  <sheetData>
    <row r="1" spans="1:45" x14ac:dyDescent="0.2">
      <c r="A1" s="34" t="s">
        <v>0</v>
      </c>
      <c r="B1" s="35" t="s">
        <v>1</v>
      </c>
      <c r="C1" s="35" t="s">
        <v>2</v>
      </c>
      <c r="D1" s="35" t="s">
        <v>3</v>
      </c>
      <c r="E1" s="34" t="s">
        <v>4</v>
      </c>
      <c r="F1" s="34" t="s">
        <v>25</v>
      </c>
      <c r="G1" s="34" t="s">
        <v>26</v>
      </c>
      <c r="H1" s="34" t="s">
        <v>122</v>
      </c>
      <c r="I1" s="34" t="s">
        <v>121</v>
      </c>
      <c r="J1" s="34" t="s">
        <v>120</v>
      </c>
      <c r="K1" s="34" t="s">
        <v>5</v>
      </c>
      <c r="L1" s="34" t="s">
        <v>18</v>
      </c>
      <c r="M1" s="34" t="s">
        <v>19</v>
      </c>
      <c r="N1" s="34" t="s">
        <v>20</v>
      </c>
      <c r="O1" s="34" t="s">
        <v>119</v>
      </c>
      <c r="P1" s="34" t="s">
        <v>118</v>
      </c>
      <c r="Q1" s="34" t="s">
        <v>14</v>
      </c>
      <c r="R1" s="34" t="s">
        <v>15</v>
      </c>
      <c r="S1" s="34" t="s">
        <v>16</v>
      </c>
      <c r="T1" s="34" t="s">
        <v>17</v>
      </c>
      <c r="U1" s="34" t="s">
        <v>117</v>
      </c>
      <c r="V1" s="34" t="s">
        <v>116</v>
      </c>
      <c r="W1" s="34" t="s">
        <v>115</v>
      </c>
      <c r="X1" s="34" t="s">
        <v>114</v>
      </c>
      <c r="Y1" s="34" t="s">
        <v>113</v>
      </c>
      <c r="Z1" s="34" t="s">
        <v>112</v>
      </c>
      <c r="AA1" s="34" t="s">
        <v>111</v>
      </c>
      <c r="AB1" s="34" t="s">
        <v>110</v>
      </c>
      <c r="AC1" s="34" t="s">
        <v>9</v>
      </c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</row>
    <row r="2" spans="1:45" x14ac:dyDescent="0.2">
      <c r="A2" s="75">
        <v>44764</v>
      </c>
      <c r="B2" s="38"/>
      <c r="C2" s="37" t="s">
        <v>11</v>
      </c>
      <c r="D2" s="37" t="s">
        <v>37</v>
      </c>
      <c r="E2" s="40">
        <f t="shared" ref="E2:E45" si="0">MAX(F2:J2)</f>
        <v>120</v>
      </c>
      <c r="F2" s="36">
        <v>120</v>
      </c>
      <c r="G2" s="36">
        <f t="shared" ref="G2:I6" si="1">S2-W2</f>
        <v>7.2139999999999986</v>
      </c>
      <c r="H2" s="36">
        <f t="shared" si="1"/>
        <v>0</v>
      </c>
      <c r="I2" s="36">
        <f t="shared" si="1"/>
        <v>0</v>
      </c>
      <c r="J2" s="36">
        <f t="shared" ref="J2:J45" si="2">V2-Y2</f>
        <v>0</v>
      </c>
      <c r="K2" s="40">
        <f t="shared" ref="K2:K45" si="3">SUM(L2,M2,N2,O2,P2)</f>
        <v>452</v>
      </c>
      <c r="L2" s="36">
        <v>435</v>
      </c>
      <c r="M2" s="40">
        <v>17</v>
      </c>
      <c r="N2" s="40"/>
      <c r="O2" s="40"/>
      <c r="P2" s="40"/>
      <c r="Q2" s="40">
        <f t="shared" ref="Q2:Q45" si="4">MAX(R2:V2)</f>
        <v>408.88600000000002</v>
      </c>
      <c r="R2" s="40">
        <f>F2+W2</f>
        <v>408.88600000000002</v>
      </c>
      <c r="S2" s="40">
        <v>296.10000000000002</v>
      </c>
      <c r="T2" s="40"/>
      <c r="U2" s="40"/>
      <c r="V2" s="40"/>
      <c r="W2" s="40">
        <v>288.88600000000002</v>
      </c>
      <c r="X2" s="40"/>
      <c r="Y2" s="40"/>
      <c r="Z2" s="40">
        <v>0.41499999999999998</v>
      </c>
      <c r="AA2" s="40"/>
      <c r="AB2" s="40"/>
    </row>
    <row r="3" spans="1:45" x14ac:dyDescent="0.2">
      <c r="A3" s="75">
        <v>44755</v>
      </c>
      <c r="B3" s="38"/>
      <c r="C3" s="37" t="s">
        <v>11</v>
      </c>
      <c r="D3" s="37" t="s">
        <v>37</v>
      </c>
      <c r="E3" s="40">
        <f t="shared" si="0"/>
        <v>120</v>
      </c>
      <c r="F3" s="36">
        <v>120</v>
      </c>
      <c r="G3" s="36">
        <f t="shared" si="1"/>
        <v>4.0679999999999836</v>
      </c>
      <c r="H3" s="36">
        <f t="shared" si="1"/>
        <v>0</v>
      </c>
      <c r="I3" s="36">
        <f t="shared" si="1"/>
        <v>3.4199999999999591</v>
      </c>
      <c r="J3" s="36">
        <f t="shared" si="2"/>
        <v>3.1200000000000045</v>
      </c>
      <c r="K3" s="40">
        <f t="shared" si="3"/>
        <v>668</v>
      </c>
      <c r="L3" s="36">
        <v>644</v>
      </c>
      <c r="M3" s="40">
        <v>6</v>
      </c>
      <c r="N3" s="40"/>
      <c r="O3" s="40">
        <v>8</v>
      </c>
      <c r="P3" s="40">
        <v>10</v>
      </c>
      <c r="Q3" s="40">
        <f t="shared" si="4"/>
        <v>410.63200000000001</v>
      </c>
      <c r="R3" s="40">
        <f>F3+W3</f>
        <v>410.63200000000001</v>
      </c>
      <c r="S3" s="40">
        <v>294.7</v>
      </c>
      <c r="T3" s="40"/>
      <c r="U3" s="40">
        <v>296.39999999999998</v>
      </c>
      <c r="V3" s="40">
        <v>296.10000000000002</v>
      </c>
      <c r="W3" s="40">
        <v>290.63200000000001</v>
      </c>
      <c r="X3" s="40"/>
      <c r="Y3" s="40">
        <v>292.98</v>
      </c>
      <c r="Z3" s="40">
        <v>0.437</v>
      </c>
      <c r="AA3" s="40"/>
      <c r="AB3" s="40">
        <v>0.372</v>
      </c>
    </row>
    <row r="4" spans="1:45" x14ac:dyDescent="0.2">
      <c r="A4" s="75">
        <v>44748</v>
      </c>
      <c r="B4" s="38"/>
      <c r="C4" s="37" t="s">
        <v>11</v>
      </c>
      <c r="D4" s="37" t="s">
        <v>37</v>
      </c>
      <c r="E4" s="40">
        <f t="shared" si="0"/>
        <v>120</v>
      </c>
      <c r="F4" s="36">
        <v>120</v>
      </c>
      <c r="G4" s="36">
        <f t="shared" si="1"/>
        <v>9.0769999999999982</v>
      </c>
      <c r="H4" s="36">
        <f t="shared" si="1"/>
        <v>0</v>
      </c>
      <c r="I4" s="36">
        <f t="shared" si="1"/>
        <v>0</v>
      </c>
      <c r="J4" s="36">
        <f t="shared" si="2"/>
        <v>0</v>
      </c>
      <c r="K4" s="40">
        <f t="shared" si="3"/>
        <v>448</v>
      </c>
      <c r="L4" s="36">
        <v>432</v>
      </c>
      <c r="M4" s="40">
        <v>16</v>
      </c>
      <c r="N4" s="40"/>
      <c r="O4" s="40"/>
      <c r="P4" s="40"/>
      <c r="Q4" s="40">
        <f t="shared" si="4"/>
        <v>407.423</v>
      </c>
      <c r="R4" s="40">
        <f>F4+W4</f>
        <v>407.423</v>
      </c>
      <c r="S4" s="40">
        <v>296.5</v>
      </c>
      <c r="T4" s="40"/>
      <c r="U4" s="40"/>
      <c r="V4" s="40"/>
      <c r="W4" s="40">
        <v>287.423</v>
      </c>
      <c r="X4" s="40"/>
      <c r="Y4" s="40"/>
      <c r="Z4" s="40">
        <v>0.36399999999999999</v>
      </c>
      <c r="AA4" s="40"/>
      <c r="AB4" s="40"/>
    </row>
    <row r="5" spans="1:45" x14ac:dyDescent="0.2">
      <c r="A5" s="75">
        <v>44723</v>
      </c>
      <c r="B5" s="38"/>
      <c r="C5" s="37" t="s">
        <v>11</v>
      </c>
      <c r="D5" s="37" t="s">
        <v>37</v>
      </c>
      <c r="E5" s="40">
        <f t="shared" si="0"/>
        <v>120</v>
      </c>
      <c r="F5" s="36">
        <v>120</v>
      </c>
      <c r="G5" s="36">
        <f t="shared" si="1"/>
        <v>10.807999999999993</v>
      </c>
      <c r="H5" s="36">
        <f t="shared" si="1"/>
        <v>0</v>
      </c>
      <c r="I5" s="36">
        <f t="shared" si="1"/>
        <v>5.1100000000000136</v>
      </c>
      <c r="J5" s="36">
        <f t="shared" si="2"/>
        <v>3.6100000000000136</v>
      </c>
      <c r="K5" s="40">
        <f t="shared" si="3"/>
        <v>579</v>
      </c>
      <c r="L5" s="36">
        <v>538</v>
      </c>
      <c r="M5" s="40">
        <v>17</v>
      </c>
      <c r="N5" s="40"/>
      <c r="O5" s="40">
        <v>11</v>
      </c>
      <c r="P5" s="40">
        <v>13</v>
      </c>
      <c r="Q5" s="40">
        <f t="shared" si="4"/>
        <v>409.49200000000002</v>
      </c>
      <c r="R5" s="40">
        <f>F5+W5</f>
        <v>409.49200000000002</v>
      </c>
      <c r="S5" s="40">
        <v>300.3</v>
      </c>
      <c r="T5" s="40"/>
      <c r="U5" s="40">
        <v>294.7</v>
      </c>
      <c r="V5" s="40">
        <v>293.2</v>
      </c>
      <c r="W5" s="40">
        <v>289.49200000000002</v>
      </c>
      <c r="X5" s="40"/>
      <c r="Y5" s="40">
        <v>289.58999999999997</v>
      </c>
      <c r="Z5" s="40">
        <v>0.38</v>
      </c>
      <c r="AA5" s="40"/>
      <c r="AB5" s="40">
        <v>0.42299999999999999</v>
      </c>
    </row>
    <row r="6" spans="1:45" x14ac:dyDescent="0.2">
      <c r="A6" s="75">
        <v>44716</v>
      </c>
      <c r="B6" s="38"/>
      <c r="C6" s="37" t="s">
        <v>11</v>
      </c>
      <c r="D6" s="37" t="s">
        <v>37</v>
      </c>
      <c r="E6" s="40">
        <f t="shared" si="0"/>
        <v>120</v>
      </c>
      <c r="F6" s="36">
        <v>120</v>
      </c>
      <c r="G6" s="36">
        <f t="shared" si="1"/>
        <v>12.038000000000011</v>
      </c>
      <c r="H6" s="36">
        <f t="shared" si="1"/>
        <v>0</v>
      </c>
      <c r="I6" s="36">
        <f t="shared" si="1"/>
        <v>5.2090000000000032</v>
      </c>
      <c r="J6" s="36">
        <f t="shared" si="2"/>
        <v>3.8090000000000259</v>
      </c>
      <c r="K6" s="40">
        <f t="shared" si="3"/>
        <v>442</v>
      </c>
      <c r="L6" s="36">
        <v>398</v>
      </c>
      <c r="M6" s="40">
        <v>15</v>
      </c>
      <c r="N6" s="40"/>
      <c r="O6" s="40">
        <v>10</v>
      </c>
      <c r="P6" s="40">
        <v>19</v>
      </c>
      <c r="Q6" s="40">
        <f t="shared" si="4"/>
        <v>409.96199999999999</v>
      </c>
      <c r="R6" s="40">
        <f>F6+W6</f>
        <v>409.96199999999999</v>
      </c>
      <c r="S6" s="40">
        <v>302</v>
      </c>
      <c r="T6" s="40"/>
      <c r="U6" s="40">
        <v>294.7</v>
      </c>
      <c r="V6" s="40">
        <v>293.3</v>
      </c>
      <c r="W6" s="40">
        <v>289.96199999999999</v>
      </c>
      <c r="X6" s="40"/>
      <c r="Y6" s="40">
        <v>289.49099999999999</v>
      </c>
      <c r="Z6" s="40">
        <v>0.40799999999999997</v>
      </c>
      <c r="AA6" s="40"/>
      <c r="AB6" s="40">
        <v>0.52100000000000002</v>
      </c>
    </row>
    <row r="7" spans="1:45" x14ac:dyDescent="0.2">
      <c r="A7" s="75">
        <v>44707</v>
      </c>
      <c r="B7" s="38"/>
      <c r="C7" s="37" t="s">
        <v>11</v>
      </c>
      <c r="D7" s="37" t="s">
        <v>11</v>
      </c>
      <c r="E7" s="40">
        <f t="shared" si="0"/>
        <v>66.710000000000036</v>
      </c>
      <c r="F7" s="36">
        <f>R7-W7</f>
        <v>66.710000000000036</v>
      </c>
      <c r="G7" s="36">
        <v>0</v>
      </c>
      <c r="H7" s="36">
        <f t="shared" ref="H7:I9" si="5">T7-X7</f>
        <v>0</v>
      </c>
      <c r="I7" s="36">
        <f t="shared" si="5"/>
        <v>0</v>
      </c>
      <c r="J7" s="36">
        <f t="shared" si="2"/>
        <v>0</v>
      </c>
      <c r="K7" s="40">
        <f t="shared" si="3"/>
        <v>0</v>
      </c>
      <c r="L7" s="36"/>
      <c r="M7" s="40"/>
      <c r="N7" s="40"/>
      <c r="O7" s="40"/>
      <c r="P7" s="40"/>
      <c r="Q7" s="40">
        <f t="shared" si="4"/>
        <v>354.3</v>
      </c>
      <c r="R7" s="40">
        <v>354.3</v>
      </c>
      <c r="S7" s="40"/>
      <c r="T7" s="40"/>
      <c r="U7" s="40"/>
      <c r="V7" s="40"/>
      <c r="W7" s="40">
        <v>287.58999999999997</v>
      </c>
      <c r="X7" s="40"/>
      <c r="Y7" s="40"/>
      <c r="Z7" s="40">
        <v>1.4179999999999999</v>
      </c>
      <c r="AA7" s="40"/>
      <c r="AB7" s="40"/>
    </row>
    <row r="8" spans="1:45" x14ac:dyDescent="0.2">
      <c r="A8" s="75">
        <v>44691</v>
      </c>
      <c r="B8" s="38"/>
      <c r="C8" s="37" t="s">
        <v>11</v>
      </c>
      <c r="D8" s="37" t="s">
        <v>37</v>
      </c>
      <c r="E8" s="40">
        <f t="shared" si="0"/>
        <v>120</v>
      </c>
      <c r="F8" s="36">
        <v>120</v>
      </c>
      <c r="G8" s="36">
        <f>S8-W8</f>
        <v>11.47399999999999</v>
      </c>
      <c r="H8" s="36">
        <f t="shared" si="5"/>
        <v>0</v>
      </c>
      <c r="I8" s="36">
        <f t="shared" si="5"/>
        <v>4.6620000000000346</v>
      </c>
      <c r="J8" s="36">
        <f t="shared" si="2"/>
        <v>4.4619999999999891</v>
      </c>
      <c r="K8" s="40">
        <f t="shared" si="3"/>
        <v>511</v>
      </c>
      <c r="L8" s="36">
        <v>464</v>
      </c>
      <c r="M8" s="40">
        <v>20</v>
      </c>
      <c r="N8" s="40"/>
      <c r="O8" s="40">
        <v>12</v>
      </c>
      <c r="P8" s="40">
        <v>15</v>
      </c>
      <c r="Q8" s="40">
        <f t="shared" si="4"/>
        <v>409.02600000000001</v>
      </c>
      <c r="R8" s="40">
        <f t="shared" ref="R8:R14" si="6">F8+W8</f>
        <v>409.02600000000001</v>
      </c>
      <c r="S8" s="40">
        <v>300.5</v>
      </c>
      <c r="T8" s="40"/>
      <c r="U8" s="40">
        <v>294.60000000000002</v>
      </c>
      <c r="V8" s="40">
        <v>294.39999999999998</v>
      </c>
      <c r="W8" s="40">
        <v>289.02600000000001</v>
      </c>
      <c r="X8" s="40"/>
      <c r="Y8" s="40">
        <v>289.93799999999999</v>
      </c>
      <c r="Z8" s="40">
        <v>0.47399999999999998</v>
      </c>
      <c r="AA8" s="40"/>
      <c r="AB8" s="40">
        <v>0.44800000000000001</v>
      </c>
    </row>
    <row r="9" spans="1:45" x14ac:dyDescent="0.2">
      <c r="A9" s="75">
        <v>44659</v>
      </c>
      <c r="B9" s="38"/>
      <c r="C9" s="37" t="s">
        <v>11</v>
      </c>
      <c r="D9" s="37" t="s">
        <v>11</v>
      </c>
      <c r="E9" s="40">
        <f t="shared" si="0"/>
        <v>120</v>
      </c>
      <c r="F9" s="36">
        <v>120</v>
      </c>
      <c r="G9" s="36">
        <v>0</v>
      </c>
      <c r="H9" s="36">
        <f t="shared" si="5"/>
        <v>0</v>
      </c>
      <c r="I9" s="36">
        <f t="shared" si="5"/>
        <v>0</v>
      </c>
      <c r="J9" s="36">
        <f t="shared" si="2"/>
        <v>0</v>
      </c>
      <c r="K9" s="40">
        <f t="shared" si="3"/>
        <v>0</v>
      </c>
      <c r="L9" s="36"/>
      <c r="M9" s="40"/>
      <c r="N9" s="40"/>
      <c r="O9" s="40"/>
      <c r="P9" s="40"/>
      <c r="Q9" s="40">
        <f t="shared" si="4"/>
        <v>407.11900000000003</v>
      </c>
      <c r="R9" s="40">
        <f t="shared" si="6"/>
        <v>407.11900000000003</v>
      </c>
      <c r="S9" s="40"/>
      <c r="T9" s="40"/>
      <c r="U9" s="40"/>
      <c r="V9" s="40"/>
      <c r="W9" s="40">
        <v>287.11900000000003</v>
      </c>
      <c r="X9" s="40"/>
      <c r="Y9" s="40"/>
      <c r="Z9" s="40">
        <v>0.46800000000000003</v>
      </c>
      <c r="AA9" s="40"/>
      <c r="AB9" s="40"/>
      <c r="AC9" s="40"/>
    </row>
    <row r="10" spans="1:45" x14ac:dyDescent="0.2">
      <c r="A10" s="75">
        <v>44620</v>
      </c>
      <c r="B10" s="38"/>
      <c r="C10" s="37" t="s">
        <v>11</v>
      </c>
      <c r="D10" s="37" t="s">
        <v>37</v>
      </c>
      <c r="E10" s="40">
        <f t="shared" si="0"/>
        <v>120</v>
      </c>
      <c r="F10" s="36">
        <v>120</v>
      </c>
      <c r="G10" s="36">
        <f>S10-Y10</f>
        <v>13.836000000000013</v>
      </c>
      <c r="H10" s="36">
        <v>0</v>
      </c>
      <c r="I10" s="36">
        <f t="shared" ref="I10:I45" si="7">U10-Y10</f>
        <v>5.9360000000000355</v>
      </c>
      <c r="J10" s="36">
        <f t="shared" si="2"/>
        <v>5.0360000000000014</v>
      </c>
      <c r="K10" s="40">
        <f t="shared" si="3"/>
        <v>464</v>
      </c>
      <c r="L10" s="36">
        <v>419</v>
      </c>
      <c r="M10" s="40">
        <v>11</v>
      </c>
      <c r="N10" s="40"/>
      <c r="O10" s="40">
        <v>13</v>
      </c>
      <c r="P10" s="40">
        <v>21</v>
      </c>
      <c r="Q10" s="40">
        <f t="shared" si="4"/>
        <v>408.185</v>
      </c>
      <c r="R10" s="40">
        <f t="shared" si="6"/>
        <v>408.185</v>
      </c>
      <c r="S10" s="40">
        <v>301</v>
      </c>
      <c r="T10" s="40"/>
      <c r="U10" s="40">
        <v>293.10000000000002</v>
      </c>
      <c r="V10" s="40">
        <v>292.2</v>
      </c>
      <c r="W10" s="40">
        <v>288.185</v>
      </c>
      <c r="Y10" s="40">
        <v>287.16399999999999</v>
      </c>
      <c r="Z10" s="40">
        <v>0.39500000000000002</v>
      </c>
      <c r="AA10" s="40"/>
      <c r="AB10" s="40">
        <v>0.73399999999999999</v>
      </c>
    </row>
    <row r="11" spans="1:45" x14ac:dyDescent="0.2">
      <c r="A11" s="75">
        <v>44611</v>
      </c>
      <c r="B11" s="38"/>
      <c r="C11" s="37" t="s">
        <v>11</v>
      </c>
      <c r="D11" s="37" t="s">
        <v>37</v>
      </c>
      <c r="E11" s="40">
        <f t="shared" si="0"/>
        <v>120</v>
      </c>
      <c r="F11" s="36">
        <v>120</v>
      </c>
      <c r="G11" s="36">
        <f t="shared" ref="G11:G22" si="8">S11-W11</f>
        <v>12.192999999999984</v>
      </c>
      <c r="H11" s="36">
        <f t="shared" ref="H11:H22" si="9">T11-X11</f>
        <v>0</v>
      </c>
      <c r="I11" s="36">
        <f t="shared" si="7"/>
        <v>0</v>
      </c>
      <c r="J11" s="36">
        <f t="shared" si="2"/>
        <v>0</v>
      </c>
      <c r="K11" s="40">
        <f t="shared" si="3"/>
        <v>356</v>
      </c>
      <c r="L11" s="36">
        <v>336</v>
      </c>
      <c r="M11" s="40">
        <v>20</v>
      </c>
      <c r="N11" s="40"/>
      <c r="O11" s="40"/>
      <c r="P11" s="40"/>
      <c r="Q11" s="40">
        <f t="shared" si="4"/>
        <v>408.10700000000003</v>
      </c>
      <c r="R11" s="40">
        <f t="shared" si="6"/>
        <v>408.10700000000003</v>
      </c>
      <c r="S11" s="40">
        <v>300.3</v>
      </c>
      <c r="T11" s="40"/>
      <c r="U11" s="40"/>
      <c r="V11" s="40"/>
      <c r="W11" s="40">
        <v>288.10700000000003</v>
      </c>
      <c r="X11" s="40"/>
      <c r="Y11" s="40"/>
      <c r="Z11" s="40">
        <v>0.38600000000000001</v>
      </c>
      <c r="AA11" s="40"/>
      <c r="AB11" s="40"/>
    </row>
    <row r="12" spans="1:45" x14ac:dyDescent="0.2">
      <c r="A12" s="75">
        <v>44604</v>
      </c>
      <c r="B12" s="38"/>
      <c r="C12" s="37" t="s">
        <v>11</v>
      </c>
      <c r="D12" s="37" t="s">
        <v>37</v>
      </c>
      <c r="E12" s="40">
        <f t="shared" si="0"/>
        <v>120</v>
      </c>
      <c r="F12" s="36">
        <v>120</v>
      </c>
      <c r="G12" s="36">
        <f t="shared" si="8"/>
        <v>13.406999999999982</v>
      </c>
      <c r="H12" s="36">
        <f t="shared" si="9"/>
        <v>0</v>
      </c>
      <c r="I12" s="36">
        <f t="shared" si="7"/>
        <v>0</v>
      </c>
      <c r="J12" s="36">
        <f t="shared" si="2"/>
        <v>0</v>
      </c>
      <c r="K12" s="40">
        <f t="shared" si="3"/>
        <v>398</v>
      </c>
      <c r="L12" s="36">
        <v>384</v>
      </c>
      <c r="M12" s="40">
        <v>14</v>
      </c>
      <c r="N12" s="40"/>
      <c r="O12" s="40"/>
      <c r="P12" s="40"/>
      <c r="Q12" s="40">
        <f t="shared" si="4"/>
        <v>406.59300000000002</v>
      </c>
      <c r="R12" s="40">
        <f t="shared" si="6"/>
        <v>406.59300000000002</v>
      </c>
      <c r="S12" s="40">
        <v>300</v>
      </c>
      <c r="T12" s="40"/>
      <c r="U12" s="40"/>
      <c r="V12" s="40"/>
      <c r="W12" s="40">
        <v>286.59300000000002</v>
      </c>
      <c r="X12" s="40"/>
      <c r="Y12" s="40"/>
      <c r="Z12" s="40">
        <v>0.37</v>
      </c>
      <c r="AA12" s="40"/>
      <c r="AB12" s="40"/>
    </row>
    <row r="13" spans="1:45" x14ac:dyDescent="0.2">
      <c r="A13" s="75">
        <v>44595</v>
      </c>
      <c r="B13" s="38"/>
      <c r="C13" s="37" t="s">
        <v>11</v>
      </c>
      <c r="D13" s="37" t="s">
        <v>37</v>
      </c>
      <c r="E13" s="40">
        <f t="shared" si="0"/>
        <v>120</v>
      </c>
      <c r="F13" s="36">
        <v>120</v>
      </c>
      <c r="G13" s="36">
        <f t="shared" si="8"/>
        <v>13.180999999999983</v>
      </c>
      <c r="H13" s="36">
        <f t="shared" si="9"/>
        <v>0</v>
      </c>
      <c r="I13" s="36">
        <f t="shared" si="7"/>
        <v>0</v>
      </c>
      <c r="J13" s="36">
        <f t="shared" si="2"/>
        <v>0</v>
      </c>
      <c r="K13" s="40">
        <f t="shared" si="3"/>
        <v>455</v>
      </c>
      <c r="L13" s="36">
        <v>438</v>
      </c>
      <c r="M13" s="40">
        <v>17</v>
      </c>
      <c r="N13" s="40"/>
      <c r="O13" s="40"/>
      <c r="P13" s="40"/>
      <c r="Q13" s="40">
        <f t="shared" si="4"/>
        <v>406.31900000000002</v>
      </c>
      <c r="R13" s="40">
        <f t="shared" si="6"/>
        <v>406.31900000000002</v>
      </c>
      <c r="S13" s="40">
        <v>299.5</v>
      </c>
      <c r="T13" s="40"/>
      <c r="U13" s="40"/>
      <c r="V13" s="40"/>
      <c r="W13" s="40">
        <v>286.31900000000002</v>
      </c>
      <c r="X13" s="40"/>
      <c r="Y13" s="40"/>
      <c r="Z13" s="40">
        <v>0.35599999999999998</v>
      </c>
      <c r="AA13" s="40"/>
      <c r="AB13" s="40"/>
    </row>
    <row r="14" spans="1:45" x14ac:dyDescent="0.2">
      <c r="A14" s="75">
        <v>44588</v>
      </c>
      <c r="B14" s="38"/>
      <c r="C14" s="37" t="s">
        <v>11</v>
      </c>
      <c r="D14" s="37" t="s">
        <v>37</v>
      </c>
      <c r="E14" s="40">
        <f t="shared" si="0"/>
        <v>120</v>
      </c>
      <c r="F14" s="36">
        <v>120</v>
      </c>
      <c r="G14" s="36">
        <f t="shared" si="8"/>
        <v>12.016999999999996</v>
      </c>
      <c r="H14" s="36">
        <f t="shared" si="9"/>
        <v>0</v>
      </c>
      <c r="I14" s="36">
        <f t="shared" si="7"/>
        <v>0</v>
      </c>
      <c r="J14" s="36">
        <f t="shared" si="2"/>
        <v>0</v>
      </c>
      <c r="K14" s="40">
        <f t="shared" si="3"/>
        <v>398</v>
      </c>
      <c r="L14" s="36">
        <v>383</v>
      </c>
      <c r="M14" s="40">
        <v>15</v>
      </c>
      <c r="N14" s="40"/>
      <c r="O14" s="40"/>
      <c r="P14" s="40"/>
      <c r="Q14" s="40">
        <f t="shared" si="4"/>
        <v>405.88299999999998</v>
      </c>
      <c r="R14" s="40">
        <f t="shared" si="6"/>
        <v>405.88299999999998</v>
      </c>
      <c r="S14" s="40">
        <v>297.89999999999998</v>
      </c>
      <c r="T14" s="40"/>
      <c r="U14" s="40"/>
      <c r="V14" s="40"/>
      <c r="W14" s="40">
        <v>285.88299999999998</v>
      </c>
      <c r="X14" s="40"/>
      <c r="Y14" s="40"/>
      <c r="Z14" s="40">
        <v>0.41099999999999998</v>
      </c>
      <c r="AA14" s="40"/>
      <c r="AB14" s="40"/>
    </row>
    <row r="15" spans="1:45" x14ac:dyDescent="0.2">
      <c r="A15" s="75">
        <v>44579</v>
      </c>
      <c r="B15" s="38"/>
      <c r="C15" s="37" t="s">
        <v>11</v>
      </c>
      <c r="D15" s="37" t="s">
        <v>37</v>
      </c>
      <c r="E15" s="40">
        <f t="shared" si="0"/>
        <v>82.200000000000045</v>
      </c>
      <c r="F15" s="36">
        <f>R15-W15</f>
        <v>82.200000000000045</v>
      </c>
      <c r="G15" s="36">
        <f t="shared" si="8"/>
        <v>18</v>
      </c>
      <c r="H15" s="36">
        <f t="shared" si="9"/>
        <v>0</v>
      </c>
      <c r="I15" s="36">
        <f t="shared" si="7"/>
        <v>0</v>
      </c>
      <c r="J15" s="36">
        <f t="shared" si="2"/>
        <v>0</v>
      </c>
      <c r="K15" s="40">
        <f t="shared" si="3"/>
        <v>429</v>
      </c>
      <c r="L15" s="36">
        <v>412</v>
      </c>
      <c r="M15" s="40">
        <v>17</v>
      </c>
      <c r="N15" s="40"/>
      <c r="O15" s="40"/>
      <c r="P15" s="40"/>
      <c r="Q15" s="40">
        <f t="shared" si="4"/>
        <v>369.1</v>
      </c>
      <c r="R15" s="40">
        <v>369.1</v>
      </c>
      <c r="S15" s="40">
        <v>304.89999999999998</v>
      </c>
      <c r="T15" s="40"/>
      <c r="U15" s="40"/>
      <c r="V15" s="40"/>
      <c r="W15" s="40">
        <v>286.89999999999998</v>
      </c>
      <c r="X15" s="40"/>
      <c r="Y15" s="40"/>
      <c r="Z15" s="40">
        <v>0.56599999999999995</v>
      </c>
      <c r="AA15" s="40"/>
      <c r="AB15" s="40"/>
    </row>
    <row r="16" spans="1:45" x14ac:dyDescent="0.2">
      <c r="A16" s="75">
        <v>44572</v>
      </c>
      <c r="B16" s="38"/>
      <c r="C16" s="37" t="s">
        <v>11</v>
      </c>
      <c r="D16" s="37" t="s">
        <v>11</v>
      </c>
      <c r="E16" s="40">
        <f t="shared" si="0"/>
        <v>120</v>
      </c>
      <c r="F16" s="36">
        <v>120</v>
      </c>
      <c r="G16" s="36">
        <f t="shared" si="8"/>
        <v>11.799999999999955</v>
      </c>
      <c r="H16" s="36">
        <f t="shared" si="9"/>
        <v>0</v>
      </c>
      <c r="I16" s="36">
        <f t="shared" si="7"/>
        <v>6.1650000000000205</v>
      </c>
      <c r="J16" s="36">
        <f t="shared" si="2"/>
        <v>3.2649999999999864</v>
      </c>
      <c r="K16" s="40">
        <f t="shared" si="3"/>
        <v>34</v>
      </c>
      <c r="L16" s="36"/>
      <c r="M16" s="40">
        <v>13</v>
      </c>
      <c r="N16" s="40"/>
      <c r="O16" s="40">
        <v>10</v>
      </c>
      <c r="P16" s="40">
        <v>11</v>
      </c>
      <c r="Q16" s="40">
        <f t="shared" si="4"/>
        <v>408.6</v>
      </c>
      <c r="R16" s="40">
        <f t="shared" ref="R16:R25" si="10">F16+W16</f>
        <v>408.6</v>
      </c>
      <c r="S16" s="40">
        <v>300.39999999999998</v>
      </c>
      <c r="T16" s="40"/>
      <c r="U16" s="40">
        <v>294.60000000000002</v>
      </c>
      <c r="V16" s="40">
        <v>291.7</v>
      </c>
      <c r="W16" s="40">
        <v>288.60000000000002</v>
      </c>
      <c r="X16" s="40"/>
      <c r="Y16" s="40">
        <v>288.435</v>
      </c>
      <c r="Z16" s="40">
        <v>0.47799999999999998</v>
      </c>
      <c r="AA16" s="40"/>
      <c r="AB16" s="40">
        <v>0.49299999999999999</v>
      </c>
      <c r="AC16" s="40" t="s">
        <v>109</v>
      </c>
    </row>
    <row r="17" spans="1:29" x14ac:dyDescent="0.2">
      <c r="A17" s="75">
        <v>44556</v>
      </c>
      <c r="B17" s="38"/>
      <c r="C17" s="37" t="s">
        <v>11</v>
      </c>
      <c r="D17" s="37" t="s">
        <v>37</v>
      </c>
      <c r="E17" s="40">
        <f t="shared" si="0"/>
        <v>120</v>
      </c>
      <c r="F17" s="36">
        <v>120</v>
      </c>
      <c r="G17" s="36">
        <f t="shared" si="8"/>
        <v>7.1820000000000164</v>
      </c>
      <c r="H17" s="36">
        <f t="shared" si="9"/>
        <v>0</v>
      </c>
      <c r="I17" s="36">
        <f t="shared" si="7"/>
        <v>0</v>
      </c>
      <c r="J17" s="36">
        <f t="shared" si="2"/>
        <v>0</v>
      </c>
      <c r="K17" s="40">
        <f t="shared" si="3"/>
        <v>241</v>
      </c>
      <c r="L17" s="36">
        <v>232</v>
      </c>
      <c r="M17" s="40">
        <v>9</v>
      </c>
      <c r="N17" s="40"/>
      <c r="O17" s="40"/>
      <c r="P17" s="40"/>
      <c r="Q17" s="40">
        <f t="shared" si="4"/>
        <v>403.11799999999999</v>
      </c>
      <c r="R17" s="40">
        <f t="shared" si="10"/>
        <v>403.11799999999999</v>
      </c>
      <c r="S17" s="40">
        <v>290.3</v>
      </c>
      <c r="T17" s="40"/>
      <c r="U17" s="40"/>
      <c r="V17" s="40"/>
      <c r="W17" s="40">
        <v>283.11799999999999</v>
      </c>
      <c r="X17" s="40"/>
      <c r="Y17" s="40"/>
      <c r="Z17" s="40">
        <v>0.55800000000000005</v>
      </c>
      <c r="AA17" s="40"/>
      <c r="AB17" s="40"/>
    </row>
    <row r="18" spans="1:29" x14ac:dyDescent="0.2">
      <c r="A18" s="75">
        <v>44547</v>
      </c>
      <c r="B18" s="38"/>
      <c r="C18" s="37" t="s">
        <v>11</v>
      </c>
      <c r="D18" s="37" t="s">
        <v>37</v>
      </c>
      <c r="E18" s="40">
        <f t="shared" si="0"/>
        <v>120</v>
      </c>
      <c r="F18" s="36">
        <v>120</v>
      </c>
      <c r="G18" s="36">
        <f t="shared" si="8"/>
        <v>17.295999999999992</v>
      </c>
      <c r="H18" s="36">
        <f t="shared" si="9"/>
        <v>0</v>
      </c>
      <c r="I18" s="36">
        <f t="shared" si="7"/>
        <v>0</v>
      </c>
      <c r="J18" s="36">
        <f t="shared" si="2"/>
        <v>0</v>
      </c>
      <c r="K18" s="40">
        <f t="shared" si="3"/>
        <v>795</v>
      </c>
      <c r="L18" s="36">
        <v>773</v>
      </c>
      <c r="M18" s="40">
        <v>22</v>
      </c>
      <c r="N18" s="40"/>
      <c r="O18" s="40"/>
      <c r="P18" s="40"/>
      <c r="Q18" s="40">
        <f t="shared" si="4"/>
        <v>405.60399999999998</v>
      </c>
      <c r="R18" s="40">
        <f t="shared" si="10"/>
        <v>405.60399999999998</v>
      </c>
      <c r="S18" s="40">
        <v>302.89999999999998</v>
      </c>
      <c r="T18" s="40"/>
      <c r="U18" s="40"/>
      <c r="V18" s="40"/>
      <c r="W18" s="40">
        <v>285.60399999999998</v>
      </c>
      <c r="X18" s="40"/>
      <c r="Y18" s="40"/>
      <c r="Z18" s="40">
        <v>0.86499999999999999</v>
      </c>
      <c r="AA18" s="40"/>
      <c r="AB18" s="40"/>
    </row>
    <row r="19" spans="1:29" x14ac:dyDescent="0.2">
      <c r="A19" s="75">
        <v>44540</v>
      </c>
      <c r="B19" s="38"/>
      <c r="C19" s="37" t="s">
        <v>11</v>
      </c>
      <c r="D19" s="37" t="s">
        <v>37</v>
      </c>
      <c r="E19" s="40">
        <f t="shared" si="0"/>
        <v>120</v>
      </c>
      <c r="F19" s="36">
        <v>120</v>
      </c>
      <c r="G19" s="36">
        <f t="shared" si="8"/>
        <v>5.5670000000000073</v>
      </c>
      <c r="H19" s="36">
        <f t="shared" si="9"/>
        <v>0</v>
      </c>
      <c r="I19" s="36">
        <f t="shared" si="7"/>
        <v>0</v>
      </c>
      <c r="J19" s="36">
        <f t="shared" si="2"/>
        <v>0</v>
      </c>
      <c r="K19" s="40">
        <f t="shared" si="3"/>
        <v>390</v>
      </c>
      <c r="L19" s="36">
        <v>385</v>
      </c>
      <c r="M19" s="40">
        <v>5</v>
      </c>
      <c r="N19" s="40"/>
      <c r="O19" s="40"/>
      <c r="P19" s="40"/>
      <c r="Q19" s="40">
        <f t="shared" si="4"/>
        <v>406.233</v>
      </c>
      <c r="R19" s="40">
        <f t="shared" si="10"/>
        <v>406.233</v>
      </c>
      <c r="S19" s="40">
        <v>291.8</v>
      </c>
      <c r="T19" s="40"/>
      <c r="U19" s="40"/>
      <c r="V19" s="40"/>
      <c r="W19" s="40">
        <v>286.233</v>
      </c>
      <c r="X19" s="40"/>
      <c r="Y19" s="40"/>
      <c r="Z19" s="40">
        <v>0.51700000000000002</v>
      </c>
      <c r="AA19" s="40"/>
      <c r="AB19" s="40"/>
    </row>
    <row r="20" spans="1:29" x14ac:dyDescent="0.2">
      <c r="A20" s="75">
        <v>44524</v>
      </c>
      <c r="B20" s="38"/>
      <c r="C20" s="37" t="s">
        <v>11</v>
      </c>
      <c r="D20" s="37" t="s">
        <v>37</v>
      </c>
      <c r="E20" s="40">
        <f t="shared" si="0"/>
        <v>120</v>
      </c>
      <c r="F20" s="36">
        <v>120</v>
      </c>
      <c r="G20" s="36">
        <f t="shared" si="8"/>
        <v>14.812999999999988</v>
      </c>
      <c r="H20" s="36">
        <f t="shared" si="9"/>
        <v>0</v>
      </c>
      <c r="I20" s="36">
        <f t="shared" si="7"/>
        <v>0</v>
      </c>
      <c r="J20" s="36">
        <f t="shared" si="2"/>
        <v>0</v>
      </c>
      <c r="K20" s="40">
        <f t="shared" si="3"/>
        <v>641</v>
      </c>
      <c r="L20" s="36">
        <v>625</v>
      </c>
      <c r="M20" s="40">
        <v>16</v>
      </c>
      <c r="N20" s="40"/>
      <c r="O20" s="40"/>
      <c r="P20" s="40"/>
      <c r="Q20" s="40">
        <f t="shared" si="4"/>
        <v>405.387</v>
      </c>
      <c r="R20" s="40">
        <f t="shared" si="10"/>
        <v>405.387</v>
      </c>
      <c r="S20" s="40">
        <v>300.2</v>
      </c>
      <c r="T20" s="40"/>
      <c r="U20" s="40"/>
      <c r="V20" s="40"/>
      <c r="W20" s="40">
        <v>285.387</v>
      </c>
      <c r="X20" s="40"/>
      <c r="Y20" s="40"/>
      <c r="Z20" s="40">
        <v>0.95299999999999996</v>
      </c>
      <c r="AA20" s="40"/>
      <c r="AB20" s="40"/>
    </row>
    <row r="21" spans="1:29" x14ac:dyDescent="0.2">
      <c r="A21" s="75">
        <v>44508</v>
      </c>
      <c r="B21" s="38"/>
      <c r="C21" s="37" t="s">
        <v>11</v>
      </c>
      <c r="D21" s="37" t="s">
        <v>37</v>
      </c>
      <c r="E21" s="40">
        <f t="shared" si="0"/>
        <v>120</v>
      </c>
      <c r="F21" s="36">
        <v>120</v>
      </c>
      <c r="G21" s="36">
        <f t="shared" si="8"/>
        <v>9.0760000000000218</v>
      </c>
      <c r="H21" s="36">
        <f t="shared" si="9"/>
        <v>0</v>
      </c>
      <c r="I21" s="36">
        <f t="shared" si="7"/>
        <v>0</v>
      </c>
      <c r="J21" s="36">
        <f t="shared" si="2"/>
        <v>0</v>
      </c>
      <c r="K21" s="40">
        <f t="shared" si="3"/>
        <v>423</v>
      </c>
      <c r="L21" s="36">
        <v>411</v>
      </c>
      <c r="M21" s="40">
        <v>12</v>
      </c>
      <c r="N21" s="40"/>
      <c r="O21" s="40"/>
      <c r="P21" s="40"/>
      <c r="Q21" s="40">
        <f t="shared" si="4"/>
        <v>408.22399999999999</v>
      </c>
      <c r="R21" s="40">
        <f t="shared" si="10"/>
        <v>408.22399999999999</v>
      </c>
      <c r="S21" s="40">
        <v>297.3</v>
      </c>
      <c r="T21" s="40"/>
      <c r="U21" s="40"/>
      <c r="V21" s="40"/>
      <c r="W21" s="40">
        <v>288.22399999999999</v>
      </c>
      <c r="X21" s="40"/>
      <c r="Y21" s="40"/>
      <c r="Z21" s="40">
        <v>0.83099999999999996</v>
      </c>
      <c r="AA21" s="40"/>
      <c r="AB21" s="40"/>
    </row>
    <row r="22" spans="1:29" x14ac:dyDescent="0.2">
      <c r="A22" s="75">
        <v>44499</v>
      </c>
      <c r="B22" s="38"/>
      <c r="C22" s="37" t="s">
        <v>11</v>
      </c>
      <c r="D22" s="37" t="s">
        <v>11</v>
      </c>
      <c r="E22" s="40">
        <f t="shared" si="0"/>
        <v>120</v>
      </c>
      <c r="F22" s="36">
        <v>120</v>
      </c>
      <c r="G22" s="36">
        <f t="shared" si="8"/>
        <v>18.608000000000004</v>
      </c>
      <c r="H22" s="36">
        <f t="shared" si="9"/>
        <v>0</v>
      </c>
      <c r="I22" s="36">
        <f t="shared" si="7"/>
        <v>0</v>
      </c>
      <c r="J22" s="36">
        <f t="shared" si="2"/>
        <v>0</v>
      </c>
      <c r="K22" s="40">
        <f t="shared" si="3"/>
        <v>597</v>
      </c>
      <c r="L22" s="36">
        <v>572</v>
      </c>
      <c r="M22" s="40">
        <v>25</v>
      </c>
      <c r="N22" s="40"/>
      <c r="O22" s="40"/>
      <c r="P22" s="40"/>
      <c r="Q22" s="40">
        <f t="shared" si="4"/>
        <v>407.892</v>
      </c>
      <c r="R22" s="40">
        <f t="shared" si="10"/>
        <v>407.892</v>
      </c>
      <c r="S22" s="40">
        <v>306.5</v>
      </c>
      <c r="T22" s="40"/>
      <c r="U22" s="40"/>
      <c r="V22" s="40"/>
      <c r="W22" s="40">
        <v>287.892</v>
      </c>
      <c r="X22" s="40"/>
      <c r="Y22" s="40"/>
      <c r="Z22" s="40">
        <v>0.28899999999999998</v>
      </c>
      <c r="AA22" s="40"/>
      <c r="AB22" s="40"/>
    </row>
    <row r="23" spans="1:29" x14ac:dyDescent="0.2">
      <c r="A23" s="75">
        <v>44492</v>
      </c>
      <c r="B23" s="38"/>
      <c r="C23" s="37" t="s">
        <v>11</v>
      </c>
      <c r="D23" s="37" t="s">
        <v>11</v>
      </c>
      <c r="E23" s="40">
        <f t="shared" si="0"/>
        <v>120</v>
      </c>
      <c r="F23" s="36">
        <v>120</v>
      </c>
      <c r="G23" s="36">
        <v>0</v>
      </c>
      <c r="H23" s="36">
        <f t="shared" ref="H23:H45" si="11">T23-X23</f>
        <v>0</v>
      </c>
      <c r="I23" s="36">
        <f t="shared" si="7"/>
        <v>0</v>
      </c>
      <c r="J23" s="36">
        <f t="shared" si="2"/>
        <v>0</v>
      </c>
      <c r="K23" s="40">
        <f t="shared" si="3"/>
        <v>352</v>
      </c>
      <c r="L23" s="36">
        <v>352</v>
      </c>
      <c r="M23" s="40"/>
      <c r="N23" s="40"/>
      <c r="O23" s="40"/>
      <c r="P23" s="40"/>
      <c r="Q23" s="40">
        <f t="shared" si="4"/>
        <v>406.39499999999998</v>
      </c>
      <c r="R23" s="40">
        <f t="shared" si="10"/>
        <v>406.39499999999998</v>
      </c>
      <c r="S23" s="40"/>
      <c r="T23" s="40"/>
      <c r="U23" s="40"/>
      <c r="V23" s="40"/>
      <c r="W23" s="40">
        <v>286.39499999999998</v>
      </c>
      <c r="X23" s="40"/>
      <c r="Y23" s="40"/>
      <c r="Z23" s="40">
        <v>0.84599999999999997</v>
      </c>
      <c r="AA23" s="40"/>
      <c r="AB23" s="40"/>
    </row>
    <row r="24" spans="1:29" x14ac:dyDescent="0.2">
      <c r="A24" s="75">
        <v>44483</v>
      </c>
      <c r="B24" s="38"/>
      <c r="C24" s="37" t="s">
        <v>11</v>
      </c>
      <c r="D24" s="37" t="s">
        <v>37</v>
      </c>
      <c r="E24" s="40">
        <f t="shared" si="0"/>
        <v>120</v>
      </c>
      <c r="F24" s="36">
        <v>120</v>
      </c>
      <c r="G24" s="36">
        <v>0</v>
      </c>
      <c r="H24" s="36">
        <f t="shared" si="11"/>
        <v>0</v>
      </c>
      <c r="I24" s="36">
        <f t="shared" si="7"/>
        <v>0</v>
      </c>
      <c r="J24" s="36">
        <f t="shared" si="2"/>
        <v>0</v>
      </c>
      <c r="K24" s="40">
        <f t="shared" si="3"/>
        <v>482</v>
      </c>
      <c r="L24" s="36">
        <v>482</v>
      </c>
      <c r="M24" s="40"/>
      <c r="N24" s="40"/>
      <c r="O24" s="40"/>
      <c r="P24" s="40"/>
      <c r="Q24" s="40">
        <f t="shared" si="4"/>
        <v>409.315</v>
      </c>
      <c r="R24" s="40">
        <f t="shared" si="10"/>
        <v>409.315</v>
      </c>
      <c r="S24" s="40"/>
      <c r="T24" s="40"/>
      <c r="U24" s="40"/>
      <c r="V24" s="40"/>
      <c r="W24" s="40">
        <v>289.315</v>
      </c>
      <c r="X24" s="40"/>
      <c r="Y24" s="40"/>
      <c r="Z24" s="40">
        <v>0.48199999999999998</v>
      </c>
      <c r="AA24" s="40"/>
      <c r="AB24" s="40"/>
    </row>
    <row r="25" spans="1:29" x14ac:dyDescent="0.2">
      <c r="A25" s="75">
        <v>44476</v>
      </c>
      <c r="B25" s="38"/>
      <c r="C25" s="37" t="s">
        <v>11</v>
      </c>
      <c r="D25" s="37" t="s">
        <v>37</v>
      </c>
      <c r="E25" s="40">
        <f t="shared" si="0"/>
        <v>120</v>
      </c>
      <c r="F25" s="36">
        <v>120</v>
      </c>
      <c r="G25" s="36">
        <f>S25-W25</f>
        <v>7.5749999999999886</v>
      </c>
      <c r="H25" s="36">
        <f t="shared" si="11"/>
        <v>0</v>
      </c>
      <c r="I25" s="36">
        <f t="shared" si="7"/>
        <v>0</v>
      </c>
      <c r="J25" s="36">
        <f t="shared" si="2"/>
        <v>0</v>
      </c>
      <c r="K25" s="40">
        <f t="shared" si="3"/>
        <v>806</v>
      </c>
      <c r="L25" s="36">
        <v>796</v>
      </c>
      <c r="M25" s="40">
        <v>10</v>
      </c>
      <c r="N25" s="40"/>
      <c r="O25" s="40"/>
      <c r="P25" s="40"/>
      <c r="Q25" s="40">
        <f t="shared" si="4"/>
        <v>408.22500000000002</v>
      </c>
      <c r="R25" s="40">
        <f t="shared" si="10"/>
        <v>408.22500000000002</v>
      </c>
      <c r="S25" s="40">
        <v>295.8</v>
      </c>
      <c r="T25" s="40"/>
      <c r="U25" s="40"/>
      <c r="V25" s="40"/>
      <c r="W25" s="40">
        <v>288.22500000000002</v>
      </c>
      <c r="X25" s="40"/>
      <c r="Y25" s="40"/>
      <c r="Z25" s="40">
        <v>0.51700000000000002</v>
      </c>
      <c r="AA25" s="40"/>
      <c r="AB25" s="40"/>
    </row>
    <row r="26" spans="1:29" x14ac:dyDescent="0.2">
      <c r="A26" s="75">
        <v>44467</v>
      </c>
      <c r="B26" s="38"/>
      <c r="C26" s="37" t="s">
        <v>11</v>
      </c>
      <c r="D26" s="37" t="s">
        <v>11</v>
      </c>
      <c r="E26" s="40">
        <f t="shared" si="0"/>
        <v>12.591999999999985</v>
      </c>
      <c r="F26" s="36">
        <f>R26-W26</f>
        <v>12.591999999999985</v>
      </c>
      <c r="G26" s="36">
        <v>0</v>
      </c>
      <c r="H26" s="36">
        <f t="shared" si="11"/>
        <v>0</v>
      </c>
      <c r="I26" s="36">
        <f t="shared" si="7"/>
        <v>2.8919999999999959</v>
      </c>
      <c r="J26" s="36">
        <f t="shared" si="2"/>
        <v>2.8919999999999959</v>
      </c>
      <c r="K26" s="40">
        <f t="shared" si="3"/>
        <v>171</v>
      </c>
      <c r="L26" s="36">
        <v>158</v>
      </c>
      <c r="M26" s="40"/>
      <c r="N26" s="40"/>
      <c r="O26" s="40">
        <v>7</v>
      </c>
      <c r="P26" s="40">
        <v>6</v>
      </c>
      <c r="Q26" s="40">
        <f t="shared" si="4"/>
        <v>302.7</v>
      </c>
      <c r="R26" s="40">
        <v>302.7</v>
      </c>
      <c r="S26" s="40"/>
      <c r="T26" s="40"/>
      <c r="U26" s="40">
        <v>293</v>
      </c>
      <c r="V26" s="40">
        <v>293</v>
      </c>
      <c r="W26" s="40">
        <v>290.108</v>
      </c>
      <c r="X26" s="40"/>
      <c r="Y26" s="40">
        <v>290.108</v>
      </c>
      <c r="Z26" s="40">
        <v>0.312</v>
      </c>
      <c r="AB26" s="40">
        <v>0.312</v>
      </c>
      <c r="AC26" s="40" t="s">
        <v>106</v>
      </c>
    </row>
    <row r="27" spans="1:29" x14ac:dyDescent="0.2">
      <c r="A27" s="75">
        <v>44444</v>
      </c>
      <c r="B27" s="38"/>
      <c r="C27" s="37" t="s">
        <v>11</v>
      </c>
      <c r="D27" s="37" t="s">
        <v>11</v>
      </c>
      <c r="E27" s="40">
        <f t="shared" si="0"/>
        <v>16.128999999999962</v>
      </c>
      <c r="F27" s="36">
        <f>R27-W27</f>
        <v>16.128999999999962</v>
      </c>
      <c r="G27" s="36">
        <f t="shared" ref="G27:G45" si="12">S27-W27</f>
        <v>11.828999999999951</v>
      </c>
      <c r="H27" s="36">
        <f t="shared" si="11"/>
        <v>0</v>
      </c>
      <c r="I27" s="36">
        <f t="shared" si="7"/>
        <v>0</v>
      </c>
      <c r="J27" s="36">
        <f t="shared" si="2"/>
        <v>0</v>
      </c>
      <c r="K27" s="40">
        <f t="shared" si="3"/>
        <v>664</v>
      </c>
      <c r="L27" s="36">
        <v>634</v>
      </c>
      <c r="M27" s="40">
        <v>30</v>
      </c>
      <c r="N27" s="40"/>
      <c r="O27" s="40"/>
      <c r="P27" s="40"/>
      <c r="Q27" s="40">
        <f t="shared" si="4"/>
        <v>304.2</v>
      </c>
      <c r="R27" s="40">
        <v>304.2</v>
      </c>
      <c r="S27" s="40">
        <v>299.89999999999998</v>
      </c>
      <c r="T27" s="40"/>
      <c r="U27" s="40"/>
      <c r="V27" s="40"/>
      <c r="W27" s="40">
        <v>288.07100000000003</v>
      </c>
      <c r="X27" s="40"/>
      <c r="Y27" s="40"/>
      <c r="Z27" s="40">
        <v>0.66600000000000004</v>
      </c>
      <c r="AA27" s="40"/>
      <c r="AB27" s="40"/>
    </row>
    <row r="28" spans="1:29" x14ac:dyDescent="0.2">
      <c r="A28" s="75">
        <v>44380</v>
      </c>
      <c r="B28" s="38"/>
      <c r="C28" s="37" t="s">
        <v>11</v>
      </c>
      <c r="D28" s="37" t="s">
        <v>37</v>
      </c>
      <c r="E28" s="40">
        <f t="shared" si="0"/>
        <v>17.866999999999962</v>
      </c>
      <c r="F28" s="36">
        <f>R28-W28</f>
        <v>17.866999999999962</v>
      </c>
      <c r="G28" s="36">
        <f t="shared" si="12"/>
        <v>9.1669999999999732</v>
      </c>
      <c r="H28" s="36">
        <f t="shared" si="11"/>
        <v>0</v>
      </c>
      <c r="I28" s="36">
        <f t="shared" si="7"/>
        <v>0</v>
      </c>
      <c r="J28" s="36">
        <f t="shared" si="2"/>
        <v>0</v>
      </c>
      <c r="K28" s="40">
        <f t="shared" si="3"/>
        <v>415</v>
      </c>
      <c r="L28" s="36">
        <v>402</v>
      </c>
      <c r="M28" s="40">
        <v>13</v>
      </c>
      <c r="N28" s="40"/>
      <c r="O28" s="40"/>
      <c r="P28" s="40"/>
      <c r="Q28" s="40">
        <f t="shared" si="4"/>
        <v>307.89999999999998</v>
      </c>
      <c r="R28" s="40">
        <v>307.89999999999998</v>
      </c>
      <c r="S28" s="40">
        <v>299.2</v>
      </c>
      <c r="T28" s="40"/>
      <c r="U28" s="40"/>
      <c r="V28" s="40"/>
      <c r="W28" s="40">
        <v>290.03300000000002</v>
      </c>
      <c r="X28" s="40"/>
      <c r="Y28" s="40"/>
      <c r="Z28" s="40">
        <v>0.56999999999999995</v>
      </c>
      <c r="AA28" s="40"/>
      <c r="AB28" s="40"/>
    </row>
    <row r="29" spans="1:29" x14ac:dyDescent="0.2">
      <c r="A29" s="75">
        <v>44332</v>
      </c>
      <c r="B29" s="38"/>
      <c r="C29" s="37" t="s">
        <v>11</v>
      </c>
      <c r="D29" s="37" t="s">
        <v>37</v>
      </c>
      <c r="E29" s="40">
        <f t="shared" si="0"/>
        <v>73.990000000000009</v>
      </c>
      <c r="F29" s="36">
        <f>R29-W29</f>
        <v>73.990000000000009</v>
      </c>
      <c r="G29" s="36">
        <f t="shared" si="12"/>
        <v>9.7900000000000205</v>
      </c>
      <c r="H29" s="36">
        <f t="shared" si="11"/>
        <v>0</v>
      </c>
      <c r="I29" s="36">
        <f t="shared" si="7"/>
        <v>0</v>
      </c>
      <c r="J29" s="36">
        <f t="shared" si="2"/>
        <v>0</v>
      </c>
      <c r="K29" s="40">
        <f t="shared" si="3"/>
        <v>323</v>
      </c>
      <c r="L29" s="36">
        <v>309</v>
      </c>
      <c r="M29" s="40">
        <v>14</v>
      </c>
      <c r="N29" s="40"/>
      <c r="O29" s="40"/>
      <c r="P29" s="40"/>
      <c r="Q29" s="40">
        <f t="shared" si="4"/>
        <v>360</v>
      </c>
      <c r="R29" s="40">
        <v>360</v>
      </c>
      <c r="S29" s="40">
        <v>295.8</v>
      </c>
      <c r="T29" s="40"/>
      <c r="U29" s="40"/>
      <c r="V29" s="40"/>
      <c r="W29" s="40">
        <v>286.01</v>
      </c>
      <c r="X29" s="40"/>
      <c r="Y29" s="40"/>
      <c r="Z29" s="40">
        <v>0.40600000000000003</v>
      </c>
      <c r="AA29" s="40"/>
      <c r="AB29" s="40"/>
    </row>
    <row r="30" spans="1:29" x14ac:dyDescent="0.2">
      <c r="A30" s="75">
        <v>44300</v>
      </c>
      <c r="B30" s="38"/>
      <c r="C30" s="37" t="s">
        <v>11</v>
      </c>
      <c r="D30" s="37" t="s">
        <v>37</v>
      </c>
      <c r="E30" s="40">
        <f t="shared" si="0"/>
        <v>120</v>
      </c>
      <c r="F30" s="36">
        <v>120</v>
      </c>
      <c r="G30" s="36">
        <f t="shared" si="12"/>
        <v>8.3580000000000041</v>
      </c>
      <c r="H30" s="36">
        <f t="shared" si="11"/>
        <v>0</v>
      </c>
      <c r="I30" s="36">
        <f t="shared" si="7"/>
        <v>0</v>
      </c>
      <c r="J30" s="36">
        <f t="shared" si="2"/>
        <v>0</v>
      </c>
      <c r="K30" s="40">
        <f t="shared" si="3"/>
        <v>368</v>
      </c>
      <c r="L30" s="36">
        <v>350</v>
      </c>
      <c r="M30" s="40">
        <v>18</v>
      </c>
      <c r="N30" s="40"/>
      <c r="O30" s="40"/>
      <c r="P30" s="40"/>
      <c r="Q30" s="40">
        <f t="shared" si="4"/>
        <v>405.34199999999998</v>
      </c>
      <c r="R30" s="40">
        <f t="shared" ref="R30:R36" si="13">F30+W30</f>
        <v>405.34199999999998</v>
      </c>
      <c r="S30" s="40">
        <v>293.7</v>
      </c>
      <c r="T30" s="40"/>
      <c r="U30" s="40"/>
      <c r="V30" s="40"/>
      <c r="W30" s="40">
        <v>285.34199999999998</v>
      </c>
      <c r="X30" s="40"/>
      <c r="Y30" s="40"/>
      <c r="Z30" s="40">
        <v>0.437</v>
      </c>
      <c r="AA30" s="40"/>
      <c r="AB30" s="40"/>
    </row>
    <row r="31" spans="1:29" x14ac:dyDescent="0.2">
      <c r="A31" s="75">
        <v>44259</v>
      </c>
      <c r="B31" s="38"/>
      <c r="C31" s="37" t="s">
        <v>11</v>
      </c>
      <c r="D31" s="37" t="s">
        <v>37</v>
      </c>
      <c r="E31" s="40">
        <f t="shared" si="0"/>
        <v>120</v>
      </c>
      <c r="F31" s="36">
        <v>120</v>
      </c>
      <c r="G31" s="36">
        <f t="shared" si="12"/>
        <v>14.040999999999997</v>
      </c>
      <c r="H31" s="36">
        <f t="shared" si="11"/>
        <v>0</v>
      </c>
      <c r="I31" s="36">
        <f t="shared" si="7"/>
        <v>0</v>
      </c>
      <c r="J31" s="36">
        <f t="shared" si="2"/>
        <v>0</v>
      </c>
      <c r="K31" s="40">
        <f t="shared" si="3"/>
        <v>304</v>
      </c>
      <c r="L31" s="36">
        <v>293</v>
      </c>
      <c r="M31" s="40">
        <v>11</v>
      </c>
      <c r="N31" s="40"/>
      <c r="O31" s="40"/>
      <c r="P31" s="40"/>
      <c r="Q31" s="40">
        <f t="shared" si="4"/>
        <v>405.05900000000003</v>
      </c>
      <c r="R31" s="40">
        <f t="shared" si="13"/>
        <v>405.05900000000003</v>
      </c>
      <c r="S31" s="40">
        <v>299.10000000000002</v>
      </c>
      <c r="T31" s="40"/>
      <c r="U31" s="40"/>
      <c r="V31" s="40"/>
      <c r="W31" s="40">
        <v>285.05900000000003</v>
      </c>
      <c r="X31" s="40"/>
      <c r="Y31" s="40"/>
      <c r="Z31" s="40">
        <v>0.57599999999999996</v>
      </c>
      <c r="AA31" s="40"/>
      <c r="AB31" s="40"/>
    </row>
    <row r="32" spans="1:29" x14ac:dyDescent="0.2">
      <c r="A32" s="75">
        <v>44236</v>
      </c>
      <c r="B32" s="38"/>
      <c r="C32" s="37" t="s">
        <v>11</v>
      </c>
      <c r="D32" s="37" t="s">
        <v>37</v>
      </c>
      <c r="E32" s="40">
        <f t="shared" si="0"/>
        <v>120</v>
      </c>
      <c r="F32" s="36">
        <v>120</v>
      </c>
      <c r="G32" s="36">
        <f t="shared" si="12"/>
        <v>12.051999999999964</v>
      </c>
      <c r="H32" s="36">
        <f t="shared" si="11"/>
        <v>0</v>
      </c>
      <c r="I32" s="36">
        <f t="shared" si="7"/>
        <v>0</v>
      </c>
      <c r="J32" s="36">
        <f t="shared" si="2"/>
        <v>0</v>
      </c>
      <c r="K32" s="40">
        <f t="shared" si="3"/>
        <v>470</v>
      </c>
      <c r="L32" s="36">
        <v>456</v>
      </c>
      <c r="M32" s="40">
        <v>14</v>
      </c>
      <c r="N32" s="40"/>
      <c r="O32" s="40"/>
      <c r="P32" s="40"/>
      <c r="Q32" s="40">
        <f t="shared" si="4"/>
        <v>406.84800000000001</v>
      </c>
      <c r="R32" s="40">
        <f t="shared" si="13"/>
        <v>406.84800000000001</v>
      </c>
      <c r="S32" s="40">
        <v>298.89999999999998</v>
      </c>
      <c r="T32" s="40"/>
      <c r="U32" s="40"/>
      <c r="V32" s="40"/>
      <c r="W32" s="40">
        <v>286.84800000000001</v>
      </c>
      <c r="X32" s="40"/>
      <c r="Y32" s="40"/>
      <c r="Z32" s="40">
        <v>0.371</v>
      </c>
      <c r="AA32" s="40"/>
      <c r="AB32" s="40"/>
    </row>
    <row r="33" spans="1:45" x14ac:dyDescent="0.2">
      <c r="A33" s="75">
        <v>44211</v>
      </c>
      <c r="B33" s="38"/>
      <c r="C33" s="37" t="s">
        <v>11</v>
      </c>
      <c r="D33" s="37" t="s">
        <v>11</v>
      </c>
      <c r="E33" s="40">
        <f t="shared" si="0"/>
        <v>120</v>
      </c>
      <c r="F33" s="36">
        <v>120</v>
      </c>
      <c r="G33" s="36">
        <f t="shared" si="12"/>
        <v>13.274000000000001</v>
      </c>
      <c r="H33" s="36">
        <f t="shared" si="11"/>
        <v>11.46999999999997</v>
      </c>
      <c r="I33" s="36">
        <f t="shared" si="7"/>
        <v>5.3479999999999563</v>
      </c>
      <c r="J33" s="36">
        <f t="shared" si="2"/>
        <v>3.4479999999999791</v>
      </c>
      <c r="K33" s="40">
        <f t="shared" si="3"/>
        <v>69</v>
      </c>
      <c r="L33" s="36"/>
      <c r="M33" s="40"/>
      <c r="N33" s="40">
        <v>30</v>
      </c>
      <c r="O33" s="40">
        <v>18</v>
      </c>
      <c r="P33" s="40">
        <v>21</v>
      </c>
      <c r="Q33" s="40">
        <f t="shared" si="4"/>
        <v>406.726</v>
      </c>
      <c r="R33" s="40">
        <f t="shared" si="13"/>
        <v>406.726</v>
      </c>
      <c r="S33" s="40">
        <v>300</v>
      </c>
      <c r="T33" s="40">
        <v>298.7</v>
      </c>
      <c r="U33" s="40">
        <v>291.89999999999998</v>
      </c>
      <c r="V33" s="40">
        <v>290</v>
      </c>
      <c r="W33" s="40">
        <v>286.726</v>
      </c>
      <c r="X33" s="40">
        <v>287.23</v>
      </c>
      <c r="Y33" s="40">
        <v>286.55200000000002</v>
      </c>
      <c r="Z33" s="40">
        <v>0.38200000000000001</v>
      </c>
      <c r="AA33" s="40">
        <v>0.41</v>
      </c>
      <c r="AB33" s="40">
        <v>0.46</v>
      </c>
      <c r="AC33" s="40" t="s">
        <v>108</v>
      </c>
    </row>
    <row r="34" spans="1:45" x14ac:dyDescent="0.2">
      <c r="A34" s="75">
        <v>44204</v>
      </c>
      <c r="B34" s="38"/>
      <c r="C34" s="37" t="s">
        <v>11</v>
      </c>
      <c r="D34" s="37" t="s">
        <v>37</v>
      </c>
      <c r="E34" s="40">
        <f t="shared" si="0"/>
        <v>120</v>
      </c>
      <c r="F34" s="36">
        <v>120</v>
      </c>
      <c r="G34" s="36">
        <f t="shared" si="12"/>
        <v>14.985000000000014</v>
      </c>
      <c r="H34" s="36">
        <f t="shared" si="11"/>
        <v>0</v>
      </c>
      <c r="I34" s="36">
        <f t="shared" si="7"/>
        <v>0</v>
      </c>
      <c r="J34" s="36">
        <f t="shared" si="2"/>
        <v>0</v>
      </c>
      <c r="K34" s="40">
        <f t="shared" si="3"/>
        <v>549</v>
      </c>
      <c r="L34" s="36">
        <v>541</v>
      </c>
      <c r="M34" s="40">
        <v>8</v>
      </c>
      <c r="N34" s="40"/>
      <c r="O34" s="40"/>
      <c r="P34" s="40"/>
      <c r="Q34" s="40">
        <f t="shared" si="4"/>
        <v>405.815</v>
      </c>
      <c r="R34" s="40">
        <f t="shared" si="13"/>
        <v>405.815</v>
      </c>
      <c r="S34" s="40">
        <v>300.8</v>
      </c>
      <c r="T34" s="40"/>
      <c r="U34" s="40"/>
      <c r="V34" s="40"/>
      <c r="W34" s="40">
        <v>285.815</v>
      </c>
      <c r="X34" s="40"/>
      <c r="Y34" s="40"/>
      <c r="Z34" s="40">
        <v>0.53400000000000003</v>
      </c>
      <c r="AA34" s="40"/>
      <c r="AB34" s="40"/>
    </row>
    <row r="35" spans="1:45" x14ac:dyDescent="0.2">
      <c r="A35" s="75">
        <v>44195</v>
      </c>
      <c r="B35" s="38"/>
      <c r="C35" s="37" t="s">
        <v>11</v>
      </c>
      <c r="D35" s="37" t="s">
        <v>37</v>
      </c>
      <c r="E35" s="40">
        <f t="shared" si="0"/>
        <v>120</v>
      </c>
      <c r="F35" s="36">
        <v>120</v>
      </c>
      <c r="G35" s="36">
        <f t="shared" si="12"/>
        <v>10.072999999999979</v>
      </c>
      <c r="H35" s="36">
        <f t="shared" si="11"/>
        <v>0</v>
      </c>
      <c r="I35" s="36">
        <f t="shared" si="7"/>
        <v>0</v>
      </c>
      <c r="J35" s="36">
        <f t="shared" si="2"/>
        <v>0</v>
      </c>
      <c r="K35" s="40">
        <f t="shared" si="3"/>
        <v>428</v>
      </c>
      <c r="L35" s="36">
        <v>417</v>
      </c>
      <c r="M35" s="40">
        <v>11</v>
      </c>
      <c r="N35" s="40"/>
      <c r="O35" s="40"/>
      <c r="P35" s="40"/>
      <c r="Q35" s="40">
        <f t="shared" si="4"/>
        <v>408.62700000000001</v>
      </c>
      <c r="R35" s="40">
        <f t="shared" si="13"/>
        <v>408.62700000000001</v>
      </c>
      <c r="S35" s="40">
        <v>298.7</v>
      </c>
      <c r="T35" s="40"/>
      <c r="U35" s="40"/>
      <c r="V35" s="40"/>
      <c r="W35" s="40">
        <v>288.62700000000001</v>
      </c>
      <c r="X35" s="40"/>
      <c r="Y35" s="40"/>
      <c r="Z35" s="40">
        <v>0.38400000000000001</v>
      </c>
      <c r="AA35" s="40"/>
      <c r="AB35" s="40"/>
    </row>
    <row r="36" spans="1:45" x14ac:dyDescent="0.2">
      <c r="A36" s="75">
        <v>44188</v>
      </c>
      <c r="B36" s="38"/>
      <c r="C36" s="37" t="s">
        <v>11</v>
      </c>
      <c r="D36" s="37" t="s">
        <v>11</v>
      </c>
      <c r="E36" s="40">
        <f t="shared" si="0"/>
        <v>120</v>
      </c>
      <c r="F36" s="36">
        <v>120</v>
      </c>
      <c r="G36" s="36">
        <f t="shared" si="12"/>
        <v>11.597000000000037</v>
      </c>
      <c r="H36" s="36">
        <f t="shared" si="11"/>
        <v>0</v>
      </c>
      <c r="I36" s="36">
        <f t="shared" si="7"/>
        <v>0</v>
      </c>
      <c r="J36" s="36">
        <f t="shared" si="2"/>
        <v>0</v>
      </c>
      <c r="K36" s="40">
        <f t="shared" si="3"/>
        <v>16</v>
      </c>
      <c r="L36" s="36"/>
      <c r="M36" s="40">
        <v>16</v>
      </c>
      <c r="N36" s="40"/>
      <c r="O36" s="40"/>
      <c r="P36" s="40"/>
      <c r="Q36" s="40">
        <f t="shared" si="4"/>
        <v>407.50299999999999</v>
      </c>
      <c r="R36" s="40">
        <f t="shared" si="13"/>
        <v>407.50299999999999</v>
      </c>
      <c r="S36" s="40">
        <v>299.10000000000002</v>
      </c>
      <c r="T36" s="40"/>
      <c r="U36" s="40"/>
      <c r="V36" s="40"/>
      <c r="W36" s="40">
        <v>287.50299999999999</v>
      </c>
      <c r="X36" s="40"/>
      <c r="Y36" s="40"/>
      <c r="Z36" s="40">
        <v>0.52200000000000002</v>
      </c>
      <c r="AC36" s="40" t="s">
        <v>98</v>
      </c>
    </row>
    <row r="37" spans="1:45" x14ac:dyDescent="0.2">
      <c r="A37" s="75">
        <v>44156</v>
      </c>
      <c r="B37" s="38"/>
      <c r="C37" s="37" t="s">
        <v>11</v>
      </c>
      <c r="D37" s="37" t="s">
        <v>11</v>
      </c>
      <c r="E37" s="40">
        <f t="shared" si="0"/>
        <v>33.714999999999975</v>
      </c>
      <c r="F37" s="36">
        <f t="shared" ref="F37:F45" si="14">R37-W37</f>
        <v>33.714999999999975</v>
      </c>
      <c r="G37" s="36">
        <f t="shared" si="12"/>
        <v>5.3149999999999977</v>
      </c>
      <c r="H37" s="36">
        <f t="shared" si="11"/>
        <v>0</v>
      </c>
      <c r="I37" s="36">
        <f t="shared" si="7"/>
        <v>0</v>
      </c>
      <c r="J37" s="36">
        <f t="shared" si="2"/>
        <v>0</v>
      </c>
      <c r="K37" s="40">
        <f t="shared" si="3"/>
        <v>275</v>
      </c>
      <c r="L37" s="36">
        <v>268</v>
      </c>
      <c r="M37" s="40">
        <v>7</v>
      </c>
      <c r="N37" s="40"/>
      <c r="O37" s="40"/>
      <c r="P37" s="40"/>
      <c r="Q37" s="40">
        <f t="shared" si="4"/>
        <v>324</v>
      </c>
      <c r="R37" s="40">
        <v>324</v>
      </c>
      <c r="S37" s="40">
        <v>295.60000000000002</v>
      </c>
      <c r="T37" s="40"/>
      <c r="U37" s="40"/>
      <c r="V37" s="40"/>
      <c r="W37" s="40">
        <v>290.28500000000003</v>
      </c>
      <c r="X37" s="40"/>
      <c r="Y37" s="40"/>
      <c r="Z37" s="40">
        <v>0.44600000000000001</v>
      </c>
      <c r="AA37" s="40"/>
      <c r="AB37" s="40"/>
      <c r="AC37" s="40"/>
    </row>
    <row r="38" spans="1:45" x14ac:dyDescent="0.2">
      <c r="A38" s="75">
        <v>44147</v>
      </c>
      <c r="B38" s="38"/>
      <c r="C38" s="37" t="s">
        <v>11</v>
      </c>
      <c r="D38" s="37" t="s">
        <v>11</v>
      </c>
      <c r="E38" s="40">
        <f t="shared" si="0"/>
        <v>36.949999999999989</v>
      </c>
      <c r="F38" s="36">
        <f t="shared" si="14"/>
        <v>36.949999999999989</v>
      </c>
      <c r="G38" s="36">
        <f t="shared" si="12"/>
        <v>5.5500000000000114</v>
      </c>
      <c r="H38" s="36">
        <f t="shared" si="11"/>
        <v>0</v>
      </c>
      <c r="I38" s="36">
        <f t="shared" si="7"/>
        <v>0</v>
      </c>
      <c r="J38" s="36">
        <f t="shared" si="2"/>
        <v>0</v>
      </c>
      <c r="K38" s="40">
        <f t="shared" si="3"/>
        <v>251</v>
      </c>
      <c r="L38" s="36">
        <v>244</v>
      </c>
      <c r="M38" s="40">
        <v>7</v>
      </c>
      <c r="N38" s="40"/>
      <c r="O38" s="40"/>
      <c r="P38" s="40"/>
      <c r="Q38" s="40">
        <f t="shared" si="4"/>
        <v>325.39999999999998</v>
      </c>
      <c r="R38" s="40">
        <v>325.39999999999998</v>
      </c>
      <c r="S38" s="40">
        <v>294</v>
      </c>
      <c r="T38" s="40"/>
      <c r="U38" s="40"/>
      <c r="V38" s="40"/>
      <c r="W38" s="40">
        <v>288.45</v>
      </c>
      <c r="X38" s="40"/>
      <c r="Y38" s="40"/>
      <c r="Z38" s="40">
        <v>0.51200000000000001</v>
      </c>
      <c r="AA38" s="40"/>
      <c r="AB38" s="40"/>
      <c r="AC38" s="40"/>
    </row>
    <row r="39" spans="1:45" x14ac:dyDescent="0.2">
      <c r="A39" s="75">
        <v>44140</v>
      </c>
      <c r="B39" s="38"/>
      <c r="C39" s="37" t="s">
        <v>11</v>
      </c>
      <c r="D39" s="37" t="s">
        <v>11</v>
      </c>
      <c r="E39" s="40">
        <f t="shared" si="0"/>
        <v>13.216999999999985</v>
      </c>
      <c r="F39" s="36">
        <f t="shared" si="14"/>
        <v>10.317000000000007</v>
      </c>
      <c r="G39" s="36">
        <f t="shared" si="12"/>
        <v>13.216999999999985</v>
      </c>
      <c r="H39" s="36">
        <f t="shared" si="11"/>
        <v>0</v>
      </c>
      <c r="I39" s="36">
        <f t="shared" si="7"/>
        <v>0</v>
      </c>
      <c r="J39" s="36">
        <f t="shared" si="2"/>
        <v>0</v>
      </c>
      <c r="K39" s="40">
        <f t="shared" si="3"/>
        <v>185</v>
      </c>
      <c r="L39" s="36">
        <v>169</v>
      </c>
      <c r="M39" s="40">
        <v>16</v>
      </c>
      <c r="N39" s="40"/>
      <c r="O39" s="40"/>
      <c r="P39" s="40"/>
      <c r="Q39" s="40">
        <f t="shared" si="4"/>
        <v>302.39999999999998</v>
      </c>
      <c r="R39" s="40">
        <v>299.5</v>
      </c>
      <c r="S39" s="40">
        <v>302.39999999999998</v>
      </c>
      <c r="T39" s="40"/>
      <c r="U39" s="40"/>
      <c r="V39" s="40"/>
      <c r="W39" s="40">
        <v>289.18299999999999</v>
      </c>
      <c r="X39" s="40"/>
      <c r="Y39" s="40"/>
      <c r="Z39" s="40">
        <v>0.48</v>
      </c>
      <c r="AA39" s="40"/>
      <c r="AB39" s="40"/>
    </row>
    <row r="40" spans="1:45" x14ac:dyDescent="0.2">
      <c r="A40" s="75">
        <v>44076</v>
      </c>
      <c r="B40" s="38"/>
      <c r="C40" s="37" t="s">
        <v>11</v>
      </c>
      <c r="D40" s="37" t="s">
        <v>37</v>
      </c>
      <c r="E40" s="40">
        <f t="shared" si="0"/>
        <v>38.416999999999973</v>
      </c>
      <c r="F40" s="36">
        <f t="shared" si="14"/>
        <v>38.416999999999973</v>
      </c>
      <c r="G40" s="36">
        <f t="shared" si="12"/>
        <v>11.416999999999973</v>
      </c>
      <c r="H40" s="36">
        <f t="shared" si="11"/>
        <v>0</v>
      </c>
      <c r="I40" s="36">
        <f t="shared" si="7"/>
        <v>0</v>
      </c>
      <c r="J40" s="36">
        <f t="shared" si="2"/>
        <v>0</v>
      </c>
      <c r="K40" s="40">
        <f t="shared" si="3"/>
        <v>507</v>
      </c>
      <c r="L40" s="36">
        <v>488</v>
      </c>
      <c r="M40" s="40">
        <v>19</v>
      </c>
      <c r="N40" s="40"/>
      <c r="O40" s="40"/>
      <c r="P40" s="40"/>
      <c r="Q40" s="40">
        <f t="shared" si="4"/>
        <v>325.39999999999998</v>
      </c>
      <c r="R40" s="40">
        <v>325.39999999999998</v>
      </c>
      <c r="S40" s="40">
        <v>298.39999999999998</v>
      </c>
      <c r="T40" s="40"/>
      <c r="U40" s="40"/>
      <c r="V40" s="40"/>
      <c r="W40" s="40">
        <v>286.983</v>
      </c>
      <c r="X40" s="40"/>
      <c r="Y40" s="40"/>
      <c r="Z40" s="40">
        <v>0.57099999999999995</v>
      </c>
      <c r="AA40" s="40"/>
      <c r="AB40" s="40"/>
      <c r="AC40" s="40"/>
    </row>
    <row r="41" spans="1:45" x14ac:dyDescent="0.2">
      <c r="A41" s="75">
        <v>44035</v>
      </c>
      <c r="B41" s="38"/>
      <c r="C41" s="37" t="s">
        <v>11</v>
      </c>
      <c r="D41" s="37" t="s">
        <v>11</v>
      </c>
      <c r="E41" s="40">
        <f t="shared" si="0"/>
        <v>28.051999999999964</v>
      </c>
      <c r="F41" s="36">
        <f t="shared" si="14"/>
        <v>28.051999999999964</v>
      </c>
      <c r="G41" s="36">
        <f t="shared" si="12"/>
        <v>11.351999999999975</v>
      </c>
      <c r="H41" s="36">
        <f t="shared" si="11"/>
        <v>0</v>
      </c>
      <c r="I41" s="36">
        <f t="shared" si="7"/>
        <v>0</v>
      </c>
      <c r="J41" s="36">
        <f t="shared" si="2"/>
        <v>0</v>
      </c>
      <c r="K41" s="40">
        <f t="shared" si="3"/>
        <v>174</v>
      </c>
      <c r="L41" s="36">
        <v>156</v>
      </c>
      <c r="M41" s="40">
        <v>18</v>
      </c>
      <c r="N41" s="40"/>
      <c r="O41" s="40"/>
      <c r="P41" s="40"/>
      <c r="Q41" s="40">
        <f t="shared" si="4"/>
        <v>316.89999999999998</v>
      </c>
      <c r="R41" s="40">
        <v>316.89999999999998</v>
      </c>
      <c r="S41" s="40">
        <v>300.2</v>
      </c>
      <c r="T41" s="40"/>
      <c r="U41" s="40"/>
      <c r="V41" s="40"/>
      <c r="W41" s="40">
        <v>288.84800000000001</v>
      </c>
      <c r="X41" s="40"/>
      <c r="Y41" s="40"/>
      <c r="Z41" s="40">
        <v>0.33</v>
      </c>
      <c r="AA41" s="40"/>
      <c r="AB41" s="40"/>
      <c r="AC41" s="40"/>
    </row>
    <row r="42" spans="1:45" x14ac:dyDescent="0.2">
      <c r="A42" s="75">
        <v>44003</v>
      </c>
      <c r="B42" s="38"/>
      <c r="C42" s="37" t="s">
        <v>11</v>
      </c>
      <c r="D42" s="37" t="s">
        <v>37</v>
      </c>
      <c r="E42" s="40">
        <f t="shared" si="0"/>
        <v>37.02800000000002</v>
      </c>
      <c r="F42" s="36">
        <f t="shared" si="14"/>
        <v>37.02800000000002</v>
      </c>
      <c r="G42" s="36">
        <f t="shared" si="12"/>
        <v>12.927999999999997</v>
      </c>
      <c r="H42" s="36">
        <f t="shared" si="11"/>
        <v>0</v>
      </c>
      <c r="I42" s="36">
        <f t="shared" si="7"/>
        <v>0</v>
      </c>
      <c r="J42" s="36">
        <f t="shared" si="2"/>
        <v>0</v>
      </c>
      <c r="K42" s="40">
        <f t="shared" si="3"/>
        <v>719</v>
      </c>
      <c r="L42" s="36">
        <v>701</v>
      </c>
      <c r="M42" s="40">
        <v>18</v>
      </c>
      <c r="N42" s="40"/>
      <c r="O42" s="40"/>
      <c r="P42" s="40"/>
      <c r="Q42" s="40">
        <f t="shared" si="4"/>
        <v>324.8</v>
      </c>
      <c r="R42" s="40">
        <v>324.8</v>
      </c>
      <c r="S42" s="40">
        <v>300.7</v>
      </c>
      <c r="T42" s="40"/>
      <c r="U42" s="40"/>
      <c r="V42" s="40"/>
      <c r="W42" s="40">
        <v>287.77199999999999</v>
      </c>
      <c r="X42" s="40"/>
      <c r="Y42" s="40"/>
      <c r="Z42" s="40">
        <v>0.42699999999999999</v>
      </c>
      <c r="AA42" s="40"/>
      <c r="AB42" s="40"/>
      <c r="AC42" s="40"/>
    </row>
    <row r="43" spans="1:45" x14ac:dyDescent="0.2">
      <c r="A43" s="75">
        <v>43980</v>
      </c>
      <c r="B43" s="38"/>
      <c r="C43" s="37" t="s">
        <v>11</v>
      </c>
      <c r="D43" s="37" t="s">
        <v>37</v>
      </c>
      <c r="E43" s="40">
        <f t="shared" si="0"/>
        <v>35.91900000000004</v>
      </c>
      <c r="F43" s="36">
        <f t="shared" si="14"/>
        <v>35.91900000000004</v>
      </c>
      <c r="G43" s="36">
        <f t="shared" si="12"/>
        <v>10.91900000000004</v>
      </c>
      <c r="H43" s="36">
        <f t="shared" si="11"/>
        <v>0</v>
      </c>
      <c r="I43" s="36">
        <f t="shared" si="7"/>
        <v>0</v>
      </c>
      <c r="J43" s="36">
        <f t="shared" si="2"/>
        <v>0</v>
      </c>
      <c r="K43" s="40">
        <f t="shared" si="3"/>
        <v>491</v>
      </c>
      <c r="L43" s="36">
        <v>477</v>
      </c>
      <c r="M43" s="40">
        <v>14</v>
      </c>
      <c r="N43" s="40"/>
      <c r="O43" s="40"/>
      <c r="P43" s="40"/>
      <c r="Q43" s="40">
        <f t="shared" si="4"/>
        <v>322.10000000000002</v>
      </c>
      <c r="R43" s="40">
        <v>322.10000000000002</v>
      </c>
      <c r="S43" s="40">
        <v>297.10000000000002</v>
      </c>
      <c r="T43" s="40"/>
      <c r="U43" s="40"/>
      <c r="V43" s="40"/>
      <c r="W43" s="40">
        <v>286.18099999999998</v>
      </c>
      <c r="X43" s="40"/>
      <c r="Y43" s="40"/>
      <c r="Z43" s="40">
        <v>0.432</v>
      </c>
      <c r="AA43" s="40"/>
      <c r="AB43" s="40"/>
      <c r="AC43" s="40"/>
    </row>
    <row r="44" spans="1:45" x14ac:dyDescent="0.2">
      <c r="A44" s="75">
        <v>43772</v>
      </c>
      <c r="B44" s="38"/>
      <c r="C44" s="37" t="s">
        <v>11</v>
      </c>
      <c r="D44" s="37" t="s">
        <v>11</v>
      </c>
      <c r="E44" s="40">
        <f t="shared" si="0"/>
        <v>22.909999999999968</v>
      </c>
      <c r="F44" s="36">
        <f t="shared" si="14"/>
        <v>22.909999999999968</v>
      </c>
      <c r="G44" s="36">
        <f t="shared" si="12"/>
        <v>13.310000000000002</v>
      </c>
      <c r="H44" s="36">
        <f t="shared" si="11"/>
        <v>0</v>
      </c>
      <c r="I44" s="36">
        <f t="shared" si="7"/>
        <v>5.2599999999999909</v>
      </c>
      <c r="J44" s="36">
        <f t="shared" si="2"/>
        <v>3.0600000000000023</v>
      </c>
      <c r="K44" s="40">
        <f t="shared" si="3"/>
        <v>640</v>
      </c>
      <c r="L44" s="36">
        <v>602</v>
      </c>
      <c r="M44" s="40">
        <v>16</v>
      </c>
      <c r="N44" s="40"/>
      <c r="O44" s="40">
        <v>11</v>
      </c>
      <c r="P44" s="40">
        <v>11</v>
      </c>
      <c r="Q44" s="40">
        <f t="shared" si="4"/>
        <v>312.7</v>
      </c>
      <c r="R44" s="40">
        <v>312.7</v>
      </c>
      <c r="S44" s="40">
        <v>303.10000000000002</v>
      </c>
      <c r="T44" s="40"/>
      <c r="U44" s="40">
        <v>295.89999999999998</v>
      </c>
      <c r="V44" s="40">
        <v>293.7</v>
      </c>
      <c r="W44" s="40">
        <v>289.79000000000002</v>
      </c>
      <c r="Y44" s="40">
        <v>290.64</v>
      </c>
      <c r="Z44" s="40">
        <v>0.40600000000000003</v>
      </c>
      <c r="AB44" s="40">
        <v>0.39900000000000002</v>
      </c>
      <c r="AC44" s="40"/>
    </row>
    <row r="45" spans="1:45" x14ac:dyDescent="0.2">
      <c r="A45" s="75">
        <v>43747</v>
      </c>
      <c r="B45" s="38"/>
      <c r="C45" s="37" t="s">
        <v>11</v>
      </c>
      <c r="D45" s="37" t="s">
        <v>37</v>
      </c>
      <c r="E45" s="40">
        <f t="shared" si="0"/>
        <v>21.268000000000029</v>
      </c>
      <c r="F45" s="36">
        <f t="shared" si="14"/>
        <v>17.25</v>
      </c>
      <c r="G45" s="36">
        <f t="shared" si="12"/>
        <v>11.550000000000011</v>
      </c>
      <c r="H45" s="36">
        <f t="shared" si="11"/>
        <v>21.268000000000029</v>
      </c>
      <c r="I45" s="36">
        <f t="shared" si="7"/>
        <v>6.3789999999999623</v>
      </c>
      <c r="J45" s="36">
        <f t="shared" si="2"/>
        <v>2.8789999999999623</v>
      </c>
      <c r="K45" s="40">
        <f t="shared" si="3"/>
        <v>523</v>
      </c>
      <c r="L45" s="36">
        <v>461</v>
      </c>
      <c r="M45" s="40">
        <v>13</v>
      </c>
      <c r="N45" s="40">
        <v>23</v>
      </c>
      <c r="O45" s="40">
        <v>13</v>
      </c>
      <c r="P45" s="40">
        <v>13</v>
      </c>
      <c r="Q45" s="40">
        <f t="shared" si="4"/>
        <v>310.60000000000002</v>
      </c>
      <c r="R45" s="40">
        <v>307</v>
      </c>
      <c r="S45" s="40">
        <v>301.3</v>
      </c>
      <c r="T45" s="40">
        <v>310.60000000000002</v>
      </c>
      <c r="U45" s="40">
        <v>295.89999999999998</v>
      </c>
      <c r="V45" s="40">
        <v>292.39999999999998</v>
      </c>
      <c r="W45" s="40">
        <v>289.75</v>
      </c>
      <c r="X45" s="40">
        <v>289.33199999999999</v>
      </c>
      <c r="Y45" s="40">
        <v>289.52100000000002</v>
      </c>
      <c r="Z45" s="40">
        <v>0.48</v>
      </c>
      <c r="AA45" s="40">
        <v>0.44900000000000001</v>
      </c>
      <c r="AB45" s="40">
        <v>0.48299999999999998</v>
      </c>
      <c r="AC45" s="40"/>
    </row>
    <row r="46" spans="1:45" x14ac:dyDescent="0.2">
      <c r="A46" s="74"/>
      <c r="B46" s="73"/>
      <c r="C46" s="72"/>
      <c r="D46" s="72"/>
      <c r="E46" s="70"/>
      <c r="F46" s="71"/>
      <c r="G46" s="71"/>
      <c r="H46" s="71"/>
      <c r="I46" s="71"/>
      <c r="J46" s="71"/>
      <c r="K46" s="70"/>
      <c r="L46" s="71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</row>
    <row r="47" spans="1:45" x14ac:dyDescent="0.2">
      <c r="A47" s="39">
        <v>43651</v>
      </c>
      <c r="B47" s="38">
        <v>0.36300925925925925</v>
      </c>
      <c r="C47" s="37" t="s">
        <v>11</v>
      </c>
      <c r="D47" s="37" t="s">
        <v>37</v>
      </c>
      <c r="E47" s="40">
        <f t="shared" ref="E47:E78" si="15">MAX(F47:J47)</f>
        <v>15.558999999999969</v>
      </c>
      <c r="F47" s="36">
        <f>R47-W47</f>
        <v>15.558999999999969</v>
      </c>
      <c r="G47" s="36"/>
      <c r="H47" s="36">
        <v>3.09</v>
      </c>
      <c r="I47" s="36"/>
      <c r="J47" s="36"/>
      <c r="K47" s="40">
        <f t="shared" ref="K47:K78" si="16">SUM(L47,M47,N47,O47,P47)</f>
        <v>251</v>
      </c>
      <c r="L47" s="40">
        <v>243</v>
      </c>
      <c r="N47" s="36">
        <v>8</v>
      </c>
      <c r="Q47" s="40">
        <f t="shared" ref="Q47:Q78" si="17">MAX(R47:V47)</f>
        <v>303.39999999999998</v>
      </c>
      <c r="R47" s="40">
        <v>303.39999999999998</v>
      </c>
      <c r="T47" s="40">
        <f t="shared" ref="T47:T69" si="18">H47+X47</f>
        <v>295.08099999999996</v>
      </c>
      <c r="W47" s="40">
        <v>287.84100000000001</v>
      </c>
      <c r="X47" s="40">
        <v>291.99099999999999</v>
      </c>
      <c r="Z47" s="40">
        <v>0.52200000000000002</v>
      </c>
      <c r="AA47" s="40">
        <v>0.376</v>
      </c>
    </row>
    <row r="48" spans="1:45" x14ac:dyDescent="0.2">
      <c r="A48" s="39">
        <v>43555</v>
      </c>
      <c r="B48" s="38">
        <v>0.36318287037037039</v>
      </c>
      <c r="C48" s="37" t="s">
        <v>11</v>
      </c>
      <c r="D48" s="37" t="s">
        <v>37</v>
      </c>
      <c r="E48" s="40">
        <f t="shared" si="15"/>
        <v>16.783000000000015</v>
      </c>
      <c r="F48" s="36">
        <f>R48-W48</f>
        <v>16.783000000000015</v>
      </c>
      <c r="G48" s="36">
        <f>S48-W48</f>
        <v>13.883000000000038</v>
      </c>
      <c r="H48" s="36">
        <v>11.26</v>
      </c>
      <c r="I48" s="36">
        <f>U48-Y48</f>
        <v>6.6899999999999977</v>
      </c>
      <c r="J48" s="36">
        <f>V48-Y48</f>
        <v>5.3900000000000432</v>
      </c>
      <c r="K48" s="40">
        <f t="shared" si="16"/>
        <v>477</v>
      </c>
      <c r="L48" s="40">
        <v>401</v>
      </c>
      <c r="M48" s="40">
        <v>13</v>
      </c>
      <c r="N48" s="36">
        <v>24</v>
      </c>
      <c r="O48" s="40">
        <v>16</v>
      </c>
      <c r="P48" s="40">
        <v>23</v>
      </c>
      <c r="Q48" s="40">
        <f t="shared" si="17"/>
        <v>304.7</v>
      </c>
      <c r="R48" s="40">
        <v>304.7</v>
      </c>
      <c r="S48" s="40">
        <v>301.8</v>
      </c>
      <c r="T48" s="40">
        <f t="shared" si="18"/>
        <v>298.36599999999999</v>
      </c>
      <c r="U48" s="40">
        <v>293.89999999999998</v>
      </c>
      <c r="V48" s="40">
        <v>292.60000000000002</v>
      </c>
      <c r="W48" s="40">
        <v>287.91699999999997</v>
      </c>
      <c r="X48" s="40">
        <v>287.10599999999999</v>
      </c>
      <c r="Y48" s="40">
        <v>287.20999999999998</v>
      </c>
      <c r="Z48" s="40">
        <v>0.50600000000000001</v>
      </c>
      <c r="AA48" s="40">
        <v>0.42099999999999999</v>
      </c>
      <c r="AB48" s="40">
        <v>0.63</v>
      </c>
    </row>
    <row r="49" spans="1:29" x14ac:dyDescent="0.2">
      <c r="A49" s="39">
        <v>43139</v>
      </c>
      <c r="B49" s="38">
        <v>0.3630902777777778</v>
      </c>
      <c r="C49" s="37" t="s">
        <v>11</v>
      </c>
      <c r="D49" s="37" t="s">
        <v>37</v>
      </c>
      <c r="E49" s="40">
        <f t="shared" si="15"/>
        <v>95.01</v>
      </c>
      <c r="F49" s="36"/>
      <c r="G49" s="36"/>
      <c r="H49" s="36">
        <v>95.01</v>
      </c>
      <c r="I49" s="36"/>
      <c r="J49" s="36"/>
      <c r="K49" s="40">
        <f t="shared" si="16"/>
        <v>331</v>
      </c>
      <c r="N49" s="36">
        <v>331</v>
      </c>
      <c r="Q49" s="40">
        <f t="shared" si="17"/>
        <v>381.58499999999998</v>
      </c>
      <c r="T49" s="40">
        <f t="shared" si="18"/>
        <v>381.58499999999998</v>
      </c>
      <c r="X49" s="40">
        <v>286.57499999999999</v>
      </c>
      <c r="AA49" s="40">
        <v>0.43</v>
      </c>
      <c r="AC49" s="40" t="s">
        <v>107</v>
      </c>
    </row>
    <row r="50" spans="1:29" x14ac:dyDescent="0.2">
      <c r="A50" s="39">
        <v>43132</v>
      </c>
      <c r="B50" s="38">
        <v>0.35879629629629628</v>
      </c>
      <c r="C50" s="37" t="s">
        <v>11</v>
      </c>
      <c r="D50" s="37" t="s">
        <v>37</v>
      </c>
      <c r="E50" s="40">
        <f t="shared" si="15"/>
        <v>120</v>
      </c>
      <c r="F50" s="36">
        <v>120</v>
      </c>
      <c r="G50" s="36">
        <f>S50-W50</f>
        <v>3.3449999999999704</v>
      </c>
      <c r="H50" s="36">
        <v>54.6</v>
      </c>
      <c r="I50" s="36"/>
      <c r="J50" s="36"/>
      <c r="K50" s="40">
        <f t="shared" si="16"/>
        <v>595</v>
      </c>
      <c r="L50" s="40">
        <v>217</v>
      </c>
      <c r="M50" s="40">
        <v>3</v>
      </c>
      <c r="N50" s="36">
        <v>375</v>
      </c>
      <c r="Q50" s="40">
        <f t="shared" si="17"/>
        <v>409.85500000000002</v>
      </c>
      <c r="R50" s="40">
        <f>W50+F50</f>
        <v>409.85500000000002</v>
      </c>
      <c r="S50" s="40">
        <v>293.2</v>
      </c>
      <c r="T50" s="40">
        <f t="shared" si="18"/>
        <v>344.65900000000005</v>
      </c>
      <c r="W50" s="40">
        <v>289.85500000000002</v>
      </c>
      <c r="X50" s="40">
        <v>290.05900000000003</v>
      </c>
      <c r="Z50" s="40">
        <v>0.313</v>
      </c>
      <c r="AA50" s="40">
        <v>0.69499999999999995</v>
      </c>
    </row>
    <row r="51" spans="1:29" x14ac:dyDescent="0.2">
      <c r="A51" s="39">
        <v>43075</v>
      </c>
      <c r="B51" s="38">
        <v>0.3630902777777778</v>
      </c>
      <c r="C51" s="37" t="s">
        <v>11</v>
      </c>
      <c r="D51" s="37" t="s">
        <v>37</v>
      </c>
      <c r="E51" s="40">
        <f t="shared" si="15"/>
        <v>120</v>
      </c>
      <c r="F51" s="36">
        <v>120</v>
      </c>
      <c r="G51" s="36">
        <f>S51-X51</f>
        <v>5.7339999999999804</v>
      </c>
      <c r="H51" s="36">
        <v>120</v>
      </c>
      <c r="I51" s="36"/>
      <c r="J51" s="36"/>
      <c r="K51" s="40">
        <f t="shared" si="16"/>
        <v>675</v>
      </c>
      <c r="L51" s="40">
        <v>55</v>
      </c>
      <c r="M51" s="40">
        <v>6</v>
      </c>
      <c r="N51" s="36">
        <v>614</v>
      </c>
      <c r="Q51" s="40">
        <f t="shared" si="17"/>
        <v>404.26600000000002</v>
      </c>
      <c r="R51" s="40">
        <f>F51+W51</f>
        <v>403.43900000000002</v>
      </c>
      <c r="S51" s="40">
        <v>290</v>
      </c>
      <c r="T51" s="40">
        <f t="shared" si="18"/>
        <v>404.26600000000002</v>
      </c>
      <c r="W51" s="40">
        <v>283.43900000000002</v>
      </c>
      <c r="X51" s="40">
        <v>284.26600000000002</v>
      </c>
      <c r="Z51" s="40">
        <v>0.34</v>
      </c>
      <c r="AA51" s="40">
        <v>0.441</v>
      </c>
    </row>
    <row r="52" spans="1:29" x14ac:dyDescent="0.2">
      <c r="A52" s="39">
        <v>43020</v>
      </c>
      <c r="B52" s="38">
        <v>0.3589236111111111</v>
      </c>
      <c r="C52" s="37" t="s">
        <v>11</v>
      </c>
      <c r="D52" s="37" t="s">
        <v>37</v>
      </c>
      <c r="E52" s="40">
        <f t="shared" si="15"/>
        <v>120</v>
      </c>
      <c r="F52" s="36">
        <v>120</v>
      </c>
      <c r="G52" s="36"/>
      <c r="H52" s="36">
        <v>94.29</v>
      </c>
      <c r="I52" s="36"/>
      <c r="J52" s="36"/>
      <c r="K52" s="40">
        <f t="shared" si="16"/>
        <v>930</v>
      </c>
      <c r="L52" s="40">
        <v>198</v>
      </c>
      <c r="M52" s="40">
        <v>6</v>
      </c>
      <c r="N52" s="36">
        <v>726</v>
      </c>
      <c r="Q52" s="40">
        <f t="shared" si="17"/>
        <v>404.95100000000002</v>
      </c>
      <c r="R52" s="40">
        <f>F52+W52</f>
        <v>404.95100000000002</v>
      </c>
      <c r="T52" s="40">
        <f t="shared" si="18"/>
        <v>382.27100000000002</v>
      </c>
      <c r="W52" s="40">
        <v>284.95100000000002</v>
      </c>
      <c r="X52" s="40">
        <v>287.98099999999999</v>
      </c>
      <c r="Z52" s="40">
        <v>0.63300000000000001</v>
      </c>
      <c r="AA52" s="40">
        <v>0.61399999999999999</v>
      </c>
      <c r="AC52" s="40" t="s">
        <v>106</v>
      </c>
    </row>
    <row r="53" spans="1:29" x14ac:dyDescent="0.2">
      <c r="A53" s="39">
        <v>42956</v>
      </c>
      <c r="B53" s="38">
        <v>0.35900462962962965</v>
      </c>
      <c r="C53" s="37" t="s">
        <v>11</v>
      </c>
      <c r="D53" s="69" t="s">
        <v>37</v>
      </c>
      <c r="E53" s="40">
        <f t="shared" si="15"/>
        <v>120</v>
      </c>
      <c r="F53" s="36">
        <f>R53-W53</f>
        <v>0</v>
      </c>
      <c r="G53" s="36">
        <f>S53-W53</f>
        <v>0</v>
      </c>
      <c r="H53" s="36">
        <v>120</v>
      </c>
      <c r="I53" s="36">
        <f>U53-Y53</f>
        <v>0</v>
      </c>
      <c r="J53" s="36">
        <f>V53-Y53</f>
        <v>0</v>
      </c>
      <c r="K53" s="67">
        <f t="shared" si="16"/>
        <v>845</v>
      </c>
      <c r="L53" s="67"/>
      <c r="M53" s="67"/>
      <c r="N53" s="68">
        <v>845</v>
      </c>
      <c r="O53" s="67"/>
      <c r="P53" s="67"/>
      <c r="Q53" s="66">
        <f t="shared" si="17"/>
        <v>120</v>
      </c>
      <c r="R53" s="66"/>
      <c r="S53" s="66"/>
      <c r="T53" s="66">
        <f t="shared" si="18"/>
        <v>120</v>
      </c>
      <c r="U53" s="66"/>
      <c r="V53" s="66"/>
      <c r="W53" s="65"/>
      <c r="X53" s="65"/>
      <c r="Y53" s="65"/>
      <c r="Z53" s="65"/>
      <c r="AA53" s="65"/>
      <c r="AB53" s="65"/>
    </row>
    <row r="54" spans="1:29" x14ac:dyDescent="0.2">
      <c r="A54" s="39">
        <v>42947</v>
      </c>
      <c r="B54" s="38">
        <v>0.36325231481481479</v>
      </c>
      <c r="C54" s="37" t="s">
        <v>11</v>
      </c>
      <c r="D54" s="37" t="s">
        <v>37</v>
      </c>
      <c r="E54" s="40">
        <f t="shared" si="15"/>
        <v>120</v>
      </c>
      <c r="F54" s="36"/>
      <c r="G54" s="36"/>
      <c r="H54" s="36">
        <v>120</v>
      </c>
      <c r="I54" s="36"/>
      <c r="J54" s="36"/>
      <c r="K54" s="40">
        <f t="shared" si="16"/>
        <v>708</v>
      </c>
      <c r="N54" s="36">
        <v>708</v>
      </c>
      <c r="Q54" s="40">
        <f t="shared" si="17"/>
        <v>411.30900000000003</v>
      </c>
      <c r="T54" s="40">
        <f t="shared" si="18"/>
        <v>411.30900000000003</v>
      </c>
      <c r="X54" s="40">
        <v>291.30900000000003</v>
      </c>
      <c r="AA54" s="40">
        <v>0.435</v>
      </c>
      <c r="AC54" s="40" t="s">
        <v>105</v>
      </c>
    </row>
    <row r="55" spans="1:29" x14ac:dyDescent="0.2">
      <c r="A55" s="39">
        <v>42883</v>
      </c>
      <c r="B55" s="38">
        <v>0.36306712962962961</v>
      </c>
      <c r="C55" s="37" t="s">
        <v>11</v>
      </c>
      <c r="D55" s="37" t="s">
        <v>37</v>
      </c>
      <c r="E55" s="40">
        <f t="shared" si="15"/>
        <v>120</v>
      </c>
      <c r="F55" s="36"/>
      <c r="G55" s="36">
        <f>S55-W55</f>
        <v>11.899000000000001</v>
      </c>
      <c r="H55" s="36">
        <v>120</v>
      </c>
      <c r="I55" s="36"/>
      <c r="J55" s="36"/>
      <c r="K55" s="40">
        <f t="shared" si="16"/>
        <v>410</v>
      </c>
      <c r="M55" s="40">
        <v>11</v>
      </c>
      <c r="N55" s="36">
        <v>399</v>
      </c>
      <c r="Q55" s="40">
        <f t="shared" si="17"/>
        <v>409.23</v>
      </c>
      <c r="S55" s="40">
        <v>300.10000000000002</v>
      </c>
      <c r="T55" s="40">
        <f t="shared" si="18"/>
        <v>409.23</v>
      </c>
      <c r="W55" s="40">
        <v>288.20100000000002</v>
      </c>
      <c r="X55" s="40">
        <v>289.23</v>
      </c>
      <c r="Z55" s="40">
        <v>0.41</v>
      </c>
      <c r="AA55" s="40">
        <v>0.45600000000000002</v>
      </c>
      <c r="AC55" s="40" t="s">
        <v>103</v>
      </c>
    </row>
    <row r="56" spans="1:29" x14ac:dyDescent="0.2">
      <c r="A56" s="39">
        <v>42851</v>
      </c>
      <c r="B56" s="38">
        <v>0.36305555555555558</v>
      </c>
      <c r="C56" s="37" t="s">
        <v>11</v>
      </c>
      <c r="D56" s="37" t="s">
        <v>37</v>
      </c>
      <c r="E56" s="40">
        <f t="shared" si="15"/>
        <v>120</v>
      </c>
      <c r="F56" s="36"/>
      <c r="G56" s="36"/>
      <c r="H56" s="36">
        <v>120</v>
      </c>
      <c r="I56" s="36"/>
      <c r="J56" s="36"/>
      <c r="K56" s="40">
        <f t="shared" si="16"/>
        <v>854</v>
      </c>
      <c r="N56" s="36">
        <v>854</v>
      </c>
      <c r="Q56" s="40">
        <f t="shared" si="17"/>
        <v>409.64800000000002</v>
      </c>
      <c r="T56" s="40">
        <f t="shared" si="18"/>
        <v>409.64800000000002</v>
      </c>
      <c r="X56" s="40">
        <v>289.64800000000002</v>
      </c>
      <c r="AA56" s="40">
        <v>0.57299999999999995</v>
      </c>
      <c r="AC56" s="40" t="s">
        <v>104</v>
      </c>
    </row>
    <row r="57" spans="1:29" x14ac:dyDescent="0.2">
      <c r="A57" s="39">
        <v>42787</v>
      </c>
      <c r="B57" s="38">
        <v>0.36295138888888889</v>
      </c>
      <c r="C57" s="37" t="s">
        <v>11</v>
      </c>
      <c r="D57" s="37" t="s">
        <v>37</v>
      </c>
      <c r="E57" s="40">
        <f t="shared" si="15"/>
        <v>120</v>
      </c>
      <c r="F57" s="36">
        <v>120</v>
      </c>
      <c r="G57" s="36">
        <f t="shared" ref="G57:G68" si="19">S57-W57</f>
        <v>9.5120000000000005</v>
      </c>
      <c r="H57" s="36">
        <v>68.95</v>
      </c>
      <c r="I57" s="36"/>
      <c r="J57" s="36"/>
      <c r="K57" s="40">
        <f t="shared" si="16"/>
        <v>259</v>
      </c>
      <c r="L57" s="40">
        <v>65</v>
      </c>
      <c r="M57" s="40">
        <v>13</v>
      </c>
      <c r="N57" s="36">
        <v>181</v>
      </c>
      <c r="Q57" s="40">
        <f t="shared" si="17"/>
        <v>405.988</v>
      </c>
      <c r="R57" s="40">
        <f>F57+W57</f>
        <v>405.988</v>
      </c>
      <c r="S57" s="40">
        <v>295.5</v>
      </c>
      <c r="T57" s="40">
        <f t="shared" si="18"/>
        <v>355.608</v>
      </c>
      <c r="W57" s="40">
        <v>285.988</v>
      </c>
      <c r="X57" s="40">
        <v>286.65800000000002</v>
      </c>
      <c r="Z57" s="40">
        <v>0.36799999999999999</v>
      </c>
      <c r="AA57" s="40">
        <v>0.438</v>
      </c>
    </row>
    <row r="58" spans="1:29" x14ac:dyDescent="0.2">
      <c r="A58" s="39">
        <v>42780</v>
      </c>
      <c r="B58" s="38">
        <v>0.35865740740740742</v>
      </c>
      <c r="C58" s="37" t="s">
        <v>11</v>
      </c>
      <c r="D58" s="37" t="s">
        <v>37</v>
      </c>
      <c r="E58" s="40">
        <f t="shared" si="15"/>
        <v>120</v>
      </c>
      <c r="F58" s="36">
        <v>120</v>
      </c>
      <c r="G58" s="36">
        <f t="shared" si="19"/>
        <v>11.069999999999993</v>
      </c>
      <c r="H58" s="36">
        <v>81.459999999999994</v>
      </c>
      <c r="I58" s="36"/>
      <c r="J58" s="36"/>
      <c r="K58" s="40">
        <f t="shared" si="16"/>
        <v>454</v>
      </c>
      <c r="L58" s="40">
        <v>192</v>
      </c>
      <c r="M58" s="40">
        <v>15</v>
      </c>
      <c r="N58" s="36">
        <v>247</v>
      </c>
      <c r="Q58" s="40">
        <f t="shared" si="17"/>
        <v>408.63</v>
      </c>
      <c r="R58" s="40">
        <f>F58+W58</f>
        <v>408.63</v>
      </c>
      <c r="S58" s="40">
        <v>299.7</v>
      </c>
      <c r="T58" s="40">
        <f t="shared" si="18"/>
        <v>371.25399999999996</v>
      </c>
      <c r="W58" s="40">
        <v>288.63</v>
      </c>
      <c r="X58" s="40">
        <v>289.79399999999998</v>
      </c>
      <c r="Z58" s="40">
        <v>0.56399999999999995</v>
      </c>
      <c r="AA58" s="40">
        <v>0.53</v>
      </c>
    </row>
    <row r="59" spans="1:29" x14ac:dyDescent="0.2">
      <c r="A59" s="39">
        <v>42748</v>
      </c>
      <c r="B59" s="38">
        <v>0.35871527777777779</v>
      </c>
      <c r="C59" s="37" t="s">
        <v>11</v>
      </c>
      <c r="D59" s="37" t="s">
        <v>37</v>
      </c>
      <c r="E59" s="40">
        <f t="shared" si="15"/>
        <v>120</v>
      </c>
      <c r="F59" s="36">
        <v>120</v>
      </c>
      <c r="G59" s="36">
        <f t="shared" si="19"/>
        <v>14.057999999999993</v>
      </c>
      <c r="H59" s="36">
        <v>87.86</v>
      </c>
      <c r="I59" s="36"/>
      <c r="J59" s="36"/>
      <c r="K59" s="40">
        <f t="shared" si="16"/>
        <v>354</v>
      </c>
      <c r="L59" s="40">
        <v>71</v>
      </c>
      <c r="M59" s="40">
        <v>12</v>
      </c>
      <c r="N59" s="36">
        <v>271</v>
      </c>
      <c r="Q59" s="40">
        <f t="shared" si="17"/>
        <v>407.94200000000001</v>
      </c>
      <c r="R59" s="40">
        <f>F59+W59</f>
        <v>407.94200000000001</v>
      </c>
      <c r="S59" s="40">
        <v>302</v>
      </c>
      <c r="T59" s="40">
        <f t="shared" si="18"/>
        <v>378.11200000000002</v>
      </c>
      <c r="W59" s="40">
        <v>287.94200000000001</v>
      </c>
      <c r="X59" s="40">
        <v>290.25200000000001</v>
      </c>
      <c r="Z59" s="40">
        <v>0.58199999999999996</v>
      </c>
      <c r="AA59" s="40">
        <v>0.44600000000000001</v>
      </c>
    </row>
    <row r="60" spans="1:29" x14ac:dyDescent="0.2">
      <c r="A60" s="39">
        <v>42716</v>
      </c>
      <c r="B60" s="38">
        <v>0.35885416666666664</v>
      </c>
      <c r="C60" s="37" t="s">
        <v>11</v>
      </c>
      <c r="D60" s="37" t="s">
        <v>37</v>
      </c>
      <c r="E60" s="40">
        <f t="shared" si="15"/>
        <v>120</v>
      </c>
      <c r="F60" s="36">
        <v>120</v>
      </c>
      <c r="G60" s="36">
        <f t="shared" si="19"/>
        <v>12.229999999999961</v>
      </c>
      <c r="H60" s="36">
        <v>120</v>
      </c>
      <c r="I60" s="36"/>
      <c r="J60" s="36"/>
      <c r="K60" s="40">
        <f t="shared" si="16"/>
        <v>331</v>
      </c>
      <c r="L60" s="40">
        <v>75</v>
      </c>
      <c r="M60" s="40">
        <v>12</v>
      </c>
      <c r="N60" s="36">
        <v>244</v>
      </c>
      <c r="Q60" s="40">
        <f t="shared" si="17"/>
        <v>410.27800000000002</v>
      </c>
      <c r="R60" s="40">
        <f>F60+W60</f>
        <v>409.17</v>
      </c>
      <c r="S60" s="40">
        <v>301.39999999999998</v>
      </c>
      <c r="T60" s="40">
        <f t="shared" si="18"/>
        <v>410.27800000000002</v>
      </c>
      <c r="W60" s="40">
        <v>289.17</v>
      </c>
      <c r="X60" s="40">
        <v>290.27800000000002</v>
      </c>
      <c r="Z60" s="40">
        <v>0.42099999999999999</v>
      </c>
      <c r="AA60" s="40">
        <v>0.76900000000000002</v>
      </c>
    </row>
    <row r="61" spans="1:29" x14ac:dyDescent="0.2">
      <c r="A61" s="39">
        <v>42627</v>
      </c>
      <c r="B61" s="38">
        <v>0.3631597222222222</v>
      </c>
      <c r="C61" s="37" t="s">
        <v>11</v>
      </c>
      <c r="D61" s="37" t="s">
        <v>37</v>
      </c>
      <c r="E61" s="40">
        <f t="shared" si="15"/>
        <v>61.84</v>
      </c>
      <c r="F61" s="36"/>
      <c r="G61" s="36">
        <f t="shared" si="19"/>
        <v>11.944999999999993</v>
      </c>
      <c r="H61" s="36">
        <v>61.84</v>
      </c>
      <c r="I61" s="36">
        <f>U61-Y61</f>
        <v>7.271000000000015</v>
      </c>
      <c r="J61" s="36">
        <f>V61-Y61</f>
        <v>3.8709999999999809</v>
      </c>
      <c r="K61" s="40">
        <f t="shared" si="16"/>
        <v>200</v>
      </c>
      <c r="M61" s="40">
        <v>16</v>
      </c>
      <c r="N61" s="36">
        <v>159</v>
      </c>
      <c r="O61" s="40">
        <v>13</v>
      </c>
      <c r="P61" s="40">
        <v>12</v>
      </c>
      <c r="Q61" s="40">
        <f t="shared" si="17"/>
        <v>354.16800000000001</v>
      </c>
      <c r="S61" s="40">
        <v>303.2</v>
      </c>
      <c r="T61" s="40">
        <f t="shared" si="18"/>
        <v>354.16800000000001</v>
      </c>
      <c r="U61" s="40">
        <v>299.60000000000002</v>
      </c>
      <c r="V61" s="40">
        <v>296.2</v>
      </c>
      <c r="W61" s="40">
        <v>291.255</v>
      </c>
      <c r="X61" s="40">
        <v>292.32799999999997</v>
      </c>
      <c r="Y61" s="40">
        <v>292.32900000000001</v>
      </c>
      <c r="Z61" s="40">
        <v>0.437</v>
      </c>
      <c r="AA61" s="40">
        <v>0.499</v>
      </c>
      <c r="AB61" s="40">
        <v>0.433</v>
      </c>
      <c r="AC61" s="40" t="s">
        <v>103</v>
      </c>
    </row>
    <row r="62" spans="1:29" x14ac:dyDescent="0.2">
      <c r="A62" s="39">
        <v>42572</v>
      </c>
      <c r="B62" s="38">
        <v>0.35932870370370368</v>
      </c>
      <c r="C62" s="37" t="s">
        <v>11</v>
      </c>
      <c r="D62" s="69" t="s">
        <v>37</v>
      </c>
      <c r="E62" s="40">
        <f t="shared" si="15"/>
        <v>120</v>
      </c>
      <c r="F62" s="36">
        <v>120</v>
      </c>
      <c r="G62" s="36">
        <f t="shared" si="19"/>
        <v>11.053999999999974</v>
      </c>
      <c r="H62" s="36">
        <v>28.25</v>
      </c>
      <c r="I62" s="36">
        <f>U62-Y62</f>
        <v>0</v>
      </c>
      <c r="J62" s="36">
        <f>V62-Y62</f>
        <v>0</v>
      </c>
      <c r="K62" s="67">
        <f t="shared" si="16"/>
        <v>172</v>
      </c>
      <c r="L62" s="67">
        <v>106</v>
      </c>
      <c r="M62" s="67">
        <v>16</v>
      </c>
      <c r="N62" s="68">
        <v>50</v>
      </c>
      <c r="O62" s="67"/>
      <c r="P62" s="67"/>
      <c r="Q62" s="66">
        <f t="shared" si="17"/>
        <v>410.64600000000002</v>
      </c>
      <c r="R62" s="66">
        <f t="shared" ref="R62:R68" si="20">F62+W62</f>
        <v>410.64600000000002</v>
      </c>
      <c r="S62" s="66">
        <v>301.7</v>
      </c>
      <c r="T62" s="66">
        <f t="shared" si="18"/>
        <v>321.08100000000002</v>
      </c>
      <c r="U62" s="66"/>
      <c r="V62" s="66"/>
      <c r="W62" s="65">
        <v>290.64600000000002</v>
      </c>
      <c r="X62" s="65">
        <v>292.83100000000002</v>
      </c>
      <c r="Y62" s="65"/>
      <c r="Z62" s="65">
        <v>0.47899999999999998</v>
      </c>
      <c r="AA62" s="65">
        <v>0.438</v>
      </c>
      <c r="AB62" s="65"/>
    </row>
    <row r="63" spans="1:29" x14ac:dyDescent="0.2">
      <c r="A63" s="39">
        <v>42371</v>
      </c>
      <c r="B63" s="38">
        <v>0.36331018518518521</v>
      </c>
      <c r="C63" s="37" t="s">
        <v>11</v>
      </c>
      <c r="D63" s="37" t="s">
        <v>37</v>
      </c>
      <c r="E63" s="40">
        <f t="shared" si="15"/>
        <v>120</v>
      </c>
      <c r="F63" s="36">
        <v>120</v>
      </c>
      <c r="G63" s="36">
        <f t="shared" si="19"/>
        <v>9.9219999999999686</v>
      </c>
      <c r="H63" s="36">
        <v>95.73</v>
      </c>
      <c r="I63" s="36">
        <f>U63-Y63</f>
        <v>5.0450000000000159</v>
      </c>
      <c r="J63" s="36">
        <f>V63-Y63</f>
        <v>3.8450000000000273</v>
      </c>
      <c r="K63" s="40">
        <f t="shared" si="16"/>
        <v>658</v>
      </c>
      <c r="L63" s="40">
        <v>137</v>
      </c>
      <c r="M63" s="40">
        <v>11</v>
      </c>
      <c r="N63" s="36">
        <v>483</v>
      </c>
      <c r="O63" s="40">
        <v>12</v>
      </c>
      <c r="P63" s="40">
        <v>15</v>
      </c>
      <c r="Q63" s="40">
        <f t="shared" si="17"/>
        <v>406.97800000000001</v>
      </c>
      <c r="R63" s="40">
        <f t="shared" si="20"/>
        <v>406.97800000000001</v>
      </c>
      <c r="S63" s="40">
        <v>296.89999999999998</v>
      </c>
      <c r="T63" s="40">
        <f t="shared" si="18"/>
        <v>384.51300000000003</v>
      </c>
      <c r="U63" s="40">
        <v>291.8</v>
      </c>
      <c r="V63" s="40">
        <v>290.60000000000002</v>
      </c>
      <c r="W63" s="40">
        <v>286.97800000000001</v>
      </c>
      <c r="X63" s="40">
        <v>288.78300000000002</v>
      </c>
      <c r="Y63" s="40">
        <v>286.755</v>
      </c>
      <c r="Z63" s="40">
        <v>0.36199999999999999</v>
      </c>
      <c r="AA63" s="40">
        <v>0.38200000000000001</v>
      </c>
      <c r="AB63" s="40">
        <v>0.46500000000000002</v>
      </c>
    </row>
    <row r="64" spans="1:29" x14ac:dyDescent="0.2">
      <c r="A64" s="39">
        <v>42252</v>
      </c>
      <c r="B64" s="38">
        <v>0.35925925925925928</v>
      </c>
      <c r="C64" s="37" t="s">
        <v>11</v>
      </c>
      <c r="D64" s="37" t="s">
        <v>37</v>
      </c>
      <c r="E64" s="40">
        <f t="shared" si="15"/>
        <v>120</v>
      </c>
      <c r="F64" s="36">
        <v>120</v>
      </c>
      <c r="G64" s="36">
        <f t="shared" si="19"/>
        <v>8.8419999999999845</v>
      </c>
      <c r="H64" s="36">
        <v>21.21</v>
      </c>
      <c r="I64" s="36"/>
      <c r="J64" s="36"/>
      <c r="K64" s="40">
        <f t="shared" si="16"/>
        <v>160</v>
      </c>
      <c r="L64" s="40">
        <v>84</v>
      </c>
      <c r="M64" s="40">
        <v>12</v>
      </c>
      <c r="N64" s="36">
        <v>64</v>
      </c>
      <c r="Q64" s="40">
        <f t="shared" si="17"/>
        <v>411.358</v>
      </c>
      <c r="R64" s="40">
        <f t="shared" si="20"/>
        <v>411.358</v>
      </c>
      <c r="S64" s="40">
        <v>300.2</v>
      </c>
      <c r="T64" s="40">
        <f t="shared" si="18"/>
        <v>314.86399999999998</v>
      </c>
      <c r="W64" s="40">
        <v>291.358</v>
      </c>
      <c r="X64" s="40">
        <v>293.654</v>
      </c>
      <c r="Z64" s="40">
        <v>0.32100000000000001</v>
      </c>
      <c r="AA64" s="40">
        <v>2.71</v>
      </c>
    </row>
    <row r="65" spans="1:29" x14ac:dyDescent="0.2">
      <c r="A65" s="39">
        <v>42028</v>
      </c>
      <c r="B65" s="38">
        <v>0.35895833333333332</v>
      </c>
      <c r="C65" s="37" t="s">
        <v>11</v>
      </c>
      <c r="D65" s="37" t="s">
        <v>37</v>
      </c>
      <c r="E65" s="40">
        <f t="shared" si="15"/>
        <v>120</v>
      </c>
      <c r="F65" s="36">
        <v>120</v>
      </c>
      <c r="G65" s="36">
        <f t="shared" si="19"/>
        <v>15.827999999999975</v>
      </c>
      <c r="H65" s="36">
        <v>120</v>
      </c>
      <c r="I65" s="36"/>
      <c r="J65" s="36"/>
      <c r="K65" s="40">
        <f t="shared" si="16"/>
        <v>914</v>
      </c>
      <c r="L65" s="40">
        <v>60</v>
      </c>
      <c r="M65" s="40">
        <v>16</v>
      </c>
      <c r="N65" s="36">
        <v>838</v>
      </c>
      <c r="Q65" s="40">
        <f t="shared" si="17"/>
        <v>408.71499999999997</v>
      </c>
      <c r="R65" s="40">
        <f t="shared" si="20"/>
        <v>406.67200000000003</v>
      </c>
      <c r="S65" s="40">
        <v>302.5</v>
      </c>
      <c r="T65" s="40">
        <f t="shared" si="18"/>
        <v>408.71499999999997</v>
      </c>
      <c r="W65" s="40">
        <v>286.67200000000003</v>
      </c>
      <c r="X65" s="40">
        <v>288.71499999999997</v>
      </c>
      <c r="Z65" s="40">
        <v>0.88300000000000001</v>
      </c>
      <c r="AA65" s="40">
        <v>1.6379999999999999</v>
      </c>
    </row>
    <row r="66" spans="1:29" x14ac:dyDescent="0.2">
      <c r="A66" s="39">
        <v>42012</v>
      </c>
      <c r="B66" s="38">
        <v>0.35891203703703706</v>
      </c>
      <c r="C66" s="37" t="s">
        <v>11</v>
      </c>
      <c r="D66" s="37" t="s">
        <v>37</v>
      </c>
      <c r="E66" s="40">
        <f t="shared" si="15"/>
        <v>120</v>
      </c>
      <c r="F66" s="36">
        <v>120</v>
      </c>
      <c r="G66" s="36">
        <f t="shared" si="19"/>
        <v>12.971000000000004</v>
      </c>
      <c r="H66" s="36">
        <v>21.24</v>
      </c>
      <c r="I66" s="36">
        <f>U66-Y66</f>
        <v>5.125</v>
      </c>
      <c r="J66" s="36">
        <f>V66-Y66</f>
        <v>3.4250000000000114</v>
      </c>
      <c r="K66" s="40">
        <f t="shared" si="16"/>
        <v>372</v>
      </c>
      <c r="L66" s="40">
        <v>90</v>
      </c>
      <c r="M66" s="40">
        <v>21</v>
      </c>
      <c r="N66" s="36">
        <v>240</v>
      </c>
      <c r="O66" s="40">
        <v>9</v>
      </c>
      <c r="P66" s="40">
        <v>12</v>
      </c>
      <c r="Q66" s="40">
        <f t="shared" si="17"/>
        <v>403.32900000000001</v>
      </c>
      <c r="R66" s="40">
        <f t="shared" si="20"/>
        <v>403.32900000000001</v>
      </c>
      <c r="S66" s="40">
        <v>296.3</v>
      </c>
      <c r="T66" s="40">
        <f t="shared" si="18"/>
        <v>307.98400000000004</v>
      </c>
      <c r="U66" s="40">
        <v>289.39999999999998</v>
      </c>
      <c r="V66" s="40">
        <v>287.7</v>
      </c>
      <c r="W66" s="40">
        <v>283.32900000000001</v>
      </c>
      <c r="X66" s="40">
        <v>286.74400000000003</v>
      </c>
      <c r="Y66" s="40">
        <v>284.27499999999998</v>
      </c>
      <c r="Z66" s="40">
        <v>0.57499999999999996</v>
      </c>
      <c r="AA66" s="40">
        <v>1.0309999999999999</v>
      </c>
      <c r="AB66" s="40">
        <v>0.35199999999999998</v>
      </c>
    </row>
    <row r="67" spans="1:29" x14ac:dyDescent="0.2">
      <c r="A67" s="39">
        <v>41907</v>
      </c>
      <c r="B67" s="38">
        <v>0.36321759259259262</v>
      </c>
      <c r="C67" s="37" t="s">
        <v>11</v>
      </c>
      <c r="D67" s="37" t="s">
        <v>37</v>
      </c>
      <c r="E67" s="40">
        <f t="shared" si="15"/>
        <v>120</v>
      </c>
      <c r="F67" s="36">
        <v>120</v>
      </c>
      <c r="G67" s="36">
        <f t="shared" si="19"/>
        <v>13.204000000000008</v>
      </c>
      <c r="H67" s="36">
        <v>26.93</v>
      </c>
      <c r="I67" s="36"/>
      <c r="J67" s="36"/>
      <c r="K67" s="40">
        <f t="shared" si="16"/>
        <v>402</v>
      </c>
      <c r="L67" s="40">
        <v>117</v>
      </c>
      <c r="M67" s="40">
        <v>12</v>
      </c>
      <c r="N67" s="36">
        <v>273</v>
      </c>
      <c r="Q67" s="40">
        <f t="shared" si="17"/>
        <v>411.49599999999998</v>
      </c>
      <c r="R67" s="40">
        <f t="shared" si="20"/>
        <v>411.49599999999998</v>
      </c>
      <c r="S67" s="40">
        <v>304.7</v>
      </c>
      <c r="T67" s="40">
        <f t="shared" si="18"/>
        <v>319.60500000000002</v>
      </c>
      <c r="W67" s="40">
        <v>291.49599999999998</v>
      </c>
      <c r="X67" s="40">
        <v>292.67500000000001</v>
      </c>
      <c r="Z67" s="40">
        <v>0.42</v>
      </c>
      <c r="AA67" s="40">
        <v>0.88400000000000001</v>
      </c>
    </row>
    <row r="68" spans="1:29" x14ac:dyDescent="0.2">
      <c r="A68" s="39">
        <v>41900</v>
      </c>
      <c r="B68" s="38">
        <v>0.35899305555555555</v>
      </c>
      <c r="C68" s="37" t="s">
        <v>11</v>
      </c>
      <c r="D68" s="37" t="s">
        <v>37</v>
      </c>
      <c r="E68" s="40">
        <f t="shared" si="15"/>
        <v>120</v>
      </c>
      <c r="F68" s="36">
        <v>120</v>
      </c>
      <c r="G68" s="36">
        <f t="shared" si="19"/>
        <v>11.718999999999994</v>
      </c>
      <c r="H68" s="36">
        <v>10.98</v>
      </c>
      <c r="I68" s="36"/>
      <c r="J68" s="36"/>
      <c r="K68" s="40">
        <f t="shared" si="16"/>
        <v>364</v>
      </c>
      <c r="L68" s="40">
        <v>150</v>
      </c>
      <c r="M68" s="40">
        <v>12</v>
      </c>
      <c r="N68" s="36">
        <v>202</v>
      </c>
      <c r="Q68" s="40">
        <f t="shared" si="17"/>
        <v>410.58100000000002</v>
      </c>
      <c r="R68" s="40">
        <f t="shared" si="20"/>
        <v>410.58100000000002</v>
      </c>
      <c r="S68" s="40">
        <v>302.3</v>
      </c>
      <c r="T68" s="40">
        <f t="shared" si="18"/>
        <v>304.11799999999999</v>
      </c>
      <c r="W68" s="40">
        <v>290.58100000000002</v>
      </c>
      <c r="X68" s="40">
        <v>293.13799999999998</v>
      </c>
      <c r="Z68" s="40">
        <v>0.47399999999999998</v>
      </c>
      <c r="AA68" s="40">
        <v>1.0169999999999999</v>
      </c>
    </row>
    <row r="69" spans="1:29" x14ac:dyDescent="0.2">
      <c r="A69" s="39">
        <v>41644</v>
      </c>
      <c r="B69" s="38">
        <v>0.3588425925925926</v>
      </c>
      <c r="C69" s="37" t="s">
        <v>11</v>
      </c>
      <c r="D69" s="37" t="s">
        <v>37</v>
      </c>
      <c r="E69" s="40">
        <f t="shared" si="15"/>
        <v>38.26</v>
      </c>
      <c r="F69" s="36"/>
      <c r="G69" s="36"/>
      <c r="H69" s="36">
        <v>38.26</v>
      </c>
      <c r="I69" s="36"/>
      <c r="J69" s="36"/>
      <c r="K69" s="40">
        <f t="shared" si="16"/>
        <v>264</v>
      </c>
      <c r="N69" s="36">
        <v>264</v>
      </c>
      <c r="Q69" s="40">
        <f t="shared" si="17"/>
        <v>325.91800000000001</v>
      </c>
      <c r="T69" s="40">
        <f t="shared" si="18"/>
        <v>325.91800000000001</v>
      </c>
      <c r="X69" s="40">
        <v>287.65800000000002</v>
      </c>
      <c r="AA69" s="40">
        <v>0.52400000000000002</v>
      </c>
      <c r="AC69" s="40" t="s">
        <v>102</v>
      </c>
    </row>
    <row r="70" spans="1:29" x14ac:dyDescent="0.2">
      <c r="A70" s="39">
        <v>41596</v>
      </c>
      <c r="B70" s="38">
        <v>0.3586111111111111</v>
      </c>
      <c r="C70" s="37" t="s">
        <v>11</v>
      </c>
      <c r="D70" s="37" t="s">
        <v>37</v>
      </c>
      <c r="E70" s="40">
        <f t="shared" si="15"/>
        <v>120</v>
      </c>
      <c r="F70" s="36">
        <v>120</v>
      </c>
      <c r="G70" s="36">
        <f>S70-W70</f>
        <v>12.137</v>
      </c>
      <c r="H70" s="36">
        <v>90.88</v>
      </c>
      <c r="I70" s="36"/>
      <c r="J70" s="36"/>
      <c r="K70" s="40">
        <f t="shared" si="16"/>
        <v>649</v>
      </c>
      <c r="L70" s="40">
        <v>108</v>
      </c>
      <c r="M70" s="40">
        <v>17</v>
      </c>
      <c r="N70" s="36">
        <v>524</v>
      </c>
      <c r="Q70" s="40">
        <f t="shared" si="17"/>
        <v>406.863</v>
      </c>
      <c r="R70" s="40">
        <f>F70+W70</f>
        <v>406.863</v>
      </c>
      <c r="S70" s="40">
        <v>299</v>
      </c>
      <c r="T70" s="40">
        <f>H70+Z70</f>
        <v>91.340999999999994</v>
      </c>
      <c r="W70" s="40">
        <v>286.863</v>
      </c>
      <c r="X70" s="40">
        <v>289.22800000000001</v>
      </c>
      <c r="Z70" s="40">
        <v>0.46100000000000002</v>
      </c>
      <c r="AA70" s="40">
        <v>2.073</v>
      </c>
    </row>
    <row r="71" spans="1:29" x14ac:dyDescent="0.2">
      <c r="A71" s="39">
        <v>41532</v>
      </c>
      <c r="B71" s="38">
        <v>0.3588425925925926</v>
      </c>
      <c r="C71" s="37" t="s">
        <v>11</v>
      </c>
      <c r="D71" s="37" t="s">
        <v>37</v>
      </c>
      <c r="E71" s="40">
        <f t="shared" si="15"/>
        <v>120</v>
      </c>
      <c r="F71" s="36">
        <v>120</v>
      </c>
      <c r="G71" s="36"/>
      <c r="H71" s="36">
        <v>120</v>
      </c>
      <c r="I71" s="36">
        <f>U71-Y71</f>
        <v>4.8799999999999955</v>
      </c>
      <c r="J71" s="36">
        <f>V71-Y71</f>
        <v>2.8799999999999955</v>
      </c>
      <c r="K71" s="40">
        <f t="shared" si="16"/>
        <v>910</v>
      </c>
      <c r="L71" s="40">
        <v>258</v>
      </c>
      <c r="N71" s="36">
        <v>639</v>
      </c>
      <c r="O71" s="40">
        <v>7</v>
      </c>
      <c r="P71" s="40">
        <v>6</v>
      </c>
      <c r="Q71" s="40">
        <f t="shared" si="17"/>
        <v>411.22</v>
      </c>
      <c r="R71" s="40">
        <f>F71+W71</f>
        <v>410.54399999999998</v>
      </c>
      <c r="T71" s="40">
        <f>H71+Y71</f>
        <v>411.22</v>
      </c>
      <c r="U71" s="40">
        <v>296.10000000000002</v>
      </c>
      <c r="V71" s="40">
        <v>294.10000000000002</v>
      </c>
      <c r="W71" s="40">
        <v>290.54399999999998</v>
      </c>
      <c r="X71" s="40">
        <v>293.67</v>
      </c>
      <c r="Y71" s="40">
        <v>291.22000000000003</v>
      </c>
      <c r="Z71" s="40">
        <v>0.38900000000000001</v>
      </c>
      <c r="AA71" s="40">
        <v>0.35599999999999998</v>
      </c>
      <c r="AB71" s="40">
        <v>0.315</v>
      </c>
    </row>
    <row r="72" spans="1:29" x14ac:dyDescent="0.2">
      <c r="A72" s="39">
        <v>41491</v>
      </c>
      <c r="B72" s="38">
        <v>0.3630902777777778</v>
      </c>
      <c r="C72" s="37" t="s">
        <v>11</v>
      </c>
      <c r="D72" s="37" t="s">
        <v>37</v>
      </c>
      <c r="E72" s="40">
        <f t="shared" si="15"/>
        <v>120</v>
      </c>
      <c r="F72" s="36">
        <v>120</v>
      </c>
      <c r="G72" s="36">
        <f t="shared" ref="G72:G79" si="21">S72-W72</f>
        <v>7.3930000000000291</v>
      </c>
      <c r="H72" s="36">
        <v>120</v>
      </c>
      <c r="I72" s="36"/>
      <c r="J72" s="36"/>
      <c r="K72" s="40">
        <f t="shared" si="16"/>
        <v>629</v>
      </c>
      <c r="L72" s="40">
        <v>193</v>
      </c>
      <c r="M72" s="40">
        <v>11</v>
      </c>
      <c r="N72" s="36">
        <v>425</v>
      </c>
      <c r="Q72" s="40">
        <f t="shared" si="17"/>
        <v>410.95800000000003</v>
      </c>
      <c r="R72" s="40">
        <f>F72+W72</f>
        <v>407.40699999999998</v>
      </c>
      <c r="S72" s="40">
        <v>294.8</v>
      </c>
      <c r="T72" s="40">
        <f t="shared" ref="T72:T92" si="22">H72+X72</f>
        <v>410.95800000000003</v>
      </c>
      <c r="W72" s="40">
        <v>287.40699999999998</v>
      </c>
      <c r="X72" s="40">
        <v>290.95800000000003</v>
      </c>
      <c r="Z72" s="40">
        <v>0.42799999999999999</v>
      </c>
      <c r="AA72" s="40">
        <v>0.35699999999999998</v>
      </c>
    </row>
    <row r="73" spans="1:29" x14ac:dyDescent="0.2">
      <c r="A73" s="39">
        <v>41340</v>
      </c>
      <c r="B73" s="38">
        <v>0.35880787037037037</v>
      </c>
      <c r="C73" s="37" t="s">
        <v>11</v>
      </c>
      <c r="D73" s="69" t="s">
        <v>37</v>
      </c>
      <c r="E73" s="40">
        <f t="shared" si="15"/>
        <v>120</v>
      </c>
      <c r="F73" s="36">
        <f>R73-W73</f>
        <v>0</v>
      </c>
      <c r="G73" s="36">
        <f t="shared" si="21"/>
        <v>0</v>
      </c>
      <c r="H73" s="36">
        <v>120</v>
      </c>
      <c r="I73" s="36">
        <f>U73-Y73</f>
        <v>0</v>
      </c>
      <c r="J73" s="36">
        <f>V73-Y73</f>
        <v>0</v>
      </c>
      <c r="K73" s="67">
        <f t="shared" si="16"/>
        <v>306</v>
      </c>
      <c r="L73" s="67"/>
      <c r="M73" s="67"/>
      <c r="N73" s="68">
        <v>306</v>
      </c>
      <c r="O73" s="67"/>
      <c r="P73" s="67"/>
      <c r="Q73" s="66">
        <f t="shared" si="17"/>
        <v>120</v>
      </c>
      <c r="R73" s="66"/>
      <c r="S73" s="66"/>
      <c r="T73" s="66">
        <f t="shared" si="22"/>
        <v>120</v>
      </c>
      <c r="U73" s="66"/>
      <c r="V73" s="66"/>
      <c r="W73" s="65"/>
      <c r="X73" s="65"/>
      <c r="Y73" s="65"/>
      <c r="Z73" s="65"/>
      <c r="AA73" s="65"/>
      <c r="AB73" s="65"/>
    </row>
    <row r="74" spans="1:29" x14ac:dyDescent="0.2">
      <c r="A74" s="39">
        <v>41075</v>
      </c>
      <c r="B74" s="38">
        <v>0.36277777777777775</v>
      </c>
      <c r="C74" s="37" t="s">
        <v>11</v>
      </c>
      <c r="D74" s="37" t="s">
        <v>37</v>
      </c>
      <c r="E74" s="40">
        <f t="shared" si="15"/>
        <v>120</v>
      </c>
      <c r="F74" s="36">
        <v>120</v>
      </c>
      <c r="G74" s="36">
        <f t="shared" si="21"/>
        <v>13.762999999999977</v>
      </c>
      <c r="H74" s="36">
        <v>48.62</v>
      </c>
      <c r="I74" s="36"/>
      <c r="J74" s="36"/>
      <c r="K74" s="40">
        <f t="shared" si="16"/>
        <v>637</v>
      </c>
      <c r="L74" s="40">
        <v>13</v>
      </c>
      <c r="N74" s="36">
        <v>624</v>
      </c>
      <c r="Q74" s="40">
        <f t="shared" si="17"/>
        <v>407.137</v>
      </c>
      <c r="R74" s="40">
        <f>F74+W74</f>
        <v>407.137</v>
      </c>
      <c r="S74" s="40">
        <v>300.89999999999998</v>
      </c>
      <c r="T74" s="40">
        <f t="shared" si="22"/>
        <v>336.94100000000003</v>
      </c>
      <c r="W74" s="40">
        <v>287.137</v>
      </c>
      <c r="X74" s="40">
        <v>288.32100000000003</v>
      </c>
      <c r="Z74" s="40">
        <v>0.40100000000000002</v>
      </c>
      <c r="AA74" s="40">
        <v>0.56899999999999995</v>
      </c>
    </row>
    <row r="75" spans="1:29" x14ac:dyDescent="0.2">
      <c r="A75" s="39">
        <v>40819</v>
      </c>
      <c r="B75" s="38">
        <v>0.36258101851851854</v>
      </c>
      <c r="C75" s="37" t="s">
        <v>11</v>
      </c>
      <c r="D75" s="37" t="s">
        <v>37</v>
      </c>
      <c r="E75" s="40">
        <f t="shared" si="15"/>
        <v>120</v>
      </c>
      <c r="F75" s="36">
        <f>R75-W75</f>
        <v>0</v>
      </c>
      <c r="G75" s="36">
        <f t="shared" si="21"/>
        <v>0</v>
      </c>
      <c r="H75" s="36">
        <v>120</v>
      </c>
      <c r="I75" s="36"/>
      <c r="J75" s="36"/>
      <c r="K75" s="40">
        <f t="shared" si="16"/>
        <v>425</v>
      </c>
      <c r="N75" s="36">
        <v>425</v>
      </c>
      <c r="Q75" s="40">
        <f t="shared" si="17"/>
        <v>406.81599999999997</v>
      </c>
      <c r="T75" s="40">
        <f t="shared" si="22"/>
        <v>406.81599999999997</v>
      </c>
      <c r="X75" s="40">
        <v>286.81599999999997</v>
      </c>
      <c r="AA75" s="40">
        <v>0.78900000000000003</v>
      </c>
      <c r="AC75" s="40" t="s">
        <v>99</v>
      </c>
    </row>
    <row r="76" spans="1:29" x14ac:dyDescent="0.2">
      <c r="A76" s="39">
        <v>40787</v>
      </c>
      <c r="B76" s="38">
        <v>0.36269675925925926</v>
      </c>
      <c r="C76" s="37" t="s">
        <v>11</v>
      </c>
      <c r="D76" s="37" t="s">
        <v>37</v>
      </c>
      <c r="E76" s="40">
        <f t="shared" si="15"/>
        <v>120</v>
      </c>
      <c r="F76" s="36">
        <v>120</v>
      </c>
      <c r="G76" s="36">
        <f t="shared" si="21"/>
        <v>9.0940000000000509</v>
      </c>
      <c r="H76" s="36">
        <v>120</v>
      </c>
      <c r="I76" s="36"/>
      <c r="J76" s="36"/>
      <c r="K76" s="40">
        <f t="shared" si="16"/>
        <v>510</v>
      </c>
      <c r="L76" s="40">
        <v>45</v>
      </c>
      <c r="M76" s="40">
        <v>15</v>
      </c>
      <c r="N76" s="36">
        <v>450</v>
      </c>
      <c r="Q76" s="40">
        <f t="shared" si="17"/>
        <v>410.89699999999999</v>
      </c>
      <c r="R76" s="40">
        <f>F76+W76</f>
        <v>410.00599999999997</v>
      </c>
      <c r="S76" s="40">
        <v>299.10000000000002</v>
      </c>
      <c r="T76" s="40">
        <f t="shared" si="22"/>
        <v>410.89699999999999</v>
      </c>
      <c r="W76" s="40">
        <v>290.00599999999997</v>
      </c>
      <c r="X76" s="40">
        <v>290.89699999999999</v>
      </c>
      <c r="Z76" s="40">
        <v>0.48499999999999999</v>
      </c>
      <c r="AA76" s="40">
        <v>0.38300000000000001</v>
      </c>
    </row>
    <row r="77" spans="1:29" x14ac:dyDescent="0.2">
      <c r="A77" s="39">
        <v>40444</v>
      </c>
      <c r="B77" s="38">
        <v>0.35851851851851851</v>
      </c>
      <c r="C77" s="37" t="s">
        <v>11</v>
      </c>
      <c r="D77" s="69" t="s">
        <v>37</v>
      </c>
      <c r="E77" s="40">
        <f t="shared" si="15"/>
        <v>6.64</v>
      </c>
      <c r="F77" s="36">
        <f>R77-W77</f>
        <v>0</v>
      </c>
      <c r="G77" s="36">
        <f t="shared" si="21"/>
        <v>0</v>
      </c>
      <c r="H77" s="36">
        <v>6.64</v>
      </c>
      <c r="I77" s="36">
        <f>U77-Y77</f>
        <v>0</v>
      </c>
      <c r="J77" s="36">
        <f>V77-Y77</f>
        <v>0</v>
      </c>
      <c r="K77" s="67">
        <f t="shared" si="16"/>
        <v>68</v>
      </c>
      <c r="L77" s="67"/>
      <c r="M77" s="67"/>
      <c r="N77" s="68">
        <v>68</v>
      </c>
      <c r="O77" s="67"/>
      <c r="P77" s="67"/>
      <c r="Q77" s="66">
        <f t="shared" si="17"/>
        <v>6.64</v>
      </c>
      <c r="R77" s="66"/>
      <c r="S77" s="66"/>
      <c r="T77" s="66">
        <f t="shared" si="22"/>
        <v>6.64</v>
      </c>
      <c r="U77" s="66"/>
      <c r="V77" s="66"/>
      <c r="W77" s="65"/>
      <c r="X77" s="65"/>
      <c r="Y77" s="65"/>
      <c r="Z77" s="65"/>
      <c r="AA77" s="65"/>
      <c r="AB77" s="65"/>
    </row>
    <row r="78" spans="1:29" x14ac:dyDescent="0.2">
      <c r="A78" s="39">
        <v>40195</v>
      </c>
      <c r="B78" s="38">
        <v>0.36297453703703703</v>
      </c>
      <c r="C78" s="37" t="s">
        <v>11</v>
      </c>
      <c r="D78" s="37" t="s">
        <v>37</v>
      </c>
      <c r="E78" s="40">
        <f t="shared" si="15"/>
        <v>12.378999999999962</v>
      </c>
      <c r="F78" s="36">
        <f>R78-W78</f>
        <v>12.378999999999962</v>
      </c>
      <c r="G78" s="36">
        <f t="shared" si="21"/>
        <v>6.2789999999999964</v>
      </c>
      <c r="H78" s="36">
        <v>12.13</v>
      </c>
      <c r="I78" s="36">
        <f>U78-Y78</f>
        <v>7.0369999999999777</v>
      </c>
      <c r="J78" s="36"/>
      <c r="K78" s="40">
        <f t="shared" si="16"/>
        <v>135</v>
      </c>
      <c r="L78" s="40">
        <v>107</v>
      </c>
      <c r="M78" s="40">
        <v>7</v>
      </c>
      <c r="N78" s="36">
        <v>7</v>
      </c>
      <c r="O78" s="40">
        <v>14</v>
      </c>
      <c r="Q78" s="40">
        <f t="shared" si="17"/>
        <v>300.64600000000002</v>
      </c>
      <c r="R78" s="40">
        <v>300.2</v>
      </c>
      <c r="S78" s="40">
        <v>294.10000000000002</v>
      </c>
      <c r="T78" s="40">
        <f t="shared" si="22"/>
        <v>300.64600000000002</v>
      </c>
      <c r="U78" s="40">
        <v>292.5</v>
      </c>
      <c r="W78" s="40">
        <v>287.82100000000003</v>
      </c>
      <c r="X78" s="40">
        <v>288.51600000000002</v>
      </c>
      <c r="Y78" s="40">
        <v>285.46300000000002</v>
      </c>
      <c r="Z78" s="40">
        <v>0.32500000000000001</v>
      </c>
      <c r="AA78" s="40">
        <v>0.46100000000000002</v>
      </c>
      <c r="AB78" s="40">
        <v>0.56399999999999995</v>
      </c>
    </row>
    <row r="79" spans="1:29" x14ac:dyDescent="0.2">
      <c r="A79" s="39">
        <v>40035</v>
      </c>
      <c r="B79" s="38">
        <v>0.3631712962962963</v>
      </c>
      <c r="C79" s="37" t="s">
        <v>11</v>
      </c>
      <c r="D79" s="37" t="s">
        <v>37</v>
      </c>
      <c r="E79" s="40">
        <f t="shared" ref="E79:E109" si="23">MAX(F79:J79)</f>
        <v>11.302999999999997</v>
      </c>
      <c r="F79" s="36">
        <f>R79-W79</f>
        <v>9.5029999999999859</v>
      </c>
      <c r="G79" s="36">
        <f t="shared" si="21"/>
        <v>11.302999999999997</v>
      </c>
      <c r="H79" s="36">
        <v>6.19</v>
      </c>
      <c r="I79" s="36"/>
      <c r="J79" s="36"/>
      <c r="K79" s="40">
        <f t="shared" ref="K79:K109" si="24">SUM(L79,M79,N79,O79,P79)</f>
        <v>345</v>
      </c>
      <c r="L79" s="40">
        <v>308</v>
      </c>
      <c r="M79" s="40">
        <v>23</v>
      </c>
      <c r="N79" s="36">
        <v>14</v>
      </c>
      <c r="O79" s="40"/>
      <c r="P79" s="40"/>
      <c r="Q79" s="40">
        <f t="shared" ref="Q79:Q109" si="25">MAX(R79:V79)</f>
        <v>301.5</v>
      </c>
      <c r="R79" s="40">
        <v>299.7</v>
      </c>
      <c r="S79" s="40">
        <v>301.5</v>
      </c>
      <c r="T79" s="40">
        <f t="shared" si="22"/>
        <v>297.113</v>
      </c>
      <c r="V79" s="40"/>
      <c r="W79" s="40">
        <v>290.197</v>
      </c>
      <c r="X79" s="40">
        <v>290.923</v>
      </c>
      <c r="Y79" s="40"/>
      <c r="Z79" s="40">
        <v>0.621</v>
      </c>
      <c r="AA79" s="40">
        <v>0.38700000000000001</v>
      </c>
      <c r="AB79" s="40"/>
    </row>
    <row r="80" spans="1:29" x14ac:dyDescent="0.2">
      <c r="A80" s="39">
        <v>39564</v>
      </c>
      <c r="B80" s="38">
        <v>0.35877314814814815</v>
      </c>
      <c r="C80" s="37" t="s">
        <v>11</v>
      </c>
      <c r="D80" s="37" t="s">
        <v>37</v>
      </c>
      <c r="E80" s="40">
        <f t="shared" si="23"/>
        <v>7.06</v>
      </c>
      <c r="F80" s="36"/>
      <c r="G80" s="36"/>
      <c r="H80" s="36">
        <v>7.06</v>
      </c>
      <c r="I80" s="36"/>
      <c r="J80" s="36"/>
      <c r="K80" s="40">
        <f t="shared" si="24"/>
        <v>123</v>
      </c>
      <c r="N80" s="36">
        <v>123</v>
      </c>
      <c r="Q80" s="40">
        <f t="shared" si="25"/>
        <v>296.39999999999998</v>
      </c>
      <c r="T80" s="40">
        <f t="shared" si="22"/>
        <v>296.39999999999998</v>
      </c>
      <c r="W80" s="40"/>
      <c r="X80" s="40">
        <v>289.33999999999997</v>
      </c>
      <c r="Y80" s="40"/>
      <c r="Z80" s="40"/>
      <c r="AA80" s="40">
        <v>0.54500000000000004</v>
      </c>
      <c r="AB80" s="40"/>
      <c r="AC80" s="40" t="s">
        <v>101</v>
      </c>
    </row>
    <row r="81" spans="1:29" x14ac:dyDescent="0.2">
      <c r="A81" s="39">
        <v>39555</v>
      </c>
      <c r="B81" s="38">
        <v>0.36298611111111112</v>
      </c>
      <c r="C81" s="37" t="s">
        <v>11</v>
      </c>
      <c r="D81" s="37" t="s">
        <v>37</v>
      </c>
      <c r="E81" s="40">
        <f t="shared" si="23"/>
        <v>14.689999999999998</v>
      </c>
      <c r="F81" s="36"/>
      <c r="G81" s="36">
        <f t="shared" ref="G81:G92" si="26">S81-W81</f>
        <v>14.689999999999998</v>
      </c>
      <c r="H81" s="36">
        <v>8.0500000000000007</v>
      </c>
      <c r="I81" s="36"/>
      <c r="J81" s="36"/>
      <c r="K81" s="40">
        <f t="shared" si="24"/>
        <v>409</v>
      </c>
      <c r="M81" s="40">
        <v>26</v>
      </c>
      <c r="N81" s="36">
        <v>383</v>
      </c>
      <c r="O81" s="40"/>
      <c r="P81" s="40"/>
      <c r="Q81" s="40">
        <f t="shared" si="25"/>
        <v>299.39999999999998</v>
      </c>
      <c r="S81" s="40">
        <v>299.39999999999998</v>
      </c>
      <c r="T81" s="40">
        <f t="shared" si="22"/>
        <v>297.27699999999999</v>
      </c>
      <c r="V81" s="40"/>
      <c r="W81" s="40">
        <v>284.70999999999998</v>
      </c>
      <c r="X81" s="40">
        <v>289.22699999999998</v>
      </c>
      <c r="Y81" s="40"/>
      <c r="Z81" s="40">
        <v>0.85199999999999998</v>
      </c>
      <c r="AA81" s="40">
        <v>0.42299999999999999</v>
      </c>
      <c r="AB81" s="40"/>
      <c r="AC81" s="40" t="s">
        <v>100</v>
      </c>
    </row>
    <row r="82" spans="1:29" x14ac:dyDescent="0.2">
      <c r="A82" s="39">
        <v>39411</v>
      </c>
      <c r="B82" s="38">
        <v>0.36282407407407408</v>
      </c>
      <c r="C82" s="37" t="s">
        <v>11</v>
      </c>
      <c r="D82" s="37" t="s">
        <v>37</v>
      </c>
      <c r="E82" s="40">
        <f t="shared" si="23"/>
        <v>102.49</v>
      </c>
      <c r="F82" s="36">
        <f>R82-W82</f>
        <v>8.7699999999999818</v>
      </c>
      <c r="G82" s="36">
        <f t="shared" si="26"/>
        <v>10.370000000000005</v>
      </c>
      <c r="H82" s="36">
        <v>102.49</v>
      </c>
      <c r="I82" s="36"/>
      <c r="J82" s="36"/>
      <c r="K82" s="40">
        <f t="shared" si="24"/>
        <v>1557</v>
      </c>
      <c r="L82" s="40">
        <v>149</v>
      </c>
      <c r="M82" s="40">
        <v>16</v>
      </c>
      <c r="N82" s="36">
        <v>1392</v>
      </c>
      <c r="O82" s="40"/>
      <c r="P82" s="40"/>
      <c r="Q82" s="40">
        <f t="shared" si="25"/>
        <v>390.81100000000004</v>
      </c>
      <c r="R82" s="40">
        <v>295.5</v>
      </c>
      <c r="S82" s="40">
        <v>297.10000000000002</v>
      </c>
      <c r="T82" s="40">
        <f t="shared" si="22"/>
        <v>390.81100000000004</v>
      </c>
      <c r="V82" s="40"/>
      <c r="W82" s="40">
        <v>286.73</v>
      </c>
      <c r="X82" s="40">
        <v>288.32100000000003</v>
      </c>
      <c r="Y82" s="40"/>
      <c r="Z82" s="40">
        <v>0.875</v>
      </c>
      <c r="AA82" s="40">
        <v>0.34899999999999998</v>
      </c>
      <c r="AB82" s="40"/>
    </row>
    <row r="83" spans="1:29" x14ac:dyDescent="0.2">
      <c r="A83" s="39">
        <v>39292</v>
      </c>
      <c r="B83" s="38">
        <v>0.35887731481481483</v>
      </c>
      <c r="C83" s="37" t="s">
        <v>11</v>
      </c>
      <c r="D83" s="37" t="s">
        <v>37</v>
      </c>
      <c r="E83" s="40">
        <f t="shared" si="23"/>
        <v>120</v>
      </c>
      <c r="F83" s="36">
        <f>R83-W83</f>
        <v>11.710000000000036</v>
      </c>
      <c r="G83" s="36">
        <f t="shared" si="26"/>
        <v>10.410000000000025</v>
      </c>
      <c r="H83" s="36">
        <v>120</v>
      </c>
      <c r="I83" s="36"/>
      <c r="J83" s="36"/>
      <c r="K83" s="40">
        <f t="shared" si="24"/>
        <v>882</v>
      </c>
      <c r="L83" s="40">
        <v>308</v>
      </c>
      <c r="M83" s="40">
        <v>14</v>
      </c>
      <c r="N83" s="36">
        <v>560</v>
      </c>
      <c r="O83" s="40"/>
      <c r="P83" s="40"/>
      <c r="Q83" s="40">
        <f t="shared" si="25"/>
        <v>410.38600000000002</v>
      </c>
      <c r="R83" s="40">
        <v>299.10000000000002</v>
      </c>
      <c r="S83" s="40">
        <v>297.8</v>
      </c>
      <c r="T83" s="40">
        <f t="shared" si="22"/>
        <v>410.38600000000002</v>
      </c>
      <c r="V83" s="40"/>
      <c r="W83" s="40">
        <v>287.39</v>
      </c>
      <c r="X83" s="40">
        <v>290.38600000000002</v>
      </c>
      <c r="Y83" s="40"/>
      <c r="Z83" s="40">
        <v>0.64400000000000002</v>
      </c>
      <c r="AA83" s="40">
        <v>0.27900000000000003</v>
      </c>
      <c r="AB83" s="40"/>
    </row>
    <row r="84" spans="1:29" x14ac:dyDescent="0.2">
      <c r="A84" s="39">
        <v>39283</v>
      </c>
      <c r="B84" s="38">
        <v>0.36314814814814816</v>
      </c>
      <c r="C84" s="37" t="s">
        <v>11</v>
      </c>
      <c r="D84" s="37" t="s">
        <v>37</v>
      </c>
      <c r="E84" s="40">
        <f t="shared" si="23"/>
        <v>71.23</v>
      </c>
      <c r="F84" s="36">
        <f>R84-W84</f>
        <v>8.5799999999999841</v>
      </c>
      <c r="G84" s="36">
        <f t="shared" si="26"/>
        <v>5.0799999999999841</v>
      </c>
      <c r="H84" s="36">
        <v>71.23</v>
      </c>
      <c r="I84" s="36"/>
      <c r="J84" s="36"/>
      <c r="K84" s="40">
        <f t="shared" si="24"/>
        <v>323</v>
      </c>
      <c r="L84" s="40">
        <v>229</v>
      </c>
      <c r="M84" s="40">
        <v>9</v>
      </c>
      <c r="N84" s="36">
        <v>85</v>
      </c>
      <c r="O84" s="40"/>
      <c r="P84" s="40"/>
      <c r="Q84" s="40">
        <f t="shared" si="25"/>
        <v>363.18600000000004</v>
      </c>
      <c r="R84" s="40">
        <v>299</v>
      </c>
      <c r="S84" s="40">
        <v>295.5</v>
      </c>
      <c r="T84" s="40">
        <f t="shared" si="22"/>
        <v>363.18600000000004</v>
      </c>
      <c r="V84" s="40"/>
      <c r="W84" s="40">
        <v>290.42</v>
      </c>
      <c r="X84" s="40">
        <v>291.95600000000002</v>
      </c>
      <c r="Y84" s="40"/>
      <c r="Z84" s="40">
        <v>0.36799999999999999</v>
      </c>
      <c r="AA84" s="40">
        <v>0.32800000000000001</v>
      </c>
      <c r="AB84" s="40"/>
    </row>
    <row r="85" spans="1:29" x14ac:dyDescent="0.2">
      <c r="A85" s="39">
        <v>39235</v>
      </c>
      <c r="B85" s="38">
        <v>0.36290509259259257</v>
      </c>
      <c r="C85" s="37" t="s">
        <v>11</v>
      </c>
      <c r="D85" s="37" t="s">
        <v>37</v>
      </c>
      <c r="E85" s="40">
        <f t="shared" si="23"/>
        <v>120</v>
      </c>
      <c r="F85" s="36">
        <f>R85-W85</f>
        <v>14.03000000000003</v>
      </c>
      <c r="G85" s="36">
        <f t="shared" si="26"/>
        <v>13.730000000000018</v>
      </c>
      <c r="H85" s="36">
        <v>120</v>
      </c>
      <c r="I85" s="36"/>
      <c r="J85" s="36"/>
      <c r="K85" s="40">
        <f t="shared" si="24"/>
        <v>469</v>
      </c>
      <c r="L85" s="40">
        <v>265</v>
      </c>
      <c r="M85" s="40">
        <v>24</v>
      </c>
      <c r="N85" s="36">
        <v>180</v>
      </c>
      <c r="O85" s="40"/>
      <c r="P85" s="40"/>
      <c r="Q85" s="40">
        <f t="shared" si="25"/>
        <v>410.29700000000003</v>
      </c>
      <c r="R85" s="40">
        <v>301.8</v>
      </c>
      <c r="S85" s="40">
        <v>301.5</v>
      </c>
      <c r="T85" s="40">
        <f t="shared" si="22"/>
        <v>410.29700000000003</v>
      </c>
      <c r="V85" s="40"/>
      <c r="W85" s="40">
        <v>287.77</v>
      </c>
      <c r="X85" s="40">
        <v>290.29700000000003</v>
      </c>
      <c r="Y85" s="40"/>
      <c r="Z85" s="40">
        <v>0.48899999999999999</v>
      </c>
      <c r="AA85" s="40">
        <v>0.61299999999999999</v>
      </c>
      <c r="AB85" s="40"/>
    </row>
    <row r="86" spans="1:29" x14ac:dyDescent="0.2">
      <c r="A86" s="39">
        <v>39043</v>
      </c>
      <c r="B86" s="38">
        <v>0.36258101851851854</v>
      </c>
      <c r="C86" s="37" t="s">
        <v>11</v>
      </c>
      <c r="D86" s="37" t="s">
        <v>37</v>
      </c>
      <c r="E86" s="40">
        <f t="shared" si="23"/>
        <v>53.44</v>
      </c>
      <c r="F86" s="36">
        <f>R86-W86</f>
        <v>11.939999999999998</v>
      </c>
      <c r="G86" s="36">
        <f t="shared" si="26"/>
        <v>15.039999999999964</v>
      </c>
      <c r="H86" s="36">
        <v>53.44</v>
      </c>
      <c r="I86" s="36">
        <f>U86-Y86</f>
        <v>6.7040000000000077</v>
      </c>
      <c r="J86" s="36"/>
      <c r="K86" s="40">
        <f t="shared" si="24"/>
        <v>424</v>
      </c>
      <c r="L86" s="40">
        <v>338</v>
      </c>
      <c r="M86" s="40">
        <v>21</v>
      </c>
      <c r="N86" s="36">
        <v>54</v>
      </c>
      <c r="O86" s="40">
        <v>11</v>
      </c>
      <c r="P86" s="40"/>
      <c r="Q86" s="40">
        <f t="shared" si="25"/>
        <v>343.89400000000001</v>
      </c>
      <c r="R86" s="40">
        <v>299.3</v>
      </c>
      <c r="S86" s="40">
        <v>302.39999999999998</v>
      </c>
      <c r="T86" s="40">
        <f t="shared" si="22"/>
        <v>343.89400000000001</v>
      </c>
      <c r="U86" s="40">
        <v>293.7</v>
      </c>
      <c r="V86" s="40"/>
      <c r="W86" s="40">
        <v>287.36</v>
      </c>
      <c r="X86" s="40">
        <v>290.45400000000001</v>
      </c>
      <c r="Y86" s="40">
        <v>286.99599999999998</v>
      </c>
      <c r="Z86" s="40">
        <v>0.63400000000000001</v>
      </c>
      <c r="AA86" s="40">
        <v>0.35899999999999999</v>
      </c>
      <c r="AB86" s="40">
        <v>0.42499999999999999</v>
      </c>
    </row>
    <row r="87" spans="1:29" x14ac:dyDescent="0.2">
      <c r="A87" s="39">
        <v>39036</v>
      </c>
      <c r="B87" s="38">
        <v>0.35828703703703701</v>
      </c>
      <c r="C87" s="37" t="s">
        <v>11</v>
      </c>
      <c r="D87" s="37" t="s">
        <v>37</v>
      </c>
      <c r="E87" s="40">
        <f t="shared" si="23"/>
        <v>49.32</v>
      </c>
      <c r="F87" s="36"/>
      <c r="G87" s="36">
        <f t="shared" si="26"/>
        <v>13.050000000000011</v>
      </c>
      <c r="H87" s="36">
        <v>49.32</v>
      </c>
      <c r="I87" s="36"/>
      <c r="J87" s="36"/>
      <c r="K87" s="40">
        <f t="shared" si="24"/>
        <v>333</v>
      </c>
      <c r="M87" s="40">
        <v>20</v>
      </c>
      <c r="N87" s="36">
        <v>313</v>
      </c>
      <c r="O87" s="40"/>
      <c r="P87" s="40"/>
      <c r="Q87" s="40">
        <f t="shared" si="25"/>
        <v>340.99200000000002</v>
      </c>
      <c r="S87" s="40">
        <v>302.10000000000002</v>
      </c>
      <c r="T87" s="40">
        <f t="shared" si="22"/>
        <v>340.99200000000002</v>
      </c>
      <c r="V87" s="40"/>
      <c r="W87" s="40">
        <v>289.05</v>
      </c>
      <c r="X87" s="40">
        <v>291.67200000000003</v>
      </c>
      <c r="Y87" s="40"/>
      <c r="Z87" s="40">
        <v>0.58899999999999997</v>
      </c>
      <c r="AA87" s="40">
        <v>0.57499999999999996</v>
      </c>
      <c r="AB87" s="40"/>
    </row>
    <row r="88" spans="1:29" x14ac:dyDescent="0.2">
      <c r="A88" s="39">
        <v>39020</v>
      </c>
      <c r="B88" s="38">
        <v>0.35819444444444443</v>
      </c>
      <c r="C88" s="37" t="s">
        <v>11</v>
      </c>
      <c r="D88" s="37" t="s">
        <v>37</v>
      </c>
      <c r="E88" s="40">
        <f t="shared" si="23"/>
        <v>51.61</v>
      </c>
      <c r="F88" s="36">
        <f>R88-W88</f>
        <v>16.439999999999998</v>
      </c>
      <c r="G88" s="36">
        <f t="shared" si="26"/>
        <v>14.439999999999998</v>
      </c>
      <c r="H88" s="36">
        <v>51.61</v>
      </c>
      <c r="I88" s="36">
        <f>U88-Y88</f>
        <v>7.5440000000000396</v>
      </c>
      <c r="J88" s="36"/>
      <c r="K88" s="40">
        <f t="shared" si="24"/>
        <v>456</v>
      </c>
      <c r="L88" s="40">
        <v>84</v>
      </c>
      <c r="M88" s="40">
        <v>20</v>
      </c>
      <c r="N88" s="36">
        <v>342</v>
      </c>
      <c r="O88" s="40">
        <v>10</v>
      </c>
      <c r="P88" s="40"/>
      <c r="Q88" s="40">
        <f t="shared" si="25"/>
        <v>342.82800000000003</v>
      </c>
      <c r="R88" s="40">
        <v>306.2</v>
      </c>
      <c r="S88" s="40">
        <v>304.2</v>
      </c>
      <c r="T88" s="40">
        <f t="shared" si="22"/>
        <v>342.82800000000003</v>
      </c>
      <c r="U88" s="40">
        <v>298.10000000000002</v>
      </c>
      <c r="V88" s="40"/>
      <c r="W88" s="40">
        <v>289.76</v>
      </c>
      <c r="X88" s="40">
        <v>291.21800000000002</v>
      </c>
      <c r="Y88" s="40">
        <v>290.55599999999998</v>
      </c>
      <c r="Z88" s="40">
        <v>0.51300000000000001</v>
      </c>
      <c r="AA88" s="40">
        <v>0.379</v>
      </c>
      <c r="AB88" s="40">
        <v>0.47</v>
      </c>
    </row>
    <row r="89" spans="1:29" x14ac:dyDescent="0.2">
      <c r="A89" s="39">
        <v>38995</v>
      </c>
      <c r="B89" s="38">
        <v>0.36251157407407408</v>
      </c>
      <c r="C89" s="37" t="s">
        <v>11</v>
      </c>
      <c r="D89" s="37" t="s">
        <v>37</v>
      </c>
      <c r="E89" s="40">
        <f t="shared" si="23"/>
        <v>46.71</v>
      </c>
      <c r="F89" s="36">
        <f>R89-W89</f>
        <v>15.910000000000025</v>
      </c>
      <c r="G89" s="36">
        <f t="shared" si="26"/>
        <v>16.110000000000014</v>
      </c>
      <c r="H89" s="36">
        <v>46.71</v>
      </c>
      <c r="I89" s="36">
        <f>U89-Y89</f>
        <v>10.794999999999959</v>
      </c>
      <c r="J89" s="36"/>
      <c r="K89" s="40">
        <f t="shared" si="24"/>
        <v>299</v>
      </c>
      <c r="L89" s="40">
        <v>181</v>
      </c>
      <c r="M89" s="40">
        <v>21</v>
      </c>
      <c r="N89" s="36">
        <v>82</v>
      </c>
      <c r="O89" s="40">
        <v>15</v>
      </c>
      <c r="P89" s="40"/>
      <c r="Q89" s="40">
        <f t="shared" si="25"/>
        <v>334.84099999999995</v>
      </c>
      <c r="R89" s="40">
        <v>302.10000000000002</v>
      </c>
      <c r="S89" s="40">
        <v>302.3</v>
      </c>
      <c r="T89" s="40">
        <f t="shared" si="22"/>
        <v>334.84099999999995</v>
      </c>
      <c r="U89" s="40">
        <v>298.89999999999998</v>
      </c>
      <c r="V89" s="40"/>
      <c r="W89" s="40">
        <v>286.19</v>
      </c>
      <c r="X89" s="40">
        <v>288.13099999999997</v>
      </c>
      <c r="Y89" s="40">
        <v>288.10500000000002</v>
      </c>
      <c r="Z89" s="40">
        <v>0.81899999999999995</v>
      </c>
      <c r="AA89" s="40">
        <v>0.71399999999999997</v>
      </c>
      <c r="AB89" s="40">
        <v>0.438</v>
      </c>
    </row>
    <row r="90" spans="1:29" x14ac:dyDescent="0.2">
      <c r="A90" s="39">
        <v>38851</v>
      </c>
      <c r="B90" s="38">
        <v>0.36254629629629631</v>
      </c>
      <c r="C90" s="37" t="s">
        <v>11</v>
      </c>
      <c r="D90" s="37" t="s">
        <v>37</v>
      </c>
      <c r="E90" s="40">
        <f t="shared" si="23"/>
        <v>120</v>
      </c>
      <c r="F90" s="36">
        <f>R90-W90</f>
        <v>7.7000000000000455</v>
      </c>
      <c r="G90" s="36">
        <f t="shared" si="26"/>
        <v>12.200000000000045</v>
      </c>
      <c r="H90" s="36">
        <v>120</v>
      </c>
      <c r="I90" s="36"/>
      <c r="J90" s="36"/>
      <c r="K90" s="40">
        <f t="shared" si="24"/>
        <v>994</v>
      </c>
      <c r="L90" s="40">
        <v>302</v>
      </c>
      <c r="M90" s="40">
        <v>14</v>
      </c>
      <c r="N90" s="36">
        <v>678</v>
      </c>
      <c r="O90" s="40"/>
      <c r="P90" s="40"/>
      <c r="Q90" s="40">
        <f t="shared" si="25"/>
        <v>408.64400000000001</v>
      </c>
      <c r="R90" s="40">
        <v>295.10000000000002</v>
      </c>
      <c r="S90" s="40">
        <v>299.60000000000002</v>
      </c>
      <c r="T90" s="40">
        <f t="shared" si="22"/>
        <v>408.64400000000001</v>
      </c>
      <c r="V90" s="40"/>
      <c r="W90" s="40">
        <v>287.39999999999998</v>
      </c>
      <c r="X90" s="40">
        <v>288.64400000000001</v>
      </c>
      <c r="Y90" s="40"/>
      <c r="Z90" s="40">
        <v>0.45700000000000002</v>
      </c>
      <c r="AA90" s="40">
        <v>0.55800000000000005</v>
      </c>
      <c r="AB90" s="40"/>
    </row>
    <row r="91" spans="1:29" x14ac:dyDescent="0.2">
      <c r="A91" s="39">
        <v>38771</v>
      </c>
      <c r="B91" s="38">
        <v>0.36229166666666668</v>
      </c>
      <c r="C91" s="37" t="s">
        <v>11</v>
      </c>
      <c r="D91" s="37" t="s">
        <v>37</v>
      </c>
      <c r="E91" s="40">
        <f t="shared" si="23"/>
        <v>66.42</v>
      </c>
      <c r="F91" s="36"/>
      <c r="G91" s="36">
        <f t="shared" si="26"/>
        <v>6.3000000000000114</v>
      </c>
      <c r="H91" s="36">
        <v>66.42</v>
      </c>
      <c r="I91" s="36"/>
      <c r="J91" s="36"/>
      <c r="K91" s="40">
        <f t="shared" si="24"/>
        <v>151</v>
      </c>
      <c r="M91" s="40">
        <v>9</v>
      </c>
      <c r="N91" s="36">
        <v>142</v>
      </c>
      <c r="O91" s="40"/>
      <c r="P91" s="40"/>
      <c r="Q91" s="40">
        <f t="shared" si="25"/>
        <v>356.42400000000004</v>
      </c>
      <c r="S91" s="40">
        <v>295.7</v>
      </c>
      <c r="T91" s="40">
        <f t="shared" si="22"/>
        <v>356.42400000000004</v>
      </c>
      <c r="V91" s="40"/>
      <c r="W91" s="40">
        <v>289.39999999999998</v>
      </c>
      <c r="X91" s="40">
        <v>290.00400000000002</v>
      </c>
      <c r="Y91" s="40"/>
      <c r="Z91" s="40">
        <v>0.39500000000000002</v>
      </c>
      <c r="AA91" s="40">
        <v>0.38400000000000001</v>
      </c>
      <c r="AB91" s="40"/>
    </row>
    <row r="92" spans="1:29" x14ac:dyDescent="0.2">
      <c r="A92" s="39">
        <v>38707</v>
      </c>
      <c r="B92" s="38">
        <v>0.36224537037037036</v>
      </c>
      <c r="C92" s="37" t="s">
        <v>11</v>
      </c>
      <c r="D92" s="37" t="s">
        <v>37</v>
      </c>
      <c r="E92" s="40">
        <f t="shared" si="23"/>
        <v>81.58</v>
      </c>
      <c r="F92" s="36">
        <f>R92-W92</f>
        <v>17.029999999999973</v>
      </c>
      <c r="G92" s="36">
        <f t="shared" si="26"/>
        <v>27.329999999999984</v>
      </c>
      <c r="H92" s="36">
        <v>81.58</v>
      </c>
      <c r="I92" s="36"/>
      <c r="J92" s="36"/>
      <c r="K92" s="40">
        <f t="shared" si="24"/>
        <v>766</v>
      </c>
      <c r="L92" s="40">
        <v>463</v>
      </c>
      <c r="M92" s="40">
        <v>10</v>
      </c>
      <c r="N92" s="36">
        <v>293</v>
      </c>
      <c r="O92" s="40"/>
      <c r="P92" s="40"/>
      <c r="Q92" s="40">
        <f t="shared" si="25"/>
        <v>371.96799999999996</v>
      </c>
      <c r="R92" s="40">
        <v>300.5</v>
      </c>
      <c r="S92" s="40">
        <v>310.8</v>
      </c>
      <c r="T92" s="40">
        <f t="shared" si="22"/>
        <v>371.96799999999996</v>
      </c>
      <c r="V92" s="40"/>
      <c r="W92" s="40">
        <v>283.47000000000003</v>
      </c>
      <c r="X92" s="40">
        <v>290.38799999999998</v>
      </c>
      <c r="Y92" s="40"/>
      <c r="Z92" s="40">
        <v>1.02</v>
      </c>
      <c r="AA92" s="40">
        <v>0.38800000000000001</v>
      </c>
      <c r="AB92" s="40"/>
    </row>
    <row r="93" spans="1:29" x14ac:dyDescent="0.2">
      <c r="A93" s="39">
        <v>38691</v>
      </c>
      <c r="B93" s="38">
        <v>0.36237268518518517</v>
      </c>
      <c r="C93" s="37" t="s">
        <v>11</v>
      </c>
      <c r="D93" s="37" t="s">
        <v>37</v>
      </c>
      <c r="E93" s="40">
        <f t="shared" si="23"/>
        <v>49.88</v>
      </c>
      <c r="F93" s="36">
        <f>R92-W93</f>
        <v>16.12700000000001</v>
      </c>
      <c r="G93" s="36"/>
      <c r="H93" s="36">
        <v>49.88</v>
      </c>
      <c r="I93" s="36"/>
      <c r="J93" s="36"/>
      <c r="K93" s="40">
        <f t="shared" si="24"/>
        <v>392</v>
      </c>
      <c r="N93" s="36">
        <v>392</v>
      </c>
      <c r="O93" s="40"/>
      <c r="P93" s="40"/>
      <c r="Q93" s="40">
        <f t="shared" si="25"/>
        <v>340.26799999999997</v>
      </c>
      <c r="T93" s="40">
        <f>H93+X92</f>
        <v>340.26799999999997</v>
      </c>
      <c r="V93" s="40"/>
      <c r="W93" s="40">
        <v>284.37299999999999</v>
      </c>
      <c r="X93" s="40">
        <v>290.84100000000001</v>
      </c>
      <c r="Y93" s="40"/>
      <c r="Z93" s="40">
        <v>0.70299999999999996</v>
      </c>
      <c r="AA93" s="40">
        <v>0.313</v>
      </c>
      <c r="AB93" s="40"/>
      <c r="AC93" s="40" t="s">
        <v>99</v>
      </c>
    </row>
    <row r="94" spans="1:29" x14ac:dyDescent="0.2">
      <c r="A94" s="39">
        <v>38547</v>
      </c>
      <c r="B94" s="38">
        <v>0.36255787037037035</v>
      </c>
      <c r="C94" s="37" t="s">
        <v>11</v>
      </c>
      <c r="D94" s="37" t="s">
        <v>37</v>
      </c>
      <c r="E94" s="40">
        <f t="shared" si="23"/>
        <v>10.670000000000016</v>
      </c>
      <c r="F94" s="36">
        <f>R94-W94</f>
        <v>10.670000000000016</v>
      </c>
      <c r="G94" s="36">
        <f t="shared" ref="G94:G99" si="27">S94-W94</f>
        <v>9.1700000000000159</v>
      </c>
      <c r="H94" s="36">
        <v>10.49</v>
      </c>
      <c r="I94" s="36"/>
      <c r="J94" s="36"/>
      <c r="K94" s="40">
        <f t="shared" si="24"/>
        <v>362</v>
      </c>
      <c r="L94" s="40">
        <v>335</v>
      </c>
      <c r="M94" s="40">
        <v>18</v>
      </c>
      <c r="N94" s="36">
        <v>9</v>
      </c>
      <c r="O94" s="40"/>
      <c r="P94" s="40"/>
      <c r="Q94" s="40">
        <f t="shared" si="25"/>
        <v>300.91800000000001</v>
      </c>
      <c r="R94" s="40">
        <v>300.7</v>
      </c>
      <c r="S94" s="40">
        <v>299.2</v>
      </c>
      <c r="T94" s="40">
        <f t="shared" ref="T94:T109" si="28">H94+X94</f>
        <v>300.91800000000001</v>
      </c>
      <c r="V94" s="40"/>
      <c r="W94" s="40">
        <v>290.02999999999997</v>
      </c>
      <c r="X94" s="40">
        <v>290.428</v>
      </c>
      <c r="Y94" s="40"/>
      <c r="Z94" s="40">
        <v>0.40300000000000002</v>
      </c>
      <c r="AA94" s="40">
        <v>0.48199999999999998</v>
      </c>
      <c r="AB94" s="40"/>
    </row>
    <row r="95" spans="1:29" x14ac:dyDescent="0.2">
      <c r="A95" s="39">
        <v>38476</v>
      </c>
      <c r="B95" s="38">
        <v>0.35841435185185183</v>
      </c>
      <c r="C95" s="37" t="s">
        <v>11</v>
      </c>
      <c r="D95" s="37" t="s">
        <v>37</v>
      </c>
      <c r="E95" s="40">
        <f t="shared" si="23"/>
        <v>120</v>
      </c>
      <c r="F95" s="36">
        <f>R95-W95</f>
        <v>10.139999999999986</v>
      </c>
      <c r="G95" s="36">
        <f t="shared" si="27"/>
        <v>10.04000000000002</v>
      </c>
      <c r="H95" s="36">
        <v>120</v>
      </c>
      <c r="I95" s="36"/>
      <c r="J95" s="36"/>
      <c r="K95" s="40">
        <f t="shared" si="24"/>
        <v>2045</v>
      </c>
      <c r="L95" s="40">
        <v>165</v>
      </c>
      <c r="M95" s="40">
        <v>14</v>
      </c>
      <c r="N95" s="36">
        <v>1866</v>
      </c>
      <c r="O95" s="40"/>
      <c r="P95" s="40"/>
      <c r="Q95" s="40">
        <f t="shared" si="25"/>
        <v>410.37099999999998</v>
      </c>
      <c r="R95" s="40">
        <v>297.2</v>
      </c>
      <c r="S95" s="40">
        <v>297.10000000000002</v>
      </c>
      <c r="T95" s="40">
        <f t="shared" si="28"/>
        <v>410.37099999999998</v>
      </c>
      <c r="V95" s="40"/>
      <c r="W95" s="40">
        <v>287.06</v>
      </c>
      <c r="X95" s="40">
        <v>290.37099999999998</v>
      </c>
      <c r="Y95" s="40"/>
      <c r="Z95" s="40">
        <v>0.41499999999999998</v>
      </c>
      <c r="AA95" s="40">
        <v>0.32100000000000001</v>
      </c>
      <c r="AB95" s="40"/>
    </row>
    <row r="96" spans="1:29" x14ac:dyDescent="0.2">
      <c r="A96" s="39">
        <v>38236</v>
      </c>
      <c r="B96" s="38">
        <v>0.35822916666666665</v>
      </c>
      <c r="C96" s="37" t="s">
        <v>11</v>
      </c>
      <c r="D96" s="37" t="s">
        <v>37</v>
      </c>
      <c r="E96" s="40">
        <f t="shared" si="23"/>
        <v>92.47</v>
      </c>
      <c r="F96" s="36">
        <f>R96-W96</f>
        <v>12.589999999999975</v>
      </c>
      <c r="G96" s="36">
        <f t="shared" si="27"/>
        <v>16.689999999999998</v>
      </c>
      <c r="H96" s="36">
        <v>92.47</v>
      </c>
      <c r="I96" s="36"/>
      <c r="J96" s="36"/>
      <c r="K96" s="40">
        <f t="shared" si="24"/>
        <v>1420</v>
      </c>
      <c r="L96" s="40">
        <v>256</v>
      </c>
      <c r="M96" s="40">
        <v>27</v>
      </c>
      <c r="N96" s="36">
        <v>1137</v>
      </c>
      <c r="O96" s="40"/>
      <c r="P96" s="40"/>
      <c r="Q96" s="40">
        <f t="shared" si="25"/>
        <v>382.38699999999994</v>
      </c>
      <c r="R96" s="40">
        <v>300.5</v>
      </c>
      <c r="S96" s="40">
        <v>304.60000000000002</v>
      </c>
      <c r="T96" s="40">
        <f t="shared" si="28"/>
        <v>382.38699999999994</v>
      </c>
      <c r="V96" s="40"/>
      <c r="W96" s="40">
        <v>287.91000000000003</v>
      </c>
      <c r="X96" s="40">
        <v>289.91699999999997</v>
      </c>
      <c r="Y96" s="40"/>
      <c r="Z96" s="40">
        <v>0.623</v>
      </c>
      <c r="AA96" s="40">
        <v>0.84499999999999997</v>
      </c>
      <c r="AB96" s="40"/>
    </row>
    <row r="97" spans="1:29" x14ac:dyDescent="0.2">
      <c r="A97" s="39">
        <v>38188</v>
      </c>
      <c r="B97" s="38">
        <v>0.35850694444444442</v>
      </c>
      <c r="C97" s="37" t="s">
        <v>11</v>
      </c>
      <c r="D97" s="37" t="s">
        <v>37</v>
      </c>
      <c r="E97" s="40">
        <f t="shared" si="23"/>
        <v>120</v>
      </c>
      <c r="F97" s="36">
        <f>R97-W97</f>
        <v>10.430000000000007</v>
      </c>
      <c r="G97" s="36">
        <f t="shared" si="27"/>
        <v>13.029999999999973</v>
      </c>
      <c r="H97" s="36">
        <v>120</v>
      </c>
      <c r="I97" s="36"/>
      <c r="J97" s="36"/>
      <c r="K97" s="40">
        <f t="shared" si="24"/>
        <v>1324</v>
      </c>
      <c r="L97" s="40">
        <v>242</v>
      </c>
      <c r="M97" s="40">
        <v>16</v>
      </c>
      <c r="N97" s="36">
        <v>1066</v>
      </c>
      <c r="O97" s="40"/>
      <c r="P97" s="40"/>
      <c r="Q97" s="40">
        <f t="shared" si="25"/>
        <v>411.25400000000002</v>
      </c>
      <c r="R97" s="40">
        <v>299.8</v>
      </c>
      <c r="S97" s="40">
        <v>302.39999999999998</v>
      </c>
      <c r="T97" s="40">
        <f t="shared" si="28"/>
        <v>411.25400000000002</v>
      </c>
      <c r="V97" s="40"/>
      <c r="W97" s="40">
        <v>289.37</v>
      </c>
      <c r="X97" s="40">
        <v>291.25400000000002</v>
      </c>
      <c r="Y97" s="40"/>
      <c r="Z97" s="40">
        <v>0.46500000000000002</v>
      </c>
      <c r="AA97" s="40">
        <v>0.56799999999999995</v>
      </c>
      <c r="AB97" s="40"/>
    </row>
    <row r="98" spans="1:29" x14ac:dyDescent="0.2">
      <c r="A98" s="39">
        <v>38147</v>
      </c>
      <c r="B98" s="38">
        <v>0.36291666666666667</v>
      </c>
      <c r="C98" s="37" t="s">
        <v>11</v>
      </c>
      <c r="D98" s="37" t="s">
        <v>37</v>
      </c>
      <c r="E98" s="40">
        <f t="shared" si="23"/>
        <v>120</v>
      </c>
      <c r="F98" s="36"/>
      <c r="G98" s="36">
        <f t="shared" si="27"/>
        <v>10.390000000000043</v>
      </c>
      <c r="H98" s="36">
        <v>120</v>
      </c>
      <c r="I98" s="36"/>
      <c r="J98" s="36"/>
      <c r="K98" s="40">
        <f t="shared" si="24"/>
        <v>1769</v>
      </c>
      <c r="M98" s="40">
        <v>10</v>
      </c>
      <c r="N98" s="36">
        <v>1759</v>
      </c>
      <c r="O98" s="40"/>
      <c r="P98" s="40"/>
      <c r="Q98" s="40">
        <f t="shared" si="25"/>
        <v>410.04500000000002</v>
      </c>
      <c r="S98" s="40">
        <v>298.60000000000002</v>
      </c>
      <c r="T98" s="40">
        <f t="shared" si="28"/>
        <v>410.04500000000002</v>
      </c>
      <c r="V98" s="40"/>
      <c r="W98" s="40">
        <v>288.20999999999998</v>
      </c>
      <c r="X98" s="40">
        <v>290.04500000000002</v>
      </c>
      <c r="Y98" s="40"/>
      <c r="Z98" s="40">
        <v>0.85699999999999998</v>
      </c>
      <c r="AA98" s="40">
        <v>0.36599999999999999</v>
      </c>
      <c r="AB98" s="40"/>
      <c r="AC98" s="40" t="s">
        <v>98</v>
      </c>
    </row>
    <row r="99" spans="1:29" x14ac:dyDescent="0.2">
      <c r="A99" s="39">
        <v>37779</v>
      </c>
      <c r="B99" s="38">
        <v>0.36319444444444443</v>
      </c>
      <c r="C99" s="37" t="s">
        <v>11</v>
      </c>
      <c r="D99" s="37" t="s">
        <v>37</v>
      </c>
      <c r="E99" s="40">
        <f t="shared" si="23"/>
        <v>89.82</v>
      </c>
      <c r="F99" s="36">
        <f>R99-W99</f>
        <v>12.011000000000024</v>
      </c>
      <c r="G99" s="36">
        <f t="shared" si="27"/>
        <v>-289.089</v>
      </c>
      <c r="H99" s="36">
        <v>89.82</v>
      </c>
      <c r="I99" s="36"/>
      <c r="J99" s="36"/>
      <c r="K99" s="40">
        <f t="shared" si="24"/>
        <v>878</v>
      </c>
      <c r="L99" s="40">
        <v>63</v>
      </c>
      <c r="N99" s="36">
        <v>815</v>
      </c>
      <c r="O99" s="40"/>
      <c r="P99" s="40"/>
      <c r="Q99" s="40">
        <f t="shared" si="25"/>
        <v>382.23399999999998</v>
      </c>
      <c r="R99" s="40">
        <v>301.10000000000002</v>
      </c>
      <c r="T99" s="40">
        <f t="shared" si="28"/>
        <v>382.23399999999998</v>
      </c>
      <c r="V99" s="40"/>
      <c r="W99" s="40">
        <v>289.089</v>
      </c>
      <c r="X99" s="40">
        <v>292.41399999999999</v>
      </c>
      <c r="Y99" s="40"/>
      <c r="Z99" s="40">
        <v>0.38500000000000001</v>
      </c>
      <c r="AA99" s="40">
        <v>0.32400000000000001</v>
      </c>
      <c r="AB99" s="40"/>
    </row>
    <row r="100" spans="1:29" x14ac:dyDescent="0.2">
      <c r="A100" s="39">
        <v>37740</v>
      </c>
      <c r="B100" s="38">
        <v>0.35879629629629628</v>
      </c>
      <c r="C100" s="37" t="s">
        <v>11</v>
      </c>
      <c r="D100" s="37" t="s">
        <v>37</v>
      </c>
      <c r="E100" s="40">
        <f t="shared" si="23"/>
        <v>120</v>
      </c>
      <c r="F100" s="36"/>
      <c r="G100" s="36"/>
      <c r="H100" s="36">
        <v>120</v>
      </c>
      <c r="I100" s="36"/>
      <c r="J100" s="36"/>
      <c r="K100" s="40">
        <f t="shared" si="24"/>
        <v>863</v>
      </c>
      <c r="N100" s="36">
        <v>863</v>
      </c>
      <c r="O100" s="40"/>
      <c r="P100" s="40"/>
      <c r="Q100" s="40">
        <f t="shared" si="25"/>
        <v>406.96699999999998</v>
      </c>
      <c r="T100" s="40">
        <f t="shared" si="28"/>
        <v>406.96699999999998</v>
      </c>
      <c r="V100" s="40"/>
      <c r="W100" s="40"/>
      <c r="X100" s="40">
        <v>286.96699999999998</v>
      </c>
      <c r="Y100" s="40"/>
      <c r="Z100" s="40"/>
      <c r="AA100" s="40">
        <v>0.68899999999999995</v>
      </c>
      <c r="AB100" s="40"/>
      <c r="AC100" s="40" t="s">
        <v>99</v>
      </c>
    </row>
    <row r="101" spans="1:29" x14ac:dyDescent="0.2">
      <c r="A101" s="39">
        <v>37683</v>
      </c>
      <c r="B101" s="38">
        <v>0.36341435185185184</v>
      </c>
      <c r="C101" s="37" t="s">
        <v>11</v>
      </c>
      <c r="D101" s="37" t="s">
        <v>37</v>
      </c>
      <c r="E101" s="40">
        <f t="shared" si="23"/>
        <v>120</v>
      </c>
      <c r="F101" s="36">
        <f>R101-W101</f>
        <v>10.79000000000002</v>
      </c>
      <c r="G101" s="36">
        <f>S101-W101</f>
        <v>13.79000000000002</v>
      </c>
      <c r="H101" s="36">
        <v>120</v>
      </c>
      <c r="I101" s="36"/>
      <c r="J101" s="36"/>
      <c r="K101" s="40">
        <f t="shared" si="24"/>
        <v>1197</v>
      </c>
      <c r="L101" s="40">
        <v>238</v>
      </c>
      <c r="M101" s="40">
        <v>22</v>
      </c>
      <c r="N101" s="36">
        <v>937</v>
      </c>
      <c r="O101" s="40"/>
      <c r="P101" s="40"/>
      <c r="Q101" s="40">
        <f t="shared" si="25"/>
        <v>406.24900000000002</v>
      </c>
      <c r="R101" s="40">
        <v>295.3</v>
      </c>
      <c r="S101" s="40">
        <v>298.3</v>
      </c>
      <c r="T101" s="40">
        <f t="shared" si="28"/>
        <v>406.24900000000002</v>
      </c>
      <c r="V101" s="40"/>
      <c r="W101" s="40">
        <v>284.51</v>
      </c>
      <c r="X101" s="40">
        <v>286.24900000000002</v>
      </c>
      <c r="Y101" s="40"/>
      <c r="Z101" s="40">
        <v>0.66100000000000003</v>
      </c>
      <c r="AA101" s="40">
        <v>1.8240000000000001</v>
      </c>
      <c r="AB101" s="40"/>
    </row>
    <row r="102" spans="1:29" x14ac:dyDescent="0.2">
      <c r="A102" s="39">
        <v>37651</v>
      </c>
      <c r="B102" s="38">
        <v>0.36376157407407406</v>
      </c>
      <c r="C102" s="37" t="s">
        <v>11</v>
      </c>
      <c r="D102" s="37" t="s">
        <v>37</v>
      </c>
      <c r="E102" s="40">
        <f t="shared" si="23"/>
        <v>45.33</v>
      </c>
      <c r="F102" s="36"/>
      <c r="G102" s="36"/>
      <c r="H102" s="36">
        <v>45.33</v>
      </c>
      <c r="I102" s="36"/>
      <c r="J102" s="36"/>
      <c r="K102" s="40">
        <f t="shared" si="24"/>
        <v>209</v>
      </c>
      <c r="N102" s="36">
        <v>209</v>
      </c>
      <c r="O102" s="40"/>
      <c r="P102" s="40"/>
      <c r="Q102" s="40">
        <f t="shared" si="25"/>
        <v>333.23199999999997</v>
      </c>
      <c r="T102" s="40">
        <f t="shared" si="28"/>
        <v>333.23199999999997</v>
      </c>
      <c r="V102" s="40"/>
      <c r="W102" s="40"/>
      <c r="X102" s="40">
        <v>287.90199999999999</v>
      </c>
      <c r="Y102" s="40"/>
      <c r="AA102" s="40">
        <v>0.437</v>
      </c>
      <c r="AB102" s="40"/>
    </row>
    <row r="103" spans="1:29" x14ac:dyDescent="0.2">
      <c r="A103" s="39">
        <v>37603</v>
      </c>
      <c r="B103" s="38">
        <v>0.36400462962962965</v>
      </c>
      <c r="C103" s="37" t="s">
        <v>11</v>
      </c>
      <c r="D103" s="37" t="s">
        <v>37</v>
      </c>
      <c r="E103" s="40">
        <f t="shared" si="23"/>
        <v>34.1</v>
      </c>
      <c r="F103" s="36">
        <f>R103-W103</f>
        <v>12.78000000000003</v>
      </c>
      <c r="G103" s="36">
        <f>S103-W103</f>
        <v>14.980000000000018</v>
      </c>
      <c r="H103" s="36">
        <v>34.1</v>
      </c>
      <c r="I103" s="36"/>
      <c r="J103" s="36"/>
      <c r="K103" s="40">
        <f t="shared" si="24"/>
        <v>344</v>
      </c>
      <c r="L103" s="40">
        <v>192</v>
      </c>
      <c r="M103" s="40">
        <v>20</v>
      </c>
      <c r="N103" s="36">
        <v>132</v>
      </c>
      <c r="O103" s="40"/>
      <c r="P103" s="40"/>
      <c r="Q103" s="40">
        <f t="shared" si="25"/>
        <v>323.93200000000002</v>
      </c>
      <c r="R103" s="40">
        <v>295.3</v>
      </c>
      <c r="S103" s="40">
        <v>297.5</v>
      </c>
      <c r="T103" s="40">
        <f t="shared" si="28"/>
        <v>323.93200000000002</v>
      </c>
      <c r="V103" s="40"/>
      <c r="W103" s="40">
        <v>282.52</v>
      </c>
      <c r="X103" s="40">
        <v>289.83199999999999</v>
      </c>
      <c r="Y103" s="40"/>
      <c r="Z103" s="40">
        <v>1.1399999999999999</v>
      </c>
      <c r="AA103" s="40">
        <v>0.54400000000000004</v>
      </c>
      <c r="AB103" s="40"/>
    </row>
    <row r="104" spans="1:29" x14ac:dyDescent="0.2">
      <c r="A104" s="39">
        <v>37315</v>
      </c>
      <c r="B104" s="38">
        <v>0.36410879629629628</v>
      </c>
      <c r="C104" s="37" t="s">
        <v>11</v>
      </c>
      <c r="D104" s="37" t="s">
        <v>37</v>
      </c>
      <c r="E104" s="40">
        <f t="shared" si="23"/>
        <v>80.33</v>
      </c>
      <c r="F104" s="36">
        <f>R104-W104</f>
        <v>8.9399999999999977</v>
      </c>
      <c r="G104" s="36">
        <f>S104-W104</f>
        <v>10.839999999999975</v>
      </c>
      <c r="H104" s="36">
        <v>80.33</v>
      </c>
      <c r="I104" s="36"/>
      <c r="J104" s="36"/>
      <c r="K104" s="40">
        <f t="shared" si="24"/>
        <v>282</v>
      </c>
      <c r="L104" s="40">
        <v>186</v>
      </c>
      <c r="M104" s="40">
        <v>19</v>
      </c>
      <c r="N104" s="36">
        <v>77</v>
      </c>
      <c r="O104" s="40"/>
      <c r="P104" s="40"/>
      <c r="Q104" s="40">
        <f t="shared" si="25"/>
        <v>365.10199999999998</v>
      </c>
      <c r="R104" s="40">
        <v>291.60000000000002</v>
      </c>
      <c r="S104" s="40">
        <v>293.5</v>
      </c>
      <c r="T104" s="40">
        <f t="shared" si="28"/>
        <v>365.10199999999998</v>
      </c>
      <c r="V104" s="40"/>
      <c r="W104" s="40">
        <v>282.66000000000003</v>
      </c>
      <c r="X104" s="40">
        <v>284.77199999999999</v>
      </c>
      <c r="Y104" s="40"/>
      <c r="Z104" s="40">
        <v>0.51700000000000002</v>
      </c>
      <c r="AA104" s="40">
        <v>0.48599999999999999</v>
      </c>
      <c r="AB104" s="40"/>
    </row>
    <row r="105" spans="1:29" x14ac:dyDescent="0.2">
      <c r="A105" s="39">
        <v>37276</v>
      </c>
      <c r="B105" s="38">
        <v>0.36039351851851853</v>
      </c>
      <c r="C105" s="37" t="s">
        <v>11</v>
      </c>
      <c r="D105" s="37" t="s">
        <v>37</v>
      </c>
      <c r="E105" s="40">
        <f t="shared" si="23"/>
        <v>120</v>
      </c>
      <c r="F105" s="36">
        <f>R105-W105</f>
        <v>6.1500000000000341</v>
      </c>
      <c r="G105" s="36">
        <f>S105-W105</f>
        <v>10.550000000000011</v>
      </c>
      <c r="H105" s="36">
        <v>120</v>
      </c>
      <c r="I105" s="36"/>
      <c r="J105" s="36"/>
      <c r="K105" s="40">
        <f t="shared" si="24"/>
        <v>572</v>
      </c>
      <c r="L105" s="40">
        <v>162</v>
      </c>
      <c r="M105" s="40">
        <v>13</v>
      </c>
      <c r="N105" s="36">
        <v>397</v>
      </c>
      <c r="O105" s="40"/>
      <c r="P105" s="40"/>
      <c r="Q105" s="40">
        <f t="shared" si="25"/>
        <v>405.74099999999999</v>
      </c>
      <c r="R105" s="40">
        <v>290.3</v>
      </c>
      <c r="S105" s="40">
        <v>294.7</v>
      </c>
      <c r="T105" s="40">
        <f t="shared" si="28"/>
        <v>405.74099999999999</v>
      </c>
      <c r="V105" s="40"/>
      <c r="W105" s="40">
        <v>284.14999999999998</v>
      </c>
      <c r="X105" s="40">
        <v>285.74099999999999</v>
      </c>
      <c r="Y105" s="40"/>
      <c r="Z105" s="40">
        <v>0.50900000000000001</v>
      </c>
      <c r="AA105" s="40">
        <v>0.40699999999999997</v>
      </c>
      <c r="AB105" s="40"/>
    </row>
    <row r="106" spans="1:29" x14ac:dyDescent="0.2">
      <c r="A106" s="39">
        <v>36892</v>
      </c>
      <c r="B106" s="38">
        <v>0.36738425925925927</v>
      </c>
      <c r="C106" s="37" t="s">
        <v>11</v>
      </c>
      <c r="D106" s="37" t="s">
        <v>37</v>
      </c>
      <c r="E106" s="40">
        <f t="shared" si="23"/>
        <v>31.63</v>
      </c>
      <c r="F106" s="36">
        <f>R106-W106</f>
        <v>-283.01</v>
      </c>
      <c r="G106" s="36">
        <f>S106-W106</f>
        <v>15.590000000000032</v>
      </c>
      <c r="H106" s="36">
        <v>31.63</v>
      </c>
      <c r="I106" s="36"/>
      <c r="J106" s="36"/>
      <c r="K106" s="40">
        <f t="shared" si="24"/>
        <v>311</v>
      </c>
      <c r="M106" s="40">
        <v>22</v>
      </c>
      <c r="N106" s="36">
        <v>289</v>
      </c>
      <c r="O106" s="40"/>
      <c r="P106" s="40"/>
      <c r="Q106" s="40">
        <f t="shared" si="25"/>
        <v>316.15600000000001</v>
      </c>
      <c r="S106" s="40">
        <v>298.60000000000002</v>
      </c>
      <c r="T106" s="40">
        <f t="shared" si="28"/>
        <v>316.15600000000001</v>
      </c>
      <c r="V106" s="40"/>
      <c r="W106" s="40">
        <v>283.01</v>
      </c>
      <c r="X106" s="40">
        <v>284.52600000000001</v>
      </c>
      <c r="Y106" s="40"/>
      <c r="Z106" s="40">
        <v>0.98299999999999998</v>
      </c>
      <c r="AA106" s="40">
        <v>0.72899999999999998</v>
      </c>
      <c r="AB106" s="40"/>
      <c r="AC106" s="40" t="s">
        <v>98</v>
      </c>
    </row>
    <row r="107" spans="1:29" x14ac:dyDescent="0.2">
      <c r="A107" s="39">
        <v>36739</v>
      </c>
      <c r="B107" s="38">
        <v>0.37290509259259258</v>
      </c>
      <c r="C107" s="37" t="s">
        <v>11</v>
      </c>
      <c r="D107" s="37" t="s">
        <v>37</v>
      </c>
      <c r="E107" s="40">
        <f t="shared" si="23"/>
        <v>15.35</v>
      </c>
      <c r="F107" s="36"/>
      <c r="G107" s="36"/>
      <c r="H107" s="36">
        <v>15.35</v>
      </c>
      <c r="I107" s="36"/>
      <c r="J107" s="36"/>
      <c r="K107" s="40">
        <f t="shared" si="24"/>
        <v>115</v>
      </c>
      <c r="N107" s="36">
        <v>115</v>
      </c>
      <c r="Q107" s="40">
        <f t="shared" si="25"/>
        <v>307.10500000000002</v>
      </c>
      <c r="S107" s="40"/>
      <c r="T107" s="40">
        <f t="shared" si="28"/>
        <v>307.10500000000002</v>
      </c>
      <c r="V107" s="40"/>
      <c r="X107" s="40">
        <v>291.755</v>
      </c>
      <c r="AA107" s="40">
        <v>0.54100000000000004</v>
      </c>
      <c r="AC107" s="40" t="s">
        <v>97</v>
      </c>
    </row>
    <row r="108" spans="1:29" x14ac:dyDescent="0.2">
      <c r="A108" s="39">
        <v>36684</v>
      </c>
      <c r="B108" s="38">
        <v>0.36938657407407405</v>
      </c>
      <c r="C108" s="37" t="s">
        <v>11</v>
      </c>
      <c r="D108" s="37" t="s">
        <v>37</v>
      </c>
      <c r="E108" s="40">
        <f t="shared" si="23"/>
        <v>14.779999999999973</v>
      </c>
      <c r="F108" s="36">
        <f>R108-W108</f>
        <v>13.879999999999995</v>
      </c>
      <c r="G108" s="36">
        <f>S108-W108</f>
        <v>14.779999999999973</v>
      </c>
      <c r="H108" s="36">
        <v>12.79</v>
      </c>
      <c r="I108" s="36"/>
      <c r="J108" s="36"/>
      <c r="K108" s="40">
        <f t="shared" si="24"/>
        <v>321</v>
      </c>
      <c r="L108" s="40">
        <v>155</v>
      </c>
      <c r="M108" s="40">
        <v>17</v>
      </c>
      <c r="N108" s="36">
        <v>149</v>
      </c>
      <c r="O108" s="40"/>
      <c r="P108" s="40"/>
      <c r="Q108" s="40">
        <f t="shared" si="25"/>
        <v>302.17200000000003</v>
      </c>
      <c r="R108" s="40">
        <v>301</v>
      </c>
      <c r="S108" s="40">
        <v>301.89999999999998</v>
      </c>
      <c r="T108" s="40">
        <f t="shared" si="28"/>
        <v>302.17200000000003</v>
      </c>
      <c r="V108" s="40"/>
      <c r="W108" s="40">
        <v>287.12</v>
      </c>
      <c r="X108" s="40">
        <v>289.38200000000001</v>
      </c>
      <c r="Y108" s="40"/>
      <c r="Z108" s="40">
        <v>0.56399999999999995</v>
      </c>
      <c r="AA108" s="40">
        <v>0.51900000000000002</v>
      </c>
      <c r="AB108" s="40"/>
    </row>
    <row r="109" spans="1:29" x14ac:dyDescent="0.2">
      <c r="A109" s="39">
        <v>36652</v>
      </c>
      <c r="B109" s="38">
        <v>0.36972222222222223</v>
      </c>
      <c r="C109" s="37" t="s">
        <v>11</v>
      </c>
      <c r="D109" s="37" t="s">
        <v>37</v>
      </c>
      <c r="E109" s="40">
        <f t="shared" si="23"/>
        <v>12.899999999999977</v>
      </c>
      <c r="F109" s="36">
        <f>R109-W109</f>
        <v>9</v>
      </c>
      <c r="G109" s="36">
        <f>S109-W109</f>
        <v>12.899999999999977</v>
      </c>
      <c r="H109" s="36">
        <v>9.1300000000000008</v>
      </c>
      <c r="I109" s="36"/>
      <c r="J109" s="36"/>
      <c r="K109" s="40">
        <f t="shared" si="24"/>
        <v>372</v>
      </c>
      <c r="L109" s="40">
        <v>245</v>
      </c>
      <c r="M109" s="40">
        <v>16</v>
      </c>
      <c r="N109" s="36">
        <v>111</v>
      </c>
      <c r="O109" s="40"/>
      <c r="P109" s="40"/>
      <c r="Q109" s="40">
        <f t="shared" si="25"/>
        <v>299.2</v>
      </c>
      <c r="R109" s="40">
        <v>295.3</v>
      </c>
      <c r="S109" s="40">
        <v>299.2</v>
      </c>
      <c r="T109" s="40">
        <f t="shared" si="28"/>
        <v>298.75400000000002</v>
      </c>
      <c r="V109" s="40"/>
      <c r="W109" s="40">
        <v>286.3</v>
      </c>
      <c r="X109" s="40">
        <v>289.62400000000002</v>
      </c>
      <c r="Y109" s="40"/>
      <c r="Z109" s="40">
        <v>0.40600000000000003</v>
      </c>
      <c r="AA109" s="40">
        <v>0.27300000000000002</v>
      </c>
      <c r="AB109" s="40"/>
    </row>
    <row r="110" spans="1:29" x14ac:dyDescent="0.2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</row>
    <row r="111" spans="1:29" x14ac:dyDescent="0.2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</row>
    <row r="112" spans="1:29" x14ac:dyDescent="0.2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</row>
    <row r="113" spans="1:16" x14ac:dyDescent="0.2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</row>
    <row r="114" spans="1:16" x14ac:dyDescent="0.2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</row>
    <row r="115" spans="1:16" x14ac:dyDescent="0.2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</row>
    <row r="116" spans="1:16" x14ac:dyDescent="0.2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</row>
    <row r="117" spans="1:16" x14ac:dyDescent="0.2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CE50A-11E8-AA4D-BE72-ED8A178FBF3B}">
  <sheetPr>
    <outlinePr summaryBelow="0" summaryRight="0"/>
  </sheetPr>
  <dimension ref="A1:AF95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12.6640625" defaultRowHeight="15.75" customHeight="1" x14ac:dyDescent="0.15"/>
  <cols>
    <col min="1" max="1" width="9.6640625" style="32" customWidth="1"/>
    <col min="2" max="2" width="6" style="32" customWidth="1"/>
    <col min="3" max="4" width="6.1640625" style="32" customWidth="1"/>
    <col min="5" max="5" width="12.6640625" style="32"/>
    <col min="6" max="6" width="8.1640625" style="32" customWidth="1"/>
    <col min="7" max="10" width="12.6640625" style="32"/>
    <col min="11" max="11" width="13.1640625" style="32" customWidth="1"/>
    <col min="12" max="12" width="11.6640625" style="32" customWidth="1"/>
    <col min="13" max="13" width="12.6640625" style="32"/>
    <col min="14" max="16" width="7.6640625" style="32" customWidth="1"/>
    <col min="17" max="16384" width="12.6640625" style="32"/>
  </cols>
  <sheetData>
    <row r="1" spans="1:32" ht="15" x14ac:dyDescent="0.2">
      <c r="A1" s="114" t="s">
        <v>0</v>
      </c>
      <c r="B1" s="115" t="s">
        <v>1</v>
      </c>
      <c r="C1" s="115" t="s">
        <v>2</v>
      </c>
      <c r="D1" s="115" t="s">
        <v>3</v>
      </c>
      <c r="E1" s="114" t="s">
        <v>4</v>
      </c>
      <c r="F1" s="114" t="s">
        <v>5</v>
      </c>
      <c r="G1" s="114" t="s">
        <v>14</v>
      </c>
      <c r="H1" s="114" t="s">
        <v>15</v>
      </c>
      <c r="I1" s="114" t="s">
        <v>16</v>
      </c>
      <c r="J1" s="114" t="s">
        <v>17</v>
      </c>
      <c r="K1" s="114" t="s">
        <v>7</v>
      </c>
      <c r="L1" s="114" t="s">
        <v>8</v>
      </c>
      <c r="M1" s="114" t="s">
        <v>9</v>
      </c>
      <c r="N1" s="64" t="s">
        <v>18</v>
      </c>
      <c r="O1" s="64" t="s">
        <v>19</v>
      </c>
      <c r="P1" s="64" t="s">
        <v>20</v>
      </c>
      <c r="Q1" s="41"/>
      <c r="R1" s="113" t="s">
        <v>25</v>
      </c>
      <c r="S1" s="41" t="s">
        <v>26</v>
      </c>
      <c r="T1" s="113" t="s">
        <v>27</v>
      </c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</row>
    <row r="2" spans="1:32" ht="15.75" customHeight="1" x14ac:dyDescent="0.15">
      <c r="A2" s="83">
        <v>44564</v>
      </c>
      <c r="B2" s="82"/>
      <c r="C2" s="82" t="s">
        <v>37</v>
      </c>
      <c r="D2" s="82"/>
      <c r="E2" s="82">
        <v>0</v>
      </c>
      <c r="F2" s="82">
        <v>0</v>
      </c>
      <c r="G2" s="82"/>
      <c r="H2" s="82">
        <v>0</v>
      </c>
      <c r="I2" s="82">
        <v>0</v>
      </c>
      <c r="J2" s="82">
        <v>0</v>
      </c>
      <c r="K2" s="82"/>
      <c r="L2" s="82"/>
      <c r="M2" s="82"/>
      <c r="N2" s="82">
        <v>0</v>
      </c>
      <c r="O2" s="82">
        <v>0</v>
      </c>
      <c r="P2" s="82">
        <v>0</v>
      </c>
      <c r="Q2" s="96">
        <v>44564</v>
      </c>
      <c r="R2" s="40">
        <f t="shared" ref="R2:R35" si="0">H2-K2</f>
        <v>0</v>
      </c>
      <c r="S2" s="40">
        <f t="shared" ref="S2:S22" si="1">I2-K2</f>
        <v>0</v>
      </c>
      <c r="T2" s="40">
        <f t="shared" ref="T2:T22" si="2">J2-K2</f>
        <v>0</v>
      </c>
    </row>
    <row r="3" spans="1:32" ht="15.75" customHeight="1" x14ac:dyDescent="0.15">
      <c r="A3" s="81">
        <v>44525</v>
      </c>
      <c r="B3" s="67"/>
      <c r="C3" s="82" t="s">
        <v>37</v>
      </c>
      <c r="D3" s="67"/>
      <c r="E3" s="67">
        <v>0</v>
      </c>
      <c r="F3" s="67">
        <v>0</v>
      </c>
      <c r="G3" s="67"/>
      <c r="H3" s="67">
        <v>0</v>
      </c>
      <c r="I3" s="67">
        <v>0</v>
      </c>
      <c r="J3" s="67">
        <v>0</v>
      </c>
      <c r="K3" s="67"/>
      <c r="L3" s="67"/>
      <c r="M3" s="67" t="s">
        <v>124</v>
      </c>
      <c r="N3" s="67">
        <v>0</v>
      </c>
      <c r="O3" s="67">
        <v>0</v>
      </c>
      <c r="P3" s="67">
        <v>0</v>
      </c>
      <c r="R3" s="40">
        <f t="shared" si="0"/>
        <v>0</v>
      </c>
      <c r="S3" s="40">
        <f t="shared" si="1"/>
        <v>0</v>
      </c>
      <c r="T3" s="40">
        <f t="shared" si="2"/>
        <v>0</v>
      </c>
    </row>
    <row r="4" spans="1:32" ht="15.75" customHeight="1" x14ac:dyDescent="0.15">
      <c r="A4" s="81">
        <v>44479</v>
      </c>
      <c r="B4" s="67"/>
      <c r="C4" s="82" t="s">
        <v>37</v>
      </c>
      <c r="D4" s="67"/>
      <c r="E4" s="67">
        <v>0</v>
      </c>
      <c r="F4" s="67">
        <v>0</v>
      </c>
      <c r="G4" s="67"/>
      <c r="H4" s="67">
        <v>0</v>
      </c>
      <c r="I4" s="67">
        <v>0</v>
      </c>
      <c r="J4" s="67">
        <v>0</v>
      </c>
      <c r="K4" s="67"/>
      <c r="L4" s="67"/>
      <c r="M4" s="67"/>
      <c r="N4" s="67">
        <v>0</v>
      </c>
      <c r="O4" s="67">
        <v>0</v>
      </c>
      <c r="P4" s="67">
        <v>0</v>
      </c>
      <c r="R4" s="40">
        <f t="shared" si="0"/>
        <v>0</v>
      </c>
      <c r="S4" s="40">
        <f t="shared" si="1"/>
        <v>0</v>
      </c>
      <c r="T4" s="40">
        <f t="shared" si="2"/>
        <v>0</v>
      </c>
    </row>
    <row r="5" spans="1:32" ht="15.75" customHeight="1" x14ac:dyDescent="0.15">
      <c r="A5" s="111">
        <v>44319</v>
      </c>
      <c r="B5" s="95"/>
      <c r="C5" s="82" t="s">
        <v>37</v>
      </c>
      <c r="D5" s="95"/>
      <c r="E5" s="95">
        <v>0</v>
      </c>
      <c r="F5" s="95">
        <v>0</v>
      </c>
      <c r="G5" s="95"/>
      <c r="H5" s="95">
        <v>0</v>
      </c>
      <c r="I5" s="95">
        <v>0</v>
      </c>
      <c r="J5" s="95">
        <v>0</v>
      </c>
      <c r="K5" s="95"/>
      <c r="L5" s="95"/>
      <c r="M5" s="95"/>
      <c r="N5" s="95">
        <v>0</v>
      </c>
      <c r="O5" s="95">
        <v>0</v>
      </c>
      <c r="P5" s="95">
        <v>0</v>
      </c>
      <c r="R5" s="40">
        <f t="shared" si="0"/>
        <v>0</v>
      </c>
      <c r="S5" s="40">
        <f t="shared" si="1"/>
        <v>0</v>
      </c>
      <c r="T5" s="40">
        <f t="shared" si="2"/>
        <v>0</v>
      </c>
    </row>
    <row r="6" spans="1:32" ht="15.75" customHeight="1" x14ac:dyDescent="0.15">
      <c r="A6" s="111">
        <v>44294</v>
      </c>
      <c r="B6" s="95"/>
      <c r="C6" s="82" t="s">
        <v>37</v>
      </c>
      <c r="D6" s="95"/>
      <c r="E6" s="95">
        <v>0</v>
      </c>
      <c r="F6" s="95">
        <v>0</v>
      </c>
      <c r="G6" s="95"/>
      <c r="H6" s="95">
        <v>0</v>
      </c>
      <c r="I6" s="95">
        <v>0</v>
      </c>
      <c r="J6" s="95">
        <v>0</v>
      </c>
      <c r="K6" s="95"/>
      <c r="L6" s="95"/>
      <c r="M6" s="95"/>
      <c r="N6" s="95">
        <v>0</v>
      </c>
      <c r="O6" s="95">
        <v>0</v>
      </c>
      <c r="P6" s="95">
        <v>0</v>
      </c>
      <c r="R6" s="40">
        <f t="shared" si="0"/>
        <v>0</v>
      </c>
      <c r="S6" s="40">
        <f t="shared" si="1"/>
        <v>0</v>
      </c>
      <c r="T6" s="40">
        <f t="shared" si="2"/>
        <v>0</v>
      </c>
    </row>
    <row r="7" spans="1:32" ht="15.75" customHeight="1" x14ac:dyDescent="0.15">
      <c r="A7" s="83">
        <v>44207</v>
      </c>
      <c r="B7" s="82"/>
      <c r="C7" s="82" t="s">
        <v>37</v>
      </c>
      <c r="D7" s="82"/>
      <c r="E7" s="82">
        <v>0</v>
      </c>
      <c r="F7" s="82">
        <v>0</v>
      </c>
      <c r="G7" s="82"/>
      <c r="H7" s="82">
        <v>0</v>
      </c>
      <c r="I7" s="82">
        <v>0</v>
      </c>
      <c r="J7" s="82">
        <v>0</v>
      </c>
      <c r="K7" s="82"/>
      <c r="L7" s="82"/>
      <c r="M7" s="82"/>
      <c r="N7" s="82">
        <v>0</v>
      </c>
      <c r="O7" s="82">
        <v>0</v>
      </c>
      <c r="P7" s="82">
        <v>0</v>
      </c>
      <c r="R7" s="40">
        <f t="shared" si="0"/>
        <v>0</v>
      </c>
      <c r="S7" s="40">
        <f t="shared" si="1"/>
        <v>0</v>
      </c>
      <c r="T7" s="40">
        <f t="shared" si="2"/>
        <v>0</v>
      </c>
    </row>
    <row r="8" spans="1:32" ht="15.75" customHeight="1" x14ac:dyDescent="0.15">
      <c r="A8" s="89">
        <v>44148</v>
      </c>
      <c r="B8" s="88"/>
      <c r="C8" s="82" t="s">
        <v>37</v>
      </c>
      <c r="D8" s="88"/>
      <c r="E8" s="88">
        <v>0</v>
      </c>
      <c r="F8" s="88">
        <v>0</v>
      </c>
      <c r="G8" s="88"/>
      <c r="H8" s="88">
        <v>0</v>
      </c>
      <c r="I8" s="88">
        <v>0</v>
      </c>
      <c r="J8" s="88">
        <v>0</v>
      </c>
      <c r="K8" s="88"/>
      <c r="L8" s="88"/>
      <c r="M8" s="88"/>
      <c r="N8" s="88">
        <v>0</v>
      </c>
      <c r="O8" s="88">
        <v>0</v>
      </c>
      <c r="P8" s="88">
        <v>0</v>
      </c>
      <c r="R8" s="40">
        <f t="shared" si="0"/>
        <v>0</v>
      </c>
      <c r="S8" s="40">
        <f t="shared" si="1"/>
        <v>0</v>
      </c>
      <c r="T8" s="40">
        <f t="shared" si="2"/>
        <v>0</v>
      </c>
    </row>
    <row r="9" spans="1:32" ht="15.75" customHeight="1" x14ac:dyDescent="0.15">
      <c r="A9" s="85">
        <v>43917</v>
      </c>
      <c r="B9" s="84"/>
      <c r="C9" s="82" t="s">
        <v>37</v>
      </c>
      <c r="D9" s="84"/>
      <c r="E9" s="84">
        <v>0</v>
      </c>
      <c r="F9" s="84">
        <v>0</v>
      </c>
      <c r="G9" s="84"/>
      <c r="H9" s="84">
        <v>0</v>
      </c>
      <c r="I9" s="84">
        <v>0</v>
      </c>
      <c r="J9" s="84">
        <v>0</v>
      </c>
      <c r="K9" s="84"/>
      <c r="L9" s="84"/>
      <c r="M9" s="84"/>
      <c r="N9" s="84">
        <v>0</v>
      </c>
      <c r="O9" s="84">
        <v>0</v>
      </c>
      <c r="P9" s="84">
        <v>0</v>
      </c>
      <c r="R9" s="40">
        <f t="shared" si="0"/>
        <v>0</v>
      </c>
      <c r="S9" s="40">
        <f t="shared" si="1"/>
        <v>0</v>
      </c>
      <c r="T9" s="40">
        <f t="shared" si="2"/>
        <v>0</v>
      </c>
    </row>
    <row r="10" spans="1:32" ht="15.75" customHeight="1" x14ac:dyDescent="0.15">
      <c r="A10" s="85">
        <v>43862</v>
      </c>
      <c r="B10" s="84"/>
      <c r="C10" s="82" t="s">
        <v>37</v>
      </c>
      <c r="D10" s="84"/>
      <c r="E10" s="84">
        <v>0</v>
      </c>
      <c r="F10" s="84">
        <v>0</v>
      </c>
      <c r="G10" s="84"/>
      <c r="H10" s="84">
        <v>0</v>
      </c>
      <c r="I10" s="84">
        <v>0</v>
      </c>
      <c r="J10" s="84">
        <v>0</v>
      </c>
      <c r="K10" s="84"/>
      <c r="L10" s="84"/>
      <c r="M10" s="84"/>
      <c r="N10" s="84">
        <v>0</v>
      </c>
      <c r="O10" s="84">
        <v>0</v>
      </c>
      <c r="P10" s="84">
        <v>0</v>
      </c>
      <c r="R10" s="40">
        <f t="shared" si="0"/>
        <v>0</v>
      </c>
      <c r="S10" s="40">
        <f t="shared" si="1"/>
        <v>0</v>
      </c>
      <c r="T10" s="40">
        <f t="shared" si="2"/>
        <v>0</v>
      </c>
    </row>
    <row r="11" spans="1:32" ht="15.75" customHeight="1" x14ac:dyDescent="0.15">
      <c r="A11" s="83">
        <v>43860</v>
      </c>
      <c r="B11" s="82"/>
      <c r="C11" s="82" t="s">
        <v>37</v>
      </c>
      <c r="D11" s="82"/>
      <c r="E11" s="82">
        <v>0</v>
      </c>
      <c r="F11" s="82">
        <v>0</v>
      </c>
      <c r="G11" s="82"/>
      <c r="H11" s="82">
        <v>0</v>
      </c>
      <c r="I11" s="82">
        <v>0</v>
      </c>
      <c r="J11" s="82">
        <v>0</v>
      </c>
      <c r="K11" s="82"/>
      <c r="L11" s="82"/>
      <c r="M11" s="82"/>
      <c r="N11" s="82">
        <v>0</v>
      </c>
      <c r="O11" s="82">
        <v>0</v>
      </c>
      <c r="P11" s="82">
        <v>0</v>
      </c>
      <c r="R11" s="40">
        <f t="shared" si="0"/>
        <v>0</v>
      </c>
      <c r="S11" s="40">
        <f t="shared" si="1"/>
        <v>0</v>
      </c>
      <c r="T11" s="40">
        <f t="shared" si="2"/>
        <v>0</v>
      </c>
    </row>
    <row r="12" spans="1:32" ht="15.75" customHeight="1" x14ac:dyDescent="0.15">
      <c r="A12" s="81">
        <v>43796</v>
      </c>
      <c r="B12" s="67"/>
      <c r="C12" s="82" t="s">
        <v>37</v>
      </c>
      <c r="D12" s="67"/>
      <c r="E12" s="67">
        <v>0</v>
      </c>
      <c r="F12" s="67">
        <v>0</v>
      </c>
      <c r="G12" s="67"/>
      <c r="H12" s="67">
        <v>0</v>
      </c>
      <c r="I12" s="67">
        <v>0</v>
      </c>
      <c r="J12" s="67">
        <v>0</v>
      </c>
      <c r="K12" s="67"/>
      <c r="L12" s="67"/>
      <c r="M12" s="67"/>
      <c r="N12" s="67">
        <v>0</v>
      </c>
      <c r="O12" s="67">
        <v>0</v>
      </c>
      <c r="P12" s="67">
        <v>0</v>
      </c>
      <c r="R12" s="40">
        <f t="shared" si="0"/>
        <v>0</v>
      </c>
      <c r="S12" s="40">
        <f t="shared" si="1"/>
        <v>0</v>
      </c>
      <c r="T12" s="40">
        <f t="shared" si="2"/>
        <v>0</v>
      </c>
    </row>
    <row r="13" spans="1:32" ht="15.75" customHeight="1" x14ac:dyDescent="0.15">
      <c r="A13" s="81">
        <v>43764</v>
      </c>
      <c r="B13" s="67"/>
      <c r="C13" s="82" t="s">
        <v>37</v>
      </c>
      <c r="D13" s="67"/>
      <c r="E13" s="67">
        <v>0</v>
      </c>
      <c r="F13" s="67">
        <v>0</v>
      </c>
      <c r="G13" s="67"/>
      <c r="H13" s="67">
        <v>0</v>
      </c>
      <c r="I13" s="67">
        <v>0</v>
      </c>
      <c r="J13" s="67">
        <v>0</v>
      </c>
      <c r="K13" s="67"/>
      <c r="L13" s="67"/>
      <c r="M13" s="67"/>
      <c r="N13" s="67">
        <v>0</v>
      </c>
      <c r="O13" s="67">
        <v>0</v>
      </c>
      <c r="P13" s="67">
        <v>0</v>
      </c>
      <c r="R13" s="40">
        <f t="shared" si="0"/>
        <v>0</v>
      </c>
      <c r="S13" s="40">
        <f t="shared" si="1"/>
        <v>0</v>
      </c>
      <c r="T13" s="40">
        <f t="shared" si="2"/>
        <v>0</v>
      </c>
    </row>
    <row r="14" spans="1:32" ht="15.75" customHeight="1" x14ac:dyDescent="0.15">
      <c r="A14" s="104">
        <v>43709</v>
      </c>
      <c r="B14" s="103"/>
      <c r="C14" s="82" t="s">
        <v>37</v>
      </c>
      <c r="D14" s="103"/>
      <c r="E14" s="103">
        <v>0</v>
      </c>
      <c r="F14" s="103">
        <v>0</v>
      </c>
      <c r="G14" s="103"/>
      <c r="H14" s="103">
        <v>0</v>
      </c>
      <c r="I14" s="103">
        <v>0</v>
      </c>
      <c r="J14" s="103">
        <v>0</v>
      </c>
      <c r="K14" s="103"/>
      <c r="L14" s="103"/>
      <c r="M14" s="103"/>
      <c r="N14" s="103">
        <v>0</v>
      </c>
      <c r="O14" s="103">
        <v>0</v>
      </c>
      <c r="P14" s="103">
        <v>0</v>
      </c>
      <c r="Q14" s="40">
        <v>19</v>
      </c>
      <c r="R14" s="40">
        <f t="shared" si="0"/>
        <v>0</v>
      </c>
      <c r="S14" s="40">
        <f t="shared" si="1"/>
        <v>0</v>
      </c>
      <c r="T14" s="40">
        <f t="shared" si="2"/>
        <v>0</v>
      </c>
    </row>
    <row r="15" spans="1:32" ht="15.75" customHeight="1" x14ac:dyDescent="0.15">
      <c r="A15" s="89">
        <v>43430</v>
      </c>
      <c r="B15" s="88"/>
      <c r="C15" s="82" t="s">
        <v>37</v>
      </c>
      <c r="D15" s="88"/>
      <c r="E15" s="88">
        <v>0</v>
      </c>
      <c r="F15" s="88">
        <v>0</v>
      </c>
      <c r="G15" s="88"/>
      <c r="H15" s="88">
        <v>0</v>
      </c>
      <c r="I15" s="88">
        <v>0</v>
      </c>
      <c r="J15" s="88">
        <v>0</v>
      </c>
      <c r="K15" s="88"/>
      <c r="L15" s="88"/>
      <c r="M15" s="88" t="s">
        <v>129</v>
      </c>
      <c r="N15" s="88">
        <v>0</v>
      </c>
      <c r="O15" s="88">
        <v>0</v>
      </c>
      <c r="P15" s="88">
        <v>0</v>
      </c>
      <c r="R15" s="40">
        <f t="shared" si="0"/>
        <v>0</v>
      </c>
      <c r="S15" s="40">
        <f t="shared" si="1"/>
        <v>0</v>
      </c>
      <c r="T15" s="40">
        <f t="shared" si="2"/>
        <v>0</v>
      </c>
    </row>
    <row r="16" spans="1:32" ht="15.75" customHeight="1" x14ac:dyDescent="0.15">
      <c r="A16" s="81">
        <v>43428</v>
      </c>
      <c r="B16" s="67"/>
      <c r="C16" s="82" t="s">
        <v>37</v>
      </c>
      <c r="D16" s="67"/>
      <c r="E16" s="67">
        <v>0</v>
      </c>
      <c r="F16" s="67">
        <v>0</v>
      </c>
      <c r="G16" s="67"/>
      <c r="H16" s="67">
        <v>0</v>
      </c>
      <c r="I16" s="67">
        <v>0</v>
      </c>
      <c r="J16" s="67">
        <v>0</v>
      </c>
      <c r="K16" s="67"/>
      <c r="L16" s="67"/>
      <c r="M16" s="67"/>
      <c r="N16" s="67">
        <v>0</v>
      </c>
      <c r="O16" s="67">
        <v>0</v>
      </c>
      <c r="P16" s="67">
        <v>0</v>
      </c>
      <c r="R16" s="40">
        <f t="shared" si="0"/>
        <v>0</v>
      </c>
      <c r="S16" s="40">
        <f t="shared" si="1"/>
        <v>0</v>
      </c>
      <c r="T16" s="40">
        <f t="shared" si="2"/>
        <v>0</v>
      </c>
    </row>
    <row r="17" spans="1:20" ht="15.75" customHeight="1" x14ac:dyDescent="0.15">
      <c r="A17" s="81">
        <v>43398</v>
      </c>
      <c r="B17" s="67"/>
      <c r="C17" s="82" t="s">
        <v>37</v>
      </c>
      <c r="D17" s="67"/>
      <c r="E17" s="67">
        <v>0</v>
      </c>
      <c r="F17" s="67">
        <v>0</v>
      </c>
      <c r="G17" s="67"/>
      <c r="H17" s="67">
        <v>0</v>
      </c>
      <c r="I17" s="67">
        <v>0</v>
      </c>
      <c r="J17" s="67">
        <v>0</v>
      </c>
      <c r="K17" s="67"/>
      <c r="L17" s="67"/>
      <c r="M17" s="67"/>
      <c r="N17" s="67">
        <v>0</v>
      </c>
      <c r="O17" s="67">
        <v>0</v>
      </c>
      <c r="P17" s="67">
        <v>0</v>
      </c>
      <c r="R17" s="40">
        <f t="shared" si="0"/>
        <v>0</v>
      </c>
      <c r="S17" s="40">
        <f t="shared" si="1"/>
        <v>0</v>
      </c>
      <c r="T17" s="40">
        <f t="shared" si="2"/>
        <v>0</v>
      </c>
    </row>
    <row r="18" spans="1:20" ht="15.75" customHeight="1" x14ac:dyDescent="0.15">
      <c r="A18" s="104">
        <v>43348</v>
      </c>
      <c r="B18" s="103"/>
      <c r="C18" s="82" t="s">
        <v>37</v>
      </c>
      <c r="D18" s="103"/>
      <c r="E18" s="103">
        <v>0</v>
      </c>
      <c r="F18" s="103">
        <v>0</v>
      </c>
      <c r="G18" s="103"/>
      <c r="H18" s="103">
        <v>0</v>
      </c>
      <c r="I18" s="103">
        <v>0</v>
      </c>
      <c r="J18" s="103">
        <v>0</v>
      </c>
      <c r="K18" s="103"/>
      <c r="L18" s="103"/>
      <c r="M18" s="103"/>
      <c r="N18" s="103">
        <v>0</v>
      </c>
      <c r="O18" s="103">
        <v>0</v>
      </c>
      <c r="P18" s="103">
        <v>0</v>
      </c>
      <c r="Q18" s="40">
        <v>18</v>
      </c>
      <c r="R18" s="40">
        <f t="shared" si="0"/>
        <v>0</v>
      </c>
      <c r="S18" s="40">
        <f t="shared" si="1"/>
        <v>0</v>
      </c>
      <c r="T18" s="40">
        <f t="shared" si="2"/>
        <v>0</v>
      </c>
    </row>
    <row r="19" spans="1:20" ht="15.75" customHeight="1" x14ac:dyDescent="0.15">
      <c r="A19" s="85">
        <v>43165</v>
      </c>
      <c r="B19" s="84"/>
      <c r="C19" s="82" t="s">
        <v>37</v>
      </c>
      <c r="D19" s="84"/>
      <c r="E19" s="84">
        <v>0</v>
      </c>
      <c r="F19" s="84">
        <v>0</v>
      </c>
      <c r="G19" s="84"/>
      <c r="H19" s="84">
        <v>0</v>
      </c>
      <c r="I19" s="84">
        <v>0</v>
      </c>
      <c r="J19" s="84">
        <v>0</v>
      </c>
      <c r="K19" s="84"/>
      <c r="L19" s="84"/>
      <c r="M19" s="84"/>
      <c r="N19" s="84">
        <v>0</v>
      </c>
      <c r="O19" s="84">
        <v>0</v>
      </c>
      <c r="P19" s="84">
        <v>0</v>
      </c>
      <c r="R19" s="40">
        <f t="shared" si="0"/>
        <v>0</v>
      </c>
      <c r="S19" s="40">
        <f t="shared" si="1"/>
        <v>0</v>
      </c>
      <c r="T19" s="40">
        <f t="shared" si="2"/>
        <v>0</v>
      </c>
    </row>
    <row r="20" spans="1:20" ht="15.75" customHeight="1" x14ac:dyDescent="0.15">
      <c r="A20" s="83">
        <v>43101</v>
      </c>
      <c r="B20" s="82"/>
      <c r="C20" s="82" t="s">
        <v>37</v>
      </c>
      <c r="D20" s="82"/>
      <c r="E20" s="82">
        <v>0</v>
      </c>
      <c r="F20" s="82">
        <v>0</v>
      </c>
      <c r="G20" s="82"/>
      <c r="H20" s="82">
        <v>0</v>
      </c>
      <c r="I20" s="82">
        <v>0</v>
      </c>
      <c r="J20" s="82">
        <v>0</v>
      </c>
      <c r="K20" s="82"/>
      <c r="L20" s="82"/>
      <c r="M20" s="82"/>
      <c r="N20" s="82">
        <v>0</v>
      </c>
      <c r="O20" s="82">
        <v>0</v>
      </c>
      <c r="P20" s="82">
        <v>0</v>
      </c>
      <c r="R20" s="40">
        <f t="shared" si="0"/>
        <v>0</v>
      </c>
      <c r="S20" s="40">
        <f t="shared" si="1"/>
        <v>0</v>
      </c>
      <c r="T20" s="40">
        <f t="shared" si="2"/>
        <v>0</v>
      </c>
    </row>
    <row r="21" spans="1:20" ht="15.75" customHeight="1" x14ac:dyDescent="0.15">
      <c r="A21" s="112">
        <v>43076</v>
      </c>
      <c r="B21" s="67"/>
      <c r="C21" s="82" t="s">
        <v>37</v>
      </c>
      <c r="D21" s="67"/>
      <c r="E21" s="67">
        <v>0</v>
      </c>
      <c r="F21" s="67">
        <v>0</v>
      </c>
      <c r="G21" s="67"/>
      <c r="H21" s="67">
        <v>0</v>
      </c>
      <c r="I21" s="67">
        <v>0</v>
      </c>
      <c r="J21" s="67">
        <v>0</v>
      </c>
      <c r="K21" s="67"/>
      <c r="L21" s="67"/>
      <c r="M21" s="67"/>
      <c r="N21" s="67">
        <v>0</v>
      </c>
      <c r="O21" s="67">
        <v>0</v>
      </c>
      <c r="P21" s="67">
        <v>0</v>
      </c>
      <c r="R21" s="40">
        <f t="shared" si="0"/>
        <v>0</v>
      </c>
      <c r="S21" s="40">
        <f t="shared" si="1"/>
        <v>0</v>
      </c>
      <c r="T21" s="40">
        <f t="shared" si="2"/>
        <v>0</v>
      </c>
    </row>
    <row r="22" spans="1:20" ht="15.75" customHeight="1" x14ac:dyDescent="0.15">
      <c r="A22" s="83">
        <v>42820</v>
      </c>
      <c r="B22" s="82"/>
      <c r="C22" s="82" t="s">
        <v>37</v>
      </c>
      <c r="D22" s="82"/>
      <c r="E22" s="82">
        <v>0</v>
      </c>
      <c r="F22" s="82">
        <v>0</v>
      </c>
      <c r="G22" s="82"/>
      <c r="H22" s="82">
        <v>0</v>
      </c>
      <c r="I22" s="82">
        <v>0</v>
      </c>
      <c r="J22" s="82">
        <v>0</v>
      </c>
      <c r="K22" s="82"/>
      <c r="L22" s="82"/>
      <c r="M22" s="82" t="s">
        <v>132</v>
      </c>
      <c r="N22" s="82">
        <v>0</v>
      </c>
      <c r="O22" s="82">
        <v>0</v>
      </c>
      <c r="P22" s="82">
        <v>0</v>
      </c>
      <c r="R22" s="40">
        <f t="shared" si="0"/>
        <v>0</v>
      </c>
      <c r="S22" s="40">
        <f t="shared" si="1"/>
        <v>0</v>
      </c>
      <c r="T22" s="40">
        <f t="shared" si="2"/>
        <v>0</v>
      </c>
    </row>
    <row r="23" spans="1:20" ht="15.75" customHeight="1" x14ac:dyDescent="0.15">
      <c r="A23" s="111">
        <v>42500</v>
      </c>
      <c r="B23" s="95"/>
      <c r="C23" s="95" t="s">
        <v>11</v>
      </c>
      <c r="D23" s="95"/>
      <c r="E23" s="95">
        <v>3.9380130000000002</v>
      </c>
      <c r="F23" s="95">
        <v>9</v>
      </c>
      <c r="G23" s="95">
        <v>272.2</v>
      </c>
      <c r="H23" s="95">
        <v>272.2</v>
      </c>
      <c r="I23" s="95">
        <v>0</v>
      </c>
      <c r="J23" s="95">
        <v>0</v>
      </c>
      <c r="K23" s="95">
        <v>268.26199920654199</v>
      </c>
      <c r="L23" s="95">
        <v>0.59004799429310395</v>
      </c>
      <c r="M23" s="95"/>
      <c r="N23" s="95">
        <v>9</v>
      </c>
      <c r="O23" s="95">
        <v>0</v>
      </c>
      <c r="P23" s="110">
        <v>0</v>
      </c>
      <c r="R23" s="40">
        <f t="shared" si="0"/>
        <v>3.9380007934580021</v>
      </c>
      <c r="S23" s="40">
        <v>0</v>
      </c>
      <c r="T23" s="40">
        <v>0</v>
      </c>
    </row>
    <row r="24" spans="1:20" ht="15.75" customHeight="1" x14ac:dyDescent="0.15">
      <c r="A24" s="109">
        <v>41924</v>
      </c>
      <c r="B24" s="88"/>
      <c r="C24" s="95" t="s">
        <v>11</v>
      </c>
      <c r="D24" s="88"/>
      <c r="E24" s="88">
        <v>12.521001</v>
      </c>
      <c r="F24" s="88">
        <v>31</v>
      </c>
      <c r="G24" s="88">
        <v>266.5</v>
      </c>
      <c r="H24" s="88">
        <v>266.5</v>
      </c>
      <c r="I24" s="88">
        <v>0</v>
      </c>
      <c r="J24" s="88">
        <v>0</v>
      </c>
      <c r="K24" s="88">
        <v>253.97899948120099</v>
      </c>
      <c r="L24" s="88">
        <v>1.2841564975162101</v>
      </c>
      <c r="M24" s="88"/>
      <c r="N24" s="88">
        <v>31</v>
      </c>
      <c r="O24" s="88">
        <v>0</v>
      </c>
      <c r="P24" s="108">
        <v>0</v>
      </c>
      <c r="R24" s="40">
        <f t="shared" si="0"/>
        <v>12.521000518799013</v>
      </c>
      <c r="S24" s="40">
        <v>0</v>
      </c>
      <c r="T24" s="40">
        <v>0</v>
      </c>
    </row>
    <row r="25" spans="1:20" ht="15.75" customHeight="1" x14ac:dyDescent="0.15">
      <c r="A25" s="89">
        <v>41199</v>
      </c>
      <c r="B25" s="88"/>
      <c r="C25" s="95" t="s">
        <v>11</v>
      </c>
      <c r="D25" s="88"/>
      <c r="E25" s="88">
        <v>19.270004</v>
      </c>
      <c r="F25" s="88">
        <v>55</v>
      </c>
      <c r="G25" s="88">
        <v>281.10000000000002</v>
      </c>
      <c r="H25" s="88">
        <v>281.10000000000002</v>
      </c>
      <c r="I25" s="88">
        <v>277.60000000000002</v>
      </c>
      <c r="J25" s="88">
        <v>0</v>
      </c>
      <c r="K25" s="88">
        <v>261.83000091552702</v>
      </c>
      <c r="L25" s="88">
        <v>0.56506542272976301</v>
      </c>
      <c r="M25" s="88"/>
      <c r="N25" s="88">
        <v>28</v>
      </c>
      <c r="O25" s="88">
        <v>55</v>
      </c>
      <c r="P25" s="108">
        <v>0</v>
      </c>
      <c r="R25" s="40">
        <f t="shared" si="0"/>
        <v>19.269999084473</v>
      </c>
      <c r="S25" s="40">
        <f>I25-K25</f>
        <v>15.769999084473</v>
      </c>
      <c r="T25" s="40">
        <v>0</v>
      </c>
    </row>
    <row r="26" spans="1:20" ht="15.75" customHeight="1" x14ac:dyDescent="0.15">
      <c r="A26" s="85">
        <v>40991</v>
      </c>
      <c r="B26" s="84"/>
      <c r="C26" s="95" t="s">
        <v>11</v>
      </c>
      <c r="D26" s="84"/>
      <c r="E26" s="84">
        <v>14.158989</v>
      </c>
      <c r="F26" s="84">
        <v>43</v>
      </c>
      <c r="G26" s="84">
        <v>287.8</v>
      </c>
      <c r="H26" s="84">
        <v>287.8</v>
      </c>
      <c r="I26" s="84">
        <v>285.7</v>
      </c>
      <c r="J26" s="84">
        <v>276.5</v>
      </c>
      <c r="K26" s="84">
        <v>273.64099914550701</v>
      </c>
      <c r="L26" s="84">
        <v>0.33648032499570202</v>
      </c>
      <c r="M26" s="84"/>
      <c r="N26" s="84">
        <v>26</v>
      </c>
      <c r="O26" s="84">
        <v>43</v>
      </c>
      <c r="P26" s="101">
        <v>2</v>
      </c>
      <c r="R26" s="40">
        <f t="shared" si="0"/>
        <v>14.159000854493001</v>
      </c>
      <c r="S26" s="40">
        <f>I26-K26</f>
        <v>12.059000854492979</v>
      </c>
      <c r="T26" s="40">
        <f>J26-K26</f>
        <v>2.8590008544929901</v>
      </c>
    </row>
    <row r="27" spans="1:20" ht="15.75" customHeight="1" x14ac:dyDescent="0.15">
      <c r="A27" s="85">
        <v>40982</v>
      </c>
      <c r="B27" s="84"/>
      <c r="C27" s="95" t="s">
        <v>11</v>
      </c>
      <c r="D27" s="84"/>
      <c r="E27" s="84">
        <v>15.241</v>
      </c>
      <c r="F27" s="84">
        <v>38</v>
      </c>
      <c r="G27" s="84">
        <v>277</v>
      </c>
      <c r="H27" s="84">
        <v>277</v>
      </c>
      <c r="I27" s="84">
        <v>273.8</v>
      </c>
      <c r="J27" s="84">
        <v>268.3</v>
      </c>
      <c r="K27" s="84">
        <v>261.758999938964</v>
      </c>
      <c r="L27" s="84">
        <v>0.55210406393787903</v>
      </c>
      <c r="M27" s="84" t="s">
        <v>131</v>
      </c>
      <c r="N27" s="84">
        <v>38</v>
      </c>
      <c r="O27" s="84">
        <v>42</v>
      </c>
      <c r="P27" s="107">
        <v>5</v>
      </c>
      <c r="R27" s="40">
        <f t="shared" si="0"/>
        <v>15.241000061036004</v>
      </c>
      <c r="S27" s="40">
        <f>I27-K27</f>
        <v>12.041000061036016</v>
      </c>
      <c r="T27" s="40">
        <f>J27-K27</f>
        <v>6.5410000610360157</v>
      </c>
    </row>
    <row r="28" spans="1:20" ht="15.75" customHeight="1" x14ac:dyDescent="0.15">
      <c r="A28" s="85">
        <v>40934</v>
      </c>
      <c r="B28" s="84"/>
      <c r="C28" s="95" t="s">
        <v>11</v>
      </c>
      <c r="D28" s="84"/>
      <c r="E28" s="84">
        <v>29.165012000000001</v>
      </c>
      <c r="F28" s="84">
        <v>84</v>
      </c>
      <c r="G28" s="84">
        <v>285.2</v>
      </c>
      <c r="H28" s="84">
        <v>285.2</v>
      </c>
      <c r="I28" s="84">
        <v>268.89999999999998</v>
      </c>
      <c r="J28" s="84">
        <v>282.60000000000002</v>
      </c>
      <c r="K28" s="84">
        <v>256.03500045776298</v>
      </c>
      <c r="L28" s="84">
        <v>0.83813748460161097</v>
      </c>
      <c r="M28" s="84" t="s">
        <v>130</v>
      </c>
      <c r="N28" s="84">
        <v>82</v>
      </c>
      <c r="O28" s="84">
        <v>84</v>
      </c>
      <c r="P28" s="107">
        <v>9</v>
      </c>
      <c r="R28" s="40">
        <f t="shared" si="0"/>
        <v>29.164999542237013</v>
      </c>
      <c r="S28" s="40">
        <f>I28-K28</f>
        <v>12.864999542237001</v>
      </c>
      <c r="T28" s="40">
        <f>J28-K28</f>
        <v>26.564999542237047</v>
      </c>
    </row>
    <row r="29" spans="1:20" ht="15.75" customHeight="1" x14ac:dyDescent="0.15">
      <c r="A29" s="83">
        <v>40911</v>
      </c>
      <c r="B29" s="82"/>
      <c r="C29" s="95" t="s">
        <v>11</v>
      </c>
      <c r="D29" s="82"/>
      <c r="E29" s="82">
        <v>21.026009999999999</v>
      </c>
      <c r="F29" s="82"/>
      <c r="G29" s="82">
        <v>280.7</v>
      </c>
      <c r="H29" s="82">
        <v>280.7</v>
      </c>
      <c r="I29" s="82">
        <v>276.5</v>
      </c>
      <c r="J29" s="82">
        <v>268.3</v>
      </c>
      <c r="K29" s="82">
        <v>259.67400085449202</v>
      </c>
      <c r="L29" s="82">
        <v>0.73561238610498603</v>
      </c>
      <c r="M29" s="82" t="s">
        <v>128</v>
      </c>
      <c r="N29" s="82">
        <v>55</v>
      </c>
      <c r="O29" s="82">
        <v>62</v>
      </c>
      <c r="P29" s="106">
        <v>15</v>
      </c>
      <c r="R29" s="40">
        <f t="shared" si="0"/>
        <v>21.025999145507967</v>
      </c>
      <c r="S29" s="40">
        <f>I29-K29</f>
        <v>16.825999145507978</v>
      </c>
      <c r="T29" s="40">
        <f>J29-K29</f>
        <v>8.6259991455079899</v>
      </c>
    </row>
    <row r="30" spans="1:20" ht="15.75" customHeight="1" x14ac:dyDescent="0.15">
      <c r="A30" s="81">
        <v>40877</v>
      </c>
      <c r="B30" s="67"/>
      <c r="C30" s="95" t="s">
        <v>11</v>
      </c>
      <c r="D30" s="67"/>
      <c r="E30" s="67">
        <v>40.088993000000002</v>
      </c>
      <c r="F30" s="67">
        <v>54</v>
      </c>
      <c r="G30" s="67">
        <v>294.39999999999998</v>
      </c>
      <c r="H30" s="67">
        <v>294.39999999999998</v>
      </c>
      <c r="I30" s="67">
        <v>0</v>
      </c>
      <c r="J30" s="67">
        <v>265.60000000000002</v>
      </c>
      <c r="K30" s="67">
        <v>254.31100051879801</v>
      </c>
      <c r="L30" s="67">
        <v>0.92735041559022102</v>
      </c>
      <c r="M30" s="67" t="s">
        <v>129</v>
      </c>
      <c r="N30" s="67">
        <v>54</v>
      </c>
      <c r="O30" s="67"/>
      <c r="P30" s="105">
        <v>7</v>
      </c>
      <c r="R30" s="40">
        <f t="shared" si="0"/>
        <v>40.088999481201967</v>
      </c>
      <c r="S30" s="40">
        <v>0</v>
      </c>
      <c r="T30" s="40">
        <f>J30-K30</f>
        <v>11.288999481202012</v>
      </c>
    </row>
    <row r="31" spans="1:20" ht="15.75" customHeight="1" x14ac:dyDescent="0.15">
      <c r="A31" s="104">
        <v>40799</v>
      </c>
      <c r="B31" s="103"/>
      <c r="C31" s="95" t="s">
        <v>11</v>
      </c>
      <c r="D31" s="103"/>
      <c r="E31" s="103">
        <v>23.206993000000001</v>
      </c>
      <c r="F31" s="103">
        <v>65</v>
      </c>
      <c r="G31" s="103">
        <v>292.39999999999998</v>
      </c>
      <c r="H31" s="103">
        <v>291.2</v>
      </c>
      <c r="I31" s="103">
        <v>292.39999999999998</v>
      </c>
      <c r="J31" s="103">
        <v>0</v>
      </c>
      <c r="K31" s="103">
        <v>269.19300018310503</v>
      </c>
      <c r="L31" s="103">
        <v>0.75713424977000399</v>
      </c>
      <c r="M31" s="103"/>
      <c r="N31" s="103">
        <v>49</v>
      </c>
      <c r="O31" s="103">
        <v>65</v>
      </c>
      <c r="P31" s="102">
        <v>0</v>
      </c>
      <c r="Q31" s="40">
        <v>11</v>
      </c>
      <c r="R31" s="40">
        <f t="shared" si="0"/>
        <v>22.006999816894961</v>
      </c>
      <c r="S31" s="40">
        <f t="shared" ref="S31:S54" si="3">I31-K31</f>
        <v>23.20699981689495</v>
      </c>
      <c r="T31" s="40">
        <v>0</v>
      </c>
    </row>
    <row r="32" spans="1:20" ht="15.75" customHeight="1" x14ac:dyDescent="0.15">
      <c r="A32" s="85">
        <v>40614</v>
      </c>
      <c r="B32" s="84"/>
      <c r="C32" s="95" t="s">
        <v>11</v>
      </c>
      <c r="D32" s="84"/>
      <c r="E32" s="84">
        <v>44.498004999999999</v>
      </c>
      <c r="F32" s="84">
        <v>89</v>
      </c>
      <c r="G32" s="84">
        <v>299.60000000000002</v>
      </c>
      <c r="H32" s="84">
        <v>299.60000000000002</v>
      </c>
      <c r="I32" s="84">
        <v>276.10000000000002</v>
      </c>
      <c r="J32" s="84">
        <v>267.2</v>
      </c>
      <c r="K32" s="84">
        <v>255.10200119018501</v>
      </c>
      <c r="L32" s="84">
        <v>0.87384072851074901</v>
      </c>
      <c r="M32" s="84" t="s">
        <v>128</v>
      </c>
      <c r="N32" s="84">
        <v>73</v>
      </c>
      <c r="O32" s="84">
        <v>89</v>
      </c>
      <c r="P32" s="101">
        <v>16</v>
      </c>
      <c r="R32" s="40">
        <f t="shared" si="0"/>
        <v>44.497998809815016</v>
      </c>
      <c r="S32" s="40">
        <f t="shared" si="3"/>
        <v>20.997998809815016</v>
      </c>
      <c r="T32" s="40">
        <f>J32-K32</f>
        <v>12.097998809814982</v>
      </c>
    </row>
    <row r="33" spans="1:20" ht="15.75" customHeight="1" x14ac:dyDescent="0.15">
      <c r="A33" s="83">
        <v>40591</v>
      </c>
      <c r="B33" s="82"/>
      <c r="C33" s="95" t="s">
        <v>11</v>
      </c>
      <c r="D33" s="82"/>
      <c r="E33" s="82">
        <v>27.918006999999999</v>
      </c>
      <c r="F33" s="82">
        <v>72</v>
      </c>
      <c r="G33" s="82">
        <v>294.10000000000002</v>
      </c>
      <c r="H33" s="82">
        <v>294.10000000000002</v>
      </c>
      <c r="I33" s="82">
        <v>280.5</v>
      </c>
      <c r="J33" s="82">
        <v>275.2</v>
      </c>
      <c r="K33" s="82">
        <v>266.181999206542</v>
      </c>
      <c r="L33" s="82">
        <v>0.46051611547613702</v>
      </c>
      <c r="M33" s="82" t="s">
        <v>127</v>
      </c>
      <c r="N33" s="82">
        <v>66</v>
      </c>
      <c r="O33" s="82">
        <v>72</v>
      </c>
      <c r="P33" s="100">
        <v>11</v>
      </c>
      <c r="R33" s="40">
        <f t="shared" si="0"/>
        <v>27.91800079345802</v>
      </c>
      <c r="S33" s="40">
        <f t="shared" si="3"/>
        <v>14.318000793457998</v>
      </c>
      <c r="T33" s="40">
        <f>J33-K33</f>
        <v>9.0180007934579862</v>
      </c>
    </row>
    <row r="34" spans="1:20" ht="15.75" customHeight="1" x14ac:dyDescent="0.15">
      <c r="A34" s="99">
        <v>40538</v>
      </c>
      <c r="B34" s="98"/>
      <c r="C34" s="95" t="s">
        <v>11</v>
      </c>
      <c r="D34" s="98"/>
      <c r="E34" s="98">
        <v>34.862009999999998</v>
      </c>
      <c r="F34" s="98">
        <v>134</v>
      </c>
      <c r="G34" s="98">
        <v>291.7</v>
      </c>
      <c r="H34" s="98">
        <v>284.39999999999998</v>
      </c>
      <c r="I34" s="98">
        <v>291.7</v>
      </c>
      <c r="J34" s="98">
        <v>0</v>
      </c>
      <c r="K34" s="98">
        <v>256.83800018310501</v>
      </c>
      <c r="L34" s="98">
        <v>0.96185010263731896</v>
      </c>
      <c r="M34" s="98" t="s">
        <v>126</v>
      </c>
      <c r="N34" s="98">
        <v>97</v>
      </c>
      <c r="O34" s="98">
        <v>134</v>
      </c>
      <c r="P34" s="97">
        <v>0</v>
      </c>
      <c r="R34" s="40">
        <f t="shared" si="0"/>
        <v>27.561999816894968</v>
      </c>
      <c r="S34" s="40">
        <f t="shared" si="3"/>
        <v>34.861999816894979</v>
      </c>
      <c r="T34" s="40">
        <v>0</v>
      </c>
    </row>
    <row r="35" spans="1:20" ht="15.75" customHeight="1" x14ac:dyDescent="0.15">
      <c r="A35" s="93">
        <v>40509</v>
      </c>
      <c r="B35" s="77"/>
      <c r="C35" s="95" t="s">
        <v>11</v>
      </c>
      <c r="D35" s="77"/>
      <c r="E35" s="77">
        <v>30.721993999999999</v>
      </c>
      <c r="F35" s="77">
        <v>114</v>
      </c>
      <c r="G35" s="77">
        <v>285.89999999999998</v>
      </c>
      <c r="H35" s="77">
        <v>285.89999999999998</v>
      </c>
      <c r="I35" s="77">
        <v>284.2</v>
      </c>
      <c r="J35" s="77">
        <v>0</v>
      </c>
      <c r="K35" s="77">
        <v>255.17799987792901</v>
      </c>
      <c r="L35" s="77">
        <v>0.834215576720713</v>
      </c>
      <c r="M35" s="77"/>
      <c r="N35" s="77">
        <v>103</v>
      </c>
      <c r="O35" s="77">
        <v>114</v>
      </c>
      <c r="P35" s="94">
        <v>0</v>
      </c>
      <c r="Q35" s="96">
        <v>44842</v>
      </c>
      <c r="R35" s="40">
        <f t="shared" si="0"/>
        <v>30.722000122070966</v>
      </c>
      <c r="S35" s="40">
        <f t="shared" si="3"/>
        <v>29.022000122070978</v>
      </c>
      <c r="T35" s="40">
        <v>0</v>
      </c>
    </row>
    <row r="36" spans="1:20" ht="15.75" customHeight="1" x14ac:dyDescent="0.15">
      <c r="A36" s="92">
        <v>40269</v>
      </c>
      <c r="B36" s="77"/>
      <c r="C36" s="95" t="s">
        <v>11</v>
      </c>
      <c r="D36" s="77"/>
      <c r="E36" s="77">
        <v>120</v>
      </c>
      <c r="F36" s="77">
        <v>297</v>
      </c>
      <c r="G36" s="77">
        <f>120 + K36</f>
        <v>381.035999755859</v>
      </c>
      <c r="H36" s="77">
        <v>0</v>
      </c>
      <c r="I36" s="77">
        <v>381.035999755859</v>
      </c>
      <c r="J36" s="77">
        <v>0</v>
      </c>
      <c r="K36" s="77">
        <v>261.035999755859</v>
      </c>
      <c r="L36" s="77">
        <v>1.78216218462911</v>
      </c>
      <c r="M36" s="77"/>
      <c r="N36" s="77">
        <v>0</v>
      </c>
      <c r="O36" s="77">
        <v>297</v>
      </c>
      <c r="P36" s="94">
        <v>0</v>
      </c>
      <c r="R36" s="40">
        <v>0</v>
      </c>
      <c r="S36" s="40">
        <f t="shared" si="3"/>
        <v>120</v>
      </c>
      <c r="T36" s="40">
        <v>0</v>
      </c>
    </row>
    <row r="37" spans="1:20" ht="15.75" customHeight="1" x14ac:dyDescent="0.15">
      <c r="A37" s="92">
        <v>40262</v>
      </c>
      <c r="B37" s="77"/>
      <c r="C37" s="95" t="s">
        <v>11</v>
      </c>
      <c r="D37" s="77"/>
      <c r="E37" s="77">
        <v>120</v>
      </c>
      <c r="F37" s="77">
        <v>171</v>
      </c>
      <c r="G37" s="77">
        <f>120 + K37</f>
        <v>384.84200012206998</v>
      </c>
      <c r="H37" s="77">
        <v>0</v>
      </c>
      <c r="I37" s="77">
        <v>384.84200012206998</v>
      </c>
      <c r="J37" s="77">
        <v>0</v>
      </c>
      <c r="K37" s="77">
        <v>264.84200012206998</v>
      </c>
      <c r="L37" s="77">
        <v>0.508760188837869</v>
      </c>
      <c r="M37" s="77"/>
      <c r="N37" s="77">
        <v>0</v>
      </c>
      <c r="O37" s="77">
        <v>171</v>
      </c>
      <c r="P37" s="94">
        <v>0</v>
      </c>
      <c r="R37" s="40">
        <v>0</v>
      </c>
      <c r="S37" s="40">
        <f t="shared" si="3"/>
        <v>120</v>
      </c>
      <c r="T37" s="40">
        <v>0</v>
      </c>
    </row>
    <row r="38" spans="1:20" ht="15.75" customHeight="1" x14ac:dyDescent="0.15">
      <c r="A38" s="92">
        <v>40230</v>
      </c>
      <c r="B38" s="77"/>
      <c r="C38" s="77" t="s">
        <v>37</v>
      </c>
      <c r="D38" s="77"/>
      <c r="E38" s="77">
        <v>0</v>
      </c>
      <c r="F38" s="77">
        <v>0</v>
      </c>
      <c r="G38" s="77"/>
      <c r="H38" s="77">
        <v>0</v>
      </c>
      <c r="I38" s="77">
        <v>0</v>
      </c>
      <c r="J38" s="77">
        <v>0</v>
      </c>
      <c r="K38" s="77"/>
      <c r="L38" s="77"/>
      <c r="M38" s="77"/>
      <c r="N38" s="77">
        <v>0</v>
      </c>
      <c r="O38" s="77">
        <v>0</v>
      </c>
      <c r="P38" s="77">
        <v>0</v>
      </c>
      <c r="R38" s="40">
        <f t="shared" ref="R38:R54" si="4">H38-K38</f>
        <v>0</v>
      </c>
      <c r="S38" s="40">
        <f t="shared" si="3"/>
        <v>0</v>
      </c>
      <c r="T38" s="40">
        <f t="shared" ref="T38:T54" si="5">J38-K38</f>
        <v>0</v>
      </c>
    </row>
    <row r="39" spans="1:20" ht="15.75" customHeight="1" x14ac:dyDescent="0.15">
      <c r="A39" s="92">
        <v>40182</v>
      </c>
      <c r="B39" s="77"/>
      <c r="C39" s="77" t="s">
        <v>37</v>
      </c>
      <c r="D39" s="77"/>
      <c r="E39" s="77">
        <v>0</v>
      </c>
      <c r="F39" s="77">
        <v>0</v>
      </c>
      <c r="G39" s="77"/>
      <c r="H39" s="77">
        <v>0</v>
      </c>
      <c r="I39" s="77">
        <v>0</v>
      </c>
      <c r="J39" s="77">
        <v>0</v>
      </c>
      <c r="K39" s="77"/>
      <c r="L39" s="77"/>
      <c r="M39" s="77"/>
      <c r="N39" s="77">
        <v>0</v>
      </c>
      <c r="O39" s="77">
        <v>0</v>
      </c>
      <c r="P39" s="77">
        <v>0</v>
      </c>
      <c r="R39" s="40">
        <f t="shared" si="4"/>
        <v>0</v>
      </c>
      <c r="S39" s="40">
        <f t="shared" si="3"/>
        <v>0</v>
      </c>
      <c r="T39" s="40">
        <f t="shared" si="5"/>
        <v>0</v>
      </c>
    </row>
    <row r="40" spans="1:20" ht="15.75" customHeight="1" x14ac:dyDescent="0.15">
      <c r="A40" s="93">
        <v>40173</v>
      </c>
      <c r="B40" s="77"/>
      <c r="C40" s="77" t="s">
        <v>37</v>
      </c>
      <c r="D40" s="77"/>
      <c r="E40" s="77">
        <v>0</v>
      </c>
      <c r="F40" s="77">
        <v>0</v>
      </c>
      <c r="G40" s="77"/>
      <c r="H40" s="77">
        <v>0</v>
      </c>
      <c r="I40" s="77">
        <v>0</v>
      </c>
      <c r="J40" s="77">
        <v>0</v>
      </c>
      <c r="K40" s="77"/>
      <c r="L40" s="77"/>
      <c r="M40" s="77" t="s">
        <v>124</v>
      </c>
      <c r="N40" s="77">
        <v>0</v>
      </c>
      <c r="O40" s="77">
        <v>0</v>
      </c>
      <c r="P40" s="77">
        <v>0</v>
      </c>
      <c r="R40" s="40">
        <f t="shared" si="4"/>
        <v>0</v>
      </c>
      <c r="S40" s="40">
        <f t="shared" si="3"/>
        <v>0</v>
      </c>
      <c r="T40" s="40">
        <f t="shared" si="5"/>
        <v>0</v>
      </c>
    </row>
    <row r="41" spans="1:20" ht="15.75" customHeight="1" x14ac:dyDescent="0.15">
      <c r="A41" s="92">
        <v>39853</v>
      </c>
      <c r="B41" s="77"/>
      <c r="C41" s="77" t="s">
        <v>37</v>
      </c>
      <c r="D41" s="77"/>
      <c r="E41" s="77">
        <v>0</v>
      </c>
      <c r="F41" s="77">
        <v>0</v>
      </c>
      <c r="G41" s="77"/>
      <c r="H41" s="77">
        <v>0</v>
      </c>
      <c r="I41" s="77">
        <v>0</v>
      </c>
      <c r="J41" s="77">
        <v>0</v>
      </c>
      <c r="K41" s="77"/>
      <c r="L41" s="77"/>
      <c r="M41" s="77" t="s">
        <v>124</v>
      </c>
      <c r="N41" s="77">
        <v>0</v>
      </c>
      <c r="O41" s="77">
        <v>0</v>
      </c>
      <c r="P41" s="77">
        <v>0</v>
      </c>
      <c r="R41" s="40">
        <f t="shared" si="4"/>
        <v>0</v>
      </c>
      <c r="S41" s="40">
        <f t="shared" si="3"/>
        <v>0</v>
      </c>
      <c r="T41" s="40">
        <f t="shared" si="5"/>
        <v>0</v>
      </c>
    </row>
    <row r="42" spans="1:20" ht="15.75" customHeight="1" x14ac:dyDescent="0.15">
      <c r="A42" s="92">
        <v>39844</v>
      </c>
      <c r="B42" s="77"/>
      <c r="C42" s="77" t="s">
        <v>37</v>
      </c>
      <c r="D42" s="77"/>
      <c r="E42" s="77">
        <v>0</v>
      </c>
      <c r="F42" s="77">
        <v>0</v>
      </c>
      <c r="G42" s="77"/>
      <c r="H42" s="77">
        <v>0</v>
      </c>
      <c r="I42" s="77">
        <v>0</v>
      </c>
      <c r="J42" s="77">
        <v>0</v>
      </c>
      <c r="K42" s="77"/>
      <c r="L42" s="77"/>
      <c r="M42" s="77"/>
      <c r="N42" s="77">
        <v>0</v>
      </c>
      <c r="O42" s="77">
        <v>0</v>
      </c>
      <c r="P42" s="77">
        <v>0</v>
      </c>
      <c r="R42" s="40">
        <f t="shared" si="4"/>
        <v>0</v>
      </c>
      <c r="S42" s="40">
        <f t="shared" si="3"/>
        <v>0</v>
      </c>
      <c r="T42" s="40">
        <f t="shared" si="5"/>
        <v>0</v>
      </c>
    </row>
    <row r="43" spans="1:20" ht="15.75" customHeight="1" x14ac:dyDescent="0.15">
      <c r="A43" s="91">
        <v>39542</v>
      </c>
      <c r="B43" s="90"/>
      <c r="C43" s="77" t="s">
        <v>37</v>
      </c>
      <c r="D43" s="90"/>
      <c r="E43" s="90">
        <v>0</v>
      </c>
      <c r="F43" s="90">
        <v>0</v>
      </c>
      <c r="G43" s="90"/>
      <c r="H43" s="90">
        <v>0</v>
      </c>
      <c r="I43" s="90">
        <v>0</v>
      </c>
      <c r="J43" s="90">
        <v>0</v>
      </c>
      <c r="K43" s="90"/>
      <c r="L43" s="90"/>
      <c r="M43" s="90"/>
      <c r="N43" s="90">
        <v>0</v>
      </c>
      <c r="O43" s="90">
        <v>0</v>
      </c>
      <c r="P43" s="90">
        <v>0</v>
      </c>
      <c r="R43" s="40">
        <f t="shared" si="4"/>
        <v>0</v>
      </c>
      <c r="S43" s="40">
        <f t="shared" si="3"/>
        <v>0</v>
      </c>
      <c r="T43" s="40">
        <f t="shared" si="5"/>
        <v>0</v>
      </c>
    </row>
    <row r="44" spans="1:20" ht="15.75" customHeight="1" x14ac:dyDescent="0.15">
      <c r="A44" s="89">
        <v>39444</v>
      </c>
      <c r="B44" s="88"/>
      <c r="C44" s="77" t="s">
        <v>37</v>
      </c>
      <c r="D44" s="88"/>
      <c r="E44" s="88">
        <v>0</v>
      </c>
      <c r="F44" s="88">
        <v>0</v>
      </c>
      <c r="G44" s="88"/>
      <c r="H44" s="88">
        <v>0</v>
      </c>
      <c r="I44" s="88">
        <v>0</v>
      </c>
      <c r="J44" s="88">
        <v>0</v>
      </c>
      <c r="K44" s="88"/>
      <c r="L44" s="88"/>
      <c r="M44" s="88" t="s">
        <v>125</v>
      </c>
      <c r="N44" s="88">
        <v>0</v>
      </c>
      <c r="O44" s="88">
        <v>0</v>
      </c>
      <c r="P44" s="88">
        <v>0</v>
      </c>
      <c r="R44" s="40">
        <f t="shared" si="4"/>
        <v>0</v>
      </c>
      <c r="S44" s="40">
        <f t="shared" si="3"/>
        <v>0</v>
      </c>
      <c r="T44" s="40">
        <f t="shared" si="5"/>
        <v>0</v>
      </c>
    </row>
    <row r="45" spans="1:20" ht="15.75" customHeight="1" x14ac:dyDescent="0.15">
      <c r="A45" s="89">
        <v>39046</v>
      </c>
      <c r="B45" s="88"/>
      <c r="C45" s="77" t="s">
        <v>37</v>
      </c>
      <c r="D45" s="88"/>
      <c r="E45" s="88">
        <v>0</v>
      </c>
      <c r="F45" s="88">
        <v>0</v>
      </c>
      <c r="G45" s="88"/>
      <c r="H45" s="88">
        <v>0</v>
      </c>
      <c r="I45" s="88">
        <v>0</v>
      </c>
      <c r="J45" s="88">
        <v>0</v>
      </c>
      <c r="K45" s="88"/>
      <c r="L45" s="88"/>
      <c r="M45" s="88" t="s">
        <v>124</v>
      </c>
      <c r="N45" s="88">
        <v>0</v>
      </c>
      <c r="O45" s="88">
        <v>0</v>
      </c>
      <c r="P45" s="88">
        <v>0</v>
      </c>
      <c r="R45" s="40">
        <f t="shared" si="4"/>
        <v>0</v>
      </c>
      <c r="S45" s="40">
        <f t="shared" si="3"/>
        <v>0</v>
      </c>
      <c r="T45" s="40">
        <f t="shared" si="5"/>
        <v>0</v>
      </c>
    </row>
    <row r="46" spans="1:20" ht="15.75" customHeight="1" x14ac:dyDescent="0.15">
      <c r="A46" s="83">
        <v>38806</v>
      </c>
      <c r="B46" s="82"/>
      <c r="C46" s="77" t="s">
        <v>37</v>
      </c>
      <c r="D46" s="82"/>
      <c r="E46" s="82">
        <v>0</v>
      </c>
      <c r="F46" s="82">
        <v>0</v>
      </c>
      <c r="G46" s="82"/>
      <c r="H46" s="82">
        <v>0</v>
      </c>
      <c r="I46" s="82">
        <v>0</v>
      </c>
      <c r="J46" s="82">
        <v>0</v>
      </c>
      <c r="K46" s="82"/>
      <c r="L46" s="82"/>
      <c r="M46" s="82"/>
      <c r="N46" s="82">
        <v>0</v>
      </c>
      <c r="O46" s="82">
        <v>0</v>
      </c>
      <c r="P46" s="82">
        <v>0</v>
      </c>
      <c r="R46" s="40">
        <f t="shared" si="4"/>
        <v>0</v>
      </c>
      <c r="S46" s="40">
        <f t="shared" si="3"/>
        <v>0</v>
      </c>
      <c r="T46" s="40">
        <f t="shared" si="5"/>
        <v>0</v>
      </c>
    </row>
    <row r="47" spans="1:20" ht="15.75" customHeight="1" x14ac:dyDescent="0.15">
      <c r="A47" s="81">
        <v>38708</v>
      </c>
      <c r="B47" s="67"/>
      <c r="C47" s="77" t="s">
        <v>37</v>
      </c>
      <c r="D47" s="67"/>
      <c r="E47" s="67">
        <v>0</v>
      </c>
      <c r="F47" s="67">
        <v>0</v>
      </c>
      <c r="G47" s="67"/>
      <c r="H47" s="67">
        <v>0</v>
      </c>
      <c r="I47" s="67">
        <v>0</v>
      </c>
      <c r="J47" s="67">
        <v>0</v>
      </c>
      <c r="K47" s="67"/>
      <c r="L47" s="67"/>
      <c r="M47" s="67" t="s">
        <v>125</v>
      </c>
      <c r="N47" s="67">
        <v>0</v>
      </c>
      <c r="O47" s="67">
        <v>0</v>
      </c>
      <c r="P47" s="67">
        <v>0</v>
      </c>
      <c r="R47" s="40">
        <f t="shared" si="4"/>
        <v>0</v>
      </c>
      <c r="S47" s="40">
        <f t="shared" si="3"/>
        <v>0</v>
      </c>
      <c r="T47" s="40">
        <f t="shared" si="5"/>
        <v>0</v>
      </c>
    </row>
    <row r="48" spans="1:20" ht="15.75" customHeight="1" x14ac:dyDescent="0.15">
      <c r="A48" s="87">
        <v>38068</v>
      </c>
      <c r="B48" s="86"/>
      <c r="C48" s="77" t="s">
        <v>37</v>
      </c>
      <c r="D48" s="86"/>
      <c r="E48" s="86">
        <v>0</v>
      </c>
      <c r="F48" s="86">
        <v>0</v>
      </c>
      <c r="G48" s="86"/>
      <c r="H48" s="86">
        <v>0</v>
      </c>
      <c r="I48" s="86">
        <v>0</v>
      </c>
      <c r="J48" s="86">
        <v>0</v>
      </c>
      <c r="K48" s="86"/>
      <c r="L48" s="86"/>
      <c r="M48" s="86" t="s">
        <v>124</v>
      </c>
      <c r="N48" s="86">
        <v>0</v>
      </c>
      <c r="O48" s="86">
        <v>0</v>
      </c>
      <c r="P48" s="86">
        <v>0</v>
      </c>
      <c r="R48" s="40">
        <f t="shared" si="4"/>
        <v>0</v>
      </c>
      <c r="S48" s="40">
        <f t="shared" si="3"/>
        <v>0</v>
      </c>
      <c r="T48" s="40">
        <f t="shared" si="5"/>
        <v>0</v>
      </c>
    </row>
    <row r="49" spans="1:20" ht="15.75" customHeight="1" x14ac:dyDescent="0.15">
      <c r="A49" s="85">
        <v>38063</v>
      </c>
      <c r="B49" s="84"/>
      <c r="C49" s="77" t="s">
        <v>37</v>
      </c>
      <c r="D49" s="84"/>
      <c r="E49" s="84">
        <v>0</v>
      </c>
      <c r="F49" s="84">
        <v>0</v>
      </c>
      <c r="G49" s="84"/>
      <c r="H49" s="84">
        <v>0</v>
      </c>
      <c r="I49" s="84">
        <v>0</v>
      </c>
      <c r="J49" s="84">
        <v>0</v>
      </c>
      <c r="K49" s="84"/>
      <c r="L49" s="84"/>
      <c r="M49" s="84"/>
      <c r="N49" s="84">
        <v>0</v>
      </c>
      <c r="O49" s="84">
        <v>0</v>
      </c>
      <c r="P49" s="84">
        <v>0</v>
      </c>
      <c r="R49" s="40">
        <f t="shared" si="4"/>
        <v>0</v>
      </c>
      <c r="S49" s="40">
        <f t="shared" si="3"/>
        <v>0</v>
      </c>
      <c r="T49" s="40">
        <f t="shared" si="5"/>
        <v>0</v>
      </c>
    </row>
    <row r="50" spans="1:20" ht="15.75" customHeight="1" x14ac:dyDescent="0.15">
      <c r="A50" s="83">
        <v>38013</v>
      </c>
      <c r="B50" s="82"/>
      <c r="C50" s="77" t="s">
        <v>37</v>
      </c>
      <c r="D50" s="82"/>
      <c r="E50" s="82">
        <v>0</v>
      </c>
      <c r="F50" s="82">
        <v>0</v>
      </c>
      <c r="G50" s="82"/>
      <c r="H50" s="82">
        <v>0</v>
      </c>
      <c r="I50" s="82">
        <v>0</v>
      </c>
      <c r="J50" s="82">
        <v>0</v>
      </c>
      <c r="K50" s="82"/>
      <c r="L50" s="82"/>
      <c r="M50" s="82"/>
      <c r="N50" s="82">
        <v>0</v>
      </c>
      <c r="O50" s="82">
        <v>0</v>
      </c>
      <c r="P50" s="82">
        <v>0</v>
      </c>
      <c r="R50" s="40">
        <f t="shared" si="4"/>
        <v>0</v>
      </c>
      <c r="S50" s="40">
        <f t="shared" si="3"/>
        <v>0</v>
      </c>
      <c r="T50" s="40">
        <f t="shared" si="5"/>
        <v>0</v>
      </c>
    </row>
    <row r="51" spans="1:20" ht="15.75" customHeight="1" x14ac:dyDescent="0.15">
      <c r="A51" s="83">
        <v>37638</v>
      </c>
      <c r="B51" s="82"/>
      <c r="C51" s="77" t="s">
        <v>37</v>
      </c>
      <c r="D51" s="82"/>
      <c r="E51" s="82">
        <v>0</v>
      </c>
      <c r="F51" s="82">
        <v>0</v>
      </c>
      <c r="G51" s="82"/>
      <c r="H51" s="82">
        <v>0</v>
      </c>
      <c r="I51" s="82">
        <v>0</v>
      </c>
      <c r="J51" s="82">
        <v>0</v>
      </c>
      <c r="K51" s="82"/>
      <c r="L51" s="82"/>
      <c r="M51" s="82" t="s">
        <v>123</v>
      </c>
      <c r="N51" s="82">
        <v>0</v>
      </c>
      <c r="O51" s="82">
        <v>0</v>
      </c>
      <c r="P51" s="82">
        <v>0</v>
      </c>
      <c r="R51" s="40">
        <f t="shared" si="4"/>
        <v>0</v>
      </c>
      <c r="S51" s="40">
        <f t="shared" si="3"/>
        <v>0</v>
      </c>
      <c r="T51" s="40">
        <f t="shared" si="5"/>
        <v>0</v>
      </c>
    </row>
    <row r="52" spans="1:20" ht="15.75" customHeight="1" x14ac:dyDescent="0.15">
      <c r="A52" s="81">
        <v>37574</v>
      </c>
      <c r="B52" s="67"/>
      <c r="C52" s="77" t="s">
        <v>37</v>
      </c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R52" s="40">
        <f t="shared" si="4"/>
        <v>0</v>
      </c>
      <c r="S52" s="40">
        <f t="shared" si="3"/>
        <v>0</v>
      </c>
      <c r="T52" s="40">
        <f t="shared" si="5"/>
        <v>0</v>
      </c>
    </row>
    <row r="53" spans="1:20" ht="13" x14ac:dyDescent="0.15">
      <c r="A53" s="80">
        <v>36950</v>
      </c>
      <c r="B53" s="79"/>
      <c r="C53" s="77" t="s">
        <v>37</v>
      </c>
      <c r="D53" s="79"/>
      <c r="E53" s="79">
        <v>0</v>
      </c>
      <c r="F53" s="79">
        <v>0</v>
      </c>
      <c r="G53" s="79"/>
      <c r="H53" s="79">
        <v>0</v>
      </c>
      <c r="I53" s="79">
        <v>0</v>
      </c>
      <c r="J53" s="79">
        <v>0</v>
      </c>
      <c r="K53" s="79"/>
      <c r="L53" s="79"/>
      <c r="M53" s="79"/>
      <c r="N53" s="79">
        <v>0</v>
      </c>
      <c r="O53" s="79">
        <v>0</v>
      </c>
      <c r="P53" s="79">
        <v>0</v>
      </c>
      <c r="R53" s="40">
        <f t="shared" si="4"/>
        <v>0</v>
      </c>
      <c r="S53" s="40">
        <f t="shared" si="3"/>
        <v>0</v>
      </c>
      <c r="T53" s="40">
        <f t="shared" si="5"/>
        <v>0</v>
      </c>
    </row>
    <row r="54" spans="1:20" ht="13" x14ac:dyDescent="0.15">
      <c r="A54" s="78">
        <v>36852</v>
      </c>
      <c r="B54" s="76"/>
      <c r="C54" s="77" t="s">
        <v>37</v>
      </c>
      <c r="D54" s="76"/>
      <c r="E54" s="76">
        <v>0</v>
      </c>
      <c r="F54" s="76">
        <v>0</v>
      </c>
      <c r="G54" s="76"/>
      <c r="H54" s="76">
        <v>0</v>
      </c>
      <c r="I54" s="76">
        <v>0</v>
      </c>
      <c r="J54" s="76">
        <v>0</v>
      </c>
      <c r="K54" s="76"/>
      <c r="L54" s="76"/>
      <c r="M54" s="76"/>
      <c r="N54" s="76">
        <v>0</v>
      </c>
      <c r="O54" s="76">
        <v>0</v>
      </c>
      <c r="P54" s="76">
        <v>0</v>
      </c>
      <c r="R54" s="40">
        <f t="shared" si="4"/>
        <v>0</v>
      </c>
      <c r="S54" s="40">
        <f t="shared" si="3"/>
        <v>0</v>
      </c>
      <c r="T54" s="40">
        <f t="shared" si="5"/>
        <v>0</v>
      </c>
    </row>
    <row r="55" spans="1:20" ht="13" x14ac:dyDescent="0.15">
      <c r="M55" s="40"/>
    </row>
    <row r="56" spans="1:20" ht="13" x14ac:dyDescent="0.15">
      <c r="M56" s="40"/>
    </row>
    <row r="57" spans="1:20" ht="13" x14ac:dyDescent="0.15">
      <c r="M57" s="40"/>
    </row>
    <row r="58" spans="1:20" ht="13" x14ac:dyDescent="0.15">
      <c r="M58" s="40"/>
    </row>
    <row r="59" spans="1:20" ht="13" x14ac:dyDescent="0.15">
      <c r="M59" s="40"/>
    </row>
    <row r="60" spans="1:20" ht="13" x14ac:dyDescent="0.15">
      <c r="M60" s="40"/>
    </row>
    <row r="61" spans="1:20" ht="13" x14ac:dyDescent="0.15">
      <c r="M61" s="40"/>
    </row>
    <row r="62" spans="1:20" ht="13" x14ac:dyDescent="0.15">
      <c r="M62" s="40"/>
    </row>
    <row r="63" spans="1:20" ht="13" x14ac:dyDescent="0.15">
      <c r="M63" s="40"/>
    </row>
    <row r="64" spans="1:20" ht="13" x14ac:dyDescent="0.15">
      <c r="M64" s="40"/>
    </row>
    <row r="65" spans="13:13" ht="13" x14ac:dyDescent="0.15">
      <c r="M65" s="40"/>
    </row>
    <row r="66" spans="13:13" ht="13" x14ac:dyDescent="0.15">
      <c r="M66" s="40"/>
    </row>
    <row r="67" spans="13:13" ht="13" x14ac:dyDescent="0.15">
      <c r="M67" s="40"/>
    </row>
    <row r="68" spans="13:13" ht="13" x14ac:dyDescent="0.15">
      <c r="M68" s="40"/>
    </row>
    <row r="69" spans="13:13" ht="13" x14ac:dyDescent="0.15">
      <c r="M69" s="40"/>
    </row>
    <row r="70" spans="13:13" ht="13" x14ac:dyDescent="0.15">
      <c r="M70" s="40"/>
    </row>
    <row r="71" spans="13:13" ht="13" x14ac:dyDescent="0.15">
      <c r="M71" s="40"/>
    </row>
    <row r="72" spans="13:13" ht="13" x14ac:dyDescent="0.15">
      <c r="M72" s="40"/>
    </row>
    <row r="73" spans="13:13" ht="13" x14ac:dyDescent="0.15">
      <c r="M73" s="40"/>
    </row>
    <row r="74" spans="13:13" ht="13" x14ac:dyDescent="0.15">
      <c r="M74" s="40"/>
    </row>
    <row r="75" spans="13:13" ht="13" x14ac:dyDescent="0.15">
      <c r="M75" s="40"/>
    </row>
    <row r="76" spans="13:13" ht="13" x14ac:dyDescent="0.15">
      <c r="M76" s="40"/>
    </row>
    <row r="77" spans="13:13" ht="13" x14ac:dyDescent="0.15">
      <c r="M77" s="40"/>
    </row>
    <row r="78" spans="13:13" ht="13" x14ac:dyDescent="0.15">
      <c r="M78" s="40"/>
    </row>
    <row r="79" spans="13:13" ht="13" x14ac:dyDescent="0.15">
      <c r="M79" s="40"/>
    </row>
    <row r="80" spans="13:13" ht="13" x14ac:dyDescent="0.15">
      <c r="M80" s="40"/>
    </row>
    <row r="81" spans="13:13" ht="13" x14ac:dyDescent="0.15">
      <c r="M81" s="40"/>
    </row>
    <row r="82" spans="13:13" ht="13" x14ac:dyDescent="0.15">
      <c r="M82" s="40"/>
    </row>
    <row r="83" spans="13:13" ht="13" x14ac:dyDescent="0.15">
      <c r="M83" s="40"/>
    </row>
    <row r="84" spans="13:13" ht="13" x14ac:dyDescent="0.15">
      <c r="M84" s="40"/>
    </row>
    <row r="85" spans="13:13" ht="13" x14ac:dyDescent="0.15">
      <c r="M85" s="40"/>
    </row>
    <row r="86" spans="13:13" ht="13" x14ac:dyDescent="0.15">
      <c r="M86" s="40"/>
    </row>
    <row r="87" spans="13:13" ht="13" x14ac:dyDescent="0.15">
      <c r="M87" s="40"/>
    </row>
    <row r="88" spans="13:13" ht="13" x14ac:dyDescent="0.15">
      <c r="M88" s="40"/>
    </row>
    <row r="89" spans="13:13" ht="13" x14ac:dyDescent="0.15">
      <c r="M89" s="40"/>
    </row>
    <row r="90" spans="13:13" ht="13" x14ac:dyDescent="0.15">
      <c r="M90" s="40"/>
    </row>
    <row r="91" spans="13:13" ht="13" x14ac:dyDescent="0.15">
      <c r="M91" s="40"/>
    </row>
    <row r="92" spans="13:13" ht="13" x14ac:dyDescent="0.15">
      <c r="M92" s="40"/>
    </row>
    <row r="93" spans="13:13" ht="13" x14ac:dyDescent="0.15">
      <c r="M93" s="40"/>
    </row>
    <row r="94" spans="13:13" ht="13" x14ac:dyDescent="0.15">
      <c r="M94" s="40"/>
    </row>
    <row r="95" spans="13:13" ht="13" x14ac:dyDescent="0.15">
      <c r="M95" s="40"/>
    </row>
    <row r="96" spans="13:13" ht="13" x14ac:dyDescent="0.15">
      <c r="M96" s="40"/>
    </row>
    <row r="97" spans="13:13" ht="13" x14ac:dyDescent="0.15">
      <c r="M97" s="40"/>
    </row>
    <row r="98" spans="13:13" ht="13" x14ac:dyDescent="0.15">
      <c r="M98" s="40"/>
    </row>
    <row r="99" spans="13:13" ht="13" x14ac:dyDescent="0.15">
      <c r="M99" s="40"/>
    </row>
    <row r="100" spans="13:13" ht="13" x14ac:dyDescent="0.15">
      <c r="M100" s="40"/>
    </row>
    <row r="101" spans="13:13" ht="13" x14ac:dyDescent="0.15">
      <c r="M101" s="40"/>
    </row>
    <row r="102" spans="13:13" ht="13" x14ac:dyDescent="0.15">
      <c r="M102" s="40"/>
    </row>
    <row r="103" spans="13:13" ht="13" x14ac:dyDescent="0.15">
      <c r="M103" s="40"/>
    </row>
    <row r="104" spans="13:13" ht="13" x14ac:dyDescent="0.15">
      <c r="M104" s="40"/>
    </row>
    <row r="105" spans="13:13" ht="13" x14ac:dyDescent="0.15">
      <c r="M105" s="40"/>
    </row>
    <row r="106" spans="13:13" ht="13" x14ac:dyDescent="0.15">
      <c r="M106" s="40"/>
    </row>
    <row r="107" spans="13:13" ht="13" x14ac:dyDescent="0.15">
      <c r="M107" s="40"/>
    </row>
    <row r="108" spans="13:13" ht="13" x14ac:dyDescent="0.15">
      <c r="M108" s="40"/>
    </row>
    <row r="109" spans="13:13" ht="13" x14ac:dyDescent="0.15">
      <c r="M109" s="40"/>
    </row>
    <row r="110" spans="13:13" ht="13" x14ac:dyDescent="0.15">
      <c r="M110" s="40"/>
    </row>
    <row r="111" spans="13:13" ht="13" x14ac:dyDescent="0.15">
      <c r="M111" s="40"/>
    </row>
    <row r="112" spans="13:13" ht="13" x14ac:dyDescent="0.15">
      <c r="M112" s="40"/>
    </row>
    <row r="113" spans="13:13" ht="13" x14ac:dyDescent="0.15">
      <c r="M113" s="40"/>
    </row>
    <row r="114" spans="13:13" ht="13" x14ac:dyDescent="0.15">
      <c r="M114" s="40"/>
    </row>
    <row r="115" spans="13:13" ht="13" x14ac:dyDescent="0.15">
      <c r="M115" s="40"/>
    </row>
    <row r="116" spans="13:13" ht="13" x14ac:dyDescent="0.15">
      <c r="M116" s="40"/>
    </row>
    <row r="117" spans="13:13" ht="13" x14ac:dyDescent="0.15">
      <c r="M117" s="40"/>
    </row>
    <row r="118" spans="13:13" ht="13" x14ac:dyDescent="0.15">
      <c r="M118" s="40"/>
    </row>
    <row r="119" spans="13:13" ht="13" x14ac:dyDescent="0.15">
      <c r="M119" s="40"/>
    </row>
    <row r="120" spans="13:13" ht="13" x14ac:dyDescent="0.15">
      <c r="M120" s="40"/>
    </row>
    <row r="121" spans="13:13" ht="13" x14ac:dyDescent="0.15">
      <c r="M121" s="40"/>
    </row>
    <row r="122" spans="13:13" ht="13" x14ac:dyDescent="0.15">
      <c r="M122" s="40"/>
    </row>
    <row r="123" spans="13:13" ht="13" x14ac:dyDescent="0.15">
      <c r="M123" s="40"/>
    </row>
    <row r="124" spans="13:13" ht="13" x14ac:dyDescent="0.15">
      <c r="M124" s="40"/>
    </row>
    <row r="125" spans="13:13" ht="13" x14ac:dyDescent="0.15">
      <c r="M125" s="40"/>
    </row>
    <row r="126" spans="13:13" ht="13" x14ac:dyDescent="0.15">
      <c r="M126" s="40"/>
    </row>
    <row r="127" spans="13:13" ht="13" x14ac:dyDescent="0.15">
      <c r="M127" s="40"/>
    </row>
    <row r="128" spans="13:13" ht="13" x14ac:dyDescent="0.15">
      <c r="M128" s="40"/>
    </row>
    <row r="129" spans="13:13" ht="13" x14ac:dyDescent="0.15">
      <c r="M129" s="40"/>
    </row>
    <row r="130" spans="13:13" ht="13" x14ac:dyDescent="0.15">
      <c r="M130" s="40"/>
    </row>
    <row r="131" spans="13:13" ht="13" x14ac:dyDescent="0.15">
      <c r="M131" s="40"/>
    </row>
    <row r="132" spans="13:13" ht="13" x14ac:dyDescent="0.15">
      <c r="M132" s="40"/>
    </row>
    <row r="133" spans="13:13" ht="13" x14ac:dyDescent="0.15">
      <c r="M133" s="40"/>
    </row>
    <row r="134" spans="13:13" ht="13" x14ac:dyDescent="0.15">
      <c r="M134" s="40"/>
    </row>
    <row r="135" spans="13:13" ht="13" x14ac:dyDescent="0.15">
      <c r="M135" s="40"/>
    </row>
    <row r="136" spans="13:13" ht="13" x14ac:dyDescent="0.15">
      <c r="M136" s="40"/>
    </row>
    <row r="137" spans="13:13" ht="13" x14ac:dyDescent="0.15">
      <c r="M137" s="40"/>
    </row>
    <row r="138" spans="13:13" ht="13" x14ac:dyDescent="0.15">
      <c r="M138" s="40"/>
    </row>
    <row r="139" spans="13:13" ht="13" x14ac:dyDescent="0.15">
      <c r="M139" s="40"/>
    </row>
    <row r="140" spans="13:13" ht="13" x14ac:dyDescent="0.15">
      <c r="M140" s="40"/>
    </row>
    <row r="141" spans="13:13" ht="13" x14ac:dyDescent="0.15">
      <c r="M141" s="40"/>
    </row>
    <row r="142" spans="13:13" ht="13" x14ac:dyDescent="0.15">
      <c r="M142" s="40"/>
    </row>
    <row r="143" spans="13:13" ht="13" x14ac:dyDescent="0.15">
      <c r="M143" s="40"/>
    </row>
    <row r="144" spans="13:13" ht="13" x14ac:dyDescent="0.15">
      <c r="M144" s="40"/>
    </row>
    <row r="145" spans="13:13" ht="13" x14ac:dyDescent="0.15">
      <c r="M145" s="40"/>
    </row>
    <row r="146" spans="13:13" ht="13" x14ac:dyDescent="0.15">
      <c r="M146" s="40"/>
    </row>
    <row r="147" spans="13:13" ht="13" x14ac:dyDescent="0.15">
      <c r="M147" s="40"/>
    </row>
    <row r="148" spans="13:13" ht="13" x14ac:dyDescent="0.15">
      <c r="M148" s="40"/>
    </row>
    <row r="149" spans="13:13" ht="13" x14ac:dyDescent="0.15">
      <c r="M149" s="40"/>
    </row>
    <row r="150" spans="13:13" ht="13" x14ac:dyDescent="0.15">
      <c r="M150" s="40"/>
    </row>
    <row r="151" spans="13:13" ht="13" x14ac:dyDescent="0.15">
      <c r="M151" s="40"/>
    </row>
    <row r="152" spans="13:13" ht="13" x14ac:dyDescent="0.15">
      <c r="M152" s="40"/>
    </row>
    <row r="153" spans="13:13" ht="13" x14ac:dyDescent="0.15">
      <c r="M153" s="40"/>
    </row>
    <row r="154" spans="13:13" ht="13" x14ac:dyDescent="0.15">
      <c r="M154" s="40"/>
    </row>
    <row r="155" spans="13:13" ht="13" x14ac:dyDescent="0.15">
      <c r="M155" s="40"/>
    </row>
    <row r="156" spans="13:13" ht="13" x14ac:dyDescent="0.15">
      <c r="M156" s="40"/>
    </row>
    <row r="157" spans="13:13" ht="13" x14ac:dyDescent="0.15">
      <c r="M157" s="40"/>
    </row>
    <row r="158" spans="13:13" ht="13" x14ac:dyDescent="0.15">
      <c r="M158" s="40"/>
    </row>
    <row r="159" spans="13:13" ht="13" x14ac:dyDescent="0.15">
      <c r="M159" s="40"/>
    </row>
    <row r="160" spans="13:13" ht="13" x14ac:dyDescent="0.15">
      <c r="M160" s="40"/>
    </row>
    <row r="161" spans="13:13" ht="13" x14ac:dyDescent="0.15">
      <c r="M161" s="40"/>
    </row>
    <row r="162" spans="13:13" ht="13" x14ac:dyDescent="0.15">
      <c r="M162" s="40"/>
    </row>
    <row r="163" spans="13:13" ht="13" x14ac:dyDescent="0.15">
      <c r="M163" s="40"/>
    </row>
    <row r="164" spans="13:13" ht="13" x14ac:dyDescent="0.15">
      <c r="M164" s="40"/>
    </row>
    <row r="165" spans="13:13" ht="13" x14ac:dyDescent="0.15">
      <c r="M165" s="40"/>
    </row>
    <row r="166" spans="13:13" ht="13" x14ac:dyDescent="0.15">
      <c r="M166" s="40"/>
    </row>
    <row r="167" spans="13:13" ht="13" x14ac:dyDescent="0.15">
      <c r="M167" s="40"/>
    </row>
    <row r="168" spans="13:13" ht="13" x14ac:dyDescent="0.15">
      <c r="M168" s="40"/>
    </row>
    <row r="169" spans="13:13" ht="13" x14ac:dyDescent="0.15">
      <c r="M169" s="40"/>
    </row>
    <row r="170" spans="13:13" ht="13" x14ac:dyDescent="0.15">
      <c r="M170" s="40"/>
    </row>
    <row r="171" spans="13:13" ht="13" x14ac:dyDescent="0.15">
      <c r="M171" s="40"/>
    </row>
    <row r="172" spans="13:13" ht="13" x14ac:dyDescent="0.15">
      <c r="M172" s="40"/>
    </row>
    <row r="173" spans="13:13" ht="13" x14ac:dyDescent="0.15">
      <c r="M173" s="40"/>
    </row>
    <row r="174" spans="13:13" ht="13" x14ac:dyDescent="0.15">
      <c r="M174" s="40"/>
    </row>
    <row r="175" spans="13:13" ht="13" x14ac:dyDescent="0.15">
      <c r="M175" s="40"/>
    </row>
    <row r="176" spans="13:13" ht="13" x14ac:dyDescent="0.15">
      <c r="M176" s="40"/>
    </row>
    <row r="177" spans="13:13" ht="13" x14ac:dyDescent="0.15">
      <c r="M177" s="40"/>
    </row>
    <row r="178" spans="13:13" ht="13" x14ac:dyDescent="0.15">
      <c r="M178" s="40"/>
    </row>
    <row r="179" spans="13:13" ht="13" x14ac:dyDescent="0.15">
      <c r="M179" s="40"/>
    </row>
    <row r="180" spans="13:13" ht="13" x14ac:dyDescent="0.15">
      <c r="M180" s="40"/>
    </row>
    <row r="181" spans="13:13" ht="13" x14ac:dyDescent="0.15">
      <c r="M181" s="40"/>
    </row>
    <row r="182" spans="13:13" ht="13" x14ac:dyDescent="0.15">
      <c r="M182" s="40"/>
    </row>
    <row r="183" spans="13:13" ht="13" x14ac:dyDescent="0.15">
      <c r="M183" s="40"/>
    </row>
    <row r="184" spans="13:13" ht="13" x14ac:dyDescent="0.15">
      <c r="M184" s="40"/>
    </row>
    <row r="185" spans="13:13" ht="13" x14ac:dyDescent="0.15">
      <c r="M185" s="40"/>
    </row>
    <row r="186" spans="13:13" ht="13" x14ac:dyDescent="0.15">
      <c r="M186" s="40"/>
    </row>
    <row r="187" spans="13:13" ht="13" x14ac:dyDescent="0.15">
      <c r="M187" s="40"/>
    </row>
    <row r="188" spans="13:13" ht="13" x14ac:dyDescent="0.15">
      <c r="M188" s="40"/>
    </row>
    <row r="189" spans="13:13" ht="13" x14ac:dyDescent="0.15">
      <c r="M189" s="40"/>
    </row>
    <row r="190" spans="13:13" ht="13" x14ac:dyDescent="0.15">
      <c r="M190" s="40"/>
    </row>
    <row r="191" spans="13:13" ht="13" x14ac:dyDescent="0.15">
      <c r="M191" s="40"/>
    </row>
    <row r="192" spans="13:13" ht="13" x14ac:dyDescent="0.15">
      <c r="M192" s="40"/>
    </row>
    <row r="193" spans="13:13" ht="13" x14ac:dyDescent="0.15">
      <c r="M193" s="40"/>
    </row>
    <row r="194" spans="13:13" ht="13" x14ac:dyDescent="0.15">
      <c r="M194" s="40"/>
    </row>
    <row r="195" spans="13:13" ht="13" x14ac:dyDescent="0.15">
      <c r="M195" s="40"/>
    </row>
    <row r="196" spans="13:13" ht="13" x14ac:dyDescent="0.15">
      <c r="M196" s="40"/>
    </row>
    <row r="197" spans="13:13" ht="13" x14ac:dyDescent="0.15">
      <c r="M197" s="40"/>
    </row>
    <row r="198" spans="13:13" ht="13" x14ac:dyDescent="0.15">
      <c r="M198" s="40"/>
    </row>
    <row r="199" spans="13:13" ht="13" x14ac:dyDescent="0.15">
      <c r="M199" s="40"/>
    </row>
    <row r="200" spans="13:13" ht="13" x14ac:dyDescent="0.15">
      <c r="M200" s="40"/>
    </row>
    <row r="201" spans="13:13" ht="13" x14ac:dyDescent="0.15">
      <c r="M201" s="40"/>
    </row>
    <row r="202" spans="13:13" ht="13" x14ac:dyDescent="0.15">
      <c r="M202" s="40"/>
    </row>
    <row r="203" spans="13:13" ht="13" x14ac:dyDescent="0.15">
      <c r="M203" s="40"/>
    </row>
    <row r="204" spans="13:13" ht="13" x14ac:dyDescent="0.15">
      <c r="M204" s="40"/>
    </row>
    <row r="205" spans="13:13" ht="13" x14ac:dyDescent="0.15">
      <c r="M205" s="40"/>
    </row>
    <row r="206" spans="13:13" ht="13" x14ac:dyDescent="0.15">
      <c r="M206" s="40"/>
    </row>
    <row r="207" spans="13:13" ht="13" x14ac:dyDescent="0.15">
      <c r="M207" s="40"/>
    </row>
    <row r="208" spans="13:13" ht="13" x14ac:dyDescent="0.15">
      <c r="M208" s="40"/>
    </row>
    <row r="209" spans="13:13" ht="13" x14ac:dyDescent="0.15">
      <c r="M209" s="40"/>
    </row>
    <row r="210" spans="13:13" ht="13" x14ac:dyDescent="0.15">
      <c r="M210" s="40"/>
    </row>
    <row r="211" spans="13:13" ht="13" x14ac:dyDescent="0.15">
      <c r="M211" s="40"/>
    </row>
    <row r="212" spans="13:13" ht="13" x14ac:dyDescent="0.15">
      <c r="M212" s="40"/>
    </row>
    <row r="213" spans="13:13" ht="13" x14ac:dyDescent="0.15">
      <c r="M213" s="40"/>
    </row>
    <row r="214" spans="13:13" ht="13" x14ac:dyDescent="0.15">
      <c r="M214" s="40"/>
    </row>
    <row r="215" spans="13:13" ht="13" x14ac:dyDescent="0.15">
      <c r="M215" s="40"/>
    </row>
    <row r="216" spans="13:13" ht="13" x14ac:dyDescent="0.15">
      <c r="M216" s="40"/>
    </row>
    <row r="217" spans="13:13" ht="13" x14ac:dyDescent="0.15">
      <c r="M217" s="40"/>
    </row>
    <row r="218" spans="13:13" ht="13" x14ac:dyDescent="0.15">
      <c r="M218" s="40"/>
    </row>
    <row r="219" spans="13:13" ht="13" x14ac:dyDescent="0.15">
      <c r="M219" s="40"/>
    </row>
    <row r="220" spans="13:13" ht="13" x14ac:dyDescent="0.15">
      <c r="M220" s="40"/>
    </row>
    <row r="221" spans="13:13" ht="13" x14ac:dyDescent="0.15">
      <c r="M221" s="40"/>
    </row>
    <row r="222" spans="13:13" ht="13" x14ac:dyDescent="0.15">
      <c r="M222" s="40"/>
    </row>
    <row r="223" spans="13:13" ht="13" x14ac:dyDescent="0.15">
      <c r="M223" s="40"/>
    </row>
    <row r="224" spans="13:13" ht="13" x14ac:dyDescent="0.15">
      <c r="M224" s="40"/>
    </row>
    <row r="225" spans="13:13" ht="13" x14ac:dyDescent="0.15">
      <c r="M225" s="40"/>
    </row>
    <row r="226" spans="13:13" ht="13" x14ac:dyDescent="0.15">
      <c r="M226" s="40"/>
    </row>
    <row r="227" spans="13:13" ht="13" x14ac:dyDescent="0.15">
      <c r="M227" s="40"/>
    </row>
    <row r="228" spans="13:13" ht="13" x14ac:dyDescent="0.15">
      <c r="M228" s="40"/>
    </row>
    <row r="229" spans="13:13" ht="13" x14ac:dyDescent="0.15">
      <c r="M229" s="40"/>
    </row>
    <row r="230" spans="13:13" ht="13" x14ac:dyDescent="0.15">
      <c r="M230" s="40"/>
    </row>
    <row r="231" spans="13:13" ht="13" x14ac:dyDescent="0.15">
      <c r="M231" s="40"/>
    </row>
    <row r="232" spans="13:13" ht="13" x14ac:dyDescent="0.15">
      <c r="M232" s="40"/>
    </row>
    <row r="233" spans="13:13" ht="13" x14ac:dyDescent="0.15">
      <c r="M233" s="40"/>
    </row>
    <row r="234" spans="13:13" ht="13" x14ac:dyDescent="0.15">
      <c r="M234" s="40"/>
    </row>
    <row r="235" spans="13:13" ht="13" x14ac:dyDescent="0.15">
      <c r="M235" s="40"/>
    </row>
    <row r="236" spans="13:13" ht="13" x14ac:dyDescent="0.15">
      <c r="M236" s="40"/>
    </row>
    <row r="237" spans="13:13" ht="13" x14ac:dyDescent="0.15">
      <c r="M237" s="40"/>
    </row>
    <row r="238" spans="13:13" ht="13" x14ac:dyDescent="0.15">
      <c r="M238" s="40"/>
    </row>
    <row r="239" spans="13:13" ht="13" x14ac:dyDescent="0.15">
      <c r="M239" s="40"/>
    </row>
    <row r="240" spans="13:13" ht="13" x14ac:dyDescent="0.15">
      <c r="M240" s="40"/>
    </row>
    <row r="241" spans="13:13" ht="13" x14ac:dyDescent="0.15">
      <c r="M241" s="40"/>
    </row>
    <row r="242" spans="13:13" ht="13" x14ac:dyDescent="0.15">
      <c r="M242" s="40"/>
    </row>
    <row r="243" spans="13:13" ht="13" x14ac:dyDescent="0.15">
      <c r="M243" s="40"/>
    </row>
    <row r="244" spans="13:13" ht="13" x14ac:dyDescent="0.15">
      <c r="M244" s="40"/>
    </row>
    <row r="245" spans="13:13" ht="13" x14ac:dyDescent="0.15">
      <c r="M245" s="40"/>
    </row>
    <row r="246" spans="13:13" ht="13" x14ac:dyDescent="0.15">
      <c r="M246" s="40"/>
    </row>
    <row r="247" spans="13:13" ht="13" x14ac:dyDescent="0.15">
      <c r="M247" s="40"/>
    </row>
    <row r="248" spans="13:13" ht="13" x14ac:dyDescent="0.15">
      <c r="M248" s="40"/>
    </row>
    <row r="249" spans="13:13" ht="13" x14ac:dyDescent="0.15">
      <c r="M249" s="40"/>
    </row>
    <row r="250" spans="13:13" ht="13" x14ac:dyDescent="0.15">
      <c r="M250" s="40"/>
    </row>
    <row r="251" spans="13:13" ht="13" x14ac:dyDescent="0.15">
      <c r="M251" s="40"/>
    </row>
    <row r="252" spans="13:13" ht="13" x14ac:dyDescent="0.15">
      <c r="M252" s="40"/>
    </row>
    <row r="253" spans="13:13" ht="13" x14ac:dyDescent="0.15">
      <c r="M253" s="40"/>
    </row>
    <row r="254" spans="13:13" ht="13" x14ac:dyDescent="0.15">
      <c r="M254" s="40"/>
    </row>
    <row r="255" spans="13:13" ht="13" x14ac:dyDescent="0.15">
      <c r="M255" s="40"/>
    </row>
    <row r="256" spans="13:13" ht="13" x14ac:dyDescent="0.15">
      <c r="M256" s="40"/>
    </row>
    <row r="257" spans="13:13" ht="13" x14ac:dyDescent="0.15">
      <c r="M257" s="40"/>
    </row>
    <row r="258" spans="13:13" ht="13" x14ac:dyDescent="0.15">
      <c r="M258" s="40"/>
    </row>
    <row r="259" spans="13:13" ht="13" x14ac:dyDescent="0.15">
      <c r="M259" s="40"/>
    </row>
    <row r="260" spans="13:13" ht="13" x14ac:dyDescent="0.15">
      <c r="M260" s="40"/>
    </row>
    <row r="261" spans="13:13" ht="13" x14ac:dyDescent="0.15">
      <c r="M261" s="40"/>
    </row>
    <row r="262" spans="13:13" ht="13" x14ac:dyDescent="0.15">
      <c r="M262" s="40"/>
    </row>
    <row r="263" spans="13:13" ht="13" x14ac:dyDescent="0.15">
      <c r="M263" s="40"/>
    </row>
    <row r="264" spans="13:13" ht="13" x14ac:dyDescent="0.15">
      <c r="M264" s="40"/>
    </row>
    <row r="265" spans="13:13" ht="13" x14ac:dyDescent="0.15">
      <c r="M265" s="40"/>
    </row>
    <row r="266" spans="13:13" ht="13" x14ac:dyDescent="0.15">
      <c r="M266" s="40"/>
    </row>
    <row r="267" spans="13:13" ht="13" x14ac:dyDescent="0.15">
      <c r="M267" s="40"/>
    </row>
    <row r="268" spans="13:13" ht="13" x14ac:dyDescent="0.15">
      <c r="M268" s="40"/>
    </row>
    <row r="269" spans="13:13" ht="13" x14ac:dyDescent="0.15">
      <c r="M269" s="40"/>
    </row>
    <row r="270" spans="13:13" ht="13" x14ac:dyDescent="0.15">
      <c r="M270" s="40"/>
    </row>
    <row r="271" spans="13:13" ht="13" x14ac:dyDescent="0.15">
      <c r="M271" s="40"/>
    </row>
    <row r="272" spans="13:13" ht="13" x14ac:dyDescent="0.15">
      <c r="M272" s="40"/>
    </row>
    <row r="273" spans="13:13" ht="13" x14ac:dyDescent="0.15">
      <c r="M273" s="40"/>
    </row>
    <row r="274" spans="13:13" ht="13" x14ac:dyDescent="0.15">
      <c r="M274" s="40"/>
    </row>
    <row r="275" spans="13:13" ht="13" x14ac:dyDescent="0.15">
      <c r="M275" s="40"/>
    </row>
    <row r="276" spans="13:13" ht="13" x14ac:dyDescent="0.15">
      <c r="M276" s="40"/>
    </row>
    <row r="277" spans="13:13" ht="13" x14ac:dyDescent="0.15">
      <c r="M277" s="40"/>
    </row>
    <row r="278" spans="13:13" ht="13" x14ac:dyDescent="0.15">
      <c r="M278" s="40"/>
    </row>
    <row r="279" spans="13:13" ht="13" x14ac:dyDescent="0.15">
      <c r="M279" s="40"/>
    </row>
    <row r="280" spans="13:13" ht="13" x14ac:dyDescent="0.15">
      <c r="M280" s="40"/>
    </row>
    <row r="281" spans="13:13" ht="13" x14ac:dyDescent="0.15">
      <c r="M281" s="40"/>
    </row>
    <row r="282" spans="13:13" ht="13" x14ac:dyDescent="0.15">
      <c r="M282" s="40"/>
    </row>
    <row r="283" spans="13:13" ht="13" x14ac:dyDescent="0.15">
      <c r="M283" s="40"/>
    </row>
    <row r="284" spans="13:13" ht="13" x14ac:dyDescent="0.15">
      <c r="M284" s="40"/>
    </row>
    <row r="285" spans="13:13" ht="13" x14ac:dyDescent="0.15">
      <c r="M285" s="40"/>
    </row>
    <row r="286" spans="13:13" ht="13" x14ac:dyDescent="0.15">
      <c r="M286" s="40"/>
    </row>
    <row r="287" spans="13:13" ht="13" x14ac:dyDescent="0.15">
      <c r="M287" s="40"/>
    </row>
    <row r="288" spans="13:13" ht="13" x14ac:dyDescent="0.15">
      <c r="M288" s="40"/>
    </row>
    <row r="289" spans="13:13" ht="13" x14ac:dyDescent="0.15">
      <c r="M289" s="40"/>
    </row>
    <row r="290" spans="13:13" ht="13" x14ac:dyDescent="0.15">
      <c r="M290" s="40"/>
    </row>
    <row r="291" spans="13:13" ht="13" x14ac:dyDescent="0.15">
      <c r="M291" s="40"/>
    </row>
    <row r="292" spans="13:13" ht="13" x14ac:dyDescent="0.15">
      <c r="M292" s="40"/>
    </row>
    <row r="293" spans="13:13" ht="13" x14ac:dyDescent="0.15">
      <c r="M293" s="40"/>
    </row>
    <row r="294" spans="13:13" ht="13" x14ac:dyDescent="0.15">
      <c r="M294" s="40"/>
    </row>
    <row r="295" spans="13:13" ht="13" x14ac:dyDescent="0.15">
      <c r="M295" s="40"/>
    </row>
    <row r="296" spans="13:13" ht="13" x14ac:dyDescent="0.15">
      <c r="M296" s="40"/>
    </row>
    <row r="297" spans="13:13" ht="13" x14ac:dyDescent="0.15">
      <c r="M297" s="40"/>
    </row>
    <row r="298" spans="13:13" ht="13" x14ac:dyDescent="0.15">
      <c r="M298" s="40"/>
    </row>
    <row r="299" spans="13:13" ht="13" x14ac:dyDescent="0.15">
      <c r="M299" s="40"/>
    </row>
    <row r="300" spans="13:13" ht="13" x14ac:dyDescent="0.15">
      <c r="M300" s="40"/>
    </row>
    <row r="301" spans="13:13" ht="13" x14ac:dyDescent="0.15">
      <c r="M301" s="40"/>
    </row>
    <row r="302" spans="13:13" ht="13" x14ac:dyDescent="0.15">
      <c r="M302" s="40"/>
    </row>
    <row r="303" spans="13:13" ht="13" x14ac:dyDescent="0.15">
      <c r="M303" s="40"/>
    </row>
    <row r="304" spans="13:13" ht="13" x14ac:dyDescent="0.15">
      <c r="M304" s="40"/>
    </row>
    <row r="305" spans="13:13" ht="13" x14ac:dyDescent="0.15">
      <c r="M305" s="40"/>
    </row>
    <row r="306" spans="13:13" ht="13" x14ac:dyDescent="0.15">
      <c r="M306" s="40"/>
    </row>
    <row r="307" spans="13:13" ht="13" x14ac:dyDescent="0.15">
      <c r="M307" s="40"/>
    </row>
    <row r="308" spans="13:13" ht="13" x14ac:dyDescent="0.15">
      <c r="M308" s="40"/>
    </row>
    <row r="309" spans="13:13" ht="13" x14ac:dyDescent="0.15">
      <c r="M309" s="40"/>
    </row>
    <row r="310" spans="13:13" ht="13" x14ac:dyDescent="0.15">
      <c r="M310" s="40"/>
    </row>
    <row r="311" spans="13:13" ht="13" x14ac:dyDescent="0.15">
      <c r="M311" s="40"/>
    </row>
    <row r="312" spans="13:13" ht="13" x14ac:dyDescent="0.15">
      <c r="M312" s="40"/>
    </row>
    <row r="313" spans="13:13" ht="13" x14ac:dyDescent="0.15">
      <c r="M313" s="40"/>
    </row>
    <row r="314" spans="13:13" ht="13" x14ac:dyDescent="0.15">
      <c r="M314" s="40"/>
    </row>
    <row r="315" spans="13:13" ht="13" x14ac:dyDescent="0.15">
      <c r="M315" s="40"/>
    </row>
    <row r="316" spans="13:13" ht="13" x14ac:dyDescent="0.15">
      <c r="M316" s="40"/>
    </row>
    <row r="317" spans="13:13" ht="13" x14ac:dyDescent="0.15">
      <c r="M317" s="40"/>
    </row>
    <row r="318" spans="13:13" ht="13" x14ac:dyDescent="0.15">
      <c r="M318" s="40"/>
    </row>
    <row r="319" spans="13:13" ht="13" x14ac:dyDescent="0.15">
      <c r="M319" s="40"/>
    </row>
    <row r="320" spans="13:13" ht="13" x14ac:dyDescent="0.15">
      <c r="M320" s="40"/>
    </row>
    <row r="321" spans="13:13" ht="13" x14ac:dyDescent="0.15">
      <c r="M321" s="40"/>
    </row>
    <row r="322" spans="13:13" ht="13" x14ac:dyDescent="0.15">
      <c r="M322" s="40"/>
    </row>
    <row r="323" spans="13:13" ht="13" x14ac:dyDescent="0.15">
      <c r="M323" s="40"/>
    </row>
    <row r="324" spans="13:13" ht="13" x14ac:dyDescent="0.15">
      <c r="M324" s="40"/>
    </row>
    <row r="325" spans="13:13" ht="13" x14ac:dyDescent="0.15">
      <c r="M325" s="40"/>
    </row>
    <row r="326" spans="13:13" ht="13" x14ac:dyDescent="0.15">
      <c r="M326" s="40"/>
    </row>
    <row r="327" spans="13:13" ht="13" x14ac:dyDescent="0.15">
      <c r="M327" s="40"/>
    </row>
    <row r="328" spans="13:13" ht="13" x14ac:dyDescent="0.15">
      <c r="M328" s="40"/>
    </row>
    <row r="329" spans="13:13" ht="13" x14ac:dyDescent="0.15">
      <c r="M329" s="40"/>
    </row>
    <row r="330" spans="13:13" ht="13" x14ac:dyDescent="0.15">
      <c r="M330" s="40"/>
    </row>
    <row r="331" spans="13:13" ht="13" x14ac:dyDescent="0.15">
      <c r="M331" s="40"/>
    </row>
    <row r="332" spans="13:13" ht="13" x14ac:dyDescent="0.15">
      <c r="M332" s="40"/>
    </row>
    <row r="333" spans="13:13" ht="13" x14ac:dyDescent="0.15">
      <c r="M333" s="40"/>
    </row>
    <row r="334" spans="13:13" ht="13" x14ac:dyDescent="0.15">
      <c r="M334" s="40"/>
    </row>
    <row r="335" spans="13:13" ht="13" x14ac:dyDescent="0.15">
      <c r="M335" s="40"/>
    </row>
    <row r="336" spans="13:13" ht="13" x14ac:dyDescent="0.15">
      <c r="M336" s="40"/>
    </row>
    <row r="337" spans="13:13" ht="13" x14ac:dyDescent="0.15">
      <c r="M337" s="40"/>
    </row>
    <row r="338" spans="13:13" ht="13" x14ac:dyDescent="0.15">
      <c r="M338" s="40"/>
    </row>
    <row r="339" spans="13:13" ht="13" x14ac:dyDescent="0.15">
      <c r="M339" s="40"/>
    </row>
    <row r="340" spans="13:13" ht="13" x14ac:dyDescent="0.15">
      <c r="M340" s="40"/>
    </row>
    <row r="341" spans="13:13" ht="13" x14ac:dyDescent="0.15">
      <c r="M341" s="40"/>
    </row>
    <row r="342" spans="13:13" ht="13" x14ac:dyDescent="0.15">
      <c r="M342" s="40"/>
    </row>
    <row r="343" spans="13:13" ht="13" x14ac:dyDescent="0.15">
      <c r="M343" s="40"/>
    </row>
    <row r="344" spans="13:13" ht="13" x14ac:dyDescent="0.15">
      <c r="M344" s="40"/>
    </row>
    <row r="345" spans="13:13" ht="13" x14ac:dyDescent="0.15">
      <c r="M345" s="40"/>
    </row>
    <row r="346" spans="13:13" ht="13" x14ac:dyDescent="0.15">
      <c r="M346" s="40"/>
    </row>
    <row r="347" spans="13:13" ht="13" x14ac:dyDescent="0.15">
      <c r="M347" s="40"/>
    </row>
    <row r="348" spans="13:13" ht="13" x14ac:dyDescent="0.15">
      <c r="M348" s="40"/>
    </row>
    <row r="349" spans="13:13" ht="13" x14ac:dyDescent="0.15">
      <c r="M349" s="40"/>
    </row>
    <row r="350" spans="13:13" ht="13" x14ac:dyDescent="0.15">
      <c r="M350" s="40"/>
    </row>
    <row r="351" spans="13:13" ht="13" x14ac:dyDescent="0.15">
      <c r="M351" s="40"/>
    </row>
    <row r="352" spans="13:13" ht="13" x14ac:dyDescent="0.15">
      <c r="M352" s="40"/>
    </row>
    <row r="353" spans="13:13" ht="13" x14ac:dyDescent="0.15">
      <c r="M353" s="40"/>
    </row>
    <row r="354" spans="13:13" ht="13" x14ac:dyDescent="0.15">
      <c r="M354" s="40"/>
    </row>
    <row r="355" spans="13:13" ht="13" x14ac:dyDescent="0.15">
      <c r="M355" s="40"/>
    </row>
    <row r="356" spans="13:13" ht="13" x14ac:dyDescent="0.15">
      <c r="M356" s="40"/>
    </row>
    <row r="357" spans="13:13" ht="13" x14ac:dyDescent="0.15">
      <c r="M357" s="40"/>
    </row>
    <row r="358" spans="13:13" ht="13" x14ac:dyDescent="0.15">
      <c r="M358" s="40"/>
    </row>
    <row r="359" spans="13:13" ht="13" x14ac:dyDescent="0.15">
      <c r="M359" s="40"/>
    </row>
    <row r="360" spans="13:13" ht="13" x14ac:dyDescent="0.15">
      <c r="M360" s="40"/>
    </row>
    <row r="361" spans="13:13" ht="13" x14ac:dyDescent="0.15">
      <c r="M361" s="40"/>
    </row>
    <row r="362" spans="13:13" ht="13" x14ac:dyDescent="0.15">
      <c r="M362" s="40"/>
    </row>
    <row r="363" spans="13:13" ht="13" x14ac:dyDescent="0.15">
      <c r="M363" s="40"/>
    </row>
    <row r="364" spans="13:13" ht="13" x14ac:dyDescent="0.15">
      <c r="M364" s="40"/>
    </row>
    <row r="365" spans="13:13" ht="13" x14ac:dyDescent="0.15">
      <c r="M365" s="40"/>
    </row>
    <row r="366" spans="13:13" ht="13" x14ac:dyDescent="0.15">
      <c r="M366" s="40"/>
    </row>
    <row r="367" spans="13:13" ht="13" x14ac:dyDescent="0.15">
      <c r="M367" s="40"/>
    </row>
    <row r="368" spans="13:13" ht="13" x14ac:dyDescent="0.15">
      <c r="M368" s="40"/>
    </row>
    <row r="369" spans="13:13" ht="13" x14ac:dyDescent="0.15">
      <c r="M369" s="40"/>
    </row>
    <row r="370" spans="13:13" ht="13" x14ac:dyDescent="0.15">
      <c r="M370" s="40"/>
    </row>
    <row r="371" spans="13:13" ht="13" x14ac:dyDescent="0.15">
      <c r="M371" s="40"/>
    </row>
    <row r="372" spans="13:13" ht="13" x14ac:dyDescent="0.15">
      <c r="M372" s="40"/>
    </row>
    <row r="373" spans="13:13" ht="13" x14ac:dyDescent="0.15">
      <c r="M373" s="40"/>
    </row>
    <row r="374" spans="13:13" ht="13" x14ac:dyDescent="0.15">
      <c r="M374" s="40"/>
    </row>
    <row r="375" spans="13:13" ht="13" x14ac:dyDescent="0.15">
      <c r="M375" s="40"/>
    </row>
    <row r="376" spans="13:13" ht="13" x14ac:dyDescent="0.15">
      <c r="M376" s="40"/>
    </row>
    <row r="377" spans="13:13" ht="13" x14ac:dyDescent="0.15">
      <c r="M377" s="40"/>
    </row>
    <row r="378" spans="13:13" ht="13" x14ac:dyDescent="0.15">
      <c r="M378" s="40"/>
    </row>
    <row r="379" spans="13:13" ht="13" x14ac:dyDescent="0.15">
      <c r="M379" s="40"/>
    </row>
    <row r="380" spans="13:13" ht="13" x14ac:dyDescent="0.15">
      <c r="M380" s="40"/>
    </row>
    <row r="381" spans="13:13" ht="13" x14ac:dyDescent="0.15">
      <c r="M381" s="40"/>
    </row>
    <row r="382" spans="13:13" ht="13" x14ac:dyDescent="0.15">
      <c r="M382" s="40"/>
    </row>
    <row r="383" spans="13:13" ht="13" x14ac:dyDescent="0.15">
      <c r="M383" s="40"/>
    </row>
    <row r="384" spans="13:13" ht="13" x14ac:dyDescent="0.15">
      <c r="M384" s="40"/>
    </row>
    <row r="385" spans="13:13" ht="13" x14ac:dyDescent="0.15">
      <c r="M385" s="40"/>
    </row>
    <row r="386" spans="13:13" ht="13" x14ac:dyDescent="0.15">
      <c r="M386" s="40"/>
    </row>
    <row r="387" spans="13:13" ht="13" x14ac:dyDescent="0.15">
      <c r="M387" s="40"/>
    </row>
    <row r="388" spans="13:13" ht="13" x14ac:dyDescent="0.15">
      <c r="M388" s="40"/>
    </row>
    <row r="389" spans="13:13" ht="13" x14ac:dyDescent="0.15">
      <c r="M389" s="40"/>
    </row>
    <row r="390" spans="13:13" ht="13" x14ac:dyDescent="0.15">
      <c r="M390" s="40"/>
    </row>
    <row r="391" spans="13:13" ht="13" x14ac:dyDescent="0.15">
      <c r="M391" s="40"/>
    </row>
    <row r="392" spans="13:13" ht="13" x14ac:dyDescent="0.15">
      <c r="M392" s="40"/>
    </row>
    <row r="393" spans="13:13" ht="13" x14ac:dyDescent="0.15">
      <c r="M393" s="40"/>
    </row>
    <row r="394" spans="13:13" ht="13" x14ac:dyDescent="0.15">
      <c r="M394" s="40"/>
    </row>
    <row r="395" spans="13:13" ht="13" x14ac:dyDescent="0.15">
      <c r="M395" s="40"/>
    </row>
    <row r="396" spans="13:13" ht="13" x14ac:dyDescent="0.15">
      <c r="M396" s="40"/>
    </row>
    <row r="397" spans="13:13" ht="13" x14ac:dyDescent="0.15">
      <c r="M397" s="40"/>
    </row>
    <row r="398" spans="13:13" ht="13" x14ac:dyDescent="0.15">
      <c r="M398" s="40"/>
    </row>
    <row r="399" spans="13:13" ht="13" x14ac:dyDescent="0.15">
      <c r="M399" s="40"/>
    </row>
    <row r="400" spans="13:13" ht="13" x14ac:dyDescent="0.15">
      <c r="M400" s="40"/>
    </row>
    <row r="401" spans="13:13" ht="13" x14ac:dyDescent="0.15">
      <c r="M401" s="40"/>
    </row>
    <row r="402" spans="13:13" ht="13" x14ac:dyDescent="0.15">
      <c r="M402" s="40"/>
    </row>
    <row r="403" spans="13:13" ht="13" x14ac:dyDescent="0.15">
      <c r="M403" s="40"/>
    </row>
    <row r="404" spans="13:13" ht="13" x14ac:dyDescent="0.15">
      <c r="M404" s="40"/>
    </row>
    <row r="405" spans="13:13" ht="13" x14ac:dyDescent="0.15">
      <c r="M405" s="40"/>
    </row>
    <row r="406" spans="13:13" ht="13" x14ac:dyDescent="0.15">
      <c r="M406" s="40"/>
    </row>
    <row r="407" spans="13:13" ht="13" x14ac:dyDescent="0.15">
      <c r="M407" s="40"/>
    </row>
    <row r="408" spans="13:13" ht="13" x14ac:dyDescent="0.15">
      <c r="M408" s="40"/>
    </row>
    <row r="409" spans="13:13" ht="13" x14ac:dyDescent="0.15">
      <c r="M409" s="40"/>
    </row>
    <row r="410" spans="13:13" ht="13" x14ac:dyDescent="0.15">
      <c r="M410" s="40"/>
    </row>
    <row r="411" spans="13:13" ht="13" x14ac:dyDescent="0.15">
      <c r="M411" s="40"/>
    </row>
    <row r="412" spans="13:13" ht="13" x14ac:dyDescent="0.15">
      <c r="M412" s="40"/>
    </row>
    <row r="413" spans="13:13" ht="13" x14ac:dyDescent="0.15">
      <c r="M413" s="40"/>
    </row>
    <row r="414" spans="13:13" ht="13" x14ac:dyDescent="0.15">
      <c r="M414" s="40"/>
    </row>
    <row r="415" spans="13:13" ht="13" x14ac:dyDescent="0.15">
      <c r="M415" s="40"/>
    </row>
    <row r="416" spans="13:13" ht="13" x14ac:dyDescent="0.15">
      <c r="M416" s="40"/>
    </row>
    <row r="417" spans="13:13" ht="13" x14ac:dyDescent="0.15">
      <c r="M417" s="40"/>
    </row>
    <row r="418" spans="13:13" ht="13" x14ac:dyDescent="0.15">
      <c r="M418" s="40"/>
    </row>
    <row r="419" spans="13:13" ht="13" x14ac:dyDescent="0.15">
      <c r="M419" s="40"/>
    </row>
    <row r="420" spans="13:13" ht="13" x14ac:dyDescent="0.15">
      <c r="M420" s="40"/>
    </row>
    <row r="421" spans="13:13" ht="13" x14ac:dyDescent="0.15">
      <c r="M421" s="40"/>
    </row>
    <row r="422" spans="13:13" ht="13" x14ac:dyDescent="0.15">
      <c r="M422" s="40"/>
    </row>
    <row r="423" spans="13:13" ht="13" x14ac:dyDescent="0.15">
      <c r="M423" s="40"/>
    </row>
    <row r="424" spans="13:13" ht="13" x14ac:dyDescent="0.15">
      <c r="M424" s="40"/>
    </row>
    <row r="425" spans="13:13" ht="13" x14ac:dyDescent="0.15">
      <c r="M425" s="40"/>
    </row>
    <row r="426" spans="13:13" ht="13" x14ac:dyDescent="0.15">
      <c r="M426" s="40"/>
    </row>
    <row r="427" spans="13:13" ht="13" x14ac:dyDescent="0.15">
      <c r="M427" s="40"/>
    </row>
    <row r="428" spans="13:13" ht="13" x14ac:dyDescent="0.15">
      <c r="M428" s="40"/>
    </row>
    <row r="429" spans="13:13" ht="13" x14ac:dyDescent="0.15">
      <c r="M429" s="40"/>
    </row>
    <row r="430" spans="13:13" ht="13" x14ac:dyDescent="0.15">
      <c r="M430" s="40"/>
    </row>
    <row r="431" spans="13:13" ht="13" x14ac:dyDescent="0.15">
      <c r="M431" s="40"/>
    </row>
    <row r="432" spans="13:13" ht="13" x14ac:dyDescent="0.15">
      <c r="M432" s="40"/>
    </row>
    <row r="433" spans="13:13" ht="13" x14ac:dyDescent="0.15">
      <c r="M433" s="40"/>
    </row>
    <row r="434" spans="13:13" ht="13" x14ac:dyDescent="0.15">
      <c r="M434" s="40"/>
    </row>
    <row r="435" spans="13:13" ht="13" x14ac:dyDescent="0.15">
      <c r="M435" s="40"/>
    </row>
    <row r="436" spans="13:13" ht="13" x14ac:dyDescent="0.15">
      <c r="M436" s="40"/>
    </row>
    <row r="437" spans="13:13" ht="13" x14ac:dyDescent="0.15">
      <c r="M437" s="40"/>
    </row>
    <row r="438" spans="13:13" ht="13" x14ac:dyDescent="0.15">
      <c r="M438" s="40"/>
    </row>
    <row r="439" spans="13:13" ht="13" x14ac:dyDescent="0.15">
      <c r="M439" s="40"/>
    </row>
    <row r="440" spans="13:13" ht="13" x14ac:dyDescent="0.15">
      <c r="M440" s="40"/>
    </row>
    <row r="441" spans="13:13" ht="13" x14ac:dyDescent="0.15">
      <c r="M441" s="40"/>
    </row>
    <row r="442" spans="13:13" ht="13" x14ac:dyDescent="0.15">
      <c r="M442" s="40"/>
    </row>
    <row r="443" spans="13:13" ht="13" x14ac:dyDescent="0.15">
      <c r="M443" s="40"/>
    </row>
    <row r="444" spans="13:13" ht="13" x14ac:dyDescent="0.15">
      <c r="M444" s="40"/>
    </row>
    <row r="445" spans="13:13" ht="13" x14ac:dyDescent="0.15">
      <c r="M445" s="40"/>
    </row>
    <row r="446" spans="13:13" ht="13" x14ac:dyDescent="0.15">
      <c r="M446" s="40"/>
    </row>
    <row r="447" spans="13:13" ht="13" x14ac:dyDescent="0.15">
      <c r="M447" s="40"/>
    </row>
    <row r="448" spans="13:13" ht="13" x14ac:dyDescent="0.15">
      <c r="M448" s="40"/>
    </row>
    <row r="449" spans="13:13" ht="13" x14ac:dyDescent="0.15">
      <c r="M449" s="40"/>
    </row>
    <row r="450" spans="13:13" ht="13" x14ac:dyDescent="0.15">
      <c r="M450" s="40"/>
    </row>
    <row r="451" spans="13:13" ht="13" x14ac:dyDescent="0.15">
      <c r="M451" s="40"/>
    </row>
    <row r="452" spans="13:13" ht="13" x14ac:dyDescent="0.15">
      <c r="M452" s="40"/>
    </row>
    <row r="453" spans="13:13" ht="13" x14ac:dyDescent="0.15">
      <c r="M453" s="40"/>
    </row>
    <row r="454" spans="13:13" ht="13" x14ac:dyDescent="0.15">
      <c r="M454" s="40"/>
    </row>
    <row r="455" spans="13:13" ht="13" x14ac:dyDescent="0.15">
      <c r="M455" s="40"/>
    </row>
    <row r="456" spans="13:13" ht="13" x14ac:dyDescent="0.15">
      <c r="M456" s="40"/>
    </row>
    <row r="457" spans="13:13" ht="13" x14ac:dyDescent="0.15">
      <c r="M457" s="40"/>
    </row>
    <row r="458" spans="13:13" ht="13" x14ac:dyDescent="0.15">
      <c r="M458" s="40"/>
    </row>
    <row r="459" spans="13:13" ht="13" x14ac:dyDescent="0.15">
      <c r="M459" s="40"/>
    </row>
    <row r="460" spans="13:13" ht="13" x14ac:dyDescent="0.15">
      <c r="M460" s="40"/>
    </row>
    <row r="461" spans="13:13" ht="13" x14ac:dyDescent="0.15">
      <c r="M461" s="40"/>
    </row>
    <row r="462" spans="13:13" ht="13" x14ac:dyDescent="0.15">
      <c r="M462" s="40"/>
    </row>
    <row r="463" spans="13:13" ht="13" x14ac:dyDescent="0.15">
      <c r="M463" s="40"/>
    </row>
    <row r="464" spans="13:13" ht="13" x14ac:dyDescent="0.15">
      <c r="M464" s="40"/>
    </row>
    <row r="465" spans="13:13" ht="13" x14ac:dyDescent="0.15">
      <c r="M465" s="40"/>
    </row>
    <row r="466" spans="13:13" ht="13" x14ac:dyDescent="0.15">
      <c r="M466" s="40"/>
    </row>
    <row r="467" spans="13:13" ht="13" x14ac:dyDescent="0.15">
      <c r="M467" s="40"/>
    </row>
    <row r="468" spans="13:13" ht="13" x14ac:dyDescent="0.15">
      <c r="M468" s="40"/>
    </row>
    <row r="469" spans="13:13" ht="13" x14ac:dyDescent="0.15">
      <c r="M469" s="40"/>
    </row>
    <row r="470" spans="13:13" ht="13" x14ac:dyDescent="0.15">
      <c r="M470" s="40"/>
    </row>
    <row r="471" spans="13:13" ht="13" x14ac:dyDescent="0.15">
      <c r="M471" s="40"/>
    </row>
    <row r="472" spans="13:13" ht="13" x14ac:dyDescent="0.15">
      <c r="M472" s="40"/>
    </row>
    <row r="473" spans="13:13" ht="13" x14ac:dyDescent="0.15">
      <c r="M473" s="40"/>
    </row>
    <row r="474" spans="13:13" ht="13" x14ac:dyDescent="0.15">
      <c r="M474" s="40"/>
    </row>
    <row r="475" spans="13:13" ht="13" x14ac:dyDescent="0.15">
      <c r="M475" s="40"/>
    </row>
    <row r="476" spans="13:13" ht="13" x14ac:dyDescent="0.15">
      <c r="M476" s="40"/>
    </row>
    <row r="477" spans="13:13" ht="13" x14ac:dyDescent="0.15">
      <c r="M477" s="40"/>
    </row>
    <row r="478" spans="13:13" ht="13" x14ac:dyDescent="0.15">
      <c r="M478" s="40"/>
    </row>
    <row r="479" spans="13:13" ht="13" x14ac:dyDescent="0.15">
      <c r="M479" s="40"/>
    </row>
    <row r="480" spans="13:13" ht="13" x14ac:dyDescent="0.15">
      <c r="M480" s="40"/>
    </row>
    <row r="481" spans="13:13" ht="13" x14ac:dyDescent="0.15">
      <c r="M481" s="40"/>
    </row>
    <row r="482" spans="13:13" ht="13" x14ac:dyDescent="0.15">
      <c r="M482" s="40"/>
    </row>
    <row r="483" spans="13:13" ht="13" x14ac:dyDescent="0.15">
      <c r="M483" s="40"/>
    </row>
    <row r="484" spans="13:13" ht="13" x14ac:dyDescent="0.15">
      <c r="M484" s="40"/>
    </row>
    <row r="485" spans="13:13" ht="13" x14ac:dyDescent="0.15">
      <c r="M485" s="40"/>
    </row>
    <row r="486" spans="13:13" ht="13" x14ac:dyDescent="0.15">
      <c r="M486" s="40"/>
    </row>
    <row r="487" spans="13:13" ht="13" x14ac:dyDescent="0.15">
      <c r="M487" s="40"/>
    </row>
    <row r="488" spans="13:13" ht="13" x14ac:dyDescent="0.15">
      <c r="M488" s="40"/>
    </row>
    <row r="489" spans="13:13" ht="13" x14ac:dyDescent="0.15">
      <c r="M489" s="40"/>
    </row>
    <row r="490" spans="13:13" ht="13" x14ac:dyDescent="0.15">
      <c r="M490" s="40"/>
    </row>
    <row r="491" spans="13:13" ht="13" x14ac:dyDescent="0.15">
      <c r="M491" s="40"/>
    </row>
    <row r="492" spans="13:13" ht="13" x14ac:dyDescent="0.15">
      <c r="M492" s="40"/>
    </row>
    <row r="493" spans="13:13" ht="13" x14ac:dyDescent="0.15">
      <c r="M493" s="40"/>
    </row>
    <row r="494" spans="13:13" ht="13" x14ac:dyDescent="0.15">
      <c r="M494" s="40"/>
    </row>
    <row r="495" spans="13:13" ht="13" x14ac:dyDescent="0.15">
      <c r="M495" s="40"/>
    </row>
    <row r="496" spans="13:13" ht="13" x14ac:dyDescent="0.15">
      <c r="M496" s="40"/>
    </row>
    <row r="497" spans="13:13" ht="13" x14ac:dyDescent="0.15">
      <c r="M497" s="40"/>
    </row>
    <row r="498" spans="13:13" ht="13" x14ac:dyDescent="0.15">
      <c r="M498" s="40"/>
    </row>
    <row r="499" spans="13:13" ht="13" x14ac:dyDescent="0.15">
      <c r="M499" s="40"/>
    </row>
    <row r="500" spans="13:13" ht="13" x14ac:dyDescent="0.15">
      <c r="M500" s="40"/>
    </row>
    <row r="501" spans="13:13" ht="13" x14ac:dyDescent="0.15">
      <c r="M501" s="40"/>
    </row>
    <row r="502" spans="13:13" ht="13" x14ac:dyDescent="0.15">
      <c r="M502" s="40"/>
    </row>
    <row r="503" spans="13:13" ht="13" x14ac:dyDescent="0.15">
      <c r="M503" s="40"/>
    </row>
    <row r="504" spans="13:13" ht="13" x14ac:dyDescent="0.15">
      <c r="M504" s="40"/>
    </row>
    <row r="505" spans="13:13" ht="13" x14ac:dyDescent="0.15">
      <c r="M505" s="40"/>
    </row>
    <row r="506" spans="13:13" ht="13" x14ac:dyDescent="0.15">
      <c r="M506" s="40"/>
    </row>
    <row r="507" spans="13:13" ht="13" x14ac:dyDescent="0.15">
      <c r="M507" s="40"/>
    </row>
    <row r="508" spans="13:13" ht="13" x14ac:dyDescent="0.15">
      <c r="M508" s="40"/>
    </row>
    <row r="509" spans="13:13" ht="13" x14ac:dyDescent="0.15">
      <c r="M509" s="40"/>
    </row>
    <row r="510" spans="13:13" ht="13" x14ac:dyDescent="0.15">
      <c r="M510" s="40"/>
    </row>
    <row r="511" spans="13:13" ht="13" x14ac:dyDescent="0.15">
      <c r="M511" s="40"/>
    </row>
    <row r="512" spans="13:13" ht="13" x14ac:dyDescent="0.15">
      <c r="M512" s="40"/>
    </row>
    <row r="513" spans="13:13" ht="13" x14ac:dyDescent="0.15">
      <c r="M513" s="40"/>
    </row>
    <row r="514" spans="13:13" ht="13" x14ac:dyDescent="0.15">
      <c r="M514" s="40"/>
    </row>
    <row r="515" spans="13:13" ht="13" x14ac:dyDescent="0.15">
      <c r="M515" s="40"/>
    </row>
    <row r="516" spans="13:13" ht="13" x14ac:dyDescent="0.15">
      <c r="M516" s="40"/>
    </row>
    <row r="517" spans="13:13" ht="13" x14ac:dyDescent="0.15">
      <c r="M517" s="40"/>
    </row>
    <row r="518" spans="13:13" ht="13" x14ac:dyDescent="0.15">
      <c r="M518" s="40"/>
    </row>
    <row r="519" spans="13:13" ht="13" x14ac:dyDescent="0.15">
      <c r="M519" s="40"/>
    </row>
    <row r="520" spans="13:13" ht="13" x14ac:dyDescent="0.15">
      <c r="M520" s="40"/>
    </row>
    <row r="521" spans="13:13" ht="13" x14ac:dyDescent="0.15">
      <c r="M521" s="40"/>
    </row>
    <row r="522" spans="13:13" ht="13" x14ac:dyDescent="0.15">
      <c r="M522" s="40"/>
    </row>
    <row r="523" spans="13:13" ht="13" x14ac:dyDescent="0.15">
      <c r="M523" s="40"/>
    </row>
    <row r="524" spans="13:13" ht="13" x14ac:dyDescent="0.15">
      <c r="M524" s="40"/>
    </row>
    <row r="525" spans="13:13" ht="13" x14ac:dyDescent="0.15">
      <c r="M525" s="40"/>
    </row>
    <row r="526" spans="13:13" ht="13" x14ac:dyDescent="0.15">
      <c r="M526" s="40"/>
    </row>
    <row r="527" spans="13:13" ht="13" x14ac:dyDescent="0.15">
      <c r="M527" s="40"/>
    </row>
    <row r="528" spans="13:13" ht="13" x14ac:dyDescent="0.15">
      <c r="M528" s="40"/>
    </row>
    <row r="529" spans="13:13" ht="13" x14ac:dyDescent="0.15">
      <c r="M529" s="40"/>
    </row>
    <row r="530" spans="13:13" ht="13" x14ac:dyDescent="0.15">
      <c r="M530" s="40"/>
    </row>
    <row r="531" spans="13:13" ht="13" x14ac:dyDescent="0.15">
      <c r="M531" s="40"/>
    </row>
    <row r="532" spans="13:13" ht="13" x14ac:dyDescent="0.15">
      <c r="M532" s="40"/>
    </row>
    <row r="533" spans="13:13" ht="13" x14ac:dyDescent="0.15">
      <c r="M533" s="40"/>
    </row>
    <row r="534" spans="13:13" ht="13" x14ac:dyDescent="0.15">
      <c r="M534" s="40"/>
    </row>
    <row r="535" spans="13:13" ht="13" x14ac:dyDescent="0.15">
      <c r="M535" s="40"/>
    </row>
    <row r="536" spans="13:13" ht="13" x14ac:dyDescent="0.15">
      <c r="M536" s="40"/>
    </row>
    <row r="537" spans="13:13" ht="13" x14ac:dyDescent="0.15">
      <c r="M537" s="40"/>
    </row>
    <row r="538" spans="13:13" ht="13" x14ac:dyDescent="0.15">
      <c r="M538" s="40"/>
    </row>
    <row r="539" spans="13:13" ht="13" x14ac:dyDescent="0.15">
      <c r="M539" s="40"/>
    </row>
    <row r="540" spans="13:13" ht="13" x14ac:dyDescent="0.15">
      <c r="M540" s="40"/>
    </row>
    <row r="541" spans="13:13" ht="13" x14ac:dyDescent="0.15">
      <c r="M541" s="40"/>
    </row>
    <row r="542" spans="13:13" ht="13" x14ac:dyDescent="0.15">
      <c r="M542" s="40"/>
    </row>
    <row r="543" spans="13:13" ht="13" x14ac:dyDescent="0.15">
      <c r="M543" s="40"/>
    </row>
    <row r="544" spans="13:13" ht="13" x14ac:dyDescent="0.15">
      <c r="M544" s="40"/>
    </row>
    <row r="545" spans="13:13" ht="13" x14ac:dyDescent="0.15">
      <c r="M545" s="40"/>
    </row>
    <row r="546" spans="13:13" ht="13" x14ac:dyDescent="0.15">
      <c r="M546" s="40"/>
    </row>
    <row r="547" spans="13:13" ht="13" x14ac:dyDescent="0.15">
      <c r="M547" s="40"/>
    </row>
    <row r="548" spans="13:13" ht="13" x14ac:dyDescent="0.15">
      <c r="M548" s="40"/>
    </row>
    <row r="549" spans="13:13" ht="13" x14ac:dyDescent="0.15">
      <c r="M549" s="40"/>
    </row>
    <row r="550" spans="13:13" ht="13" x14ac:dyDescent="0.15">
      <c r="M550" s="40"/>
    </row>
    <row r="551" spans="13:13" ht="13" x14ac:dyDescent="0.15">
      <c r="M551" s="40"/>
    </row>
    <row r="552" spans="13:13" ht="13" x14ac:dyDescent="0.15">
      <c r="M552" s="40"/>
    </row>
    <row r="553" spans="13:13" ht="13" x14ac:dyDescent="0.15">
      <c r="M553" s="40"/>
    </row>
    <row r="554" spans="13:13" ht="13" x14ac:dyDescent="0.15">
      <c r="M554" s="40"/>
    </row>
    <row r="555" spans="13:13" ht="13" x14ac:dyDescent="0.15">
      <c r="M555" s="40"/>
    </row>
    <row r="556" spans="13:13" ht="13" x14ac:dyDescent="0.15">
      <c r="M556" s="40"/>
    </row>
    <row r="557" spans="13:13" ht="13" x14ac:dyDescent="0.15">
      <c r="M557" s="40"/>
    </row>
    <row r="558" spans="13:13" ht="13" x14ac:dyDescent="0.15">
      <c r="M558" s="40"/>
    </row>
    <row r="559" spans="13:13" ht="13" x14ac:dyDescent="0.15">
      <c r="M559" s="40"/>
    </row>
    <row r="560" spans="13:13" ht="13" x14ac:dyDescent="0.15">
      <c r="M560" s="40"/>
    </row>
    <row r="561" spans="13:13" ht="13" x14ac:dyDescent="0.15">
      <c r="M561" s="40"/>
    </row>
    <row r="562" spans="13:13" ht="13" x14ac:dyDescent="0.15">
      <c r="M562" s="40"/>
    </row>
    <row r="563" spans="13:13" ht="13" x14ac:dyDescent="0.15">
      <c r="M563" s="40"/>
    </row>
    <row r="564" spans="13:13" ht="13" x14ac:dyDescent="0.15">
      <c r="M564" s="40"/>
    </row>
    <row r="565" spans="13:13" ht="13" x14ac:dyDescent="0.15">
      <c r="M565" s="40"/>
    </row>
    <row r="566" spans="13:13" ht="13" x14ac:dyDescent="0.15">
      <c r="M566" s="40"/>
    </row>
    <row r="567" spans="13:13" ht="13" x14ac:dyDescent="0.15">
      <c r="M567" s="40"/>
    </row>
    <row r="568" spans="13:13" ht="13" x14ac:dyDescent="0.15">
      <c r="M568" s="40"/>
    </row>
    <row r="569" spans="13:13" ht="13" x14ac:dyDescent="0.15">
      <c r="M569" s="40"/>
    </row>
    <row r="570" spans="13:13" ht="13" x14ac:dyDescent="0.15">
      <c r="M570" s="40"/>
    </row>
    <row r="571" spans="13:13" ht="13" x14ac:dyDescent="0.15">
      <c r="M571" s="40"/>
    </row>
    <row r="572" spans="13:13" ht="13" x14ac:dyDescent="0.15">
      <c r="M572" s="40"/>
    </row>
    <row r="573" spans="13:13" ht="13" x14ac:dyDescent="0.15">
      <c r="M573" s="40"/>
    </row>
    <row r="574" spans="13:13" ht="13" x14ac:dyDescent="0.15">
      <c r="M574" s="40"/>
    </row>
    <row r="575" spans="13:13" ht="13" x14ac:dyDescent="0.15">
      <c r="M575" s="40"/>
    </row>
    <row r="576" spans="13:13" ht="13" x14ac:dyDescent="0.15">
      <c r="M576" s="40"/>
    </row>
    <row r="577" spans="13:13" ht="13" x14ac:dyDescent="0.15">
      <c r="M577" s="40"/>
    </row>
    <row r="578" spans="13:13" ht="13" x14ac:dyDescent="0.15">
      <c r="M578" s="40"/>
    </row>
    <row r="579" spans="13:13" ht="13" x14ac:dyDescent="0.15">
      <c r="M579" s="40"/>
    </row>
    <row r="580" spans="13:13" ht="13" x14ac:dyDescent="0.15">
      <c r="M580" s="40"/>
    </row>
    <row r="581" spans="13:13" ht="13" x14ac:dyDescent="0.15">
      <c r="M581" s="40"/>
    </row>
    <row r="582" spans="13:13" ht="13" x14ac:dyDescent="0.15">
      <c r="M582" s="40"/>
    </row>
    <row r="583" spans="13:13" ht="13" x14ac:dyDescent="0.15">
      <c r="M583" s="40"/>
    </row>
    <row r="584" spans="13:13" ht="13" x14ac:dyDescent="0.15">
      <c r="M584" s="40"/>
    </row>
    <row r="585" spans="13:13" ht="13" x14ac:dyDescent="0.15">
      <c r="M585" s="40"/>
    </row>
    <row r="586" spans="13:13" ht="13" x14ac:dyDescent="0.15">
      <c r="M586" s="40"/>
    </row>
    <row r="587" spans="13:13" ht="13" x14ac:dyDescent="0.15">
      <c r="M587" s="40"/>
    </row>
    <row r="588" spans="13:13" ht="13" x14ac:dyDescent="0.15">
      <c r="M588" s="40"/>
    </row>
    <row r="589" spans="13:13" ht="13" x14ac:dyDescent="0.15">
      <c r="M589" s="40"/>
    </row>
    <row r="590" spans="13:13" ht="13" x14ac:dyDescent="0.15">
      <c r="M590" s="40"/>
    </row>
    <row r="591" spans="13:13" ht="13" x14ac:dyDescent="0.15">
      <c r="M591" s="40"/>
    </row>
    <row r="592" spans="13:13" ht="13" x14ac:dyDescent="0.15">
      <c r="M592" s="40"/>
    </row>
    <row r="593" spans="13:13" ht="13" x14ac:dyDescent="0.15">
      <c r="M593" s="40"/>
    </row>
    <row r="594" spans="13:13" ht="13" x14ac:dyDescent="0.15">
      <c r="M594" s="40"/>
    </row>
    <row r="595" spans="13:13" ht="13" x14ac:dyDescent="0.15">
      <c r="M595" s="40"/>
    </row>
    <row r="596" spans="13:13" ht="13" x14ac:dyDescent="0.15">
      <c r="M596" s="40"/>
    </row>
    <row r="597" spans="13:13" ht="13" x14ac:dyDescent="0.15">
      <c r="M597" s="40"/>
    </row>
    <row r="598" spans="13:13" ht="13" x14ac:dyDescent="0.15">
      <c r="M598" s="40"/>
    </row>
    <row r="599" spans="13:13" ht="13" x14ac:dyDescent="0.15">
      <c r="M599" s="40"/>
    </row>
    <row r="600" spans="13:13" ht="13" x14ac:dyDescent="0.15">
      <c r="M600" s="40"/>
    </row>
    <row r="601" spans="13:13" ht="13" x14ac:dyDescent="0.15">
      <c r="M601" s="40"/>
    </row>
    <row r="602" spans="13:13" ht="13" x14ac:dyDescent="0.15">
      <c r="M602" s="40"/>
    </row>
    <row r="603" spans="13:13" ht="13" x14ac:dyDescent="0.15">
      <c r="M603" s="40"/>
    </row>
    <row r="604" spans="13:13" ht="13" x14ac:dyDescent="0.15">
      <c r="M604" s="40"/>
    </row>
    <row r="605" spans="13:13" ht="13" x14ac:dyDescent="0.15">
      <c r="M605" s="40"/>
    </row>
    <row r="606" spans="13:13" ht="13" x14ac:dyDescent="0.15">
      <c r="M606" s="40"/>
    </row>
    <row r="607" spans="13:13" ht="13" x14ac:dyDescent="0.15">
      <c r="M607" s="40"/>
    </row>
    <row r="608" spans="13:13" ht="13" x14ac:dyDescent="0.15">
      <c r="M608" s="40"/>
    </row>
    <row r="609" spans="13:13" ht="13" x14ac:dyDescent="0.15">
      <c r="M609" s="40"/>
    </row>
    <row r="610" spans="13:13" ht="13" x14ac:dyDescent="0.15">
      <c r="M610" s="40"/>
    </row>
    <row r="611" spans="13:13" ht="13" x14ac:dyDescent="0.15">
      <c r="M611" s="40"/>
    </row>
    <row r="612" spans="13:13" ht="13" x14ac:dyDescent="0.15">
      <c r="M612" s="40"/>
    </row>
    <row r="613" spans="13:13" ht="13" x14ac:dyDescent="0.15">
      <c r="M613" s="40"/>
    </row>
    <row r="614" spans="13:13" ht="13" x14ac:dyDescent="0.15">
      <c r="M614" s="40"/>
    </row>
    <row r="615" spans="13:13" ht="13" x14ac:dyDescent="0.15">
      <c r="M615" s="40"/>
    </row>
    <row r="616" spans="13:13" ht="13" x14ac:dyDescent="0.15">
      <c r="M616" s="40"/>
    </row>
    <row r="617" spans="13:13" ht="13" x14ac:dyDescent="0.15">
      <c r="M617" s="40"/>
    </row>
    <row r="618" spans="13:13" ht="13" x14ac:dyDescent="0.15">
      <c r="M618" s="40"/>
    </row>
    <row r="619" spans="13:13" ht="13" x14ac:dyDescent="0.15">
      <c r="M619" s="40"/>
    </row>
    <row r="620" spans="13:13" ht="13" x14ac:dyDescent="0.15">
      <c r="M620" s="40"/>
    </row>
    <row r="621" spans="13:13" ht="13" x14ac:dyDescent="0.15">
      <c r="M621" s="40"/>
    </row>
    <row r="622" spans="13:13" ht="13" x14ac:dyDescent="0.15">
      <c r="M622" s="40"/>
    </row>
    <row r="623" spans="13:13" ht="13" x14ac:dyDescent="0.15">
      <c r="M623" s="40"/>
    </row>
    <row r="624" spans="13:13" ht="13" x14ac:dyDescent="0.15">
      <c r="M624" s="40"/>
    </row>
    <row r="625" spans="13:13" ht="13" x14ac:dyDescent="0.15">
      <c r="M625" s="40"/>
    </row>
    <row r="626" spans="13:13" ht="13" x14ac:dyDescent="0.15">
      <c r="M626" s="40"/>
    </row>
    <row r="627" spans="13:13" ht="13" x14ac:dyDescent="0.15">
      <c r="M627" s="40"/>
    </row>
    <row r="628" spans="13:13" ht="13" x14ac:dyDescent="0.15">
      <c r="M628" s="40"/>
    </row>
    <row r="629" spans="13:13" ht="13" x14ac:dyDescent="0.15">
      <c r="M629" s="40"/>
    </row>
    <row r="630" spans="13:13" ht="13" x14ac:dyDescent="0.15">
      <c r="M630" s="40"/>
    </row>
    <row r="631" spans="13:13" ht="13" x14ac:dyDescent="0.15">
      <c r="M631" s="40"/>
    </row>
    <row r="632" spans="13:13" ht="13" x14ac:dyDescent="0.15">
      <c r="M632" s="40"/>
    </row>
    <row r="633" spans="13:13" ht="13" x14ac:dyDescent="0.15">
      <c r="M633" s="40"/>
    </row>
    <row r="634" spans="13:13" ht="13" x14ac:dyDescent="0.15">
      <c r="M634" s="40"/>
    </row>
    <row r="635" spans="13:13" ht="13" x14ac:dyDescent="0.15">
      <c r="M635" s="40"/>
    </row>
    <row r="636" spans="13:13" ht="13" x14ac:dyDescent="0.15">
      <c r="M636" s="40"/>
    </row>
    <row r="637" spans="13:13" ht="13" x14ac:dyDescent="0.15">
      <c r="M637" s="40"/>
    </row>
    <row r="638" spans="13:13" ht="13" x14ac:dyDescent="0.15">
      <c r="M638" s="40"/>
    </row>
    <row r="639" spans="13:13" ht="13" x14ac:dyDescent="0.15">
      <c r="M639" s="40"/>
    </row>
    <row r="640" spans="13:13" ht="13" x14ac:dyDescent="0.15">
      <c r="M640" s="40"/>
    </row>
    <row r="641" spans="13:13" ht="13" x14ac:dyDescent="0.15">
      <c r="M641" s="40"/>
    </row>
    <row r="642" spans="13:13" ht="13" x14ac:dyDescent="0.15">
      <c r="M642" s="40"/>
    </row>
    <row r="643" spans="13:13" ht="13" x14ac:dyDescent="0.15">
      <c r="M643" s="40"/>
    </row>
    <row r="644" spans="13:13" ht="13" x14ac:dyDescent="0.15">
      <c r="M644" s="40"/>
    </row>
    <row r="645" spans="13:13" ht="13" x14ac:dyDescent="0.15">
      <c r="M645" s="40"/>
    </row>
    <row r="646" spans="13:13" ht="13" x14ac:dyDescent="0.15">
      <c r="M646" s="40"/>
    </row>
    <row r="647" spans="13:13" ht="13" x14ac:dyDescent="0.15">
      <c r="M647" s="40"/>
    </row>
    <row r="648" spans="13:13" ht="13" x14ac:dyDescent="0.15">
      <c r="M648" s="40"/>
    </row>
    <row r="649" spans="13:13" ht="13" x14ac:dyDescent="0.15">
      <c r="M649" s="40"/>
    </row>
    <row r="650" spans="13:13" ht="13" x14ac:dyDescent="0.15">
      <c r="M650" s="40"/>
    </row>
    <row r="651" spans="13:13" ht="13" x14ac:dyDescent="0.15">
      <c r="M651" s="40"/>
    </row>
    <row r="652" spans="13:13" ht="13" x14ac:dyDescent="0.15">
      <c r="M652" s="40"/>
    </row>
    <row r="653" spans="13:13" ht="13" x14ac:dyDescent="0.15">
      <c r="M653" s="40"/>
    </row>
    <row r="654" spans="13:13" ht="13" x14ac:dyDescent="0.15">
      <c r="M654" s="40"/>
    </row>
    <row r="655" spans="13:13" ht="13" x14ac:dyDescent="0.15">
      <c r="M655" s="40"/>
    </row>
    <row r="656" spans="13:13" ht="13" x14ac:dyDescent="0.15">
      <c r="M656" s="40"/>
    </row>
    <row r="657" spans="13:13" ht="13" x14ac:dyDescent="0.15">
      <c r="M657" s="40"/>
    </row>
    <row r="658" spans="13:13" ht="13" x14ac:dyDescent="0.15">
      <c r="M658" s="40"/>
    </row>
    <row r="659" spans="13:13" ht="13" x14ac:dyDescent="0.15">
      <c r="M659" s="40"/>
    </row>
    <row r="660" spans="13:13" ht="13" x14ac:dyDescent="0.15">
      <c r="M660" s="40"/>
    </row>
    <row r="661" spans="13:13" ht="13" x14ac:dyDescent="0.15">
      <c r="M661" s="40"/>
    </row>
    <row r="662" spans="13:13" ht="13" x14ac:dyDescent="0.15">
      <c r="M662" s="40"/>
    </row>
    <row r="663" spans="13:13" ht="13" x14ac:dyDescent="0.15">
      <c r="M663" s="40"/>
    </row>
    <row r="664" spans="13:13" ht="13" x14ac:dyDescent="0.15">
      <c r="M664" s="40"/>
    </row>
    <row r="665" spans="13:13" ht="13" x14ac:dyDescent="0.15">
      <c r="M665" s="40"/>
    </row>
    <row r="666" spans="13:13" ht="13" x14ac:dyDescent="0.15">
      <c r="M666" s="40"/>
    </row>
    <row r="667" spans="13:13" ht="13" x14ac:dyDescent="0.15">
      <c r="M667" s="40"/>
    </row>
    <row r="668" spans="13:13" ht="13" x14ac:dyDescent="0.15">
      <c r="M668" s="40"/>
    </row>
    <row r="669" spans="13:13" ht="13" x14ac:dyDescent="0.15">
      <c r="M669" s="40"/>
    </row>
    <row r="670" spans="13:13" ht="13" x14ac:dyDescent="0.15">
      <c r="M670" s="40"/>
    </row>
    <row r="671" spans="13:13" ht="13" x14ac:dyDescent="0.15">
      <c r="M671" s="40"/>
    </row>
    <row r="672" spans="13:13" ht="13" x14ac:dyDescent="0.15">
      <c r="M672" s="40"/>
    </row>
    <row r="673" spans="13:13" ht="13" x14ac:dyDescent="0.15">
      <c r="M673" s="40"/>
    </row>
    <row r="674" spans="13:13" ht="13" x14ac:dyDescent="0.15">
      <c r="M674" s="40"/>
    </row>
    <row r="675" spans="13:13" ht="13" x14ac:dyDescent="0.15">
      <c r="M675" s="40"/>
    </row>
    <row r="676" spans="13:13" ht="13" x14ac:dyDescent="0.15">
      <c r="M676" s="40"/>
    </row>
    <row r="677" spans="13:13" ht="13" x14ac:dyDescent="0.15">
      <c r="M677" s="40"/>
    </row>
    <row r="678" spans="13:13" ht="13" x14ac:dyDescent="0.15">
      <c r="M678" s="40"/>
    </row>
    <row r="679" spans="13:13" ht="13" x14ac:dyDescent="0.15">
      <c r="M679" s="40"/>
    </row>
    <row r="680" spans="13:13" ht="13" x14ac:dyDescent="0.15">
      <c r="M680" s="40"/>
    </row>
    <row r="681" spans="13:13" ht="13" x14ac:dyDescent="0.15">
      <c r="M681" s="40"/>
    </row>
    <row r="682" spans="13:13" ht="13" x14ac:dyDescent="0.15">
      <c r="M682" s="40"/>
    </row>
    <row r="683" spans="13:13" ht="13" x14ac:dyDescent="0.15">
      <c r="M683" s="40"/>
    </row>
    <row r="684" spans="13:13" ht="13" x14ac:dyDescent="0.15">
      <c r="M684" s="40"/>
    </row>
    <row r="685" spans="13:13" ht="13" x14ac:dyDescent="0.15">
      <c r="M685" s="40"/>
    </row>
    <row r="686" spans="13:13" ht="13" x14ac:dyDescent="0.15">
      <c r="M686" s="40"/>
    </row>
    <row r="687" spans="13:13" ht="13" x14ac:dyDescent="0.15">
      <c r="M687" s="40"/>
    </row>
    <row r="688" spans="13:13" ht="13" x14ac:dyDescent="0.15">
      <c r="M688" s="40"/>
    </row>
    <row r="689" spans="13:13" ht="13" x14ac:dyDescent="0.15">
      <c r="M689" s="40"/>
    </row>
    <row r="690" spans="13:13" ht="13" x14ac:dyDescent="0.15">
      <c r="M690" s="40"/>
    </row>
    <row r="691" spans="13:13" ht="13" x14ac:dyDescent="0.15">
      <c r="M691" s="40"/>
    </row>
    <row r="692" spans="13:13" ht="13" x14ac:dyDescent="0.15">
      <c r="M692" s="40"/>
    </row>
    <row r="693" spans="13:13" ht="13" x14ac:dyDescent="0.15">
      <c r="M693" s="40"/>
    </row>
    <row r="694" spans="13:13" ht="13" x14ac:dyDescent="0.15">
      <c r="M694" s="40"/>
    </row>
    <row r="695" spans="13:13" ht="13" x14ac:dyDescent="0.15">
      <c r="M695" s="40"/>
    </row>
    <row r="696" spans="13:13" ht="13" x14ac:dyDescent="0.15">
      <c r="M696" s="40"/>
    </row>
    <row r="697" spans="13:13" ht="13" x14ac:dyDescent="0.15">
      <c r="M697" s="40"/>
    </row>
    <row r="698" spans="13:13" ht="13" x14ac:dyDescent="0.15">
      <c r="M698" s="40"/>
    </row>
    <row r="699" spans="13:13" ht="13" x14ac:dyDescent="0.15">
      <c r="M699" s="40"/>
    </row>
    <row r="700" spans="13:13" ht="13" x14ac:dyDescent="0.15">
      <c r="M700" s="40"/>
    </row>
    <row r="701" spans="13:13" ht="13" x14ac:dyDescent="0.15">
      <c r="M701" s="40"/>
    </row>
    <row r="702" spans="13:13" ht="13" x14ac:dyDescent="0.15">
      <c r="M702" s="40"/>
    </row>
    <row r="703" spans="13:13" ht="13" x14ac:dyDescent="0.15">
      <c r="M703" s="40"/>
    </row>
    <row r="704" spans="13:13" ht="13" x14ac:dyDescent="0.15">
      <c r="M704" s="40"/>
    </row>
    <row r="705" spans="13:13" ht="13" x14ac:dyDescent="0.15">
      <c r="M705" s="40"/>
    </row>
    <row r="706" spans="13:13" ht="13" x14ac:dyDescent="0.15">
      <c r="M706" s="40"/>
    </row>
    <row r="707" spans="13:13" ht="13" x14ac:dyDescent="0.15">
      <c r="M707" s="40"/>
    </row>
    <row r="708" spans="13:13" ht="13" x14ac:dyDescent="0.15">
      <c r="M708" s="40"/>
    </row>
    <row r="709" spans="13:13" ht="13" x14ac:dyDescent="0.15">
      <c r="M709" s="40"/>
    </row>
    <row r="710" spans="13:13" ht="13" x14ac:dyDescent="0.15">
      <c r="M710" s="40"/>
    </row>
    <row r="711" spans="13:13" ht="13" x14ac:dyDescent="0.15">
      <c r="M711" s="40"/>
    </row>
    <row r="712" spans="13:13" ht="13" x14ac:dyDescent="0.15">
      <c r="M712" s="40"/>
    </row>
    <row r="713" spans="13:13" ht="13" x14ac:dyDescent="0.15">
      <c r="M713" s="40"/>
    </row>
    <row r="714" spans="13:13" ht="13" x14ac:dyDescent="0.15">
      <c r="M714" s="40"/>
    </row>
    <row r="715" spans="13:13" ht="13" x14ac:dyDescent="0.15">
      <c r="M715" s="40"/>
    </row>
    <row r="716" spans="13:13" ht="13" x14ac:dyDescent="0.15">
      <c r="M716" s="40"/>
    </row>
    <row r="717" spans="13:13" ht="13" x14ac:dyDescent="0.15">
      <c r="M717" s="40"/>
    </row>
    <row r="718" spans="13:13" ht="13" x14ac:dyDescent="0.15">
      <c r="M718" s="40"/>
    </row>
    <row r="719" spans="13:13" ht="13" x14ac:dyDescent="0.15">
      <c r="M719" s="40"/>
    </row>
    <row r="720" spans="13:13" ht="13" x14ac:dyDescent="0.15">
      <c r="M720" s="40"/>
    </row>
    <row r="721" spans="13:13" ht="13" x14ac:dyDescent="0.15">
      <c r="M721" s="40"/>
    </row>
    <row r="722" spans="13:13" ht="13" x14ac:dyDescent="0.15">
      <c r="M722" s="40"/>
    </row>
    <row r="723" spans="13:13" ht="13" x14ac:dyDescent="0.15">
      <c r="M723" s="40"/>
    </row>
    <row r="724" spans="13:13" ht="13" x14ac:dyDescent="0.15">
      <c r="M724" s="40"/>
    </row>
    <row r="725" spans="13:13" ht="13" x14ac:dyDescent="0.15">
      <c r="M725" s="40"/>
    </row>
    <row r="726" spans="13:13" ht="13" x14ac:dyDescent="0.15">
      <c r="M726" s="40"/>
    </row>
    <row r="727" spans="13:13" ht="13" x14ac:dyDescent="0.15">
      <c r="M727" s="40"/>
    </row>
    <row r="728" spans="13:13" ht="13" x14ac:dyDescent="0.15">
      <c r="M728" s="40"/>
    </row>
    <row r="729" spans="13:13" ht="13" x14ac:dyDescent="0.15">
      <c r="M729" s="40"/>
    </row>
    <row r="730" spans="13:13" ht="13" x14ac:dyDescent="0.15">
      <c r="M730" s="40"/>
    </row>
    <row r="731" spans="13:13" ht="13" x14ac:dyDescent="0.15">
      <c r="M731" s="40"/>
    </row>
    <row r="732" spans="13:13" ht="13" x14ac:dyDescent="0.15">
      <c r="M732" s="40"/>
    </row>
    <row r="733" spans="13:13" ht="13" x14ac:dyDescent="0.15">
      <c r="M733" s="40"/>
    </row>
    <row r="734" spans="13:13" ht="13" x14ac:dyDescent="0.15">
      <c r="M734" s="40"/>
    </row>
    <row r="735" spans="13:13" ht="13" x14ac:dyDescent="0.15">
      <c r="M735" s="40"/>
    </row>
    <row r="736" spans="13:13" ht="13" x14ac:dyDescent="0.15">
      <c r="M736" s="40"/>
    </row>
    <row r="737" spans="13:13" ht="13" x14ac:dyDescent="0.15">
      <c r="M737" s="40"/>
    </row>
    <row r="738" spans="13:13" ht="13" x14ac:dyDescent="0.15">
      <c r="M738" s="40"/>
    </row>
    <row r="739" spans="13:13" ht="13" x14ac:dyDescent="0.15">
      <c r="M739" s="40"/>
    </row>
    <row r="740" spans="13:13" ht="13" x14ac:dyDescent="0.15">
      <c r="M740" s="40"/>
    </row>
    <row r="741" spans="13:13" ht="13" x14ac:dyDescent="0.15">
      <c r="M741" s="40"/>
    </row>
    <row r="742" spans="13:13" ht="13" x14ac:dyDescent="0.15">
      <c r="M742" s="40"/>
    </row>
    <row r="743" spans="13:13" ht="13" x14ac:dyDescent="0.15">
      <c r="M743" s="40"/>
    </row>
    <row r="744" spans="13:13" ht="13" x14ac:dyDescent="0.15">
      <c r="M744" s="40"/>
    </row>
    <row r="745" spans="13:13" ht="13" x14ac:dyDescent="0.15">
      <c r="M745" s="40"/>
    </row>
    <row r="746" spans="13:13" ht="13" x14ac:dyDescent="0.15">
      <c r="M746" s="40"/>
    </row>
    <row r="747" spans="13:13" ht="13" x14ac:dyDescent="0.15">
      <c r="M747" s="40"/>
    </row>
    <row r="748" spans="13:13" ht="13" x14ac:dyDescent="0.15">
      <c r="M748" s="40"/>
    </row>
    <row r="749" spans="13:13" ht="13" x14ac:dyDescent="0.15">
      <c r="M749" s="40"/>
    </row>
    <row r="750" spans="13:13" ht="13" x14ac:dyDescent="0.15">
      <c r="M750" s="40"/>
    </row>
    <row r="751" spans="13:13" ht="13" x14ac:dyDescent="0.15">
      <c r="M751" s="40"/>
    </row>
    <row r="752" spans="13:13" ht="13" x14ac:dyDescent="0.15">
      <c r="M752" s="40"/>
    </row>
    <row r="753" spans="13:13" ht="13" x14ac:dyDescent="0.15">
      <c r="M753" s="40"/>
    </row>
    <row r="754" spans="13:13" ht="13" x14ac:dyDescent="0.15">
      <c r="M754" s="40"/>
    </row>
    <row r="755" spans="13:13" ht="13" x14ac:dyDescent="0.15">
      <c r="M755" s="40"/>
    </row>
    <row r="756" spans="13:13" ht="13" x14ac:dyDescent="0.15">
      <c r="M756" s="40"/>
    </row>
    <row r="757" spans="13:13" ht="13" x14ac:dyDescent="0.15">
      <c r="M757" s="40"/>
    </row>
    <row r="758" spans="13:13" ht="13" x14ac:dyDescent="0.15">
      <c r="M758" s="40"/>
    </row>
    <row r="759" spans="13:13" ht="13" x14ac:dyDescent="0.15">
      <c r="M759" s="40"/>
    </row>
    <row r="760" spans="13:13" ht="13" x14ac:dyDescent="0.15">
      <c r="M760" s="40"/>
    </row>
    <row r="761" spans="13:13" ht="13" x14ac:dyDescent="0.15">
      <c r="M761" s="40"/>
    </row>
    <row r="762" spans="13:13" ht="13" x14ac:dyDescent="0.15">
      <c r="M762" s="40"/>
    </row>
    <row r="763" spans="13:13" ht="13" x14ac:dyDescent="0.15">
      <c r="M763" s="40"/>
    </row>
    <row r="764" spans="13:13" ht="13" x14ac:dyDescent="0.15">
      <c r="M764" s="40"/>
    </row>
    <row r="765" spans="13:13" ht="13" x14ac:dyDescent="0.15">
      <c r="M765" s="40"/>
    </row>
    <row r="766" spans="13:13" ht="13" x14ac:dyDescent="0.15">
      <c r="M766" s="40"/>
    </row>
    <row r="767" spans="13:13" ht="13" x14ac:dyDescent="0.15">
      <c r="M767" s="40"/>
    </row>
    <row r="768" spans="13:13" ht="13" x14ac:dyDescent="0.15">
      <c r="M768" s="40"/>
    </row>
    <row r="769" spans="13:13" ht="13" x14ac:dyDescent="0.15">
      <c r="M769" s="40"/>
    </row>
    <row r="770" spans="13:13" ht="13" x14ac:dyDescent="0.15">
      <c r="M770" s="40"/>
    </row>
    <row r="771" spans="13:13" ht="13" x14ac:dyDescent="0.15">
      <c r="M771" s="40"/>
    </row>
    <row r="772" spans="13:13" ht="13" x14ac:dyDescent="0.15">
      <c r="M772" s="40"/>
    </row>
    <row r="773" spans="13:13" ht="13" x14ac:dyDescent="0.15">
      <c r="M773" s="40"/>
    </row>
    <row r="774" spans="13:13" ht="13" x14ac:dyDescent="0.15">
      <c r="M774" s="40"/>
    </row>
    <row r="775" spans="13:13" ht="13" x14ac:dyDescent="0.15">
      <c r="M775" s="40"/>
    </row>
    <row r="776" spans="13:13" ht="13" x14ac:dyDescent="0.15">
      <c r="M776" s="40"/>
    </row>
    <row r="777" spans="13:13" ht="13" x14ac:dyDescent="0.15">
      <c r="M777" s="40"/>
    </row>
    <row r="778" spans="13:13" ht="13" x14ac:dyDescent="0.15">
      <c r="M778" s="40"/>
    </row>
    <row r="779" spans="13:13" ht="13" x14ac:dyDescent="0.15">
      <c r="M779" s="40"/>
    </row>
    <row r="780" spans="13:13" ht="13" x14ac:dyDescent="0.15">
      <c r="M780" s="40"/>
    </row>
    <row r="781" spans="13:13" ht="13" x14ac:dyDescent="0.15">
      <c r="M781" s="40"/>
    </row>
    <row r="782" spans="13:13" ht="13" x14ac:dyDescent="0.15">
      <c r="M782" s="40"/>
    </row>
    <row r="783" spans="13:13" ht="13" x14ac:dyDescent="0.15">
      <c r="M783" s="40"/>
    </row>
    <row r="784" spans="13:13" ht="13" x14ac:dyDescent="0.15">
      <c r="M784" s="40"/>
    </row>
    <row r="785" spans="13:13" ht="13" x14ac:dyDescent="0.15">
      <c r="M785" s="40"/>
    </row>
    <row r="786" spans="13:13" ht="13" x14ac:dyDescent="0.15">
      <c r="M786" s="40"/>
    </row>
    <row r="787" spans="13:13" ht="13" x14ac:dyDescent="0.15">
      <c r="M787" s="40"/>
    </row>
    <row r="788" spans="13:13" ht="13" x14ac:dyDescent="0.15">
      <c r="M788" s="40"/>
    </row>
    <row r="789" spans="13:13" ht="13" x14ac:dyDescent="0.15">
      <c r="M789" s="40"/>
    </row>
    <row r="790" spans="13:13" ht="13" x14ac:dyDescent="0.15">
      <c r="M790" s="40"/>
    </row>
    <row r="791" spans="13:13" ht="13" x14ac:dyDescent="0.15">
      <c r="M791" s="40"/>
    </row>
    <row r="792" spans="13:13" ht="13" x14ac:dyDescent="0.15">
      <c r="M792" s="40"/>
    </row>
    <row r="793" spans="13:13" ht="13" x14ac:dyDescent="0.15">
      <c r="M793" s="40"/>
    </row>
    <row r="794" spans="13:13" ht="13" x14ac:dyDescent="0.15">
      <c r="M794" s="40"/>
    </row>
    <row r="795" spans="13:13" ht="13" x14ac:dyDescent="0.15">
      <c r="M795" s="40"/>
    </row>
    <row r="796" spans="13:13" ht="13" x14ac:dyDescent="0.15">
      <c r="M796" s="40"/>
    </row>
    <row r="797" spans="13:13" ht="13" x14ac:dyDescent="0.15">
      <c r="M797" s="40"/>
    </row>
    <row r="798" spans="13:13" ht="13" x14ac:dyDescent="0.15">
      <c r="M798" s="40"/>
    </row>
    <row r="799" spans="13:13" ht="13" x14ac:dyDescent="0.15">
      <c r="M799" s="40"/>
    </row>
    <row r="800" spans="13:13" ht="13" x14ac:dyDescent="0.15">
      <c r="M800" s="40"/>
    </row>
    <row r="801" spans="13:13" ht="13" x14ac:dyDescent="0.15">
      <c r="M801" s="40"/>
    </row>
    <row r="802" spans="13:13" ht="13" x14ac:dyDescent="0.15">
      <c r="M802" s="40"/>
    </row>
    <row r="803" spans="13:13" ht="13" x14ac:dyDescent="0.15">
      <c r="M803" s="40"/>
    </row>
    <row r="804" spans="13:13" ht="13" x14ac:dyDescent="0.15">
      <c r="M804" s="40"/>
    </row>
    <row r="805" spans="13:13" ht="13" x14ac:dyDescent="0.15">
      <c r="M805" s="40"/>
    </row>
    <row r="806" spans="13:13" ht="13" x14ac:dyDescent="0.15">
      <c r="M806" s="40"/>
    </row>
    <row r="807" spans="13:13" ht="13" x14ac:dyDescent="0.15">
      <c r="M807" s="40"/>
    </row>
    <row r="808" spans="13:13" ht="13" x14ac:dyDescent="0.15">
      <c r="M808" s="40"/>
    </row>
    <row r="809" spans="13:13" ht="13" x14ac:dyDescent="0.15">
      <c r="M809" s="40"/>
    </row>
    <row r="810" spans="13:13" ht="13" x14ac:dyDescent="0.15">
      <c r="M810" s="40"/>
    </row>
    <row r="811" spans="13:13" ht="13" x14ac:dyDescent="0.15">
      <c r="M811" s="40"/>
    </row>
    <row r="812" spans="13:13" ht="13" x14ac:dyDescent="0.15">
      <c r="M812" s="40"/>
    </row>
    <row r="813" spans="13:13" ht="13" x14ac:dyDescent="0.15">
      <c r="M813" s="40"/>
    </row>
    <row r="814" spans="13:13" ht="13" x14ac:dyDescent="0.15">
      <c r="M814" s="40"/>
    </row>
    <row r="815" spans="13:13" ht="13" x14ac:dyDescent="0.15">
      <c r="M815" s="40"/>
    </row>
    <row r="816" spans="13:13" ht="13" x14ac:dyDescent="0.15">
      <c r="M816" s="40"/>
    </row>
    <row r="817" spans="13:13" ht="13" x14ac:dyDescent="0.15">
      <c r="M817" s="40"/>
    </row>
    <row r="818" spans="13:13" ht="13" x14ac:dyDescent="0.15">
      <c r="M818" s="40"/>
    </row>
    <row r="819" spans="13:13" ht="13" x14ac:dyDescent="0.15">
      <c r="M819" s="40"/>
    </row>
    <row r="820" spans="13:13" ht="13" x14ac:dyDescent="0.15">
      <c r="M820" s="40"/>
    </row>
    <row r="821" spans="13:13" ht="13" x14ac:dyDescent="0.15">
      <c r="M821" s="40"/>
    </row>
    <row r="822" spans="13:13" ht="13" x14ac:dyDescent="0.15">
      <c r="M822" s="40"/>
    </row>
    <row r="823" spans="13:13" ht="13" x14ac:dyDescent="0.15">
      <c r="M823" s="40"/>
    </row>
    <row r="824" spans="13:13" ht="13" x14ac:dyDescent="0.15">
      <c r="M824" s="40"/>
    </row>
    <row r="825" spans="13:13" ht="13" x14ac:dyDescent="0.15">
      <c r="M825" s="40"/>
    </row>
    <row r="826" spans="13:13" ht="13" x14ac:dyDescent="0.15">
      <c r="M826" s="40"/>
    </row>
    <row r="827" spans="13:13" ht="13" x14ac:dyDescent="0.15">
      <c r="M827" s="40"/>
    </row>
    <row r="828" spans="13:13" ht="13" x14ac:dyDescent="0.15">
      <c r="M828" s="40"/>
    </row>
    <row r="829" spans="13:13" ht="13" x14ac:dyDescent="0.15">
      <c r="M829" s="40"/>
    </row>
    <row r="830" spans="13:13" ht="13" x14ac:dyDescent="0.15">
      <c r="M830" s="40"/>
    </row>
    <row r="831" spans="13:13" ht="13" x14ac:dyDescent="0.15">
      <c r="M831" s="40"/>
    </row>
    <row r="832" spans="13:13" ht="13" x14ac:dyDescent="0.15">
      <c r="M832" s="40"/>
    </row>
    <row r="833" spans="13:13" ht="13" x14ac:dyDescent="0.15">
      <c r="M833" s="40"/>
    </row>
    <row r="834" spans="13:13" ht="13" x14ac:dyDescent="0.15">
      <c r="M834" s="40"/>
    </row>
    <row r="835" spans="13:13" ht="13" x14ac:dyDescent="0.15">
      <c r="M835" s="40"/>
    </row>
    <row r="836" spans="13:13" ht="13" x14ac:dyDescent="0.15">
      <c r="M836" s="40"/>
    </row>
    <row r="837" spans="13:13" ht="13" x14ac:dyDescent="0.15">
      <c r="M837" s="40"/>
    </row>
    <row r="838" spans="13:13" ht="13" x14ac:dyDescent="0.15">
      <c r="M838" s="40"/>
    </row>
    <row r="839" spans="13:13" ht="13" x14ac:dyDescent="0.15">
      <c r="M839" s="40"/>
    </row>
    <row r="840" spans="13:13" ht="13" x14ac:dyDescent="0.15">
      <c r="M840" s="40"/>
    </row>
    <row r="841" spans="13:13" ht="13" x14ac:dyDescent="0.15">
      <c r="M841" s="40"/>
    </row>
    <row r="842" spans="13:13" ht="13" x14ac:dyDescent="0.15">
      <c r="M842" s="40"/>
    </row>
    <row r="843" spans="13:13" ht="13" x14ac:dyDescent="0.15">
      <c r="M843" s="40"/>
    </row>
    <row r="844" spans="13:13" ht="13" x14ac:dyDescent="0.15">
      <c r="M844" s="40"/>
    </row>
    <row r="845" spans="13:13" ht="13" x14ac:dyDescent="0.15">
      <c r="M845" s="40"/>
    </row>
    <row r="846" spans="13:13" ht="13" x14ac:dyDescent="0.15">
      <c r="M846" s="40"/>
    </row>
    <row r="847" spans="13:13" ht="13" x14ac:dyDescent="0.15">
      <c r="M847" s="40"/>
    </row>
    <row r="848" spans="13:13" ht="13" x14ac:dyDescent="0.15">
      <c r="M848" s="40"/>
    </row>
    <row r="849" spans="13:13" ht="13" x14ac:dyDescent="0.15">
      <c r="M849" s="40"/>
    </row>
    <row r="850" spans="13:13" ht="13" x14ac:dyDescent="0.15">
      <c r="M850" s="40"/>
    </row>
    <row r="851" spans="13:13" ht="13" x14ac:dyDescent="0.15">
      <c r="M851" s="40"/>
    </row>
    <row r="852" spans="13:13" ht="13" x14ac:dyDescent="0.15">
      <c r="M852" s="40"/>
    </row>
    <row r="853" spans="13:13" ht="13" x14ac:dyDescent="0.15">
      <c r="M853" s="40"/>
    </row>
    <row r="854" spans="13:13" ht="13" x14ac:dyDescent="0.15">
      <c r="M854" s="40"/>
    </row>
    <row r="855" spans="13:13" ht="13" x14ac:dyDescent="0.15">
      <c r="M855" s="40"/>
    </row>
    <row r="856" spans="13:13" ht="13" x14ac:dyDescent="0.15">
      <c r="M856" s="40"/>
    </row>
    <row r="857" spans="13:13" ht="13" x14ac:dyDescent="0.15">
      <c r="M857" s="40"/>
    </row>
    <row r="858" spans="13:13" ht="13" x14ac:dyDescent="0.15">
      <c r="M858" s="40"/>
    </row>
    <row r="859" spans="13:13" ht="13" x14ac:dyDescent="0.15">
      <c r="M859" s="40"/>
    </row>
    <row r="860" spans="13:13" ht="13" x14ac:dyDescent="0.15">
      <c r="M860" s="40"/>
    </row>
    <row r="861" spans="13:13" ht="13" x14ac:dyDescent="0.15">
      <c r="M861" s="40"/>
    </row>
    <row r="862" spans="13:13" ht="13" x14ac:dyDescent="0.15">
      <c r="M862" s="40"/>
    </row>
    <row r="863" spans="13:13" ht="13" x14ac:dyDescent="0.15">
      <c r="M863" s="40"/>
    </row>
    <row r="864" spans="13:13" ht="13" x14ac:dyDescent="0.15">
      <c r="M864" s="40"/>
    </row>
    <row r="865" spans="13:13" ht="13" x14ac:dyDescent="0.15">
      <c r="M865" s="40"/>
    </row>
    <row r="866" spans="13:13" ht="13" x14ac:dyDescent="0.15">
      <c r="M866" s="40"/>
    </row>
    <row r="867" spans="13:13" ht="13" x14ac:dyDescent="0.15">
      <c r="M867" s="40"/>
    </row>
    <row r="868" spans="13:13" ht="13" x14ac:dyDescent="0.15">
      <c r="M868" s="40"/>
    </row>
    <row r="869" spans="13:13" ht="13" x14ac:dyDescent="0.15">
      <c r="M869" s="40"/>
    </row>
    <row r="870" spans="13:13" ht="13" x14ac:dyDescent="0.15">
      <c r="M870" s="40"/>
    </row>
    <row r="871" spans="13:13" ht="13" x14ac:dyDescent="0.15">
      <c r="M871" s="40"/>
    </row>
    <row r="872" spans="13:13" ht="13" x14ac:dyDescent="0.15">
      <c r="M872" s="40"/>
    </row>
    <row r="873" spans="13:13" ht="13" x14ac:dyDescent="0.15">
      <c r="M873" s="40"/>
    </row>
    <row r="874" spans="13:13" ht="13" x14ac:dyDescent="0.15">
      <c r="M874" s="40"/>
    </row>
    <row r="875" spans="13:13" ht="13" x14ac:dyDescent="0.15">
      <c r="M875" s="40"/>
    </row>
    <row r="876" spans="13:13" ht="13" x14ac:dyDescent="0.15">
      <c r="M876" s="40"/>
    </row>
    <row r="877" spans="13:13" ht="13" x14ac:dyDescent="0.15">
      <c r="M877" s="40"/>
    </row>
    <row r="878" spans="13:13" ht="13" x14ac:dyDescent="0.15">
      <c r="M878" s="40"/>
    </row>
    <row r="879" spans="13:13" ht="13" x14ac:dyDescent="0.15">
      <c r="M879" s="40"/>
    </row>
    <row r="880" spans="13:13" ht="13" x14ac:dyDescent="0.15">
      <c r="M880" s="40"/>
    </row>
    <row r="881" spans="13:13" ht="13" x14ac:dyDescent="0.15">
      <c r="M881" s="40"/>
    </row>
    <row r="882" spans="13:13" ht="13" x14ac:dyDescent="0.15">
      <c r="M882" s="40"/>
    </row>
    <row r="883" spans="13:13" ht="13" x14ac:dyDescent="0.15">
      <c r="M883" s="40"/>
    </row>
    <row r="884" spans="13:13" ht="13" x14ac:dyDescent="0.15">
      <c r="M884" s="40"/>
    </row>
    <row r="885" spans="13:13" ht="13" x14ac:dyDescent="0.15">
      <c r="M885" s="40"/>
    </row>
    <row r="886" spans="13:13" ht="13" x14ac:dyDescent="0.15">
      <c r="M886" s="40"/>
    </row>
    <row r="887" spans="13:13" ht="13" x14ac:dyDescent="0.15">
      <c r="M887" s="40"/>
    </row>
    <row r="888" spans="13:13" ht="13" x14ac:dyDescent="0.15">
      <c r="M888" s="40"/>
    </row>
    <row r="889" spans="13:13" ht="13" x14ac:dyDescent="0.15">
      <c r="M889" s="40"/>
    </row>
    <row r="890" spans="13:13" ht="13" x14ac:dyDescent="0.15">
      <c r="M890" s="40"/>
    </row>
    <row r="891" spans="13:13" ht="13" x14ac:dyDescent="0.15">
      <c r="M891" s="40"/>
    </row>
    <row r="892" spans="13:13" ht="13" x14ac:dyDescent="0.15">
      <c r="M892" s="40"/>
    </row>
    <row r="893" spans="13:13" ht="13" x14ac:dyDescent="0.15">
      <c r="M893" s="40"/>
    </row>
    <row r="894" spans="13:13" ht="13" x14ac:dyDescent="0.15">
      <c r="M894" s="40"/>
    </row>
    <row r="895" spans="13:13" ht="13" x14ac:dyDescent="0.15">
      <c r="M895" s="40"/>
    </row>
    <row r="896" spans="13:13" ht="13" x14ac:dyDescent="0.15">
      <c r="M896" s="40"/>
    </row>
    <row r="897" spans="13:13" ht="13" x14ac:dyDescent="0.15">
      <c r="M897" s="40"/>
    </row>
    <row r="898" spans="13:13" ht="13" x14ac:dyDescent="0.15">
      <c r="M898" s="40"/>
    </row>
    <row r="899" spans="13:13" ht="13" x14ac:dyDescent="0.15">
      <c r="M899" s="40"/>
    </row>
    <row r="900" spans="13:13" ht="13" x14ac:dyDescent="0.15">
      <c r="M900" s="40"/>
    </row>
    <row r="901" spans="13:13" ht="13" x14ac:dyDescent="0.15">
      <c r="M901" s="40"/>
    </row>
    <row r="902" spans="13:13" ht="13" x14ac:dyDescent="0.15">
      <c r="M902" s="40"/>
    </row>
    <row r="903" spans="13:13" ht="13" x14ac:dyDescent="0.15">
      <c r="M903" s="40"/>
    </row>
    <row r="904" spans="13:13" ht="13" x14ac:dyDescent="0.15">
      <c r="M904" s="40"/>
    </row>
    <row r="905" spans="13:13" ht="13" x14ac:dyDescent="0.15">
      <c r="M905" s="40"/>
    </row>
    <row r="906" spans="13:13" ht="13" x14ac:dyDescent="0.15">
      <c r="M906" s="40"/>
    </row>
    <row r="907" spans="13:13" ht="13" x14ac:dyDescent="0.15">
      <c r="M907" s="40"/>
    </row>
    <row r="908" spans="13:13" ht="13" x14ac:dyDescent="0.15">
      <c r="M908" s="40"/>
    </row>
    <row r="909" spans="13:13" ht="13" x14ac:dyDescent="0.15">
      <c r="M909" s="40"/>
    </row>
    <row r="910" spans="13:13" ht="13" x14ac:dyDescent="0.15">
      <c r="M910" s="40"/>
    </row>
    <row r="911" spans="13:13" ht="13" x14ac:dyDescent="0.15">
      <c r="M911" s="40"/>
    </row>
    <row r="912" spans="13:13" ht="13" x14ac:dyDescent="0.15">
      <c r="M912" s="40"/>
    </row>
    <row r="913" spans="13:13" ht="13" x14ac:dyDescent="0.15">
      <c r="M913" s="40"/>
    </row>
    <row r="914" spans="13:13" ht="13" x14ac:dyDescent="0.15">
      <c r="M914" s="40"/>
    </row>
    <row r="915" spans="13:13" ht="13" x14ac:dyDescent="0.15">
      <c r="M915" s="40"/>
    </row>
    <row r="916" spans="13:13" ht="13" x14ac:dyDescent="0.15">
      <c r="M916" s="40"/>
    </row>
    <row r="917" spans="13:13" ht="13" x14ac:dyDescent="0.15">
      <c r="M917" s="40"/>
    </row>
    <row r="918" spans="13:13" ht="13" x14ac:dyDescent="0.15">
      <c r="M918" s="40"/>
    </row>
    <row r="919" spans="13:13" ht="13" x14ac:dyDescent="0.15">
      <c r="M919" s="40"/>
    </row>
    <row r="920" spans="13:13" ht="13" x14ac:dyDescent="0.15">
      <c r="M920" s="40"/>
    </row>
    <row r="921" spans="13:13" ht="13" x14ac:dyDescent="0.15">
      <c r="M921" s="40"/>
    </row>
    <row r="922" spans="13:13" ht="13" x14ac:dyDescent="0.15">
      <c r="M922" s="40"/>
    </row>
    <row r="923" spans="13:13" ht="13" x14ac:dyDescent="0.15">
      <c r="M923" s="40"/>
    </row>
    <row r="924" spans="13:13" ht="13" x14ac:dyDescent="0.15">
      <c r="M924" s="40"/>
    </row>
    <row r="925" spans="13:13" ht="13" x14ac:dyDescent="0.15">
      <c r="M925" s="40"/>
    </row>
    <row r="926" spans="13:13" ht="13" x14ac:dyDescent="0.15">
      <c r="M926" s="40"/>
    </row>
    <row r="927" spans="13:13" ht="13" x14ac:dyDescent="0.15">
      <c r="M927" s="40"/>
    </row>
    <row r="928" spans="13:13" ht="13" x14ac:dyDescent="0.15">
      <c r="M928" s="40"/>
    </row>
    <row r="929" spans="13:13" ht="13" x14ac:dyDescent="0.15">
      <c r="M929" s="40"/>
    </row>
    <row r="930" spans="13:13" ht="13" x14ac:dyDescent="0.15">
      <c r="M930" s="40"/>
    </row>
    <row r="931" spans="13:13" ht="13" x14ac:dyDescent="0.15">
      <c r="M931" s="40"/>
    </row>
    <row r="932" spans="13:13" ht="13" x14ac:dyDescent="0.15">
      <c r="M932" s="40"/>
    </row>
    <row r="933" spans="13:13" ht="13" x14ac:dyDescent="0.15">
      <c r="M933" s="40"/>
    </row>
    <row r="934" spans="13:13" ht="13" x14ac:dyDescent="0.15">
      <c r="M934" s="40"/>
    </row>
    <row r="935" spans="13:13" ht="13" x14ac:dyDescent="0.15">
      <c r="M935" s="40"/>
    </row>
    <row r="936" spans="13:13" ht="13" x14ac:dyDescent="0.15">
      <c r="M936" s="40"/>
    </row>
    <row r="937" spans="13:13" ht="13" x14ac:dyDescent="0.15">
      <c r="M937" s="40"/>
    </row>
    <row r="938" spans="13:13" ht="13" x14ac:dyDescent="0.15">
      <c r="M938" s="40"/>
    </row>
    <row r="939" spans="13:13" ht="13" x14ac:dyDescent="0.15">
      <c r="M939" s="40"/>
    </row>
    <row r="940" spans="13:13" ht="13" x14ac:dyDescent="0.15">
      <c r="M940" s="40"/>
    </row>
    <row r="941" spans="13:13" ht="13" x14ac:dyDescent="0.15">
      <c r="M941" s="40"/>
    </row>
    <row r="942" spans="13:13" ht="13" x14ac:dyDescent="0.15">
      <c r="M942" s="40"/>
    </row>
    <row r="943" spans="13:13" ht="13" x14ac:dyDescent="0.15">
      <c r="M943" s="40"/>
    </row>
    <row r="944" spans="13:13" ht="13" x14ac:dyDescent="0.15">
      <c r="M944" s="40"/>
    </row>
    <row r="945" spans="13:13" ht="13" x14ac:dyDescent="0.15">
      <c r="M945" s="40"/>
    </row>
    <row r="946" spans="13:13" ht="13" x14ac:dyDescent="0.15">
      <c r="M946" s="40"/>
    </row>
    <row r="947" spans="13:13" ht="13" x14ac:dyDescent="0.15">
      <c r="M947" s="40"/>
    </row>
    <row r="948" spans="13:13" ht="13" x14ac:dyDescent="0.15">
      <c r="M948" s="40"/>
    </row>
    <row r="949" spans="13:13" ht="13" x14ac:dyDescent="0.15">
      <c r="M949" s="40"/>
    </row>
    <row r="950" spans="13:13" ht="13" x14ac:dyDescent="0.15">
      <c r="M950" s="40"/>
    </row>
    <row r="951" spans="13:13" ht="13" x14ac:dyDescent="0.15">
      <c r="M951" s="40"/>
    </row>
    <row r="952" spans="13:13" ht="13" x14ac:dyDescent="0.15">
      <c r="M952" s="40"/>
    </row>
    <row r="953" spans="13:13" ht="13" x14ac:dyDescent="0.15">
      <c r="M953" s="40"/>
    </row>
    <row r="954" spans="13:13" ht="13" x14ac:dyDescent="0.15">
      <c r="M954" s="40"/>
    </row>
    <row r="955" spans="13:13" ht="13" x14ac:dyDescent="0.15">
      <c r="M955" s="40"/>
    </row>
    <row r="956" spans="13:13" ht="13" x14ac:dyDescent="0.15">
      <c r="M956" s="40"/>
    </row>
    <row r="957" spans="13:13" ht="13" x14ac:dyDescent="0.15">
      <c r="M957" s="4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48"/>
  <sheetViews>
    <sheetView workbookViewId="0">
      <pane ySplit="1" topLeftCell="A2" activePane="bottomLeft" state="frozen"/>
      <selection pane="bottomLeft"/>
    </sheetView>
  </sheetViews>
  <sheetFormatPr baseColWidth="10" defaultColWidth="12.6640625" defaultRowHeight="15.75" customHeight="1" x14ac:dyDescent="0.15"/>
  <cols>
    <col min="1" max="1" width="18.1640625" customWidth="1"/>
    <col min="2" max="2" width="3.5" customWidth="1"/>
  </cols>
  <sheetData>
    <row r="1" spans="1:23" ht="15" x14ac:dyDescent="0.2">
      <c r="A1" s="1" t="s">
        <v>13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7</v>
      </c>
      <c r="L1" s="1" t="s">
        <v>8</v>
      </c>
      <c r="M1" s="1" t="s">
        <v>18</v>
      </c>
      <c r="N1" s="1" t="s">
        <v>19</v>
      </c>
      <c r="O1" s="1" t="s">
        <v>20</v>
      </c>
      <c r="P1" s="1" t="s">
        <v>9</v>
      </c>
      <c r="Q1" s="5" t="s">
        <v>21</v>
      </c>
      <c r="R1" s="6" t="s">
        <v>22</v>
      </c>
      <c r="S1" s="7" t="s">
        <v>23</v>
      </c>
      <c r="T1" s="8" t="s">
        <v>24</v>
      </c>
      <c r="U1" s="9" t="s">
        <v>25</v>
      </c>
      <c r="V1" s="10" t="s">
        <v>26</v>
      </c>
      <c r="W1" s="11" t="s">
        <v>27</v>
      </c>
    </row>
    <row r="2" spans="1:23" ht="15.75" customHeight="1" x14ac:dyDescent="0.15">
      <c r="A2" s="3">
        <v>44594</v>
      </c>
      <c r="C2" s="4" t="s">
        <v>28</v>
      </c>
      <c r="D2" s="4" t="s">
        <v>29</v>
      </c>
      <c r="E2" s="4">
        <v>0</v>
      </c>
      <c r="F2" s="4">
        <f t="shared" ref="F2:F47" si="0">SUM(M2:O2)</f>
        <v>0</v>
      </c>
      <c r="G2" s="4">
        <f t="shared" ref="G2:G47" si="1">MAX(H2:K2)</f>
        <v>0</v>
      </c>
      <c r="H2" s="4">
        <v>0</v>
      </c>
      <c r="I2" s="4">
        <v>0</v>
      </c>
      <c r="J2" s="4">
        <v>0</v>
      </c>
      <c r="K2" s="4">
        <v>0</v>
      </c>
      <c r="M2" s="4">
        <f t="shared" ref="M2:O2" si="2">SUM(T2:V2)</f>
        <v>0</v>
      </c>
      <c r="N2" s="4">
        <f t="shared" si="2"/>
        <v>0</v>
      </c>
      <c r="O2" s="4">
        <f t="shared" si="2"/>
        <v>0</v>
      </c>
      <c r="P2" s="4"/>
      <c r="R2" s="12"/>
      <c r="S2" s="12"/>
      <c r="U2" s="4">
        <f t="shared" ref="U2:U7" si="3">H2-K2</f>
        <v>0</v>
      </c>
      <c r="V2" s="4">
        <f t="shared" ref="V2:V17" si="4">I2-K2</f>
        <v>0</v>
      </c>
      <c r="W2" s="4">
        <f t="shared" ref="W2:W7" si="5">J2-K2</f>
        <v>0</v>
      </c>
    </row>
    <row r="3" spans="1:23" ht="15.75" customHeight="1" x14ac:dyDescent="0.15">
      <c r="A3" s="3">
        <v>44546</v>
      </c>
      <c r="C3" s="4" t="s">
        <v>28</v>
      </c>
      <c r="E3" s="4">
        <f t="shared" ref="E3:E5" si="6">G3-K3</f>
        <v>0</v>
      </c>
      <c r="F3" s="4">
        <f t="shared" si="0"/>
        <v>0</v>
      </c>
      <c r="G3" s="4">
        <f t="shared" si="1"/>
        <v>0</v>
      </c>
      <c r="H3" s="4">
        <v>0</v>
      </c>
      <c r="I3" s="4">
        <v>0</v>
      </c>
      <c r="J3" s="4">
        <v>0</v>
      </c>
      <c r="K3" s="4">
        <v>0</v>
      </c>
      <c r="M3" s="4">
        <f t="shared" ref="M3:O3" si="7">SUM(T3:V3)</f>
        <v>0</v>
      </c>
      <c r="N3" s="4">
        <f t="shared" si="7"/>
        <v>0</v>
      </c>
      <c r="O3" s="4">
        <f t="shared" si="7"/>
        <v>0</v>
      </c>
      <c r="P3" s="4" t="s">
        <v>30</v>
      </c>
      <c r="R3" s="12"/>
      <c r="S3" s="12"/>
      <c r="U3" s="4">
        <f t="shared" si="3"/>
        <v>0</v>
      </c>
      <c r="V3" s="4">
        <f t="shared" si="4"/>
        <v>0</v>
      </c>
      <c r="W3" s="4">
        <f t="shared" si="5"/>
        <v>0</v>
      </c>
    </row>
    <row r="4" spans="1:23" ht="15.75" customHeight="1" x14ac:dyDescent="0.15">
      <c r="A4" s="3">
        <v>44184</v>
      </c>
      <c r="C4" s="4" t="s">
        <v>28</v>
      </c>
      <c r="E4" s="4">
        <f t="shared" si="6"/>
        <v>0</v>
      </c>
      <c r="F4" s="4">
        <f t="shared" si="0"/>
        <v>0</v>
      </c>
      <c r="G4" s="4">
        <f t="shared" si="1"/>
        <v>0</v>
      </c>
      <c r="H4" s="4">
        <v>0</v>
      </c>
      <c r="I4" s="4">
        <v>0</v>
      </c>
      <c r="J4" s="4">
        <v>0</v>
      </c>
      <c r="K4" s="4">
        <v>0</v>
      </c>
      <c r="M4" s="4">
        <f t="shared" ref="M4:O4" si="8">SUM(T4:V4)</f>
        <v>0</v>
      </c>
      <c r="N4" s="4">
        <f t="shared" si="8"/>
        <v>0</v>
      </c>
      <c r="O4" s="4">
        <f t="shared" si="8"/>
        <v>0</v>
      </c>
      <c r="P4" s="4" t="s">
        <v>30</v>
      </c>
      <c r="R4" s="12"/>
      <c r="S4" s="12"/>
      <c r="U4" s="4">
        <f t="shared" si="3"/>
        <v>0</v>
      </c>
      <c r="V4" s="4">
        <f t="shared" si="4"/>
        <v>0</v>
      </c>
      <c r="W4" s="4">
        <f t="shared" si="5"/>
        <v>0</v>
      </c>
    </row>
    <row r="5" spans="1:23" ht="15.75" customHeight="1" x14ac:dyDescent="0.15">
      <c r="A5" s="3">
        <v>43458</v>
      </c>
      <c r="C5" s="4" t="s">
        <v>28</v>
      </c>
      <c r="E5" s="4">
        <f t="shared" si="6"/>
        <v>0</v>
      </c>
      <c r="F5" s="4">
        <f t="shared" si="0"/>
        <v>0</v>
      </c>
      <c r="G5" s="4">
        <f t="shared" si="1"/>
        <v>0</v>
      </c>
      <c r="H5" s="4">
        <v>0</v>
      </c>
      <c r="I5" s="4">
        <v>0</v>
      </c>
      <c r="J5" s="4">
        <v>0</v>
      </c>
      <c r="K5" s="4">
        <v>0</v>
      </c>
      <c r="M5" s="4">
        <f t="shared" ref="M5:O5" si="9">SUM(T5:V5)</f>
        <v>0</v>
      </c>
      <c r="N5" s="4">
        <f t="shared" si="9"/>
        <v>0</v>
      </c>
      <c r="O5" s="4">
        <f t="shared" si="9"/>
        <v>0</v>
      </c>
      <c r="Q5" s="12"/>
      <c r="R5" s="12"/>
      <c r="U5" s="4">
        <f t="shared" si="3"/>
        <v>0</v>
      </c>
      <c r="V5" s="4">
        <f t="shared" si="4"/>
        <v>0</v>
      </c>
      <c r="W5" s="4">
        <f t="shared" si="5"/>
        <v>0</v>
      </c>
    </row>
    <row r="6" spans="1:23" ht="15.75" customHeight="1" x14ac:dyDescent="0.15">
      <c r="A6" s="3">
        <v>43122</v>
      </c>
      <c r="C6" s="4" t="s">
        <v>28</v>
      </c>
      <c r="E6" s="4">
        <v>0</v>
      </c>
      <c r="F6" s="4">
        <f t="shared" si="0"/>
        <v>0</v>
      </c>
      <c r="G6" s="4">
        <f t="shared" si="1"/>
        <v>0</v>
      </c>
      <c r="H6" s="4">
        <v>0</v>
      </c>
      <c r="I6" s="4">
        <v>0</v>
      </c>
      <c r="J6" s="4">
        <v>0</v>
      </c>
      <c r="K6" s="4">
        <v>0</v>
      </c>
      <c r="M6" s="4">
        <f t="shared" ref="M6:O6" si="10">SUM(T6:V6)</f>
        <v>0</v>
      </c>
      <c r="N6" s="4">
        <f t="shared" si="10"/>
        <v>0</v>
      </c>
      <c r="O6" s="4">
        <f t="shared" si="10"/>
        <v>0</v>
      </c>
      <c r="Q6" s="12"/>
      <c r="R6" s="12"/>
      <c r="U6" s="4">
        <f t="shared" si="3"/>
        <v>0</v>
      </c>
      <c r="V6" s="4">
        <f t="shared" si="4"/>
        <v>0</v>
      </c>
      <c r="W6" s="4">
        <f t="shared" si="5"/>
        <v>0</v>
      </c>
    </row>
    <row r="7" spans="1:23" ht="15.75" customHeight="1" x14ac:dyDescent="0.15">
      <c r="A7" s="3">
        <v>43362</v>
      </c>
      <c r="C7" s="4" t="s">
        <v>28</v>
      </c>
      <c r="E7" s="4">
        <v>0</v>
      </c>
      <c r="F7" s="4">
        <f t="shared" si="0"/>
        <v>0</v>
      </c>
      <c r="G7" s="4">
        <f t="shared" si="1"/>
        <v>0</v>
      </c>
      <c r="H7" s="4">
        <v>0</v>
      </c>
      <c r="I7" s="4">
        <v>0</v>
      </c>
      <c r="J7" s="4">
        <v>0</v>
      </c>
      <c r="K7" s="4">
        <v>0</v>
      </c>
      <c r="M7" s="4">
        <f t="shared" ref="M7:O7" si="11">SUM(T7:V7)</f>
        <v>0</v>
      </c>
      <c r="N7" s="4">
        <f t="shared" si="11"/>
        <v>0</v>
      </c>
      <c r="O7" s="4">
        <f t="shared" si="11"/>
        <v>0</v>
      </c>
      <c r="Q7" s="12"/>
      <c r="R7" s="12"/>
      <c r="U7" s="4">
        <f t="shared" si="3"/>
        <v>0</v>
      </c>
      <c r="V7" s="4">
        <f t="shared" si="4"/>
        <v>0</v>
      </c>
      <c r="W7" s="4">
        <f t="shared" si="5"/>
        <v>0</v>
      </c>
    </row>
    <row r="8" spans="1:23" ht="15.75" customHeight="1" x14ac:dyDescent="0.15">
      <c r="A8" s="3">
        <v>43090</v>
      </c>
      <c r="C8" s="4" t="s">
        <v>11</v>
      </c>
      <c r="E8" s="4">
        <f>I8-K8</f>
        <v>3.4970000000000141</v>
      </c>
      <c r="F8" s="4">
        <f t="shared" si="0"/>
        <v>15</v>
      </c>
      <c r="G8" s="4">
        <f t="shared" si="1"/>
        <v>300</v>
      </c>
      <c r="H8" s="4">
        <v>0</v>
      </c>
      <c r="I8" s="4">
        <v>300</v>
      </c>
      <c r="J8" s="4">
        <v>0</v>
      </c>
      <c r="K8" s="4">
        <v>296.50299999999999</v>
      </c>
      <c r="L8" s="4">
        <v>0.626</v>
      </c>
      <c r="M8" s="4">
        <v>0</v>
      </c>
      <c r="N8" s="4">
        <v>15</v>
      </c>
      <c r="O8" s="4"/>
      <c r="P8" s="4" t="s">
        <v>31</v>
      </c>
      <c r="Q8" s="12"/>
      <c r="R8" s="12"/>
      <c r="U8" s="4">
        <v>0</v>
      </c>
      <c r="V8" s="4">
        <f t="shared" si="4"/>
        <v>3.4970000000000141</v>
      </c>
      <c r="W8" s="4">
        <v>0</v>
      </c>
    </row>
    <row r="9" spans="1:23" ht="15.75" customHeight="1" x14ac:dyDescent="0.15">
      <c r="A9" s="3">
        <v>42914</v>
      </c>
      <c r="C9" s="4" t="s">
        <v>28</v>
      </c>
      <c r="E9" s="4">
        <v>0</v>
      </c>
      <c r="F9" s="4">
        <f t="shared" si="0"/>
        <v>0</v>
      </c>
      <c r="G9" s="4">
        <f t="shared" si="1"/>
        <v>0</v>
      </c>
      <c r="H9" s="4">
        <v>0</v>
      </c>
      <c r="I9" s="4">
        <v>0</v>
      </c>
      <c r="J9" s="4">
        <v>0</v>
      </c>
      <c r="K9" s="4">
        <v>0</v>
      </c>
      <c r="L9" s="4"/>
      <c r="M9" s="4">
        <v>0</v>
      </c>
      <c r="N9" s="4">
        <v>0</v>
      </c>
      <c r="O9" s="4">
        <v>0</v>
      </c>
      <c r="P9" s="4"/>
      <c r="Q9" s="12"/>
      <c r="R9" s="12"/>
      <c r="U9" s="4">
        <f t="shared" ref="U9:U15" si="12">H9-K9</f>
        <v>0</v>
      </c>
      <c r="V9" s="4">
        <f t="shared" si="4"/>
        <v>0</v>
      </c>
      <c r="W9" s="4">
        <f t="shared" ref="W9:W15" si="13">J9-K9</f>
        <v>0</v>
      </c>
    </row>
    <row r="10" spans="1:23" ht="15.75" customHeight="1" x14ac:dyDescent="0.15">
      <c r="A10" s="3">
        <v>42818</v>
      </c>
      <c r="C10" s="4" t="s">
        <v>28</v>
      </c>
      <c r="E10" s="4">
        <v>0</v>
      </c>
      <c r="F10" s="4">
        <f t="shared" si="0"/>
        <v>0</v>
      </c>
      <c r="G10" s="4">
        <f t="shared" si="1"/>
        <v>0</v>
      </c>
      <c r="H10" s="4">
        <v>0</v>
      </c>
      <c r="I10" s="4">
        <v>0</v>
      </c>
      <c r="J10" s="4">
        <v>0</v>
      </c>
      <c r="K10" s="4">
        <v>0</v>
      </c>
      <c r="L10" s="4"/>
      <c r="M10" s="4">
        <v>0</v>
      </c>
      <c r="N10" s="4">
        <v>0</v>
      </c>
      <c r="O10" s="4">
        <v>0</v>
      </c>
      <c r="P10" s="4"/>
      <c r="Q10" s="12"/>
      <c r="R10" s="12"/>
      <c r="U10" s="4">
        <f t="shared" si="12"/>
        <v>0</v>
      </c>
      <c r="V10" s="4">
        <f t="shared" si="4"/>
        <v>0</v>
      </c>
      <c r="W10" s="4">
        <f t="shared" si="13"/>
        <v>0</v>
      </c>
    </row>
    <row r="11" spans="1:23" ht="15.75" customHeight="1" x14ac:dyDescent="0.15">
      <c r="A11" s="3">
        <v>42722</v>
      </c>
      <c r="C11" s="4" t="s">
        <v>28</v>
      </c>
      <c r="E11" s="4">
        <f t="shared" ref="E11:E14" si="14">G11-K11</f>
        <v>0</v>
      </c>
      <c r="F11" s="4">
        <f t="shared" si="0"/>
        <v>0</v>
      </c>
      <c r="G11" s="4">
        <f t="shared" si="1"/>
        <v>0</v>
      </c>
      <c r="H11" s="4">
        <v>0</v>
      </c>
      <c r="I11" s="4">
        <v>0</v>
      </c>
      <c r="J11" s="4">
        <v>0</v>
      </c>
      <c r="K11" s="4">
        <v>0</v>
      </c>
      <c r="M11" s="4">
        <v>0</v>
      </c>
      <c r="N11" s="4">
        <v>0</v>
      </c>
      <c r="O11" s="4">
        <v>0</v>
      </c>
      <c r="Q11" s="12"/>
      <c r="R11" s="12"/>
      <c r="U11" s="4">
        <f t="shared" si="12"/>
        <v>0</v>
      </c>
      <c r="V11" s="4">
        <f t="shared" si="4"/>
        <v>0</v>
      </c>
      <c r="W11" s="4">
        <f t="shared" si="13"/>
        <v>0</v>
      </c>
    </row>
    <row r="12" spans="1:23" ht="15.75" customHeight="1" x14ac:dyDescent="0.15">
      <c r="A12" s="3">
        <v>42402</v>
      </c>
      <c r="C12" s="4" t="s">
        <v>28</v>
      </c>
      <c r="E12" s="4">
        <f t="shared" si="14"/>
        <v>0</v>
      </c>
      <c r="F12" s="4">
        <f t="shared" si="0"/>
        <v>0</v>
      </c>
      <c r="G12" s="4">
        <f t="shared" si="1"/>
        <v>0</v>
      </c>
      <c r="H12" s="4">
        <v>0</v>
      </c>
      <c r="I12" s="4">
        <v>0</v>
      </c>
      <c r="J12" s="4">
        <v>0</v>
      </c>
      <c r="K12" s="4">
        <v>0</v>
      </c>
      <c r="M12" s="4">
        <v>0</v>
      </c>
      <c r="N12" s="4">
        <v>0</v>
      </c>
      <c r="O12" s="4">
        <v>0</v>
      </c>
      <c r="Q12" s="12"/>
      <c r="R12" s="12"/>
      <c r="U12" s="4">
        <f t="shared" si="12"/>
        <v>0</v>
      </c>
      <c r="V12" s="4">
        <f t="shared" si="4"/>
        <v>0</v>
      </c>
      <c r="W12" s="4">
        <f t="shared" si="13"/>
        <v>0</v>
      </c>
    </row>
    <row r="13" spans="1:23" ht="15.75" customHeight="1" x14ac:dyDescent="0.15">
      <c r="A13" s="3">
        <v>42354</v>
      </c>
      <c r="C13" s="4" t="s">
        <v>28</v>
      </c>
      <c r="E13" s="4">
        <f t="shared" si="14"/>
        <v>0</v>
      </c>
      <c r="F13" s="4">
        <f t="shared" si="0"/>
        <v>0</v>
      </c>
      <c r="G13" s="4">
        <f t="shared" si="1"/>
        <v>0</v>
      </c>
      <c r="H13" s="4">
        <v>0</v>
      </c>
      <c r="I13" s="4">
        <v>0</v>
      </c>
      <c r="J13" s="4">
        <v>0</v>
      </c>
      <c r="K13" s="4">
        <v>0</v>
      </c>
      <c r="M13" s="4">
        <v>0</v>
      </c>
      <c r="N13" s="4">
        <v>0</v>
      </c>
      <c r="O13" s="4">
        <v>0</v>
      </c>
      <c r="Q13" s="12"/>
      <c r="R13" s="12"/>
      <c r="U13" s="4">
        <f t="shared" si="12"/>
        <v>0</v>
      </c>
      <c r="V13" s="4">
        <f t="shared" si="4"/>
        <v>0</v>
      </c>
      <c r="W13" s="4">
        <f t="shared" si="13"/>
        <v>0</v>
      </c>
    </row>
    <row r="14" spans="1:23" ht="15.75" customHeight="1" x14ac:dyDescent="0.15">
      <c r="A14" s="3">
        <v>42050</v>
      </c>
      <c r="C14" s="4" t="s">
        <v>28</v>
      </c>
      <c r="E14" s="4">
        <f t="shared" si="14"/>
        <v>0</v>
      </c>
      <c r="F14" s="4">
        <f t="shared" si="0"/>
        <v>0</v>
      </c>
      <c r="G14" s="4">
        <f t="shared" si="1"/>
        <v>0</v>
      </c>
      <c r="H14" s="4">
        <v>0</v>
      </c>
      <c r="I14" s="4">
        <v>0</v>
      </c>
      <c r="J14" s="4">
        <v>0</v>
      </c>
      <c r="K14" s="4">
        <v>0</v>
      </c>
      <c r="M14" s="4">
        <v>0</v>
      </c>
      <c r="N14" s="4">
        <v>0</v>
      </c>
      <c r="O14" s="4">
        <v>0</v>
      </c>
      <c r="Q14" s="12"/>
      <c r="R14" s="12"/>
      <c r="U14" s="4">
        <f t="shared" si="12"/>
        <v>0</v>
      </c>
      <c r="V14" s="4">
        <f t="shared" si="4"/>
        <v>0</v>
      </c>
      <c r="W14" s="4">
        <f t="shared" si="13"/>
        <v>0</v>
      </c>
    </row>
    <row r="15" spans="1:23" ht="15.75" customHeight="1" x14ac:dyDescent="0.15">
      <c r="A15" s="3">
        <v>41794</v>
      </c>
      <c r="C15" s="4" t="s">
        <v>28</v>
      </c>
      <c r="D15" s="4" t="s">
        <v>32</v>
      </c>
      <c r="E15" s="4">
        <v>0</v>
      </c>
      <c r="F15" s="4">
        <f t="shared" si="0"/>
        <v>0</v>
      </c>
      <c r="G15" s="4">
        <f t="shared" si="1"/>
        <v>0</v>
      </c>
      <c r="H15" s="4">
        <v>0</v>
      </c>
      <c r="I15" s="4">
        <v>0</v>
      </c>
      <c r="J15" s="4">
        <v>0</v>
      </c>
      <c r="K15" s="4">
        <v>0</v>
      </c>
      <c r="M15" s="4">
        <v>0</v>
      </c>
      <c r="N15" s="4">
        <v>0</v>
      </c>
      <c r="O15" s="4">
        <v>0</v>
      </c>
      <c r="Q15" s="12"/>
      <c r="R15" s="12"/>
      <c r="U15" s="4">
        <f t="shared" si="12"/>
        <v>0</v>
      </c>
      <c r="V15" s="4">
        <f t="shared" si="4"/>
        <v>0</v>
      </c>
      <c r="W15" s="4">
        <f t="shared" si="13"/>
        <v>0</v>
      </c>
    </row>
    <row r="16" spans="1:23" ht="15.75" customHeight="1" x14ac:dyDescent="0.15">
      <c r="A16" s="3">
        <v>41634</v>
      </c>
      <c r="C16" s="4" t="s">
        <v>11</v>
      </c>
      <c r="E16" s="4">
        <f>I16-K16</f>
        <v>4.2200000000000273</v>
      </c>
      <c r="F16" s="4">
        <f t="shared" si="0"/>
        <v>10</v>
      </c>
      <c r="G16" s="4">
        <f t="shared" si="1"/>
        <v>301.5</v>
      </c>
      <c r="H16" s="4">
        <v>0</v>
      </c>
      <c r="I16" s="4">
        <v>301.5</v>
      </c>
      <c r="J16" s="4">
        <v>0</v>
      </c>
      <c r="K16" s="4">
        <v>297.27999999999997</v>
      </c>
      <c r="L16" s="4">
        <v>0.50600000000000001</v>
      </c>
      <c r="M16" s="4">
        <v>0</v>
      </c>
      <c r="N16" s="4">
        <v>10</v>
      </c>
      <c r="O16" s="4"/>
      <c r="U16" s="4">
        <v>0</v>
      </c>
      <c r="V16" s="4">
        <f t="shared" si="4"/>
        <v>4.2200000000000273</v>
      </c>
      <c r="W16" s="4">
        <v>0</v>
      </c>
    </row>
    <row r="17" spans="1:23" ht="15.75" customHeight="1" x14ac:dyDescent="0.15">
      <c r="A17" s="3">
        <v>41538</v>
      </c>
      <c r="C17" s="4" t="s">
        <v>28</v>
      </c>
      <c r="E17" s="4">
        <v>0</v>
      </c>
      <c r="F17" s="4">
        <f t="shared" si="0"/>
        <v>0</v>
      </c>
      <c r="G17" s="4">
        <f t="shared" si="1"/>
        <v>0</v>
      </c>
      <c r="H17" s="4">
        <v>0</v>
      </c>
      <c r="I17" s="4">
        <v>0</v>
      </c>
      <c r="J17" s="4">
        <v>0</v>
      </c>
      <c r="K17" s="4">
        <v>0</v>
      </c>
      <c r="L17" s="4"/>
      <c r="M17" s="4">
        <v>0</v>
      </c>
      <c r="N17" s="4">
        <v>0</v>
      </c>
      <c r="O17" s="4">
        <v>0</v>
      </c>
      <c r="U17" s="4">
        <f t="shared" ref="U17:U34" si="15">H17-K17</f>
        <v>0</v>
      </c>
      <c r="V17" s="4">
        <f t="shared" si="4"/>
        <v>0</v>
      </c>
      <c r="W17" s="4">
        <f>J17-K17</f>
        <v>0</v>
      </c>
    </row>
    <row r="18" spans="1:23" ht="15.75" customHeight="1" x14ac:dyDescent="0.15">
      <c r="A18" s="3">
        <v>41273</v>
      </c>
      <c r="C18" s="4" t="s">
        <v>11</v>
      </c>
      <c r="E18" s="4">
        <f>H18-K18</f>
        <v>4.6479999999999677</v>
      </c>
      <c r="F18" s="4">
        <f t="shared" si="0"/>
        <v>1</v>
      </c>
      <c r="G18" s="4">
        <f t="shared" si="1"/>
        <v>302.39999999999998</v>
      </c>
      <c r="H18" s="4">
        <v>302.39999999999998</v>
      </c>
      <c r="I18" s="4">
        <v>0</v>
      </c>
      <c r="J18" s="4">
        <v>0</v>
      </c>
      <c r="K18" s="4">
        <v>297.75200000000001</v>
      </c>
      <c r="L18" s="4">
        <v>0.61199999999999999</v>
      </c>
      <c r="M18" s="4">
        <v>1</v>
      </c>
      <c r="N18" s="4">
        <v>0</v>
      </c>
      <c r="O18" s="4"/>
      <c r="U18" s="4">
        <f t="shared" si="15"/>
        <v>4.6479999999999677</v>
      </c>
      <c r="V18" s="4">
        <v>0</v>
      </c>
      <c r="W18" s="4">
        <v>0</v>
      </c>
    </row>
    <row r="19" spans="1:23" ht="15.75" customHeight="1" x14ac:dyDescent="0.15">
      <c r="A19" s="3">
        <v>41266</v>
      </c>
      <c r="C19" s="4" t="s">
        <v>28</v>
      </c>
      <c r="E19" s="4">
        <v>0</v>
      </c>
      <c r="F19" s="4">
        <f t="shared" si="0"/>
        <v>0</v>
      </c>
      <c r="G19" s="4">
        <f t="shared" si="1"/>
        <v>0</v>
      </c>
      <c r="H19" s="4">
        <v>0</v>
      </c>
      <c r="I19" s="4">
        <v>0</v>
      </c>
      <c r="J19" s="4">
        <v>0</v>
      </c>
      <c r="K19" s="4">
        <v>0</v>
      </c>
      <c r="L19" s="4"/>
      <c r="M19" s="4">
        <v>0</v>
      </c>
      <c r="N19" s="4">
        <v>0</v>
      </c>
      <c r="O19" s="4">
        <v>0</v>
      </c>
      <c r="U19" s="4">
        <f t="shared" si="15"/>
        <v>0</v>
      </c>
      <c r="V19" s="4">
        <f t="shared" ref="V19:V34" si="16">I19-K19</f>
        <v>0</v>
      </c>
      <c r="W19" s="4">
        <f t="shared" ref="W19:W47" si="17">J19-K19</f>
        <v>0</v>
      </c>
    </row>
    <row r="20" spans="1:23" ht="15.75" customHeight="1" x14ac:dyDescent="0.15">
      <c r="A20" s="3">
        <v>41234</v>
      </c>
      <c r="C20" s="4" t="s">
        <v>28</v>
      </c>
      <c r="E20" s="4">
        <v>0</v>
      </c>
      <c r="F20" s="4">
        <f t="shared" si="0"/>
        <v>0</v>
      </c>
      <c r="G20" s="4">
        <f t="shared" si="1"/>
        <v>0</v>
      </c>
      <c r="H20" s="4">
        <v>0</v>
      </c>
      <c r="I20" s="4">
        <v>0</v>
      </c>
      <c r="J20" s="4">
        <v>0</v>
      </c>
      <c r="K20" s="4">
        <v>0</v>
      </c>
      <c r="L20" s="4"/>
      <c r="M20" s="4">
        <v>0</v>
      </c>
      <c r="N20" s="4">
        <v>0</v>
      </c>
      <c r="O20" s="4">
        <v>0</v>
      </c>
      <c r="U20" s="4">
        <f t="shared" si="15"/>
        <v>0</v>
      </c>
      <c r="V20" s="4">
        <f t="shared" si="16"/>
        <v>0</v>
      </c>
      <c r="W20" s="4">
        <f t="shared" si="17"/>
        <v>0</v>
      </c>
    </row>
    <row r="21" spans="1:23" ht="15.75" customHeight="1" x14ac:dyDescent="0.15">
      <c r="A21" s="3">
        <v>40841</v>
      </c>
      <c r="C21" s="4" t="s">
        <v>28</v>
      </c>
      <c r="E21" s="4">
        <v>0</v>
      </c>
      <c r="F21" s="4">
        <f t="shared" si="0"/>
        <v>0</v>
      </c>
      <c r="G21" s="4">
        <f t="shared" si="1"/>
        <v>0</v>
      </c>
      <c r="H21" s="4">
        <v>0</v>
      </c>
      <c r="I21" s="4">
        <v>0</v>
      </c>
      <c r="J21" s="4">
        <v>0</v>
      </c>
      <c r="K21" s="4">
        <v>0</v>
      </c>
      <c r="M21" s="4">
        <v>0</v>
      </c>
      <c r="N21" s="4">
        <v>0</v>
      </c>
      <c r="O21" s="4">
        <v>0</v>
      </c>
      <c r="P21" s="4"/>
      <c r="U21" s="4">
        <f t="shared" si="15"/>
        <v>0</v>
      </c>
      <c r="V21" s="4">
        <f t="shared" si="16"/>
        <v>0</v>
      </c>
      <c r="W21" s="4">
        <f t="shared" si="17"/>
        <v>0</v>
      </c>
    </row>
    <row r="22" spans="1:23" ht="15.75" customHeight="1" x14ac:dyDescent="0.15">
      <c r="A22" s="3">
        <v>40569</v>
      </c>
      <c r="C22" s="4" t="s">
        <v>28</v>
      </c>
      <c r="E22" s="4">
        <v>0</v>
      </c>
      <c r="F22" s="4">
        <f t="shared" si="0"/>
        <v>0</v>
      </c>
      <c r="G22" s="4">
        <f t="shared" si="1"/>
        <v>0</v>
      </c>
      <c r="H22" s="4">
        <v>0</v>
      </c>
      <c r="I22" s="4">
        <v>0</v>
      </c>
      <c r="J22" s="4">
        <v>0</v>
      </c>
      <c r="K22" s="4">
        <v>0</v>
      </c>
      <c r="M22" s="4">
        <v>0</v>
      </c>
      <c r="N22" s="4">
        <v>0</v>
      </c>
      <c r="O22" s="4">
        <v>0</v>
      </c>
      <c r="P22" s="4"/>
      <c r="U22" s="4">
        <f t="shared" si="15"/>
        <v>0</v>
      </c>
      <c r="V22" s="4">
        <f t="shared" si="16"/>
        <v>0</v>
      </c>
      <c r="W22" s="4">
        <f t="shared" si="17"/>
        <v>0</v>
      </c>
    </row>
    <row r="23" spans="1:23" ht="15.75" customHeight="1" x14ac:dyDescent="0.15">
      <c r="A23" s="3">
        <v>40450</v>
      </c>
      <c r="C23" s="4" t="s">
        <v>28</v>
      </c>
      <c r="E23" s="4">
        <f>G23-K23</f>
        <v>0</v>
      </c>
      <c r="F23" s="4">
        <f t="shared" si="0"/>
        <v>0</v>
      </c>
      <c r="G23" s="4">
        <f t="shared" si="1"/>
        <v>0</v>
      </c>
      <c r="H23" s="4">
        <v>0</v>
      </c>
      <c r="I23" s="4">
        <v>0</v>
      </c>
      <c r="J23" s="4">
        <v>0</v>
      </c>
      <c r="K23" s="4">
        <v>0</v>
      </c>
      <c r="M23" s="4">
        <v>0</v>
      </c>
      <c r="N23" s="4">
        <v>0</v>
      </c>
      <c r="O23" s="4">
        <v>0</v>
      </c>
      <c r="U23" s="4">
        <f t="shared" si="15"/>
        <v>0</v>
      </c>
      <c r="V23" s="4">
        <f t="shared" si="16"/>
        <v>0</v>
      </c>
      <c r="W23" s="4">
        <f t="shared" si="17"/>
        <v>0</v>
      </c>
    </row>
    <row r="24" spans="1:23" ht="15.75" customHeight="1" x14ac:dyDescent="0.15">
      <c r="A24" s="3">
        <v>40233</v>
      </c>
      <c r="C24" s="4" t="s">
        <v>28</v>
      </c>
      <c r="E24" s="4">
        <v>0</v>
      </c>
      <c r="F24" s="4">
        <f t="shared" si="0"/>
        <v>0</v>
      </c>
      <c r="G24" s="4">
        <f t="shared" si="1"/>
        <v>0</v>
      </c>
      <c r="H24" s="4">
        <v>0</v>
      </c>
      <c r="I24" s="4">
        <v>0</v>
      </c>
      <c r="J24" s="4">
        <v>0</v>
      </c>
      <c r="K24" s="4">
        <v>0</v>
      </c>
      <c r="M24" s="4">
        <v>0</v>
      </c>
      <c r="N24" s="4">
        <v>0</v>
      </c>
      <c r="O24" s="4">
        <v>0</v>
      </c>
      <c r="U24" s="4">
        <f t="shared" si="15"/>
        <v>0</v>
      </c>
      <c r="V24" s="4">
        <f t="shared" si="16"/>
        <v>0</v>
      </c>
      <c r="W24" s="4">
        <f t="shared" si="17"/>
        <v>0</v>
      </c>
    </row>
    <row r="25" spans="1:23" ht="15.75" customHeight="1" x14ac:dyDescent="0.15">
      <c r="A25" s="3">
        <v>40169</v>
      </c>
      <c r="C25" s="4" t="s">
        <v>28</v>
      </c>
      <c r="E25" s="4">
        <f t="shared" ref="E25:E34" si="18">G25-K25</f>
        <v>0</v>
      </c>
      <c r="F25" s="4">
        <f t="shared" si="0"/>
        <v>0</v>
      </c>
      <c r="G25" s="4">
        <f t="shared" si="1"/>
        <v>0</v>
      </c>
      <c r="H25" s="4">
        <v>0</v>
      </c>
      <c r="I25" s="4">
        <v>0</v>
      </c>
      <c r="J25" s="4">
        <v>0</v>
      </c>
      <c r="K25" s="4">
        <v>0</v>
      </c>
      <c r="M25" s="4">
        <v>0</v>
      </c>
      <c r="N25" s="4">
        <v>0</v>
      </c>
      <c r="O25" s="4">
        <v>0</v>
      </c>
      <c r="U25" s="4">
        <f t="shared" si="15"/>
        <v>0</v>
      </c>
      <c r="V25" s="4">
        <f t="shared" si="16"/>
        <v>0</v>
      </c>
      <c r="W25" s="4">
        <f t="shared" si="17"/>
        <v>0</v>
      </c>
    </row>
    <row r="26" spans="1:23" ht="15.75" customHeight="1" x14ac:dyDescent="0.15">
      <c r="A26" s="3">
        <v>39746</v>
      </c>
      <c r="C26" s="4" t="s">
        <v>28</v>
      </c>
      <c r="E26" s="4">
        <f t="shared" si="18"/>
        <v>0</v>
      </c>
      <c r="F26" s="4">
        <f t="shared" si="0"/>
        <v>0</v>
      </c>
      <c r="G26" s="4">
        <f t="shared" si="1"/>
        <v>0</v>
      </c>
      <c r="H26" s="4">
        <v>0</v>
      </c>
      <c r="I26" s="4">
        <v>0</v>
      </c>
      <c r="J26" s="4">
        <v>0</v>
      </c>
      <c r="K26" s="4">
        <v>0</v>
      </c>
      <c r="M26" s="4">
        <v>0</v>
      </c>
      <c r="N26" s="4">
        <v>0</v>
      </c>
      <c r="O26" s="4">
        <v>0</v>
      </c>
      <c r="U26" s="4">
        <f t="shared" si="15"/>
        <v>0</v>
      </c>
      <c r="V26" s="4">
        <f t="shared" si="16"/>
        <v>0</v>
      </c>
      <c r="W26" s="4">
        <f t="shared" si="17"/>
        <v>0</v>
      </c>
    </row>
    <row r="27" spans="1:23" ht="15.75" customHeight="1" x14ac:dyDescent="0.15">
      <c r="A27" s="3">
        <v>39522</v>
      </c>
      <c r="C27" s="4" t="s">
        <v>28</v>
      </c>
      <c r="E27" s="4">
        <f t="shared" si="18"/>
        <v>0</v>
      </c>
      <c r="F27" s="4">
        <f t="shared" si="0"/>
        <v>0</v>
      </c>
      <c r="G27" s="4">
        <f t="shared" si="1"/>
        <v>0</v>
      </c>
      <c r="H27" s="4">
        <v>0</v>
      </c>
      <c r="I27" s="4">
        <v>0</v>
      </c>
      <c r="J27" s="4">
        <v>0</v>
      </c>
      <c r="K27" s="4">
        <v>0</v>
      </c>
      <c r="M27" s="4">
        <v>0</v>
      </c>
      <c r="N27" s="4">
        <v>0</v>
      </c>
      <c r="O27" s="4">
        <v>0</v>
      </c>
      <c r="U27" s="4">
        <f t="shared" si="15"/>
        <v>0</v>
      </c>
      <c r="V27" s="4">
        <f t="shared" si="16"/>
        <v>0</v>
      </c>
      <c r="W27" s="4">
        <f t="shared" si="17"/>
        <v>0</v>
      </c>
    </row>
    <row r="28" spans="1:23" ht="15.75" customHeight="1" x14ac:dyDescent="0.15">
      <c r="A28" s="3">
        <v>39154</v>
      </c>
      <c r="C28" s="4" t="s">
        <v>28</v>
      </c>
      <c r="E28" s="4">
        <f t="shared" si="18"/>
        <v>0</v>
      </c>
      <c r="F28" s="4">
        <f t="shared" si="0"/>
        <v>0</v>
      </c>
      <c r="G28" s="4">
        <f t="shared" si="1"/>
        <v>0</v>
      </c>
      <c r="H28" s="4">
        <v>0</v>
      </c>
      <c r="I28" s="4">
        <v>0</v>
      </c>
      <c r="J28" s="4">
        <v>0</v>
      </c>
      <c r="K28" s="4">
        <v>0</v>
      </c>
      <c r="M28" s="4">
        <v>0</v>
      </c>
      <c r="N28" s="4">
        <v>0</v>
      </c>
      <c r="O28" s="4">
        <v>0</v>
      </c>
      <c r="U28" s="4">
        <f t="shared" si="15"/>
        <v>0</v>
      </c>
      <c r="V28" s="4">
        <f t="shared" si="16"/>
        <v>0</v>
      </c>
      <c r="W28" s="4">
        <f t="shared" si="17"/>
        <v>0</v>
      </c>
    </row>
    <row r="29" spans="1:23" ht="15.75" customHeight="1" x14ac:dyDescent="0.15">
      <c r="A29" s="3">
        <v>38777</v>
      </c>
      <c r="C29" s="4" t="s">
        <v>28</v>
      </c>
      <c r="E29" s="4">
        <f t="shared" si="18"/>
        <v>0</v>
      </c>
      <c r="F29" s="4">
        <f t="shared" si="0"/>
        <v>0</v>
      </c>
      <c r="G29" s="4">
        <f t="shared" si="1"/>
        <v>0</v>
      </c>
      <c r="H29" s="4">
        <v>0</v>
      </c>
      <c r="I29" s="4">
        <v>0</v>
      </c>
      <c r="J29" s="4">
        <v>0</v>
      </c>
      <c r="K29" s="4">
        <v>0</v>
      </c>
      <c r="M29" s="4">
        <v>0</v>
      </c>
      <c r="N29" s="4">
        <v>0</v>
      </c>
      <c r="O29" s="4">
        <v>0</v>
      </c>
      <c r="U29" s="4">
        <f t="shared" si="15"/>
        <v>0</v>
      </c>
      <c r="V29" s="4">
        <f t="shared" si="16"/>
        <v>0</v>
      </c>
      <c r="W29" s="4">
        <f t="shared" si="17"/>
        <v>0</v>
      </c>
    </row>
    <row r="30" spans="1:23" ht="15.75" customHeight="1" x14ac:dyDescent="0.15">
      <c r="A30" s="3">
        <v>39010</v>
      </c>
      <c r="C30" s="4" t="s">
        <v>28</v>
      </c>
      <c r="E30" s="4">
        <f t="shared" si="18"/>
        <v>0</v>
      </c>
      <c r="F30" s="4">
        <f t="shared" si="0"/>
        <v>0</v>
      </c>
      <c r="G30" s="4">
        <f t="shared" si="1"/>
        <v>0</v>
      </c>
      <c r="H30" s="4">
        <v>0</v>
      </c>
      <c r="I30" s="4">
        <v>0</v>
      </c>
      <c r="J30" s="4">
        <v>0</v>
      </c>
      <c r="K30" s="4">
        <v>0</v>
      </c>
      <c r="M30" s="4">
        <v>0</v>
      </c>
      <c r="N30" s="4">
        <v>0</v>
      </c>
      <c r="O30" s="4">
        <v>0</v>
      </c>
      <c r="U30" s="4">
        <f t="shared" si="15"/>
        <v>0</v>
      </c>
      <c r="V30" s="4">
        <f t="shared" si="16"/>
        <v>0</v>
      </c>
      <c r="W30" s="4">
        <f t="shared" si="17"/>
        <v>0</v>
      </c>
    </row>
    <row r="31" spans="1:23" ht="15.75" customHeight="1" x14ac:dyDescent="0.15">
      <c r="A31" s="3">
        <v>37986</v>
      </c>
      <c r="C31" s="4" t="s">
        <v>28</v>
      </c>
      <c r="D31" s="4"/>
      <c r="E31" s="4">
        <f t="shared" si="18"/>
        <v>0</v>
      </c>
      <c r="F31" s="4">
        <f t="shared" si="0"/>
        <v>0</v>
      </c>
      <c r="G31" s="4">
        <f t="shared" si="1"/>
        <v>0</v>
      </c>
      <c r="H31" s="4">
        <v>0</v>
      </c>
      <c r="I31" s="4">
        <v>0</v>
      </c>
      <c r="J31" s="4">
        <v>0</v>
      </c>
      <c r="K31" s="4">
        <v>0</v>
      </c>
      <c r="M31" s="4">
        <v>0</v>
      </c>
      <c r="N31" s="4">
        <v>0</v>
      </c>
      <c r="O31" s="4">
        <v>0</v>
      </c>
      <c r="U31" s="4">
        <f t="shared" si="15"/>
        <v>0</v>
      </c>
      <c r="V31" s="4">
        <f t="shared" si="16"/>
        <v>0</v>
      </c>
      <c r="W31" s="4">
        <f t="shared" si="17"/>
        <v>0</v>
      </c>
    </row>
    <row r="32" spans="1:23" ht="15.75" customHeight="1" x14ac:dyDescent="0.15">
      <c r="A32" s="3">
        <v>37602</v>
      </c>
      <c r="C32" s="4" t="s">
        <v>28</v>
      </c>
      <c r="E32" s="4">
        <f t="shared" si="18"/>
        <v>0</v>
      </c>
      <c r="F32" s="4">
        <f t="shared" si="0"/>
        <v>0</v>
      </c>
      <c r="G32" s="4">
        <f t="shared" si="1"/>
        <v>0</v>
      </c>
      <c r="H32" s="4">
        <v>0</v>
      </c>
      <c r="I32" s="4">
        <v>0</v>
      </c>
      <c r="J32" s="4">
        <v>0</v>
      </c>
      <c r="K32" s="4">
        <v>0</v>
      </c>
      <c r="M32" s="4">
        <v>0</v>
      </c>
      <c r="N32" s="4">
        <v>0</v>
      </c>
      <c r="O32" s="4">
        <v>0</v>
      </c>
      <c r="U32" s="4">
        <f t="shared" si="15"/>
        <v>0</v>
      </c>
      <c r="V32" s="4">
        <f t="shared" si="16"/>
        <v>0</v>
      </c>
      <c r="W32" s="4">
        <f t="shared" si="17"/>
        <v>0</v>
      </c>
    </row>
    <row r="33" spans="1:23" ht="15.75" customHeight="1" x14ac:dyDescent="0.15">
      <c r="A33" s="3">
        <v>37282</v>
      </c>
      <c r="C33" s="4" t="s">
        <v>28</v>
      </c>
      <c r="E33" s="4">
        <f t="shared" si="18"/>
        <v>0</v>
      </c>
      <c r="F33" s="4">
        <f t="shared" si="0"/>
        <v>0</v>
      </c>
      <c r="G33" s="4">
        <f t="shared" si="1"/>
        <v>0</v>
      </c>
      <c r="H33" s="4">
        <v>0</v>
      </c>
      <c r="I33" s="4">
        <v>0</v>
      </c>
      <c r="J33" s="4">
        <v>0</v>
      </c>
      <c r="K33" s="4">
        <v>0</v>
      </c>
      <c r="M33" s="4">
        <v>0</v>
      </c>
      <c r="N33" s="4">
        <v>0</v>
      </c>
      <c r="O33" s="4">
        <v>0</v>
      </c>
      <c r="U33" s="4">
        <f t="shared" si="15"/>
        <v>0</v>
      </c>
      <c r="V33" s="4">
        <f t="shared" si="16"/>
        <v>0</v>
      </c>
      <c r="W33" s="4">
        <f t="shared" si="17"/>
        <v>0</v>
      </c>
    </row>
    <row r="34" spans="1:23" ht="15.75" customHeight="1" x14ac:dyDescent="0.15">
      <c r="A34" s="3">
        <v>37065</v>
      </c>
      <c r="C34" s="4" t="s">
        <v>28</v>
      </c>
      <c r="E34" s="4">
        <f t="shared" si="18"/>
        <v>0</v>
      </c>
      <c r="F34" s="4">
        <f t="shared" si="0"/>
        <v>0</v>
      </c>
      <c r="G34" s="4">
        <f t="shared" si="1"/>
        <v>0</v>
      </c>
      <c r="H34" s="4">
        <v>0</v>
      </c>
      <c r="I34" s="4">
        <v>0</v>
      </c>
      <c r="J34" s="4">
        <v>0</v>
      </c>
      <c r="K34" s="4">
        <v>0</v>
      </c>
      <c r="M34" s="4">
        <v>0</v>
      </c>
      <c r="N34" s="4">
        <v>0</v>
      </c>
      <c r="O34" s="4">
        <v>0</v>
      </c>
      <c r="U34" s="4">
        <f t="shared" si="15"/>
        <v>0</v>
      </c>
      <c r="V34" s="4">
        <f t="shared" si="16"/>
        <v>0</v>
      </c>
      <c r="W34" s="4">
        <f t="shared" si="17"/>
        <v>0</v>
      </c>
    </row>
    <row r="35" spans="1:23" ht="15.75" customHeight="1" x14ac:dyDescent="0.15">
      <c r="A35" s="3">
        <v>36834</v>
      </c>
      <c r="C35" s="4" t="s">
        <v>11</v>
      </c>
      <c r="E35" s="4">
        <f>J35-K35</f>
        <v>3.0980000000000132</v>
      </c>
      <c r="F35" s="4">
        <f t="shared" si="0"/>
        <v>10</v>
      </c>
      <c r="G35" s="4">
        <f t="shared" si="1"/>
        <v>304.2</v>
      </c>
      <c r="H35" s="4">
        <v>0</v>
      </c>
      <c r="I35" s="4">
        <v>0</v>
      </c>
      <c r="J35" s="4">
        <v>304.2</v>
      </c>
      <c r="K35" s="4">
        <v>301.10199999999998</v>
      </c>
      <c r="L35" s="4">
        <v>0.51700000000000002</v>
      </c>
      <c r="M35" s="4">
        <v>0</v>
      </c>
      <c r="N35" s="4">
        <v>0</v>
      </c>
      <c r="O35" s="4">
        <v>10</v>
      </c>
      <c r="U35" s="4">
        <v>0</v>
      </c>
      <c r="V35" s="4">
        <v>0</v>
      </c>
      <c r="W35" s="4">
        <f t="shared" si="17"/>
        <v>3.0980000000000132</v>
      </c>
    </row>
    <row r="36" spans="1:23" ht="15.75" customHeight="1" x14ac:dyDescent="0.15">
      <c r="E36" s="4">
        <f t="shared" ref="E36:E47" si="19">G36-K36</f>
        <v>0</v>
      </c>
      <c r="F36" s="4">
        <f t="shared" si="0"/>
        <v>0</v>
      </c>
      <c r="G36" s="4">
        <f t="shared" si="1"/>
        <v>0</v>
      </c>
      <c r="H36" s="4">
        <v>0</v>
      </c>
      <c r="I36" s="4">
        <v>0</v>
      </c>
      <c r="J36" s="4">
        <v>0</v>
      </c>
      <c r="K36" s="4">
        <v>0</v>
      </c>
      <c r="M36" s="4">
        <v>0</v>
      </c>
      <c r="N36" s="4">
        <v>0</v>
      </c>
      <c r="O36" s="4">
        <v>0</v>
      </c>
      <c r="U36" s="4">
        <f t="shared" ref="U36:U47" si="20">H36-K36</f>
        <v>0</v>
      </c>
      <c r="V36" s="4">
        <f t="shared" ref="V36:V47" si="21">I36-K36</f>
        <v>0</v>
      </c>
      <c r="W36" s="4">
        <f t="shared" si="17"/>
        <v>0</v>
      </c>
    </row>
    <row r="37" spans="1:23" ht="15.75" customHeight="1" x14ac:dyDescent="0.15">
      <c r="E37" s="4">
        <f t="shared" si="19"/>
        <v>0</v>
      </c>
      <c r="F37" s="4">
        <f t="shared" si="0"/>
        <v>0</v>
      </c>
      <c r="G37" s="4">
        <f t="shared" si="1"/>
        <v>0</v>
      </c>
      <c r="H37" s="4">
        <v>0</v>
      </c>
      <c r="I37" s="4">
        <v>0</v>
      </c>
      <c r="J37" s="4">
        <v>0</v>
      </c>
      <c r="K37" s="4">
        <v>0</v>
      </c>
      <c r="M37" s="4">
        <v>0</v>
      </c>
      <c r="N37" s="4">
        <v>0</v>
      </c>
      <c r="O37" s="4">
        <v>0</v>
      </c>
      <c r="U37" s="4">
        <f t="shared" si="20"/>
        <v>0</v>
      </c>
      <c r="V37" s="4">
        <f t="shared" si="21"/>
        <v>0</v>
      </c>
      <c r="W37" s="4">
        <f t="shared" si="17"/>
        <v>0</v>
      </c>
    </row>
    <row r="38" spans="1:23" ht="15.75" customHeight="1" x14ac:dyDescent="0.15">
      <c r="E38" s="4">
        <f t="shared" si="19"/>
        <v>0</v>
      </c>
      <c r="F38" s="4">
        <f t="shared" si="0"/>
        <v>0</v>
      </c>
      <c r="G38" s="4">
        <f t="shared" si="1"/>
        <v>0</v>
      </c>
      <c r="H38" s="4">
        <v>0</v>
      </c>
      <c r="I38" s="4">
        <v>0</v>
      </c>
      <c r="J38" s="4">
        <v>0</v>
      </c>
      <c r="K38" s="4">
        <v>0</v>
      </c>
      <c r="M38" s="4">
        <v>0</v>
      </c>
      <c r="N38" s="4">
        <v>0</v>
      </c>
      <c r="O38" s="4">
        <v>0</v>
      </c>
      <c r="U38" s="4">
        <f t="shared" si="20"/>
        <v>0</v>
      </c>
      <c r="V38" s="4">
        <f t="shared" si="21"/>
        <v>0</v>
      </c>
      <c r="W38" s="4">
        <f t="shared" si="17"/>
        <v>0</v>
      </c>
    </row>
    <row r="39" spans="1:23" ht="15.75" customHeight="1" x14ac:dyDescent="0.15">
      <c r="E39" s="4">
        <f t="shared" si="19"/>
        <v>0</v>
      </c>
      <c r="F39" s="4">
        <f t="shared" si="0"/>
        <v>0</v>
      </c>
      <c r="G39" s="4">
        <f t="shared" si="1"/>
        <v>0</v>
      </c>
      <c r="H39" s="4">
        <v>0</v>
      </c>
      <c r="I39" s="4">
        <v>0</v>
      </c>
      <c r="J39" s="4">
        <v>0</v>
      </c>
      <c r="K39" s="4">
        <v>0</v>
      </c>
      <c r="M39" s="4">
        <v>0</v>
      </c>
      <c r="N39" s="4">
        <v>0</v>
      </c>
      <c r="O39" s="4">
        <v>0</v>
      </c>
      <c r="U39" s="4">
        <f t="shared" si="20"/>
        <v>0</v>
      </c>
      <c r="V39" s="4">
        <f t="shared" si="21"/>
        <v>0</v>
      </c>
      <c r="W39" s="4">
        <f t="shared" si="17"/>
        <v>0</v>
      </c>
    </row>
    <row r="40" spans="1:23" ht="15.75" customHeight="1" x14ac:dyDescent="0.15">
      <c r="E40" s="4">
        <f t="shared" si="19"/>
        <v>0</v>
      </c>
      <c r="F40" s="4">
        <f t="shared" si="0"/>
        <v>0</v>
      </c>
      <c r="G40" s="4">
        <f t="shared" si="1"/>
        <v>0</v>
      </c>
      <c r="H40" s="4">
        <v>0</v>
      </c>
      <c r="I40" s="4">
        <v>0</v>
      </c>
      <c r="J40" s="4">
        <v>0</v>
      </c>
      <c r="K40" s="4">
        <v>0</v>
      </c>
      <c r="M40" s="4">
        <v>0</v>
      </c>
      <c r="N40" s="4">
        <v>0</v>
      </c>
      <c r="O40" s="4">
        <v>0</v>
      </c>
      <c r="U40" s="4">
        <f t="shared" si="20"/>
        <v>0</v>
      </c>
      <c r="V40" s="4">
        <f t="shared" si="21"/>
        <v>0</v>
      </c>
      <c r="W40" s="4">
        <f t="shared" si="17"/>
        <v>0</v>
      </c>
    </row>
    <row r="41" spans="1:23" ht="15.75" customHeight="1" x14ac:dyDescent="0.15">
      <c r="E41" s="4">
        <f t="shared" si="19"/>
        <v>0</v>
      </c>
      <c r="F41" s="4">
        <f t="shared" si="0"/>
        <v>0</v>
      </c>
      <c r="G41" s="4">
        <f t="shared" si="1"/>
        <v>0</v>
      </c>
      <c r="H41" s="4">
        <v>0</v>
      </c>
      <c r="I41" s="4">
        <v>0</v>
      </c>
      <c r="J41" s="4">
        <v>0</v>
      </c>
      <c r="K41" s="4">
        <v>0</v>
      </c>
      <c r="M41" s="4">
        <v>0</v>
      </c>
      <c r="N41" s="4">
        <v>0</v>
      </c>
      <c r="O41" s="4">
        <v>0</v>
      </c>
      <c r="U41" s="4">
        <f t="shared" si="20"/>
        <v>0</v>
      </c>
      <c r="V41" s="4">
        <f t="shared" si="21"/>
        <v>0</v>
      </c>
      <c r="W41" s="4">
        <f t="shared" si="17"/>
        <v>0</v>
      </c>
    </row>
    <row r="42" spans="1:23" ht="15.75" customHeight="1" x14ac:dyDescent="0.15">
      <c r="E42" s="4">
        <f t="shared" si="19"/>
        <v>0</v>
      </c>
      <c r="F42" s="4">
        <f t="shared" si="0"/>
        <v>0</v>
      </c>
      <c r="G42" s="4">
        <f t="shared" si="1"/>
        <v>0</v>
      </c>
      <c r="H42" s="4">
        <v>0</v>
      </c>
      <c r="I42" s="4">
        <v>0</v>
      </c>
      <c r="J42" s="4">
        <v>0</v>
      </c>
      <c r="K42" s="4">
        <v>0</v>
      </c>
      <c r="M42" s="4">
        <v>0</v>
      </c>
      <c r="N42" s="4">
        <v>0</v>
      </c>
      <c r="O42" s="4">
        <v>0</v>
      </c>
      <c r="U42" s="4">
        <f t="shared" si="20"/>
        <v>0</v>
      </c>
      <c r="V42" s="4">
        <f t="shared" si="21"/>
        <v>0</v>
      </c>
      <c r="W42" s="4">
        <f t="shared" si="17"/>
        <v>0</v>
      </c>
    </row>
    <row r="43" spans="1:23" ht="15.75" customHeight="1" x14ac:dyDescent="0.15">
      <c r="E43" s="4">
        <f t="shared" si="19"/>
        <v>0</v>
      </c>
      <c r="F43" s="4">
        <f t="shared" si="0"/>
        <v>0</v>
      </c>
      <c r="G43" s="4">
        <f t="shared" si="1"/>
        <v>0</v>
      </c>
      <c r="H43" s="4">
        <v>0</v>
      </c>
      <c r="I43" s="4">
        <v>0</v>
      </c>
      <c r="J43" s="4">
        <v>0</v>
      </c>
      <c r="K43" s="4">
        <v>0</v>
      </c>
      <c r="M43" s="4">
        <v>0</v>
      </c>
      <c r="N43" s="4">
        <v>0</v>
      </c>
      <c r="O43" s="4">
        <v>0</v>
      </c>
      <c r="U43" s="4">
        <f t="shared" si="20"/>
        <v>0</v>
      </c>
      <c r="V43" s="4">
        <f t="shared" si="21"/>
        <v>0</v>
      </c>
      <c r="W43" s="4">
        <f t="shared" si="17"/>
        <v>0</v>
      </c>
    </row>
    <row r="44" spans="1:23" ht="15.75" customHeight="1" x14ac:dyDescent="0.15">
      <c r="E44" s="4">
        <f t="shared" si="19"/>
        <v>0</v>
      </c>
      <c r="F44" s="4">
        <f t="shared" si="0"/>
        <v>0</v>
      </c>
      <c r="G44" s="4">
        <f t="shared" si="1"/>
        <v>0</v>
      </c>
      <c r="H44" s="4">
        <v>0</v>
      </c>
      <c r="I44" s="4">
        <v>0</v>
      </c>
      <c r="J44" s="4">
        <v>0</v>
      </c>
      <c r="K44" s="4">
        <v>0</v>
      </c>
      <c r="M44" s="4">
        <v>0</v>
      </c>
      <c r="N44" s="4">
        <v>0</v>
      </c>
      <c r="O44" s="4">
        <v>0</v>
      </c>
      <c r="U44" s="4">
        <f t="shared" si="20"/>
        <v>0</v>
      </c>
      <c r="V44" s="4">
        <f t="shared" si="21"/>
        <v>0</v>
      </c>
      <c r="W44" s="4">
        <f t="shared" si="17"/>
        <v>0</v>
      </c>
    </row>
    <row r="45" spans="1:23" ht="15.75" customHeight="1" x14ac:dyDescent="0.15">
      <c r="E45" s="4">
        <f t="shared" si="19"/>
        <v>0</v>
      </c>
      <c r="F45" s="4">
        <f t="shared" si="0"/>
        <v>0</v>
      </c>
      <c r="G45" s="4">
        <f t="shared" si="1"/>
        <v>0</v>
      </c>
      <c r="H45" s="4">
        <v>0</v>
      </c>
      <c r="I45" s="4">
        <v>0</v>
      </c>
      <c r="J45" s="4">
        <v>0</v>
      </c>
      <c r="K45" s="4">
        <v>0</v>
      </c>
      <c r="M45" s="4">
        <v>0</v>
      </c>
      <c r="N45" s="4">
        <v>0</v>
      </c>
      <c r="O45" s="4">
        <v>0</v>
      </c>
      <c r="U45" s="4">
        <f t="shared" si="20"/>
        <v>0</v>
      </c>
      <c r="V45" s="4">
        <f t="shared" si="21"/>
        <v>0</v>
      </c>
      <c r="W45" s="4">
        <f t="shared" si="17"/>
        <v>0</v>
      </c>
    </row>
    <row r="46" spans="1:23" ht="15.75" customHeight="1" x14ac:dyDescent="0.15">
      <c r="E46" s="4">
        <f t="shared" si="19"/>
        <v>0</v>
      </c>
      <c r="F46" s="4">
        <f t="shared" si="0"/>
        <v>0</v>
      </c>
      <c r="G46" s="4">
        <f t="shared" si="1"/>
        <v>0</v>
      </c>
      <c r="H46" s="4">
        <v>0</v>
      </c>
      <c r="I46" s="4">
        <v>0</v>
      </c>
      <c r="J46" s="4">
        <v>0</v>
      </c>
      <c r="K46" s="4">
        <v>0</v>
      </c>
      <c r="M46" s="4">
        <v>0</v>
      </c>
      <c r="N46" s="4">
        <v>0</v>
      </c>
      <c r="O46" s="4">
        <v>0</v>
      </c>
      <c r="U46" s="4">
        <f t="shared" si="20"/>
        <v>0</v>
      </c>
      <c r="V46" s="4">
        <f t="shared" si="21"/>
        <v>0</v>
      </c>
      <c r="W46" s="4">
        <f t="shared" si="17"/>
        <v>0</v>
      </c>
    </row>
    <row r="47" spans="1:23" ht="15.75" customHeight="1" x14ac:dyDescent="0.15">
      <c r="E47" s="4">
        <f t="shared" si="19"/>
        <v>0</v>
      </c>
      <c r="F47" s="4">
        <f t="shared" si="0"/>
        <v>0</v>
      </c>
      <c r="G47" s="4">
        <f t="shared" si="1"/>
        <v>0</v>
      </c>
      <c r="H47" s="4">
        <v>0</v>
      </c>
      <c r="I47" s="4">
        <v>0</v>
      </c>
      <c r="J47" s="4">
        <v>0</v>
      </c>
      <c r="K47" s="4">
        <v>0</v>
      </c>
      <c r="M47" s="4">
        <v>0</v>
      </c>
      <c r="N47" s="4">
        <v>0</v>
      </c>
      <c r="O47" s="4">
        <v>0</v>
      </c>
      <c r="U47" s="4">
        <f t="shared" si="20"/>
        <v>0</v>
      </c>
      <c r="V47" s="4">
        <f t="shared" si="21"/>
        <v>0</v>
      </c>
      <c r="W47" s="4">
        <f t="shared" si="17"/>
        <v>0</v>
      </c>
    </row>
    <row r="48" spans="1:23" ht="15.75" customHeight="1" x14ac:dyDescent="0.15">
      <c r="M48" s="4">
        <v>0</v>
      </c>
      <c r="N48" s="4">
        <v>0</v>
      </c>
      <c r="O48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5FFC4-0519-064C-9898-354A608E6380}">
  <sheetPr>
    <outlinePr summaryBelow="0" summaryRight="0"/>
  </sheetPr>
  <dimension ref="A1:Z13"/>
  <sheetViews>
    <sheetView workbookViewId="0">
      <selection activeCell="H33" sqref="H33"/>
    </sheetView>
  </sheetViews>
  <sheetFormatPr baseColWidth="10" defaultColWidth="12.6640625" defaultRowHeight="15.75" customHeight="1" x14ac:dyDescent="0.15"/>
  <cols>
    <col min="1" max="16384" width="12.6640625" style="32"/>
  </cols>
  <sheetData>
    <row r="1" spans="1:26" ht="15" x14ac:dyDescent="0.2">
      <c r="A1" s="34" t="s">
        <v>0</v>
      </c>
      <c r="B1" s="35" t="s">
        <v>1</v>
      </c>
      <c r="C1" s="35" t="s">
        <v>2</v>
      </c>
      <c r="D1" s="35" t="s">
        <v>3</v>
      </c>
      <c r="E1" s="34" t="s">
        <v>4</v>
      </c>
      <c r="F1" s="34" t="s">
        <v>5</v>
      </c>
      <c r="G1" s="34" t="s">
        <v>14</v>
      </c>
      <c r="H1" s="34" t="s">
        <v>7</v>
      </c>
      <c r="I1" s="34" t="s">
        <v>8</v>
      </c>
      <c r="J1" s="34" t="s">
        <v>9</v>
      </c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spans="1:26" ht="15.75" customHeight="1" x14ac:dyDescent="0.15">
      <c r="A2" s="116">
        <v>44294</v>
      </c>
      <c r="C2" s="40" t="s">
        <v>37</v>
      </c>
      <c r="E2" s="40">
        <v>0</v>
      </c>
      <c r="F2" s="40">
        <v>0</v>
      </c>
    </row>
    <row r="3" spans="1:26" ht="15.75" customHeight="1" x14ac:dyDescent="0.15">
      <c r="A3" s="116">
        <v>43165</v>
      </c>
      <c r="C3" s="40" t="s">
        <v>37</v>
      </c>
      <c r="E3" s="40">
        <v>0</v>
      </c>
      <c r="F3" s="40">
        <v>0</v>
      </c>
    </row>
    <row r="4" spans="1:26" ht="15.75" customHeight="1" x14ac:dyDescent="0.15">
      <c r="A4" s="116">
        <v>42820</v>
      </c>
      <c r="C4" s="40" t="s">
        <v>37</v>
      </c>
      <c r="E4" s="40">
        <v>0</v>
      </c>
      <c r="F4" s="40">
        <v>0</v>
      </c>
      <c r="J4" s="40" t="s">
        <v>134</v>
      </c>
    </row>
    <row r="5" spans="1:26" ht="15.75" customHeight="1" x14ac:dyDescent="0.15">
      <c r="A5" s="116">
        <v>42413</v>
      </c>
      <c r="C5" s="40" t="s">
        <v>37</v>
      </c>
      <c r="E5" s="40">
        <v>0</v>
      </c>
      <c r="F5" s="40">
        <v>0</v>
      </c>
    </row>
    <row r="6" spans="1:26" ht="15.75" customHeight="1" x14ac:dyDescent="0.15">
      <c r="A6" s="116">
        <v>41348</v>
      </c>
      <c r="C6" s="40" t="s">
        <v>37</v>
      </c>
      <c r="E6" s="40">
        <v>0</v>
      </c>
      <c r="F6" s="40">
        <v>0</v>
      </c>
    </row>
    <row r="7" spans="1:26" ht="15.75" customHeight="1" x14ac:dyDescent="0.15">
      <c r="A7" s="116">
        <v>40934</v>
      </c>
      <c r="C7" s="40" t="s">
        <v>37</v>
      </c>
      <c r="E7" s="40">
        <v>0</v>
      </c>
      <c r="F7" s="40">
        <v>0</v>
      </c>
    </row>
    <row r="8" spans="1:26" ht="15.75" customHeight="1" x14ac:dyDescent="0.15">
      <c r="A8" s="116">
        <v>40182</v>
      </c>
      <c r="C8" s="40" t="s">
        <v>37</v>
      </c>
      <c r="E8" s="40">
        <v>0</v>
      </c>
      <c r="F8" s="40">
        <v>0</v>
      </c>
    </row>
    <row r="9" spans="1:26" ht="15.75" customHeight="1" x14ac:dyDescent="0.15">
      <c r="A9" s="33">
        <v>39444</v>
      </c>
      <c r="C9" s="40" t="s">
        <v>37</v>
      </c>
      <c r="E9" s="40">
        <v>0</v>
      </c>
      <c r="F9" s="40">
        <v>0</v>
      </c>
    </row>
    <row r="10" spans="1:26" ht="15.75" customHeight="1" x14ac:dyDescent="0.15">
      <c r="A10" s="116">
        <v>38806</v>
      </c>
      <c r="C10" s="40" t="s">
        <v>37</v>
      </c>
      <c r="E10" s="40">
        <v>0</v>
      </c>
      <c r="F10" s="40">
        <v>0</v>
      </c>
    </row>
    <row r="11" spans="1:26" ht="15.75" customHeight="1" x14ac:dyDescent="0.15">
      <c r="A11" s="116">
        <v>38073</v>
      </c>
      <c r="C11" s="40" t="s">
        <v>37</v>
      </c>
      <c r="E11" s="40">
        <v>0</v>
      </c>
      <c r="F11" s="40">
        <v>0</v>
      </c>
    </row>
    <row r="12" spans="1:26" ht="15.75" customHeight="1" x14ac:dyDescent="0.15">
      <c r="A12" s="116">
        <v>38063</v>
      </c>
      <c r="C12" s="40" t="s">
        <v>37</v>
      </c>
      <c r="E12" s="40">
        <v>0</v>
      </c>
      <c r="F12" s="40">
        <v>0</v>
      </c>
      <c r="J12" s="40" t="s">
        <v>133</v>
      </c>
    </row>
    <row r="13" spans="1:26" ht="15.75" customHeight="1" x14ac:dyDescent="0.15">
      <c r="A13" s="40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96A5E-8A36-EC47-B343-4A58E0FB1151}">
  <sheetPr>
    <outlinePr summaryBelow="0" summaryRight="0"/>
  </sheetPr>
  <dimension ref="A1:AC997"/>
  <sheetViews>
    <sheetView workbookViewId="0">
      <pane xSplit="1" topLeftCell="B1" activePane="topRight" state="frozen"/>
      <selection pane="topRight" activeCell="J43" sqref="J43"/>
    </sheetView>
  </sheetViews>
  <sheetFormatPr baseColWidth="10" defaultColWidth="12.6640625" defaultRowHeight="15.75" customHeight="1" x14ac:dyDescent="0.15"/>
  <cols>
    <col min="1" max="1" width="10.6640625" style="32" customWidth="1"/>
    <col min="2" max="2" width="4.83203125" style="32" customWidth="1"/>
    <col min="3" max="3" width="7.1640625" style="32" customWidth="1"/>
    <col min="4" max="4" width="6.1640625" style="32" customWidth="1"/>
    <col min="5" max="5" width="12.6640625" style="32"/>
    <col min="6" max="6" width="8.1640625" style="32" customWidth="1"/>
    <col min="7" max="7" width="11.83203125" style="32" customWidth="1"/>
    <col min="8" max="11" width="12.6640625" style="32"/>
    <col min="12" max="12" width="11.1640625" style="32" customWidth="1"/>
    <col min="13" max="13" width="11.33203125" style="32" customWidth="1"/>
    <col min="14" max="14" width="7.5" style="32" customWidth="1"/>
    <col min="15" max="15" width="7.1640625" style="32" customWidth="1"/>
    <col min="16" max="16" width="7.6640625" style="32" customWidth="1"/>
    <col min="17" max="16384" width="12.6640625" style="32"/>
  </cols>
  <sheetData>
    <row r="1" spans="1:29" ht="15" x14ac:dyDescent="0.2">
      <c r="A1" s="34" t="s">
        <v>0</v>
      </c>
      <c r="B1" s="35" t="s">
        <v>1</v>
      </c>
      <c r="C1" s="35" t="s">
        <v>2</v>
      </c>
      <c r="D1" s="35" t="s">
        <v>3</v>
      </c>
      <c r="E1" s="34" t="s">
        <v>4</v>
      </c>
      <c r="F1" s="34" t="s">
        <v>5</v>
      </c>
      <c r="G1" s="34" t="s">
        <v>14</v>
      </c>
      <c r="H1" s="34" t="s">
        <v>15</v>
      </c>
      <c r="I1" s="34" t="s">
        <v>16</v>
      </c>
      <c r="J1" s="34" t="s">
        <v>17</v>
      </c>
      <c r="K1" s="34" t="s">
        <v>7</v>
      </c>
      <c r="L1" s="34" t="s">
        <v>8</v>
      </c>
      <c r="M1" s="34" t="s">
        <v>9</v>
      </c>
      <c r="N1" s="117" t="s">
        <v>18</v>
      </c>
      <c r="O1" s="117" t="s">
        <v>19</v>
      </c>
      <c r="P1" s="117" t="s">
        <v>20</v>
      </c>
      <c r="Q1" s="113" t="s">
        <v>25</v>
      </c>
      <c r="R1" s="41" t="s">
        <v>26</v>
      </c>
      <c r="S1" s="113" t="s">
        <v>27</v>
      </c>
      <c r="T1" s="41"/>
      <c r="U1" s="41"/>
      <c r="V1" s="41"/>
      <c r="W1" s="41"/>
      <c r="X1" s="41"/>
      <c r="Y1" s="41"/>
      <c r="Z1" s="41"/>
      <c r="AA1" s="41"/>
      <c r="AB1" s="41"/>
      <c r="AC1" s="41"/>
    </row>
    <row r="2" spans="1:29" ht="15.75" customHeight="1" x14ac:dyDescent="0.15">
      <c r="A2" s="116">
        <v>44534</v>
      </c>
      <c r="C2" s="40" t="s">
        <v>11</v>
      </c>
      <c r="E2" s="40">
        <v>22.380990000000001</v>
      </c>
      <c r="F2" s="40">
        <v>123</v>
      </c>
      <c r="G2" s="40">
        <v>265.3</v>
      </c>
      <c r="H2" s="40">
        <v>256.39999999999998</v>
      </c>
      <c r="I2" s="40">
        <v>0</v>
      </c>
      <c r="J2" s="40">
        <v>265.3</v>
      </c>
      <c r="K2" s="40">
        <v>242.91899932861301</v>
      </c>
      <c r="L2" s="40">
        <v>0.74695298994132298</v>
      </c>
      <c r="M2" s="40" t="s">
        <v>141</v>
      </c>
      <c r="N2" s="40">
        <v>64</v>
      </c>
      <c r="O2" s="40">
        <v>0</v>
      </c>
      <c r="P2" s="40">
        <v>123</v>
      </c>
      <c r="Q2" s="40">
        <f t="shared" ref="Q2:Q17" si="0">H2-K2</f>
        <v>13.481000671386965</v>
      </c>
      <c r="R2" s="40">
        <v>0</v>
      </c>
      <c r="S2" s="40">
        <f>J2-K2</f>
        <v>22.381000671387</v>
      </c>
    </row>
    <row r="3" spans="1:29" ht="15.75" customHeight="1" x14ac:dyDescent="0.15">
      <c r="A3" s="33">
        <v>44520</v>
      </c>
      <c r="C3" s="40" t="s">
        <v>11</v>
      </c>
      <c r="E3" s="40">
        <v>23.122987999999999</v>
      </c>
      <c r="F3" s="40">
        <v>19</v>
      </c>
      <c r="G3" s="40">
        <v>271.3</v>
      </c>
      <c r="H3" s="40">
        <v>271.3</v>
      </c>
      <c r="I3" s="40">
        <v>0</v>
      </c>
      <c r="J3" s="40">
        <v>0</v>
      </c>
      <c r="K3" s="40">
        <v>248.17700012207001</v>
      </c>
      <c r="L3" s="40">
        <v>0.59478643896687799</v>
      </c>
      <c r="M3" s="40" t="s">
        <v>135</v>
      </c>
      <c r="N3" s="40">
        <v>19</v>
      </c>
      <c r="O3" s="40">
        <v>0</v>
      </c>
      <c r="P3" s="40">
        <v>0</v>
      </c>
      <c r="Q3" s="40">
        <f t="shared" si="0"/>
        <v>23.122999877929999</v>
      </c>
      <c r="R3" s="40">
        <v>0</v>
      </c>
      <c r="S3" s="40">
        <v>0</v>
      </c>
    </row>
    <row r="4" spans="1:29" ht="15.75" customHeight="1" x14ac:dyDescent="0.15">
      <c r="A4" s="132">
        <v>44424</v>
      </c>
      <c r="C4" s="40" t="s">
        <v>11</v>
      </c>
      <c r="E4" s="40">
        <v>7.7960120000000002</v>
      </c>
      <c r="F4" s="40">
        <v>17</v>
      </c>
      <c r="G4" s="40">
        <v>281.7</v>
      </c>
      <c r="H4" s="40">
        <v>281.7</v>
      </c>
      <c r="I4" s="40">
        <v>0</v>
      </c>
      <c r="J4" s="40">
        <v>281.3</v>
      </c>
      <c r="K4" s="40">
        <v>273.90400054931598</v>
      </c>
      <c r="L4" s="40">
        <v>0.44808939459918801</v>
      </c>
      <c r="M4" s="40"/>
      <c r="N4" s="40">
        <v>5</v>
      </c>
      <c r="O4" s="40">
        <v>0</v>
      </c>
      <c r="P4" s="40">
        <v>17</v>
      </c>
      <c r="Q4" s="40">
        <f t="shared" si="0"/>
        <v>7.7959994506840076</v>
      </c>
      <c r="R4" s="40">
        <v>0</v>
      </c>
      <c r="S4" s="40">
        <f>J4-K4</f>
        <v>7.3959994506840303</v>
      </c>
    </row>
    <row r="5" spans="1:29" ht="15.75" customHeight="1" x14ac:dyDescent="0.15">
      <c r="A5" s="116">
        <v>43560</v>
      </c>
      <c r="C5" s="40" t="s">
        <v>11</v>
      </c>
      <c r="E5" s="40">
        <v>7.0139880000000003</v>
      </c>
      <c r="F5" s="40">
        <v>27</v>
      </c>
      <c r="G5" s="40">
        <v>262.8</v>
      </c>
      <c r="H5" s="40">
        <v>261.10000000000002</v>
      </c>
      <c r="I5" s="40">
        <v>262.60000000000002</v>
      </c>
      <c r="J5" s="40">
        <v>262.8</v>
      </c>
      <c r="K5" s="40">
        <v>255.78600036621</v>
      </c>
      <c r="L5" s="40">
        <v>0.522689175000287</v>
      </c>
      <c r="M5" s="40" t="s">
        <v>137</v>
      </c>
      <c r="N5" s="40">
        <v>5</v>
      </c>
      <c r="O5" s="40">
        <v>19</v>
      </c>
      <c r="P5" s="40">
        <v>27</v>
      </c>
      <c r="Q5" s="40">
        <f t="shared" si="0"/>
        <v>5.3139996337900186</v>
      </c>
      <c r="R5" s="40">
        <f>I5-K5</f>
        <v>6.8139996337900186</v>
      </c>
      <c r="S5" s="40">
        <f>J5-K5</f>
        <v>7.0139996337900072</v>
      </c>
    </row>
    <row r="6" spans="1:29" ht="15.75" customHeight="1" x14ac:dyDescent="0.15">
      <c r="A6" s="116">
        <v>43048</v>
      </c>
      <c r="C6" s="40" t="s">
        <v>11</v>
      </c>
      <c r="E6" s="40">
        <v>13.190013</v>
      </c>
      <c r="F6" s="40">
        <v>13</v>
      </c>
      <c r="G6" s="40">
        <v>265.7</v>
      </c>
      <c r="H6" s="40">
        <v>265.7</v>
      </c>
      <c r="I6" s="40">
        <v>0</v>
      </c>
      <c r="J6" s="40">
        <v>0</v>
      </c>
      <c r="K6" s="40">
        <v>252.50999923705999</v>
      </c>
      <c r="L6" s="40">
        <v>0.859127558492076</v>
      </c>
      <c r="M6" s="40" t="s">
        <v>136</v>
      </c>
      <c r="N6" s="40">
        <v>13</v>
      </c>
      <c r="O6" s="40">
        <v>0</v>
      </c>
      <c r="P6" s="40">
        <v>0</v>
      </c>
      <c r="Q6" s="40">
        <f t="shared" si="0"/>
        <v>13.190000762940002</v>
      </c>
      <c r="R6" s="40">
        <v>0</v>
      </c>
      <c r="S6" s="40">
        <v>0</v>
      </c>
    </row>
    <row r="7" spans="1:29" ht="15.75" customHeight="1" x14ac:dyDescent="0.15">
      <c r="A7" s="132">
        <v>42707</v>
      </c>
      <c r="C7" s="40" t="s">
        <v>11</v>
      </c>
      <c r="E7" s="40">
        <v>7.2929890000000004</v>
      </c>
      <c r="F7" s="40">
        <v>5</v>
      </c>
      <c r="G7" s="40">
        <v>265.3</v>
      </c>
      <c r="H7" s="40">
        <v>265.3</v>
      </c>
      <c r="I7" s="40">
        <v>0</v>
      </c>
      <c r="J7" s="40">
        <v>0</v>
      </c>
      <c r="K7" s="40">
        <v>258.00699920654199</v>
      </c>
      <c r="L7" s="40">
        <v>0.52559566556799198</v>
      </c>
      <c r="M7" s="40" t="s">
        <v>136</v>
      </c>
      <c r="N7" s="40">
        <v>5</v>
      </c>
      <c r="O7" s="40">
        <v>0</v>
      </c>
      <c r="P7" s="40">
        <v>0</v>
      </c>
      <c r="Q7" s="40">
        <f t="shared" si="0"/>
        <v>7.2930007934580203</v>
      </c>
      <c r="R7" s="40">
        <v>0</v>
      </c>
      <c r="S7" s="40">
        <v>0</v>
      </c>
    </row>
    <row r="8" spans="1:29" ht="15.75" customHeight="1" x14ac:dyDescent="0.15">
      <c r="A8" s="116">
        <v>42472</v>
      </c>
      <c r="C8" s="40" t="s">
        <v>11</v>
      </c>
      <c r="E8" s="40">
        <v>14.177007</v>
      </c>
      <c r="F8" s="40">
        <v>4</v>
      </c>
      <c r="G8" s="40">
        <v>273.10000000000002</v>
      </c>
      <c r="H8" s="40">
        <v>273.10000000000002</v>
      </c>
      <c r="I8" s="40">
        <v>0</v>
      </c>
      <c r="J8" s="40">
        <v>0</v>
      </c>
      <c r="K8" s="40">
        <v>258.92299926757801</v>
      </c>
      <c r="L8" s="40">
        <v>0.83532598898412802</v>
      </c>
      <c r="M8" s="40" t="s">
        <v>140</v>
      </c>
      <c r="N8" s="40">
        <v>4</v>
      </c>
      <c r="O8" s="40">
        <v>0</v>
      </c>
      <c r="P8" s="40">
        <v>0</v>
      </c>
      <c r="Q8" s="40">
        <f t="shared" si="0"/>
        <v>14.177000732422016</v>
      </c>
      <c r="R8" s="40">
        <v>0</v>
      </c>
      <c r="S8" s="40">
        <v>0</v>
      </c>
    </row>
    <row r="9" spans="1:29" ht="15.75" customHeight="1" x14ac:dyDescent="0.15">
      <c r="A9" s="33">
        <v>41238</v>
      </c>
      <c r="C9" s="40" t="s">
        <v>11</v>
      </c>
      <c r="E9" s="40">
        <v>13.265007000000001</v>
      </c>
      <c r="F9" s="40">
        <v>91</v>
      </c>
      <c r="G9" s="40">
        <v>261.60000000000002</v>
      </c>
      <c r="H9" s="40">
        <v>261.60000000000002</v>
      </c>
      <c r="I9" s="40">
        <v>0</v>
      </c>
      <c r="J9" s="40">
        <v>258.89999999999998</v>
      </c>
      <c r="K9" s="40">
        <v>248.33499954223601</v>
      </c>
      <c r="L9" s="40">
        <v>0.83179035631327902</v>
      </c>
      <c r="M9" s="40" t="s">
        <v>136</v>
      </c>
      <c r="N9" s="40">
        <v>91</v>
      </c>
      <c r="O9" s="40">
        <v>0</v>
      </c>
      <c r="P9" s="40">
        <v>32</v>
      </c>
      <c r="Q9" s="40">
        <f t="shared" si="0"/>
        <v>13.265000457764017</v>
      </c>
      <c r="R9" s="40">
        <v>0</v>
      </c>
      <c r="S9" s="40">
        <f>J9-K9</f>
        <v>10.565000457763972</v>
      </c>
    </row>
    <row r="10" spans="1:29" ht="15.75" customHeight="1" x14ac:dyDescent="0.15">
      <c r="A10" s="116">
        <v>40959</v>
      </c>
      <c r="C10" s="40" t="s">
        <v>11</v>
      </c>
      <c r="E10" s="40">
        <v>9.1100119999999993</v>
      </c>
      <c r="F10" s="40">
        <v>98</v>
      </c>
      <c r="G10" s="40">
        <v>268.8</v>
      </c>
      <c r="H10" s="40">
        <v>268.8</v>
      </c>
      <c r="I10" s="40">
        <v>262.5</v>
      </c>
      <c r="J10" s="40">
        <v>261.89999999999998</v>
      </c>
      <c r="K10" s="40">
        <v>259.09000061035101</v>
      </c>
      <c r="L10" s="40">
        <v>0.50229418745197596</v>
      </c>
      <c r="M10" s="40" t="s">
        <v>139</v>
      </c>
      <c r="N10" s="40">
        <v>98</v>
      </c>
      <c r="O10" s="40">
        <v>56</v>
      </c>
      <c r="P10" s="40">
        <v>37</v>
      </c>
      <c r="Q10" s="40">
        <f t="shared" si="0"/>
        <v>9.7099993896489991</v>
      </c>
      <c r="R10" s="40">
        <f>I10-K10</f>
        <v>3.4099993896489877</v>
      </c>
      <c r="S10" s="40">
        <f>J10-K10</f>
        <v>2.809999389648965</v>
      </c>
    </row>
    <row r="11" spans="1:29" ht="15.75" customHeight="1" x14ac:dyDescent="0.15">
      <c r="A11" s="116">
        <v>41350</v>
      </c>
      <c r="C11" s="40" t="s">
        <v>11</v>
      </c>
      <c r="E11" s="40">
        <v>21.596012000000002</v>
      </c>
      <c r="F11" s="40">
        <v>44</v>
      </c>
      <c r="G11" s="40">
        <v>273.3</v>
      </c>
      <c r="H11" s="40">
        <v>273.3</v>
      </c>
      <c r="I11" s="40">
        <v>0</v>
      </c>
      <c r="J11" s="40">
        <v>0</v>
      </c>
      <c r="K11" s="40">
        <v>252.10399948120099</v>
      </c>
      <c r="L11" s="40">
        <v>0.49818095158064901</v>
      </c>
      <c r="M11" s="40" t="s">
        <v>138</v>
      </c>
      <c r="N11" s="40">
        <v>44</v>
      </c>
      <c r="O11" s="40">
        <v>0</v>
      </c>
      <c r="P11" s="40">
        <v>0</v>
      </c>
      <c r="Q11" s="40">
        <f t="shared" si="0"/>
        <v>21.196000518799025</v>
      </c>
      <c r="R11" s="40">
        <v>0</v>
      </c>
      <c r="S11" s="40">
        <v>0</v>
      </c>
    </row>
    <row r="12" spans="1:29" ht="15.75" customHeight="1" x14ac:dyDescent="0.15">
      <c r="A12" s="33">
        <v>40527</v>
      </c>
      <c r="C12" s="40" t="s">
        <v>11</v>
      </c>
      <c r="E12" s="40">
        <v>11.1159935</v>
      </c>
      <c r="F12" s="40">
        <v>17</v>
      </c>
      <c r="G12" s="40">
        <v>265.39999999999998</v>
      </c>
      <c r="H12" s="40">
        <v>265.39999999999998</v>
      </c>
      <c r="I12" s="40">
        <v>0</v>
      </c>
      <c r="J12" s="40">
        <v>0</v>
      </c>
      <c r="K12" s="40">
        <v>254.284000091552</v>
      </c>
      <c r="L12" s="40">
        <v>0.41102793119641201</v>
      </c>
      <c r="M12" s="40" t="s">
        <v>137</v>
      </c>
      <c r="N12" s="40">
        <v>17</v>
      </c>
      <c r="O12" s="40">
        <v>0</v>
      </c>
      <c r="P12" s="40">
        <v>0</v>
      </c>
      <c r="Q12" s="40">
        <f t="shared" si="0"/>
        <v>11.115999908447975</v>
      </c>
      <c r="R12" s="40">
        <v>0</v>
      </c>
      <c r="S12" s="40">
        <v>0</v>
      </c>
    </row>
    <row r="13" spans="1:29" ht="15.75" customHeight="1" x14ac:dyDescent="0.15">
      <c r="A13" s="33">
        <v>40207</v>
      </c>
      <c r="C13" s="40" t="s">
        <v>11</v>
      </c>
      <c r="E13" s="40">
        <v>9.2109880000000004</v>
      </c>
      <c r="F13" s="40">
        <v>98</v>
      </c>
      <c r="G13" s="40">
        <v>261.8</v>
      </c>
      <c r="H13" s="40">
        <v>261.8</v>
      </c>
      <c r="I13" s="40">
        <v>0</v>
      </c>
      <c r="J13" s="40">
        <v>260</v>
      </c>
      <c r="K13" s="40">
        <v>252.58900009155201</v>
      </c>
      <c r="L13" s="40">
        <v>0.85298278094522095</v>
      </c>
      <c r="M13" s="40" t="s">
        <v>136</v>
      </c>
      <c r="N13" s="40">
        <v>32</v>
      </c>
      <c r="O13" s="40">
        <v>0</v>
      </c>
      <c r="P13" s="40">
        <v>98</v>
      </c>
      <c r="Q13" s="40">
        <f t="shared" si="0"/>
        <v>9.2109999084480023</v>
      </c>
      <c r="R13" s="40">
        <v>0</v>
      </c>
      <c r="S13" s="40">
        <f>J13-K13</f>
        <v>7.4109999084479909</v>
      </c>
    </row>
    <row r="14" spans="1:29" ht="15.75" customHeight="1" x14ac:dyDescent="0.15">
      <c r="A14" s="116">
        <v>40150</v>
      </c>
      <c r="C14" s="40" t="s">
        <v>11</v>
      </c>
      <c r="E14" s="40">
        <v>8.4169940000000008</v>
      </c>
      <c r="F14" s="40">
        <v>26</v>
      </c>
      <c r="G14" s="40">
        <v>265.39999999999998</v>
      </c>
      <c r="H14" s="40">
        <v>262.5</v>
      </c>
      <c r="I14" s="40">
        <v>0</v>
      </c>
      <c r="J14" s="40">
        <v>265.39999999999998</v>
      </c>
      <c r="K14" s="40">
        <v>256.98299987792899</v>
      </c>
      <c r="L14" s="40">
        <v>0.50359955280958502</v>
      </c>
      <c r="M14" s="40" t="s">
        <v>136</v>
      </c>
      <c r="N14" s="40">
        <v>16</v>
      </c>
      <c r="O14" s="40">
        <v>0</v>
      </c>
      <c r="P14" s="40">
        <v>26</v>
      </c>
      <c r="Q14" s="40">
        <f t="shared" si="0"/>
        <v>5.5170001220710105</v>
      </c>
      <c r="R14" s="40">
        <v>0</v>
      </c>
      <c r="S14" s="40">
        <f>J14-K14</f>
        <v>8.4170001220709878</v>
      </c>
    </row>
    <row r="15" spans="1:29" ht="15.75" customHeight="1" x14ac:dyDescent="0.15">
      <c r="A15" s="33">
        <v>38671</v>
      </c>
      <c r="C15" s="40" t="s">
        <v>11</v>
      </c>
      <c r="E15" s="40">
        <v>12.135013000000001</v>
      </c>
      <c r="F15" s="40">
        <v>89</v>
      </c>
      <c r="G15" s="40">
        <v>264.2</v>
      </c>
      <c r="H15" s="40">
        <v>261.10000000000002</v>
      </c>
      <c r="I15" s="40">
        <v>262.5</v>
      </c>
      <c r="J15" s="40">
        <v>264.2</v>
      </c>
      <c r="K15" s="40">
        <v>252.06499938964799</v>
      </c>
      <c r="L15" s="40">
        <v>1.0106803793091801</v>
      </c>
      <c r="M15" s="40" t="s">
        <v>137</v>
      </c>
      <c r="N15" s="40">
        <v>50</v>
      </c>
      <c r="O15" s="40">
        <v>89</v>
      </c>
      <c r="P15" s="40">
        <v>18</v>
      </c>
      <c r="Q15" s="40">
        <f t="shared" si="0"/>
        <v>9.0350006103520286</v>
      </c>
      <c r="R15" s="40">
        <f>I15-K15</f>
        <v>10.435000610352006</v>
      </c>
      <c r="S15" s="40">
        <f>J15-K15</f>
        <v>12.135000610351995</v>
      </c>
    </row>
    <row r="16" spans="1:29" ht="15.75" customHeight="1" x14ac:dyDescent="0.15">
      <c r="A16" s="116">
        <v>38406</v>
      </c>
      <c r="C16" s="40" t="s">
        <v>11</v>
      </c>
      <c r="E16" s="40">
        <v>16.081005000000001</v>
      </c>
      <c r="F16" s="40">
        <v>57</v>
      </c>
      <c r="G16" s="40">
        <v>279.10000000000002</v>
      </c>
      <c r="H16" s="40">
        <v>279.10000000000002</v>
      </c>
      <c r="I16" s="40">
        <v>266.3</v>
      </c>
      <c r="J16" s="40">
        <v>268.39999999999998</v>
      </c>
      <c r="K16" s="40">
        <v>263.01900115966799</v>
      </c>
      <c r="L16" s="40">
        <v>0.74346441368546201</v>
      </c>
      <c r="M16" s="40" t="s">
        <v>136</v>
      </c>
      <c r="N16" s="40">
        <v>52</v>
      </c>
      <c r="O16" s="40">
        <v>10</v>
      </c>
      <c r="P16" s="40">
        <v>57</v>
      </c>
      <c r="Q16" s="40">
        <f t="shared" si="0"/>
        <v>16.080998840332029</v>
      </c>
      <c r="R16" s="40">
        <f>I16-K16</f>
        <v>3.2809988403320176</v>
      </c>
      <c r="S16" s="40">
        <f>J16-K16</f>
        <v>5.3809988403319835</v>
      </c>
    </row>
    <row r="17" spans="1:19" ht="15.75" customHeight="1" x14ac:dyDescent="0.15">
      <c r="A17" s="116">
        <v>38392</v>
      </c>
      <c r="C17" s="40" t="s">
        <v>11</v>
      </c>
      <c r="E17" s="40">
        <v>26.243006000000001</v>
      </c>
      <c r="F17" s="40">
        <v>114</v>
      </c>
      <c r="G17" s="40">
        <v>275.60000000000002</v>
      </c>
      <c r="H17" s="40">
        <v>275.60000000000002</v>
      </c>
      <c r="I17" s="40">
        <v>0</v>
      </c>
      <c r="J17" s="40">
        <v>259.5</v>
      </c>
      <c r="K17" s="40">
        <v>249.35700057983399</v>
      </c>
      <c r="L17" s="40">
        <v>0.68822218378162803</v>
      </c>
      <c r="M17" s="40" t="s">
        <v>135</v>
      </c>
      <c r="N17" s="40">
        <v>64</v>
      </c>
      <c r="O17" s="40">
        <v>0</v>
      </c>
      <c r="P17" s="40">
        <v>114</v>
      </c>
      <c r="Q17" s="40">
        <f t="shared" si="0"/>
        <v>26.242999420166029</v>
      </c>
      <c r="R17" s="40">
        <v>0</v>
      </c>
      <c r="S17" s="40">
        <f>J17-K17</f>
        <v>10.142999420166007</v>
      </c>
    </row>
    <row r="18" spans="1:19" ht="15.75" customHeight="1" x14ac:dyDescent="0.15">
      <c r="M18" s="40"/>
    </row>
    <row r="19" spans="1:19" ht="15.75" customHeight="1" x14ac:dyDescent="0.15">
      <c r="M19" s="40"/>
    </row>
    <row r="20" spans="1:19" ht="15.75" customHeight="1" x14ac:dyDescent="0.15">
      <c r="M20" s="40"/>
    </row>
    <row r="21" spans="1:19" ht="15.75" customHeight="1" x14ac:dyDescent="0.15">
      <c r="M21" s="40"/>
    </row>
    <row r="22" spans="1:19" ht="15.75" customHeight="1" x14ac:dyDescent="0.15">
      <c r="M22" s="40"/>
    </row>
    <row r="23" spans="1:19" ht="15.75" customHeight="1" x14ac:dyDescent="0.15">
      <c r="M23" s="40"/>
    </row>
    <row r="24" spans="1:19" ht="15.75" customHeight="1" x14ac:dyDescent="0.15">
      <c r="M24" s="40"/>
    </row>
    <row r="25" spans="1:19" ht="15.75" customHeight="1" x14ac:dyDescent="0.15">
      <c r="M25" s="40"/>
    </row>
    <row r="26" spans="1:19" ht="15.75" customHeight="1" x14ac:dyDescent="0.15">
      <c r="M26" s="40"/>
    </row>
    <row r="27" spans="1:19" ht="15.75" customHeight="1" x14ac:dyDescent="0.15">
      <c r="M27" s="40"/>
    </row>
    <row r="28" spans="1:19" ht="15.75" customHeight="1" x14ac:dyDescent="0.15">
      <c r="M28" s="40"/>
    </row>
    <row r="29" spans="1:19" ht="15.75" customHeight="1" x14ac:dyDescent="0.15">
      <c r="M29" s="40"/>
    </row>
    <row r="30" spans="1:19" ht="15.75" customHeight="1" x14ac:dyDescent="0.15">
      <c r="M30" s="40"/>
    </row>
    <row r="31" spans="1:19" ht="15.75" customHeight="1" x14ac:dyDescent="0.15">
      <c r="M31" s="40"/>
    </row>
    <row r="32" spans="1:19" ht="15.75" customHeight="1" x14ac:dyDescent="0.15">
      <c r="M32" s="40"/>
    </row>
    <row r="33" spans="13:13" ht="15.75" customHeight="1" x14ac:dyDescent="0.15">
      <c r="M33" s="40"/>
    </row>
    <row r="34" spans="13:13" ht="15.75" customHeight="1" x14ac:dyDescent="0.15">
      <c r="M34" s="40"/>
    </row>
    <row r="35" spans="13:13" ht="15.75" customHeight="1" x14ac:dyDescent="0.15">
      <c r="M35" s="40"/>
    </row>
    <row r="36" spans="13:13" ht="15.75" customHeight="1" x14ac:dyDescent="0.15">
      <c r="M36" s="40"/>
    </row>
    <row r="37" spans="13:13" ht="15.75" customHeight="1" x14ac:dyDescent="0.15">
      <c r="M37" s="40"/>
    </row>
    <row r="38" spans="13:13" ht="15.75" customHeight="1" x14ac:dyDescent="0.15">
      <c r="M38" s="40"/>
    </row>
    <row r="39" spans="13:13" ht="15.75" customHeight="1" x14ac:dyDescent="0.15">
      <c r="M39" s="40"/>
    </row>
    <row r="40" spans="13:13" ht="15.75" customHeight="1" x14ac:dyDescent="0.15">
      <c r="M40" s="40"/>
    </row>
    <row r="41" spans="13:13" ht="15.75" customHeight="1" x14ac:dyDescent="0.15">
      <c r="M41" s="40"/>
    </row>
    <row r="42" spans="13:13" ht="15.75" customHeight="1" x14ac:dyDescent="0.15">
      <c r="M42" s="40"/>
    </row>
    <row r="43" spans="13:13" ht="15.75" customHeight="1" x14ac:dyDescent="0.15">
      <c r="M43" s="40"/>
    </row>
    <row r="44" spans="13:13" ht="15.75" customHeight="1" x14ac:dyDescent="0.15">
      <c r="M44" s="40"/>
    </row>
    <row r="45" spans="13:13" ht="15.75" customHeight="1" x14ac:dyDescent="0.15">
      <c r="M45" s="40"/>
    </row>
    <row r="46" spans="13:13" ht="15.75" customHeight="1" x14ac:dyDescent="0.15">
      <c r="M46" s="40"/>
    </row>
    <row r="47" spans="13:13" ht="15.75" customHeight="1" x14ac:dyDescent="0.15">
      <c r="M47" s="40"/>
    </row>
    <row r="48" spans="13:13" ht="15.75" customHeight="1" x14ac:dyDescent="0.15">
      <c r="M48" s="40"/>
    </row>
    <row r="49" spans="13:13" ht="15.75" customHeight="1" x14ac:dyDescent="0.15">
      <c r="M49" s="40"/>
    </row>
    <row r="50" spans="13:13" ht="15.75" customHeight="1" x14ac:dyDescent="0.15">
      <c r="M50" s="40"/>
    </row>
    <row r="51" spans="13:13" ht="13" x14ac:dyDescent="0.15">
      <c r="M51" s="40"/>
    </row>
    <row r="52" spans="13:13" ht="13" x14ac:dyDescent="0.15">
      <c r="M52" s="40"/>
    </row>
    <row r="53" spans="13:13" ht="13" x14ac:dyDescent="0.15">
      <c r="M53" s="40"/>
    </row>
    <row r="54" spans="13:13" ht="13" x14ac:dyDescent="0.15">
      <c r="M54" s="40"/>
    </row>
    <row r="55" spans="13:13" ht="13" x14ac:dyDescent="0.15">
      <c r="M55" s="40"/>
    </row>
    <row r="56" spans="13:13" ht="13" x14ac:dyDescent="0.15">
      <c r="M56" s="40"/>
    </row>
    <row r="57" spans="13:13" ht="13" x14ac:dyDescent="0.15">
      <c r="M57" s="40"/>
    </row>
    <row r="58" spans="13:13" ht="13" x14ac:dyDescent="0.15">
      <c r="M58" s="40"/>
    </row>
    <row r="59" spans="13:13" ht="13" x14ac:dyDescent="0.15">
      <c r="M59" s="40"/>
    </row>
    <row r="60" spans="13:13" ht="13" x14ac:dyDescent="0.15">
      <c r="M60" s="40"/>
    </row>
    <row r="61" spans="13:13" ht="13" x14ac:dyDescent="0.15">
      <c r="M61" s="40"/>
    </row>
    <row r="62" spans="13:13" ht="13" x14ac:dyDescent="0.15">
      <c r="M62" s="40"/>
    </row>
    <row r="63" spans="13:13" ht="13" x14ac:dyDescent="0.15">
      <c r="M63" s="40"/>
    </row>
    <row r="64" spans="13:13" ht="13" x14ac:dyDescent="0.15">
      <c r="M64" s="40"/>
    </row>
    <row r="65" spans="13:13" ht="13" x14ac:dyDescent="0.15">
      <c r="M65" s="40"/>
    </row>
    <row r="66" spans="13:13" ht="13" x14ac:dyDescent="0.15">
      <c r="M66" s="40"/>
    </row>
    <row r="67" spans="13:13" ht="13" x14ac:dyDescent="0.15">
      <c r="M67" s="40"/>
    </row>
    <row r="68" spans="13:13" ht="13" x14ac:dyDescent="0.15">
      <c r="M68" s="40"/>
    </row>
    <row r="69" spans="13:13" ht="13" x14ac:dyDescent="0.15">
      <c r="M69" s="40"/>
    </row>
    <row r="70" spans="13:13" ht="13" x14ac:dyDescent="0.15">
      <c r="M70" s="40"/>
    </row>
    <row r="71" spans="13:13" ht="13" x14ac:dyDescent="0.15">
      <c r="M71" s="40"/>
    </row>
    <row r="72" spans="13:13" ht="13" x14ac:dyDescent="0.15">
      <c r="M72" s="40"/>
    </row>
    <row r="73" spans="13:13" ht="13" x14ac:dyDescent="0.15">
      <c r="M73" s="40"/>
    </row>
    <row r="74" spans="13:13" ht="13" x14ac:dyDescent="0.15">
      <c r="M74" s="40"/>
    </row>
    <row r="75" spans="13:13" ht="13" x14ac:dyDescent="0.15">
      <c r="M75" s="40"/>
    </row>
    <row r="76" spans="13:13" ht="13" x14ac:dyDescent="0.15">
      <c r="M76" s="40"/>
    </row>
    <row r="77" spans="13:13" ht="13" x14ac:dyDescent="0.15">
      <c r="M77" s="40"/>
    </row>
    <row r="78" spans="13:13" ht="13" x14ac:dyDescent="0.15">
      <c r="M78" s="40"/>
    </row>
    <row r="79" spans="13:13" ht="13" x14ac:dyDescent="0.15">
      <c r="M79" s="40"/>
    </row>
    <row r="80" spans="13:13" ht="13" x14ac:dyDescent="0.15">
      <c r="M80" s="40"/>
    </row>
    <row r="81" spans="13:13" ht="13" x14ac:dyDescent="0.15">
      <c r="M81" s="40"/>
    </row>
    <row r="82" spans="13:13" ht="13" x14ac:dyDescent="0.15">
      <c r="M82" s="40"/>
    </row>
    <row r="83" spans="13:13" ht="13" x14ac:dyDescent="0.15">
      <c r="M83" s="40"/>
    </row>
    <row r="84" spans="13:13" ht="13" x14ac:dyDescent="0.15">
      <c r="M84" s="40"/>
    </row>
    <row r="85" spans="13:13" ht="13" x14ac:dyDescent="0.15">
      <c r="M85" s="40"/>
    </row>
    <row r="86" spans="13:13" ht="13" x14ac:dyDescent="0.15">
      <c r="M86" s="40"/>
    </row>
    <row r="87" spans="13:13" ht="13" x14ac:dyDescent="0.15">
      <c r="M87" s="40"/>
    </row>
    <row r="88" spans="13:13" ht="13" x14ac:dyDescent="0.15">
      <c r="M88" s="40"/>
    </row>
    <row r="89" spans="13:13" ht="13" x14ac:dyDescent="0.15">
      <c r="M89" s="40"/>
    </row>
    <row r="90" spans="13:13" ht="13" x14ac:dyDescent="0.15">
      <c r="M90" s="40"/>
    </row>
    <row r="91" spans="13:13" ht="13" x14ac:dyDescent="0.15">
      <c r="M91" s="40"/>
    </row>
    <row r="92" spans="13:13" ht="13" x14ac:dyDescent="0.15">
      <c r="M92" s="40"/>
    </row>
    <row r="93" spans="13:13" ht="13" x14ac:dyDescent="0.15">
      <c r="M93" s="40"/>
    </row>
    <row r="94" spans="13:13" ht="13" x14ac:dyDescent="0.15">
      <c r="M94" s="40"/>
    </row>
    <row r="95" spans="13:13" ht="13" x14ac:dyDescent="0.15">
      <c r="M95" s="40"/>
    </row>
    <row r="96" spans="13:13" ht="13" x14ac:dyDescent="0.15">
      <c r="M96" s="40"/>
    </row>
    <row r="97" spans="13:13" ht="13" x14ac:dyDescent="0.15">
      <c r="M97" s="40"/>
    </row>
    <row r="98" spans="13:13" ht="13" x14ac:dyDescent="0.15">
      <c r="M98" s="40"/>
    </row>
    <row r="99" spans="13:13" ht="13" x14ac:dyDescent="0.15">
      <c r="M99" s="40"/>
    </row>
    <row r="100" spans="13:13" ht="13" x14ac:dyDescent="0.15">
      <c r="M100" s="40"/>
    </row>
    <row r="101" spans="13:13" ht="13" x14ac:dyDescent="0.15">
      <c r="M101" s="40"/>
    </row>
    <row r="102" spans="13:13" ht="13" x14ac:dyDescent="0.15">
      <c r="M102" s="40"/>
    </row>
    <row r="103" spans="13:13" ht="13" x14ac:dyDescent="0.15">
      <c r="M103" s="40"/>
    </row>
    <row r="104" spans="13:13" ht="13" x14ac:dyDescent="0.15">
      <c r="M104" s="40"/>
    </row>
    <row r="105" spans="13:13" ht="13" x14ac:dyDescent="0.15">
      <c r="M105" s="40"/>
    </row>
    <row r="106" spans="13:13" ht="13" x14ac:dyDescent="0.15">
      <c r="M106" s="40"/>
    </row>
    <row r="107" spans="13:13" ht="13" x14ac:dyDescent="0.15">
      <c r="M107" s="40"/>
    </row>
    <row r="108" spans="13:13" ht="13" x14ac:dyDescent="0.15">
      <c r="M108" s="40"/>
    </row>
    <row r="109" spans="13:13" ht="13" x14ac:dyDescent="0.15">
      <c r="M109" s="40"/>
    </row>
    <row r="110" spans="13:13" ht="13" x14ac:dyDescent="0.15">
      <c r="M110" s="40"/>
    </row>
    <row r="111" spans="13:13" ht="13" x14ac:dyDescent="0.15">
      <c r="M111" s="40"/>
    </row>
    <row r="112" spans="13:13" ht="13" x14ac:dyDescent="0.15">
      <c r="M112" s="40"/>
    </row>
    <row r="113" spans="13:13" ht="13" x14ac:dyDescent="0.15">
      <c r="M113" s="40"/>
    </row>
    <row r="114" spans="13:13" ht="13" x14ac:dyDescent="0.15">
      <c r="M114" s="40"/>
    </row>
    <row r="115" spans="13:13" ht="13" x14ac:dyDescent="0.15">
      <c r="M115" s="40"/>
    </row>
    <row r="116" spans="13:13" ht="13" x14ac:dyDescent="0.15">
      <c r="M116" s="40"/>
    </row>
    <row r="117" spans="13:13" ht="13" x14ac:dyDescent="0.15">
      <c r="M117" s="40"/>
    </row>
    <row r="118" spans="13:13" ht="13" x14ac:dyDescent="0.15">
      <c r="M118" s="40"/>
    </row>
    <row r="119" spans="13:13" ht="13" x14ac:dyDescent="0.15">
      <c r="M119" s="40"/>
    </row>
    <row r="120" spans="13:13" ht="13" x14ac:dyDescent="0.15">
      <c r="M120" s="40"/>
    </row>
    <row r="121" spans="13:13" ht="13" x14ac:dyDescent="0.15">
      <c r="M121" s="40"/>
    </row>
    <row r="122" spans="13:13" ht="13" x14ac:dyDescent="0.15">
      <c r="M122" s="40"/>
    </row>
    <row r="123" spans="13:13" ht="13" x14ac:dyDescent="0.15">
      <c r="M123" s="40"/>
    </row>
    <row r="124" spans="13:13" ht="13" x14ac:dyDescent="0.15">
      <c r="M124" s="40"/>
    </row>
    <row r="125" spans="13:13" ht="13" x14ac:dyDescent="0.15">
      <c r="M125" s="40"/>
    </row>
    <row r="126" spans="13:13" ht="13" x14ac:dyDescent="0.15">
      <c r="M126" s="40"/>
    </row>
    <row r="127" spans="13:13" ht="13" x14ac:dyDescent="0.15">
      <c r="M127" s="40"/>
    </row>
    <row r="128" spans="13:13" ht="13" x14ac:dyDescent="0.15">
      <c r="M128" s="40"/>
    </row>
    <row r="129" spans="13:13" ht="13" x14ac:dyDescent="0.15">
      <c r="M129" s="40"/>
    </row>
    <row r="130" spans="13:13" ht="13" x14ac:dyDescent="0.15">
      <c r="M130" s="40"/>
    </row>
    <row r="131" spans="13:13" ht="13" x14ac:dyDescent="0.15">
      <c r="M131" s="40"/>
    </row>
    <row r="132" spans="13:13" ht="13" x14ac:dyDescent="0.15">
      <c r="M132" s="40"/>
    </row>
    <row r="133" spans="13:13" ht="13" x14ac:dyDescent="0.15">
      <c r="M133" s="40"/>
    </row>
    <row r="134" spans="13:13" ht="13" x14ac:dyDescent="0.15">
      <c r="M134" s="40"/>
    </row>
    <row r="135" spans="13:13" ht="13" x14ac:dyDescent="0.15">
      <c r="M135" s="40"/>
    </row>
    <row r="136" spans="13:13" ht="13" x14ac:dyDescent="0.15">
      <c r="M136" s="40"/>
    </row>
    <row r="137" spans="13:13" ht="13" x14ac:dyDescent="0.15">
      <c r="M137" s="40"/>
    </row>
    <row r="138" spans="13:13" ht="13" x14ac:dyDescent="0.15">
      <c r="M138" s="40"/>
    </row>
    <row r="139" spans="13:13" ht="13" x14ac:dyDescent="0.15">
      <c r="M139" s="40"/>
    </row>
    <row r="140" spans="13:13" ht="13" x14ac:dyDescent="0.15">
      <c r="M140" s="40"/>
    </row>
    <row r="141" spans="13:13" ht="13" x14ac:dyDescent="0.15">
      <c r="M141" s="40"/>
    </row>
    <row r="142" spans="13:13" ht="13" x14ac:dyDescent="0.15">
      <c r="M142" s="40"/>
    </row>
    <row r="143" spans="13:13" ht="13" x14ac:dyDescent="0.15">
      <c r="M143" s="40"/>
    </row>
    <row r="144" spans="13:13" ht="13" x14ac:dyDescent="0.15">
      <c r="M144" s="40"/>
    </row>
    <row r="145" spans="13:13" ht="13" x14ac:dyDescent="0.15">
      <c r="M145" s="40"/>
    </row>
    <row r="146" spans="13:13" ht="13" x14ac:dyDescent="0.15">
      <c r="M146" s="40"/>
    </row>
    <row r="147" spans="13:13" ht="13" x14ac:dyDescent="0.15">
      <c r="M147" s="40"/>
    </row>
    <row r="148" spans="13:13" ht="13" x14ac:dyDescent="0.15">
      <c r="M148" s="40"/>
    </row>
    <row r="149" spans="13:13" ht="13" x14ac:dyDescent="0.15">
      <c r="M149" s="40"/>
    </row>
    <row r="150" spans="13:13" ht="13" x14ac:dyDescent="0.15">
      <c r="M150" s="40"/>
    </row>
    <row r="151" spans="13:13" ht="13" x14ac:dyDescent="0.15">
      <c r="M151" s="40"/>
    </row>
    <row r="152" spans="13:13" ht="13" x14ac:dyDescent="0.15">
      <c r="M152" s="40"/>
    </row>
    <row r="153" spans="13:13" ht="13" x14ac:dyDescent="0.15">
      <c r="M153" s="40"/>
    </row>
    <row r="154" spans="13:13" ht="13" x14ac:dyDescent="0.15">
      <c r="M154" s="40"/>
    </row>
    <row r="155" spans="13:13" ht="13" x14ac:dyDescent="0.15">
      <c r="M155" s="40"/>
    </row>
    <row r="156" spans="13:13" ht="13" x14ac:dyDescent="0.15">
      <c r="M156" s="40"/>
    </row>
    <row r="157" spans="13:13" ht="13" x14ac:dyDescent="0.15">
      <c r="M157" s="40"/>
    </row>
    <row r="158" spans="13:13" ht="13" x14ac:dyDescent="0.15">
      <c r="M158" s="40"/>
    </row>
    <row r="159" spans="13:13" ht="13" x14ac:dyDescent="0.15">
      <c r="M159" s="40"/>
    </row>
    <row r="160" spans="13:13" ht="13" x14ac:dyDescent="0.15">
      <c r="M160" s="40"/>
    </row>
    <row r="161" spans="13:13" ht="13" x14ac:dyDescent="0.15">
      <c r="M161" s="40"/>
    </row>
    <row r="162" spans="13:13" ht="13" x14ac:dyDescent="0.15">
      <c r="M162" s="40"/>
    </row>
    <row r="163" spans="13:13" ht="13" x14ac:dyDescent="0.15">
      <c r="M163" s="40"/>
    </row>
    <row r="164" spans="13:13" ht="13" x14ac:dyDescent="0.15">
      <c r="M164" s="40"/>
    </row>
    <row r="165" spans="13:13" ht="13" x14ac:dyDescent="0.15">
      <c r="M165" s="40"/>
    </row>
    <row r="166" spans="13:13" ht="13" x14ac:dyDescent="0.15">
      <c r="M166" s="40"/>
    </row>
    <row r="167" spans="13:13" ht="13" x14ac:dyDescent="0.15">
      <c r="M167" s="40"/>
    </row>
    <row r="168" spans="13:13" ht="13" x14ac:dyDescent="0.15">
      <c r="M168" s="40"/>
    </row>
    <row r="169" spans="13:13" ht="13" x14ac:dyDescent="0.15">
      <c r="M169" s="40"/>
    </row>
    <row r="170" spans="13:13" ht="13" x14ac:dyDescent="0.15">
      <c r="M170" s="40"/>
    </row>
    <row r="171" spans="13:13" ht="13" x14ac:dyDescent="0.15">
      <c r="M171" s="40"/>
    </row>
    <row r="172" spans="13:13" ht="13" x14ac:dyDescent="0.15">
      <c r="M172" s="40"/>
    </row>
    <row r="173" spans="13:13" ht="13" x14ac:dyDescent="0.15">
      <c r="M173" s="40"/>
    </row>
    <row r="174" spans="13:13" ht="13" x14ac:dyDescent="0.15">
      <c r="M174" s="40"/>
    </row>
    <row r="175" spans="13:13" ht="13" x14ac:dyDescent="0.15">
      <c r="M175" s="40"/>
    </row>
    <row r="176" spans="13:13" ht="13" x14ac:dyDescent="0.15">
      <c r="M176" s="40"/>
    </row>
    <row r="177" spans="13:13" ht="13" x14ac:dyDescent="0.15">
      <c r="M177" s="40"/>
    </row>
    <row r="178" spans="13:13" ht="13" x14ac:dyDescent="0.15">
      <c r="M178" s="40"/>
    </row>
    <row r="179" spans="13:13" ht="13" x14ac:dyDescent="0.15">
      <c r="M179" s="40"/>
    </row>
    <row r="180" spans="13:13" ht="13" x14ac:dyDescent="0.15">
      <c r="M180" s="40"/>
    </row>
    <row r="181" spans="13:13" ht="13" x14ac:dyDescent="0.15">
      <c r="M181" s="40"/>
    </row>
    <row r="182" spans="13:13" ht="13" x14ac:dyDescent="0.15">
      <c r="M182" s="40"/>
    </row>
    <row r="183" spans="13:13" ht="13" x14ac:dyDescent="0.15">
      <c r="M183" s="40"/>
    </row>
    <row r="184" spans="13:13" ht="13" x14ac:dyDescent="0.15">
      <c r="M184" s="40"/>
    </row>
    <row r="185" spans="13:13" ht="13" x14ac:dyDescent="0.15">
      <c r="M185" s="40"/>
    </row>
    <row r="186" spans="13:13" ht="13" x14ac:dyDescent="0.15">
      <c r="M186" s="40"/>
    </row>
    <row r="187" spans="13:13" ht="13" x14ac:dyDescent="0.15">
      <c r="M187" s="40"/>
    </row>
    <row r="188" spans="13:13" ht="13" x14ac:dyDescent="0.15">
      <c r="M188" s="40"/>
    </row>
    <row r="189" spans="13:13" ht="13" x14ac:dyDescent="0.15">
      <c r="M189" s="40"/>
    </row>
    <row r="190" spans="13:13" ht="13" x14ac:dyDescent="0.15">
      <c r="M190" s="40"/>
    </row>
    <row r="191" spans="13:13" ht="13" x14ac:dyDescent="0.15">
      <c r="M191" s="40"/>
    </row>
    <row r="192" spans="13:13" ht="13" x14ac:dyDescent="0.15">
      <c r="M192" s="40"/>
    </row>
    <row r="193" spans="13:13" ht="13" x14ac:dyDescent="0.15">
      <c r="M193" s="40"/>
    </row>
    <row r="194" spans="13:13" ht="13" x14ac:dyDescent="0.15">
      <c r="M194" s="40"/>
    </row>
    <row r="195" spans="13:13" ht="13" x14ac:dyDescent="0.15">
      <c r="M195" s="40"/>
    </row>
    <row r="196" spans="13:13" ht="13" x14ac:dyDescent="0.15">
      <c r="M196" s="40"/>
    </row>
    <row r="197" spans="13:13" ht="13" x14ac:dyDescent="0.15">
      <c r="M197" s="40"/>
    </row>
    <row r="198" spans="13:13" ht="13" x14ac:dyDescent="0.15">
      <c r="M198" s="40"/>
    </row>
    <row r="199" spans="13:13" ht="13" x14ac:dyDescent="0.15">
      <c r="M199" s="40"/>
    </row>
    <row r="200" spans="13:13" ht="13" x14ac:dyDescent="0.15">
      <c r="M200" s="40"/>
    </row>
    <row r="201" spans="13:13" ht="13" x14ac:dyDescent="0.15">
      <c r="M201" s="40"/>
    </row>
    <row r="202" spans="13:13" ht="13" x14ac:dyDescent="0.15">
      <c r="M202" s="40"/>
    </row>
    <row r="203" spans="13:13" ht="13" x14ac:dyDescent="0.15">
      <c r="M203" s="40"/>
    </row>
    <row r="204" spans="13:13" ht="13" x14ac:dyDescent="0.15">
      <c r="M204" s="40"/>
    </row>
    <row r="205" spans="13:13" ht="13" x14ac:dyDescent="0.15">
      <c r="M205" s="40"/>
    </row>
    <row r="206" spans="13:13" ht="13" x14ac:dyDescent="0.15">
      <c r="M206" s="40"/>
    </row>
    <row r="207" spans="13:13" ht="13" x14ac:dyDescent="0.15">
      <c r="M207" s="40"/>
    </row>
    <row r="208" spans="13:13" ht="13" x14ac:dyDescent="0.15">
      <c r="M208" s="40"/>
    </row>
    <row r="209" spans="13:13" ht="13" x14ac:dyDescent="0.15">
      <c r="M209" s="40"/>
    </row>
    <row r="210" spans="13:13" ht="13" x14ac:dyDescent="0.15">
      <c r="M210" s="40"/>
    </row>
    <row r="211" spans="13:13" ht="13" x14ac:dyDescent="0.15">
      <c r="M211" s="40"/>
    </row>
    <row r="212" spans="13:13" ht="13" x14ac:dyDescent="0.15">
      <c r="M212" s="40"/>
    </row>
    <row r="213" spans="13:13" ht="13" x14ac:dyDescent="0.15">
      <c r="M213" s="40"/>
    </row>
    <row r="214" spans="13:13" ht="13" x14ac:dyDescent="0.15">
      <c r="M214" s="40"/>
    </row>
    <row r="215" spans="13:13" ht="13" x14ac:dyDescent="0.15">
      <c r="M215" s="40"/>
    </row>
    <row r="216" spans="13:13" ht="13" x14ac:dyDescent="0.15">
      <c r="M216" s="40"/>
    </row>
    <row r="217" spans="13:13" ht="13" x14ac:dyDescent="0.15">
      <c r="M217" s="40"/>
    </row>
    <row r="218" spans="13:13" ht="13" x14ac:dyDescent="0.15">
      <c r="M218" s="40"/>
    </row>
    <row r="219" spans="13:13" ht="13" x14ac:dyDescent="0.15">
      <c r="M219" s="40"/>
    </row>
    <row r="220" spans="13:13" ht="13" x14ac:dyDescent="0.15">
      <c r="M220" s="40"/>
    </row>
    <row r="221" spans="13:13" ht="13" x14ac:dyDescent="0.15">
      <c r="M221" s="40"/>
    </row>
    <row r="222" spans="13:13" ht="13" x14ac:dyDescent="0.15">
      <c r="M222" s="40"/>
    </row>
    <row r="223" spans="13:13" ht="13" x14ac:dyDescent="0.15">
      <c r="M223" s="40"/>
    </row>
    <row r="224" spans="13:13" ht="13" x14ac:dyDescent="0.15">
      <c r="M224" s="40"/>
    </row>
    <row r="225" spans="13:13" ht="13" x14ac:dyDescent="0.15">
      <c r="M225" s="40"/>
    </row>
    <row r="226" spans="13:13" ht="13" x14ac:dyDescent="0.15">
      <c r="M226" s="40"/>
    </row>
    <row r="227" spans="13:13" ht="13" x14ac:dyDescent="0.15">
      <c r="M227" s="40"/>
    </row>
    <row r="228" spans="13:13" ht="13" x14ac:dyDescent="0.15">
      <c r="M228" s="40"/>
    </row>
    <row r="229" spans="13:13" ht="13" x14ac:dyDescent="0.15">
      <c r="M229" s="40"/>
    </row>
    <row r="230" spans="13:13" ht="13" x14ac:dyDescent="0.15">
      <c r="M230" s="40"/>
    </row>
    <row r="231" spans="13:13" ht="13" x14ac:dyDescent="0.15">
      <c r="M231" s="40"/>
    </row>
    <row r="232" spans="13:13" ht="13" x14ac:dyDescent="0.15">
      <c r="M232" s="40"/>
    </row>
    <row r="233" spans="13:13" ht="13" x14ac:dyDescent="0.15">
      <c r="M233" s="40"/>
    </row>
    <row r="234" spans="13:13" ht="13" x14ac:dyDescent="0.15">
      <c r="M234" s="40"/>
    </row>
    <row r="235" spans="13:13" ht="13" x14ac:dyDescent="0.15">
      <c r="M235" s="40"/>
    </row>
    <row r="236" spans="13:13" ht="13" x14ac:dyDescent="0.15">
      <c r="M236" s="40"/>
    </row>
    <row r="237" spans="13:13" ht="13" x14ac:dyDescent="0.15">
      <c r="M237" s="40"/>
    </row>
    <row r="238" spans="13:13" ht="13" x14ac:dyDescent="0.15">
      <c r="M238" s="40"/>
    </row>
    <row r="239" spans="13:13" ht="13" x14ac:dyDescent="0.15">
      <c r="M239" s="40"/>
    </row>
    <row r="240" spans="13:13" ht="13" x14ac:dyDescent="0.15">
      <c r="M240" s="40"/>
    </row>
    <row r="241" spans="13:13" ht="13" x14ac:dyDescent="0.15">
      <c r="M241" s="40"/>
    </row>
    <row r="242" spans="13:13" ht="13" x14ac:dyDescent="0.15">
      <c r="M242" s="40"/>
    </row>
    <row r="243" spans="13:13" ht="13" x14ac:dyDescent="0.15">
      <c r="M243" s="40"/>
    </row>
    <row r="244" spans="13:13" ht="13" x14ac:dyDescent="0.15">
      <c r="M244" s="40"/>
    </row>
    <row r="245" spans="13:13" ht="13" x14ac:dyDescent="0.15">
      <c r="M245" s="40"/>
    </row>
    <row r="246" spans="13:13" ht="13" x14ac:dyDescent="0.15">
      <c r="M246" s="40"/>
    </row>
    <row r="247" spans="13:13" ht="13" x14ac:dyDescent="0.15">
      <c r="M247" s="40"/>
    </row>
    <row r="248" spans="13:13" ht="13" x14ac:dyDescent="0.15">
      <c r="M248" s="40"/>
    </row>
    <row r="249" spans="13:13" ht="13" x14ac:dyDescent="0.15">
      <c r="M249" s="40"/>
    </row>
    <row r="250" spans="13:13" ht="13" x14ac:dyDescent="0.15">
      <c r="M250" s="40"/>
    </row>
    <row r="251" spans="13:13" ht="13" x14ac:dyDescent="0.15">
      <c r="M251" s="40"/>
    </row>
    <row r="252" spans="13:13" ht="13" x14ac:dyDescent="0.15">
      <c r="M252" s="40"/>
    </row>
    <row r="253" spans="13:13" ht="13" x14ac:dyDescent="0.15">
      <c r="M253" s="40"/>
    </row>
    <row r="254" spans="13:13" ht="13" x14ac:dyDescent="0.15">
      <c r="M254" s="40"/>
    </row>
    <row r="255" spans="13:13" ht="13" x14ac:dyDescent="0.15">
      <c r="M255" s="40"/>
    </row>
    <row r="256" spans="13:13" ht="13" x14ac:dyDescent="0.15">
      <c r="M256" s="40"/>
    </row>
    <row r="257" spans="13:13" ht="13" x14ac:dyDescent="0.15">
      <c r="M257" s="40"/>
    </row>
    <row r="258" spans="13:13" ht="13" x14ac:dyDescent="0.15">
      <c r="M258" s="40"/>
    </row>
    <row r="259" spans="13:13" ht="13" x14ac:dyDescent="0.15">
      <c r="M259" s="40"/>
    </row>
    <row r="260" spans="13:13" ht="13" x14ac:dyDescent="0.15">
      <c r="M260" s="40"/>
    </row>
    <row r="261" spans="13:13" ht="13" x14ac:dyDescent="0.15">
      <c r="M261" s="40"/>
    </row>
    <row r="262" spans="13:13" ht="13" x14ac:dyDescent="0.15">
      <c r="M262" s="40"/>
    </row>
    <row r="263" spans="13:13" ht="13" x14ac:dyDescent="0.15">
      <c r="M263" s="40"/>
    </row>
    <row r="264" spans="13:13" ht="13" x14ac:dyDescent="0.15">
      <c r="M264" s="40"/>
    </row>
    <row r="265" spans="13:13" ht="13" x14ac:dyDescent="0.15">
      <c r="M265" s="40"/>
    </row>
    <row r="266" spans="13:13" ht="13" x14ac:dyDescent="0.15">
      <c r="M266" s="40"/>
    </row>
    <row r="267" spans="13:13" ht="13" x14ac:dyDescent="0.15">
      <c r="M267" s="40"/>
    </row>
    <row r="268" spans="13:13" ht="13" x14ac:dyDescent="0.15">
      <c r="M268" s="40"/>
    </row>
    <row r="269" spans="13:13" ht="13" x14ac:dyDescent="0.15">
      <c r="M269" s="40"/>
    </row>
    <row r="270" spans="13:13" ht="13" x14ac:dyDescent="0.15">
      <c r="M270" s="40"/>
    </row>
    <row r="271" spans="13:13" ht="13" x14ac:dyDescent="0.15">
      <c r="M271" s="40"/>
    </row>
    <row r="272" spans="13:13" ht="13" x14ac:dyDescent="0.15">
      <c r="M272" s="40"/>
    </row>
    <row r="273" spans="13:13" ht="13" x14ac:dyDescent="0.15">
      <c r="M273" s="40"/>
    </row>
    <row r="274" spans="13:13" ht="13" x14ac:dyDescent="0.15">
      <c r="M274" s="40"/>
    </row>
    <row r="275" spans="13:13" ht="13" x14ac:dyDescent="0.15">
      <c r="M275" s="40"/>
    </row>
    <row r="276" spans="13:13" ht="13" x14ac:dyDescent="0.15">
      <c r="M276" s="40"/>
    </row>
    <row r="277" spans="13:13" ht="13" x14ac:dyDescent="0.15">
      <c r="M277" s="40"/>
    </row>
    <row r="278" spans="13:13" ht="13" x14ac:dyDescent="0.15">
      <c r="M278" s="40"/>
    </row>
    <row r="279" spans="13:13" ht="13" x14ac:dyDescent="0.15">
      <c r="M279" s="40"/>
    </row>
    <row r="280" spans="13:13" ht="13" x14ac:dyDescent="0.15">
      <c r="M280" s="40"/>
    </row>
    <row r="281" spans="13:13" ht="13" x14ac:dyDescent="0.15">
      <c r="M281" s="40"/>
    </row>
    <row r="282" spans="13:13" ht="13" x14ac:dyDescent="0.15">
      <c r="M282" s="40"/>
    </row>
    <row r="283" spans="13:13" ht="13" x14ac:dyDescent="0.15">
      <c r="M283" s="40"/>
    </row>
    <row r="284" spans="13:13" ht="13" x14ac:dyDescent="0.15">
      <c r="M284" s="40"/>
    </row>
    <row r="285" spans="13:13" ht="13" x14ac:dyDescent="0.15">
      <c r="M285" s="40"/>
    </row>
    <row r="286" spans="13:13" ht="13" x14ac:dyDescent="0.15">
      <c r="M286" s="40"/>
    </row>
    <row r="287" spans="13:13" ht="13" x14ac:dyDescent="0.15">
      <c r="M287" s="40"/>
    </row>
    <row r="288" spans="13:13" ht="13" x14ac:dyDescent="0.15">
      <c r="M288" s="40"/>
    </row>
    <row r="289" spans="13:13" ht="13" x14ac:dyDescent="0.15">
      <c r="M289" s="40"/>
    </row>
    <row r="290" spans="13:13" ht="13" x14ac:dyDescent="0.15">
      <c r="M290" s="40"/>
    </row>
    <row r="291" spans="13:13" ht="13" x14ac:dyDescent="0.15">
      <c r="M291" s="40"/>
    </row>
    <row r="292" spans="13:13" ht="13" x14ac:dyDescent="0.15">
      <c r="M292" s="40"/>
    </row>
    <row r="293" spans="13:13" ht="13" x14ac:dyDescent="0.15">
      <c r="M293" s="40"/>
    </row>
    <row r="294" spans="13:13" ht="13" x14ac:dyDescent="0.15">
      <c r="M294" s="40"/>
    </row>
    <row r="295" spans="13:13" ht="13" x14ac:dyDescent="0.15">
      <c r="M295" s="40"/>
    </row>
    <row r="296" spans="13:13" ht="13" x14ac:dyDescent="0.15">
      <c r="M296" s="40"/>
    </row>
    <row r="297" spans="13:13" ht="13" x14ac:dyDescent="0.15">
      <c r="M297" s="40"/>
    </row>
    <row r="298" spans="13:13" ht="13" x14ac:dyDescent="0.15">
      <c r="M298" s="40"/>
    </row>
    <row r="299" spans="13:13" ht="13" x14ac:dyDescent="0.15">
      <c r="M299" s="40"/>
    </row>
    <row r="300" spans="13:13" ht="13" x14ac:dyDescent="0.15">
      <c r="M300" s="40"/>
    </row>
    <row r="301" spans="13:13" ht="13" x14ac:dyDescent="0.15">
      <c r="M301" s="40"/>
    </row>
    <row r="302" spans="13:13" ht="13" x14ac:dyDescent="0.15">
      <c r="M302" s="40"/>
    </row>
    <row r="303" spans="13:13" ht="13" x14ac:dyDescent="0.15">
      <c r="M303" s="40"/>
    </row>
    <row r="304" spans="13:13" ht="13" x14ac:dyDescent="0.15">
      <c r="M304" s="40"/>
    </row>
    <row r="305" spans="13:13" ht="13" x14ac:dyDescent="0.15">
      <c r="M305" s="40"/>
    </row>
    <row r="306" spans="13:13" ht="13" x14ac:dyDescent="0.15">
      <c r="M306" s="40"/>
    </row>
    <row r="307" spans="13:13" ht="13" x14ac:dyDescent="0.15">
      <c r="M307" s="40"/>
    </row>
    <row r="308" spans="13:13" ht="13" x14ac:dyDescent="0.15">
      <c r="M308" s="40"/>
    </row>
    <row r="309" spans="13:13" ht="13" x14ac:dyDescent="0.15">
      <c r="M309" s="40"/>
    </row>
    <row r="310" spans="13:13" ht="13" x14ac:dyDescent="0.15">
      <c r="M310" s="40"/>
    </row>
    <row r="311" spans="13:13" ht="13" x14ac:dyDescent="0.15">
      <c r="M311" s="40"/>
    </row>
    <row r="312" spans="13:13" ht="13" x14ac:dyDescent="0.15">
      <c r="M312" s="40"/>
    </row>
    <row r="313" spans="13:13" ht="13" x14ac:dyDescent="0.15">
      <c r="M313" s="40"/>
    </row>
    <row r="314" spans="13:13" ht="13" x14ac:dyDescent="0.15">
      <c r="M314" s="40"/>
    </row>
    <row r="315" spans="13:13" ht="13" x14ac:dyDescent="0.15">
      <c r="M315" s="40"/>
    </row>
    <row r="316" spans="13:13" ht="13" x14ac:dyDescent="0.15">
      <c r="M316" s="40"/>
    </row>
    <row r="317" spans="13:13" ht="13" x14ac:dyDescent="0.15">
      <c r="M317" s="40"/>
    </row>
    <row r="318" spans="13:13" ht="13" x14ac:dyDescent="0.15">
      <c r="M318" s="40"/>
    </row>
    <row r="319" spans="13:13" ht="13" x14ac:dyDescent="0.15">
      <c r="M319" s="40"/>
    </row>
    <row r="320" spans="13:13" ht="13" x14ac:dyDescent="0.15">
      <c r="M320" s="40"/>
    </row>
    <row r="321" spans="13:13" ht="13" x14ac:dyDescent="0.15">
      <c r="M321" s="40"/>
    </row>
    <row r="322" spans="13:13" ht="13" x14ac:dyDescent="0.15">
      <c r="M322" s="40"/>
    </row>
    <row r="323" spans="13:13" ht="13" x14ac:dyDescent="0.15">
      <c r="M323" s="40"/>
    </row>
    <row r="324" spans="13:13" ht="13" x14ac:dyDescent="0.15">
      <c r="M324" s="40"/>
    </row>
    <row r="325" spans="13:13" ht="13" x14ac:dyDescent="0.15">
      <c r="M325" s="40"/>
    </row>
    <row r="326" spans="13:13" ht="13" x14ac:dyDescent="0.15">
      <c r="M326" s="40"/>
    </row>
    <row r="327" spans="13:13" ht="13" x14ac:dyDescent="0.15">
      <c r="M327" s="40"/>
    </row>
    <row r="328" spans="13:13" ht="13" x14ac:dyDescent="0.15">
      <c r="M328" s="40"/>
    </row>
    <row r="329" spans="13:13" ht="13" x14ac:dyDescent="0.15">
      <c r="M329" s="40"/>
    </row>
    <row r="330" spans="13:13" ht="13" x14ac:dyDescent="0.15">
      <c r="M330" s="40"/>
    </row>
    <row r="331" spans="13:13" ht="13" x14ac:dyDescent="0.15">
      <c r="M331" s="40"/>
    </row>
    <row r="332" spans="13:13" ht="13" x14ac:dyDescent="0.15">
      <c r="M332" s="40"/>
    </row>
    <row r="333" spans="13:13" ht="13" x14ac:dyDescent="0.15">
      <c r="M333" s="40"/>
    </row>
    <row r="334" spans="13:13" ht="13" x14ac:dyDescent="0.15">
      <c r="M334" s="40"/>
    </row>
    <row r="335" spans="13:13" ht="13" x14ac:dyDescent="0.15">
      <c r="M335" s="40"/>
    </row>
    <row r="336" spans="13:13" ht="13" x14ac:dyDescent="0.15">
      <c r="M336" s="40"/>
    </row>
    <row r="337" spans="13:13" ht="13" x14ac:dyDescent="0.15">
      <c r="M337" s="40"/>
    </row>
    <row r="338" spans="13:13" ht="13" x14ac:dyDescent="0.15">
      <c r="M338" s="40"/>
    </row>
    <row r="339" spans="13:13" ht="13" x14ac:dyDescent="0.15">
      <c r="M339" s="40"/>
    </row>
    <row r="340" spans="13:13" ht="13" x14ac:dyDescent="0.15">
      <c r="M340" s="40"/>
    </row>
    <row r="341" spans="13:13" ht="13" x14ac:dyDescent="0.15">
      <c r="M341" s="40"/>
    </row>
    <row r="342" spans="13:13" ht="13" x14ac:dyDescent="0.15">
      <c r="M342" s="40"/>
    </row>
    <row r="343" spans="13:13" ht="13" x14ac:dyDescent="0.15">
      <c r="M343" s="40"/>
    </row>
    <row r="344" spans="13:13" ht="13" x14ac:dyDescent="0.15">
      <c r="M344" s="40"/>
    </row>
    <row r="345" spans="13:13" ht="13" x14ac:dyDescent="0.15">
      <c r="M345" s="40"/>
    </row>
    <row r="346" spans="13:13" ht="13" x14ac:dyDescent="0.15">
      <c r="M346" s="40"/>
    </row>
    <row r="347" spans="13:13" ht="13" x14ac:dyDescent="0.15">
      <c r="M347" s="40"/>
    </row>
    <row r="348" spans="13:13" ht="13" x14ac:dyDescent="0.15">
      <c r="M348" s="40"/>
    </row>
    <row r="349" spans="13:13" ht="13" x14ac:dyDescent="0.15">
      <c r="M349" s="40"/>
    </row>
    <row r="350" spans="13:13" ht="13" x14ac:dyDescent="0.15">
      <c r="M350" s="40"/>
    </row>
    <row r="351" spans="13:13" ht="13" x14ac:dyDescent="0.15">
      <c r="M351" s="40"/>
    </row>
    <row r="352" spans="13:13" ht="13" x14ac:dyDescent="0.15">
      <c r="M352" s="40"/>
    </row>
    <row r="353" spans="13:13" ht="13" x14ac:dyDescent="0.15">
      <c r="M353" s="40"/>
    </row>
    <row r="354" spans="13:13" ht="13" x14ac:dyDescent="0.15">
      <c r="M354" s="40"/>
    </row>
    <row r="355" spans="13:13" ht="13" x14ac:dyDescent="0.15">
      <c r="M355" s="40"/>
    </row>
    <row r="356" spans="13:13" ht="13" x14ac:dyDescent="0.15">
      <c r="M356" s="40"/>
    </row>
    <row r="357" spans="13:13" ht="13" x14ac:dyDescent="0.15">
      <c r="M357" s="40"/>
    </row>
    <row r="358" spans="13:13" ht="13" x14ac:dyDescent="0.15">
      <c r="M358" s="40"/>
    </row>
    <row r="359" spans="13:13" ht="13" x14ac:dyDescent="0.15">
      <c r="M359" s="40"/>
    </row>
    <row r="360" spans="13:13" ht="13" x14ac:dyDescent="0.15">
      <c r="M360" s="40"/>
    </row>
    <row r="361" spans="13:13" ht="13" x14ac:dyDescent="0.15">
      <c r="M361" s="40"/>
    </row>
    <row r="362" spans="13:13" ht="13" x14ac:dyDescent="0.15">
      <c r="M362" s="40"/>
    </row>
    <row r="363" spans="13:13" ht="13" x14ac:dyDescent="0.15">
      <c r="M363" s="40"/>
    </row>
    <row r="364" spans="13:13" ht="13" x14ac:dyDescent="0.15">
      <c r="M364" s="40"/>
    </row>
    <row r="365" spans="13:13" ht="13" x14ac:dyDescent="0.15">
      <c r="M365" s="40"/>
    </row>
    <row r="366" spans="13:13" ht="13" x14ac:dyDescent="0.15">
      <c r="M366" s="40"/>
    </row>
    <row r="367" spans="13:13" ht="13" x14ac:dyDescent="0.15">
      <c r="M367" s="40"/>
    </row>
    <row r="368" spans="13:13" ht="13" x14ac:dyDescent="0.15">
      <c r="M368" s="40"/>
    </row>
    <row r="369" spans="13:13" ht="13" x14ac:dyDescent="0.15">
      <c r="M369" s="40"/>
    </row>
    <row r="370" spans="13:13" ht="13" x14ac:dyDescent="0.15">
      <c r="M370" s="40"/>
    </row>
    <row r="371" spans="13:13" ht="13" x14ac:dyDescent="0.15">
      <c r="M371" s="40"/>
    </row>
    <row r="372" spans="13:13" ht="13" x14ac:dyDescent="0.15">
      <c r="M372" s="40"/>
    </row>
    <row r="373" spans="13:13" ht="13" x14ac:dyDescent="0.15">
      <c r="M373" s="40"/>
    </row>
    <row r="374" spans="13:13" ht="13" x14ac:dyDescent="0.15">
      <c r="M374" s="40"/>
    </row>
    <row r="375" spans="13:13" ht="13" x14ac:dyDescent="0.15">
      <c r="M375" s="40"/>
    </row>
    <row r="376" spans="13:13" ht="13" x14ac:dyDescent="0.15">
      <c r="M376" s="40"/>
    </row>
    <row r="377" spans="13:13" ht="13" x14ac:dyDescent="0.15">
      <c r="M377" s="40"/>
    </row>
    <row r="378" spans="13:13" ht="13" x14ac:dyDescent="0.15">
      <c r="M378" s="40"/>
    </row>
    <row r="379" spans="13:13" ht="13" x14ac:dyDescent="0.15">
      <c r="M379" s="40"/>
    </row>
    <row r="380" spans="13:13" ht="13" x14ac:dyDescent="0.15">
      <c r="M380" s="40"/>
    </row>
    <row r="381" spans="13:13" ht="13" x14ac:dyDescent="0.15">
      <c r="M381" s="40"/>
    </row>
    <row r="382" spans="13:13" ht="13" x14ac:dyDescent="0.15">
      <c r="M382" s="40"/>
    </row>
    <row r="383" spans="13:13" ht="13" x14ac:dyDescent="0.15">
      <c r="M383" s="40"/>
    </row>
    <row r="384" spans="13:13" ht="13" x14ac:dyDescent="0.15">
      <c r="M384" s="40"/>
    </row>
    <row r="385" spans="13:13" ht="13" x14ac:dyDescent="0.15">
      <c r="M385" s="40"/>
    </row>
    <row r="386" spans="13:13" ht="13" x14ac:dyDescent="0.15">
      <c r="M386" s="40"/>
    </row>
    <row r="387" spans="13:13" ht="13" x14ac:dyDescent="0.15">
      <c r="M387" s="40"/>
    </row>
    <row r="388" spans="13:13" ht="13" x14ac:dyDescent="0.15">
      <c r="M388" s="40"/>
    </row>
    <row r="389" spans="13:13" ht="13" x14ac:dyDescent="0.15">
      <c r="M389" s="40"/>
    </row>
    <row r="390" spans="13:13" ht="13" x14ac:dyDescent="0.15">
      <c r="M390" s="40"/>
    </row>
    <row r="391" spans="13:13" ht="13" x14ac:dyDescent="0.15">
      <c r="M391" s="40"/>
    </row>
    <row r="392" spans="13:13" ht="13" x14ac:dyDescent="0.15">
      <c r="M392" s="40"/>
    </row>
    <row r="393" spans="13:13" ht="13" x14ac:dyDescent="0.15">
      <c r="M393" s="40"/>
    </row>
    <row r="394" spans="13:13" ht="13" x14ac:dyDescent="0.15">
      <c r="M394" s="40"/>
    </row>
    <row r="395" spans="13:13" ht="13" x14ac:dyDescent="0.15">
      <c r="M395" s="40"/>
    </row>
    <row r="396" spans="13:13" ht="13" x14ac:dyDescent="0.15">
      <c r="M396" s="40"/>
    </row>
    <row r="397" spans="13:13" ht="13" x14ac:dyDescent="0.15">
      <c r="M397" s="40"/>
    </row>
    <row r="398" spans="13:13" ht="13" x14ac:dyDescent="0.15">
      <c r="M398" s="40"/>
    </row>
    <row r="399" spans="13:13" ht="13" x14ac:dyDescent="0.15">
      <c r="M399" s="40"/>
    </row>
    <row r="400" spans="13:13" ht="13" x14ac:dyDescent="0.15">
      <c r="M400" s="40"/>
    </row>
    <row r="401" spans="13:13" ht="13" x14ac:dyDescent="0.15">
      <c r="M401" s="40"/>
    </row>
    <row r="402" spans="13:13" ht="13" x14ac:dyDescent="0.15">
      <c r="M402" s="40"/>
    </row>
    <row r="403" spans="13:13" ht="13" x14ac:dyDescent="0.15">
      <c r="M403" s="40"/>
    </row>
    <row r="404" spans="13:13" ht="13" x14ac:dyDescent="0.15">
      <c r="M404" s="40"/>
    </row>
    <row r="405" spans="13:13" ht="13" x14ac:dyDescent="0.15">
      <c r="M405" s="40"/>
    </row>
    <row r="406" spans="13:13" ht="13" x14ac:dyDescent="0.15">
      <c r="M406" s="40"/>
    </row>
    <row r="407" spans="13:13" ht="13" x14ac:dyDescent="0.15">
      <c r="M407" s="40"/>
    </row>
    <row r="408" spans="13:13" ht="13" x14ac:dyDescent="0.15">
      <c r="M408" s="40"/>
    </row>
    <row r="409" spans="13:13" ht="13" x14ac:dyDescent="0.15">
      <c r="M409" s="40"/>
    </row>
    <row r="410" spans="13:13" ht="13" x14ac:dyDescent="0.15">
      <c r="M410" s="40"/>
    </row>
    <row r="411" spans="13:13" ht="13" x14ac:dyDescent="0.15">
      <c r="M411" s="40"/>
    </row>
    <row r="412" spans="13:13" ht="13" x14ac:dyDescent="0.15">
      <c r="M412" s="40"/>
    </row>
    <row r="413" spans="13:13" ht="13" x14ac:dyDescent="0.15">
      <c r="M413" s="40"/>
    </row>
    <row r="414" spans="13:13" ht="13" x14ac:dyDescent="0.15">
      <c r="M414" s="40"/>
    </row>
    <row r="415" spans="13:13" ht="13" x14ac:dyDescent="0.15">
      <c r="M415" s="40"/>
    </row>
    <row r="416" spans="13:13" ht="13" x14ac:dyDescent="0.15">
      <c r="M416" s="40"/>
    </row>
    <row r="417" spans="13:13" ht="13" x14ac:dyDescent="0.15">
      <c r="M417" s="40"/>
    </row>
    <row r="418" spans="13:13" ht="13" x14ac:dyDescent="0.15">
      <c r="M418" s="40"/>
    </row>
    <row r="419" spans="13:13" ht="13" x14ac:dyDescent="0.15">
      <c r="M419" s="40"/>
    </row>
    <row r="420" spans="13:13" ht="13" x14ac:dyDescent="0.15">
      <c r="M420" s="40"/>
    </row>
    <row r="421" spans="13:13" ht="13" x14ac:dyDescent="0.15">
      <c r="M421" s="40"/>
    </row>
    <row r="422" spans="13:13" ht="13" x14ac:dyDescent="0.15">
      <c r="M422" s="40"/>
    </row>
    <row r="423" spans="13:13" ht="13" x14ac:dyDescent="0.15">
      <c r="M423" s="40"/>
    </row>
    <row r="424" spans="13:13" ht="13" x14ac:dyDescent="0.15">
      <c r="M424" s="40"/>
    </row>
    <row r="425" spans="13:13" ht="13" x14ac:dyDescent="0.15">
      <c r="M425" s="40"/>
    </row>
    <row r="426" spans="13:13" ht="13" x14ac:dyDescent="0.15">
      <c r="M426" s="40"/>
    </row>
    <row r="427" spans="13:13" ht="13" x14ac:dyDescent="0.15">
      <c r="M427" s="40"/>
    </row>
    <row r="428" spans="13:13" ht="13" x14ac:dyDescent="0.15">
      <c r="M428" s="40"/>
    </row>
    <row r="429" spans="13:13" ht="13" x14ac:dyDescent="0.15">
      <c r="M429" s="40"/>
    </row>
    <row r="430" spans="13:13" ht="13" x14ac:dyDescent="0.15">
      <c r="M430" s="40"/>
    </row>
    <row r="431" spans="13:13" ht="13" x14ac:dyDescent="0.15">
      <c r="M431" s="40"/>
    </row>
    <row r="432" spans="13:13" ht="13" x14ac:dyDescent="0.15">
      <c r="M432" s="40"/>
    </row>
    <row r="433" spans="13:13" ht="13" x14ac:dyDescent="0.15">
      <c r="M433" s="40"/>
    </row>
    <row r="434" spans="13:13" ht="13" x14ac:dyDescent="0.15">
      <c r="M434" s="40"/>
    </row>
    <row r="435" spans="13:13" ht="13" x14ac:dyDescent="0.15">
      <c r="M435" s="40"/>
    </row>
    <row r="436" spans="13:13" ht="13" x14ac:dyDescent="0.15">
      <c r="M436" s="40"/>
    </row>
    <row r="437" spans="13:13" ht="13" x14ac:dyDescent="0.15">
      <c r="M437" s="40"/>
    </row>
    <row r="438" spans="13:13" ht="13" x14ac:dyDescent="0.15">
      <c r="M438" s="40"/>
    </row>
    <row r="439" spans="13:13" ht="13" x14ac:dyDescent="0.15">
      <c r="M439" s="40"/>
    </row>
    <row r="440" spans="13:13" ht="13" x14ac:dyDescent="0.15">
      <c r="M440" s="40"/>
    </row>
    <row r="441" spans="13:13" ht="13" x14ac:dyDescent="0.15">
      <c r="M441" s="40"/>
    </row>
    <row r="442" spans="13:13" ht="13" x14ac:dyDescent="0.15">
      <c r="M442" s="40"/>
    </row>
    <row r="443" spans="13:13" ht="13" x14ac:dyDescent="0.15">
      <c r="M443" s="40"/>
    </row>
    <row r="444" spans="13:13" ht="13" x14ac:dyDescent="0.15">
      <c r="M444" s="40"/>
    </row>
    <row r="445" spans="13:13" ht="13" x14ac:dyDescent="0.15">
      <c r="M445" s="40"/>
    </row>
    <row r="446" spans="13:13" ht="13" x14ac:dyDescent="0.15">
      <c r="M446" s="40"/>
    </row>
    <row r="447" spans="13:13" ht="13" x14ac:dyDescent="0.15">
      <c r="M447" s="40"/>
    </row>
    <row r="448" spans="13:13" ht="13" x14ac:dyDescent="0.15">
      <c r="M448" s="40"/>
    </row>
    <row r="449" spans="13:13" ht="13" x14ac:dyDescent="0.15">
      <c r="M449" s="40"/>
    </row>
    <row r="450" spans="13:13" ht="13" x14ac:dyDescent="0.15">
      <c r="M450" s="40"/>
    </row>
    <row r="451" spans="13:13" ht="13" x14ac:dyDescent="0.15">
      <c r="M451" s="40"/>
    </row>
    <row r="452" spans="13:13" ht="13" x14ac:dyDescent="0.15">
      <c r="M452" s="40"/>
    </row>
    <row r="453" spans="13:13" ht="13" x14ac:dyDescent="0.15">
      <c r="M453" s="40"/>
    </row>
    <row r="454" spans="13:13" ht="13" x14ac:dyDescent="0.15">
      <c r="M454" s="40"/>
    </row>
    <row r="455" spans="13:13" ht="13" x14ac:dyDescent="0.15">
      <c r="M455" s="40"/>
    </row>
    <row r="456" spans="13:13" ht="13" x14ac:dyDescent="0.15">
      <c r="M456" s="40"/>
    </row>
    <row r="457" spans="13:13" ht="13" x14ac:dyDescent="0.15">
      <c r="M457" s="40"/>
    </row>
    <row r="458" spans="13:13" ht="13" x14ac:dyDescent="0.15">
      <c r="M458" s="40"/>
    </row>
    <row r="459" spans="13:13" ht="13" x14ac:dyDescent="0.15">
      <c r="M459" s="40"/>
    </row>
    <row r="460" spans="13:13" ht="13" x14ac:dyDescent="0.15">
      <c r="M460" s="40"/>
    </row>
    <row r="461" spans="13:13" ht="13" x14ac:dyDescent="0.15">
      <c r="M461" s="40"/>
    </row>
    <row r="462" spans="13:13" ht="13" x14ac:dyDescent="0.15">
      <c r="M462" s="40"/>
    </row>
    <row r="463" spans="13:13" ht="13" x14ac:dyDescent="0.15">
      <c r="M463" s="40"/>
    </row>
    <row r="464" spans="13:13" ht="13" x14ac:dyDescent="0.15">
      <c r="M464" s="40"/>
    </row>
    <row r="465" spans="13:13" ht="13" x14ac:dyDescent="0.15">
      <c r="M465" s="40"/>
    </row>
    <row r="466" spans="13:13" ht="13" x14ac:dyDescent="0.15">
      <c r="M466" s="40"/>
    </row>
    <row r="467" spans="13:13" ht="13" x14ac:dyDescent="0.15">
      <c r="M467" s="40"/>
    </row>
    <row r="468" spans="13:13" ht="13" x14ac:dyDescent="0.15">
      <c r="M468" s="40"/>
    </row>
    <row r="469" spans="13:13" ht="13" x14ac:dyDescent="0.15">
      <c r="M469" s="40"/>
    </row>
    <row r="470" spans="13:13" ht="13" x14ac:dyDescent="0.15">
      <c r="M470" s="40"/>
    </row>
    <row r="471" spans="13:13" ht="13" x14ac:dyDescent="0.15">
      <c r="M471" s="40"/>
    </row>
    <row r="472" spans="13:13" ht="13" x14ac:dyDescent="0.15">
      <c r="M472" s="40"/>
    </row>
    <row r="473" spans="13:13" ht="13" x14ac:dyDescent="0.15">
      <c r="M473" s="40"/>
    </row>
    <row r="474" spans="13:13" ht="13" x14ac:dyDescent="0.15">
      <c r="M474" s="40"/>
    </row>
    <row r="475" spans="13:13" ht="13" x14ac:dyDescent="0.15">
      <c r="M475" s="40"/>
    </row>
    <row r="476" spans="13:13" ht="13" x14ac:dyDescent="0.15">
      <c r="M476" s="40"/>
    </row>
    <row r="477" spans="13:13" ht="13" x14ac:dyDescent="0.15">
      <c r="M477" s="40"/>
    </row>
    <row r="478" spans="13:13" ht="13" x14ac:dyDescent="0.15">
      <c r="M478" s="40"/>
    </row>
    <row r="479" spans="13:13" ht="13" x14ac:dyDescent="0.15">
      <c r="M479" s="40"/>
    </row>
    <row r="480" spans="13:13" ht="13" x14ac:dyDescent="0.15">
      <c r="M480" s="40"/>
    </row>
    <row r="481" spans="13:13" ht="13" x14ac:dyDescent="0.15">
      <c r="M481" s="40"/>
    </row>
    <row r="482" spans="13:13" ht="13" x14ac:dyDescent="0.15">
      <c r="M482" s="40"/>
    </row>
    <row r="483" spans="13:13" ht="13" x14ac:dyDescent="0.15">
      <c r="M483" s="40"/>
    </row>
    <row r="484" spans="13:13" ht="13" x14ac:dyDescent="0.15">
      <c r="M484" s="40"/>
    </row>
    <row r="485" spans="13:13" ht="13" x14ac:dyDescent="0.15">
      <c r="M485" s="40"/>
    </row>
    <row r="486" spans="13:13" ht="13" x14ac:dyDescent="0.15">
      <c r="M486" s="40"/>
    </row>
    <row r="487" spans="13:13" ht="13" x14ac:dyDescent="0.15">
      <c r="M487" s="40"/>
    </row>
    <row r="488" spans="13:13" ht="13" x14ac:dyDescent="0.15">
      <c r="M488" s="40"/>
    </row>
    <row r="489" spans="13:13" ht="13" x14ac:dyDescent="0.15">
      <c r="M489" s="40"/>
    </row>
    <row r="490" spans="13:13" ht="13" x14ac:dyDescent="0.15">
      <c r="M490" s="40"/>
    </row>
    <row r="491" spans="13:13" ht="13" x14ac:dyDescent="0.15">
      <c r="M491" s="40"/>
    </row>
    <row r="492" spans="13:13" ht="13" x14ac:dyDescent="0.15">
      <c r="M492" s="40"/>
    </row>
    <row r="493" spans="13:13" ht="13" x14ac:dyDescent="0.15">
      <c r="M493" s="40"/>
    </row>
    <row r="494" spans="13:13" ht="13" x14ac:dyDescent="0.15">
      <c r="M494" s="40"/>
    </row>
    <row r="495" spans="13:13" ht="13" x14ac:dyDescent="0.15">
      <c r="M495" s="40"/>
    </row>
    <row r="496" spans="13:13" ht="13" x14ac:dyDescent="0.15">
      <c r="M496" s="40"/>
    </row>
    <row r="497" spans="13:13" ht="13" x14ac:dyDescent="0.15">
      <c r="M497" s="40"/>
    </row>
    <row r="498" spans="13:13" ht="13" x14ac:dyDescent="0.15">
      <c r="M498" s="40"/>
    </row>
    <row r="499" spans="13:13" ht="13" x14ac:dyDescent="0.15">
      <c r="M499" s="40"/>
    </row>
    <row r="500" spans="13:13" ht="13" x14ac:dyDescent="0.15">
      <c r="M500" s="40"/>
    </row>
    <row r="501" spans="13:13" ht="13" x14ac:dyDescent="0.15">
      <c r="M501" s="40"/>
    </row>
    <row r="502" spans="13:13" ht="13" x14ac:dyDescent="0.15">
      <c r="M502" s="40"/>
    </row>
    <row r="503" spans="13:13" ht="13" x14ac:dyDescent="0.15">
      <c r="M503" s="40"/>
    </row>
    <row r="504" spans="13:13" ht="13" x14ac:dyDescent="0.15">
      <c r="M504" s="40"/>
    </row>
    <row r="505" spans="13:13" ht="13" x14ac:dyDescent="0.15">
      <c r="M505" s="40"/>
    </row>
    <row r="506" spans="13:13" ht="13" x14ac:dyDescent="0.15">
      <c r="M506" s="40"/>
    </row>
    <row r="507" spans="13:13" ht="13" x14ac:dyDescent="0.15">
      <c r="M507" s="40"/>
    </row>
    <row r="508" spans="13:13" ht="13" x14ac:dyDescent="0.15">
      <c r="M508" s="40"/>
    </row>
    <row r="509" spans="13:13" ht="13" x14ac:dyDescent="0.15">
      <c r="M509" s="40"/>
    </row>
    <row r="510" spans="13:13" ht="13" x14ac:dyDescent="0.15">
      <c r="M510" s="40"/>
    </row>
    <row r="511" spans="13:13" ht="13" x14ac:dyDescent="0.15">
      <c r="M511" s="40"/>
    </row>
    <row r="512" spans="13:13" ht="13" x14ac:dyDescent="0.15">
      <c r="M512" s="40"/>
    </row>
    <row r="513" spans="13:13" ht="13" x14ac:dyDescent="0.15">
      <c r="M513" s="40"/>
    </row>
    <row r="514" spans="13:13" ht="13" x14ac:dyDescent="0.15">
      <c r="M514" s="40"/>
    </row>
    <row r="515" spans="13:13" ht="13" x14ac:dyDescent="0.15">
      <c r="M515" s="40"/>
    </row>
    <row r="516" spans="13:13" ht="13" x14ac:dyDescent="0.15">
      <c r="M516" s="40"/>
    </row>
    <row r="517" spans="13:13" ht="13" x14ac:dyDescent="0.15">
      <c r="M517" s="40"/>
    </row>
    <row r="518" spans="13:13" ht="13" x14ac:dyDescent="0.15">
      <c r="M518" s="40"/>
    </row>
    <row r="519" spans="13:13" ht="13" x14ac:dyDescent="0.15">
      <c r="M519" s="40"/>
    </row>
    <row r="520" spans="13:13" ht="13" x14ac:dyDescent="0.15">
      <c r="M520" s="40"/>
    </row>
    <row r="521" spans="13:13" ht="13" x14ac:dyDescent="0.15">
      <c r="M521" s="40"/>
    </row>
    <row r="522" spans="13:13" ht="13" x14ac:dyDescent="0.15">
      <c r="M522" s="40"/>
    </row>
    <row r="523" spans="13:13" ht="13" x14ac:dyDescent="0.15">
      <c r="M523" s="40"/>
    </row>
    <row r="524" spans="13:13" ht="13" x14ac:dyDescent="0.15">
      <c r="M524" s="40"/>
    </row>
    <row r="525" spans="13:13" ht="13" x14ac:dyDescent="0.15">
      <c r="M525" s="40"/>
    </row>
    <row r="526" spans="13:13" ht="13" x14ac:dyDescent="0.15">
      <c r="M526" s="40"/>
    </row>
    <row r="527" spans="13:13" ht="13" x14ac:dyDescent="0.15">
      <c r="M527" s="40"/>
    </row>
    <row r="528" spans="13:13" ht="13" x14ac:dyDescent="0.15">
      <c r="M528" s="40"/>
    </row>
    <row r="529" spans="13:13" ht="13" x14ac:dyDescent="0.15">
      <c r="M529" s="40"/>
    </row>
    <row r="530" spans="13:13" ht="13" x14ac:dyDescent="0.15">
      <c r="M530" s="40"/>
    </row>
    <row r="531" spans="13:13" ht="13" x14ac:dyDescent="0.15">
      <c r="M531" s="40"/>
    </row>
    <row r="532" spans="13:13" ht="13" x14ac:dyDescent="0.15">
      <c r="M532" s="40"/>
    </row>
    <row r="533" spans="13:13" ht="13" x14ac:dyDescent="0.15">
      <c r="M533" s="40"/>
    </row>
    <row r="534" spans="13:13" ht="13" x14ac:dyDescent="0.15">
      <c r="M534" s="40"/>
    </row>
    <row r="535" spans="13:13" ht="13" x14ac:dyDescent="0.15">
      <c r="M535" s="40"/>
    </row>
    <row r="536" spans="13:13" ht="13" x14ac:dyDescent="0.15">
      <c r="M536" s="40"/>
    </row>
    <row r="537" spans="13:13" ht="13" x14ac:dyDescent="0.15">
      <c r="M537" s="40"/>
    </row>
    <row r="538" spans="13:13" ht="13" x14ac:dyDescent="0.15">
      <c r="M538" s="40"/>
    </row>
    <row r="539" spans="13:13" ht="13" x14ac:dyDescent="0.15">
      <c r="M539" s="40"/>
    </row>
    <row r="540" spans="13:13" ht="13" x14ac:dyDescent="0.15">
      <c r="M540" s="40"/>
    </row>
    <row r="541" spans="13:13" ht="13" x14ac:dyDescent="0.15">
      <c r="M541" s="40"/>
    </row>
    <row r="542" spans="13:13" ht="13" x14ac:dyDescent="0.15">
      <c r="M542" s="40"/>
    </row>
    <row r="543" spans="13:13" ht="13" x14ac:dyDescent="0.15">
      <c r="M543" s="40"/>
    </row>
    <row r="544" spans="13:13" ht="13" x14ac:dyDescent="0.15">
      <c r="M544" s="40"/>
    </row>
    <row r="545" spans="13:13" ht="13" x14ac:dyDescent="0.15">
      <c r="M545" s="40"/>
    </row>
    <row r="546" spans="13:13" ht="13" x14ac:dyDescent="0.15">
      <c r="M546" s="40"/>
    </row>
    <row r="547" spans="13:13" ht="13" x14ac:dyDescent="0.15">
      <c r="M547" s="40"/>
    </row>
    <row r="548" spans="13:13" ht="13" x14ac:dyDescent="0.15">
      <c r="M548" s="40"/>
    </row>
    <row r="549" spans="13:13" ht="13" x14ac:dyDescent="0.15">
      <c r="M549" s="40"/>
    </row>
    <row r="550" spans="13:13" ht="13" x14ac:dyDescent="0.15">
      <c r="M550" s="40"/>
    </row>
    <row r="551" spans="13:13" ht="13" x14ac:dyDescent="0.15">
      <c r="M551" s="40"/>
    </row>
    <row r="552" spans="13:13" ht="13" x14ac:dyDescent="0.15">
      <c r="M552" s="40"/>
    </row>
    <row r="553" spans="13:13" ht="13" x14ac:dyDescent="0.15">
      <c r="M553" s="40"/>
    </row>
    <row r="554" spans="13:13" ht="13" x14ac:dyDescent="0.15">
      <c r="M554" s="40"/>
    </row>
    <row r="555" spans="13:13" ht="13" x14ac:dyDescent="0.15">
      <c r="M555" s="40"/>
    </row>
    <row r="556" spans="13:13" ht="13" x14ac:dyDescent="0.15">
      <c r="M556" s="40"/>
    </row>
    <row r="557" spans="13:13" ht="13" x14ac:dyDescent="0.15">
      <c r="M557" s="40"/>
    </row>
    <row r="558" spans="13:13" ht="13" x14ac:dyDescent="0.15">
      <c r="M558" s="40"/>
    </row>
    <row r="559" spans="13:13" ht="13" x14ac:dyDescent="0.15">
      <c r="M559" s="40"/>
    </row>
    <row r="560" spans="13:13" ht="13" x14ac:dyDescent="0.15">
      <c r="M560" s="40"/>
    </row>
    <row r="561" spans="13:13" ht="13" x14ac:dyDescent="0.15">
      <c r="M561" s="40"/>
    </row>
    <row r="562" spans="13:13" ht="13" x14ac:dyDescent="0.15">
      <c r="M562" s="40"/>
    </row>
    <row r="563" spans="13:13" ht="13" x14ac:dyDescent="0.15">
      <c r="M563" s="40"/>
    </row>
    <row r="564" spans="13:13" ht="13" x14ac:dyDescent="0.15">
      <c r="M564" s="40"/>
    </row>
    <row r="565" spans="13:13" ht="13" x14ac:dyDescent="0.15">
      <c r="M565" s="40"/>
    </row>
    <row r="566" spans="13:13" ht="13" x14ac:dyDescent="0.15">
      <c r="M566" s="40"/>
    </row>
    <row r="567" spans="13:13" ht="13" x14ac:dyDescent="0.15">
      <c r="M567" s="40"/>
    </row>
    <row r="568" spans="13:13" ht="13" x14ac:dyDescent="0.15">
      <c r="M568" s="40"/>
    </row>
    <row r="569" spans="13:13" ht="13" x14ac:dyDescent="0.15">
      <c r="M569" s="40"/>
    </row>
    <row r="570" spans="13:13" ht="13" x14ac:dyDescent="0.15">
      <c r="M570" s="40"/>
    </row>
    <row r="571" spans="13:13" ht="13" x14ac:dyDescent="0.15">
      <c r="M571" s="40"/>
    </row>
    <row r="572" spans="13:13" ht="13" x14ac:dyDescent="0.15">
      <c r="M572" s="40"/>
    </row>
    <row r="573" spans="13:13" ht="13" x14ac:dyDescent="0.15">
      <c r="M573" s="40"/>
    </row>
    <row r="574" spans="13:13" ht="13" x14ac:dyDescent="0.15">
      <c r="M574" s="40"/>
    </row>
    <row r="575" spans="13:13" ht="13" x14ac:dyDescent="0.15">
      <c r="M575" s="40"/>
    </row>
    <row r="576" spans="13:13" ht="13" x14ac:dyDescent="0.15">
      <c r="M576" s="40"/>
    </row>
    <row r="577" spans="13:13" ht="13" x14ac:dyDescent="0.15">
      <c r="M577" s="40"/>
    </row>
    <row r="578" spans="13:13" ht="13" x14ac:dyDescent="0.15">
      <c r="M578" s="40"/>
    </row>
    <row r="579" spans="13:13" ht="13" x14ac:dyDescent="0.15">
      <c r="M579" s="40"/>
    </row>
    <row r="580" spans="13:13" ht="13" x14ac:dyDescent="0.15">
      <c r="M580" s="40"/>
    </row>
    <row r="581" spans="13:13" ht="13" x14ac:dyDescent="0.15">
      <c r="M581" s="40"/>
    </row>
    <row r="582" spans="13:13" ht="13" x14ac:dyDescent="0.15">
      <c r="M582" s="40"/>
    </row>
    <row r="583" spans="13:13" ht="13" x14ac:dyDescent="0.15">
      <c r="M583" s="40"/>
    </row>
    <row r="584" spans="13:13" ht="13" x14ac:dyDescent="0.15">
      <c r="M584" s="40"/>
    </row>
    <row r="585" spans="13:13" ht="13" x14ac:dyDescent="0.15">
      <c r="M585" s="40"/>
    </row>
    <row r="586" spans="13:13" ht="13" x14ac:dyDescent="0.15">
      <c r="M586" s="40"/>
    </row>
    <row r="587" spans="13:13" ht="13" x14ac:dyDescent="0.15">
      <c r="M587" s="40"/>
    </row>
    <row r="588" spans="13:13" ht="13" x14ac:dyDescent="0.15">
      <c r="M588" s="40"/>
    </row>
    <row r="589" spans="13:13" ht="13" x14ac:dyDescent="0.15">
      <c r="M589" s="40"/>
    </row>
    <row r="590" spans="13:13" ht="13" x14ac:dyDescent="0.15">
      <c r="M590" s="40"/>
    </row>
    <row r="591" spans="13:13" ht="13" x14ac:dyDescent="0.15">
      <c r="M591" s="40"/>
    </row>
    <row r="592" spans="13:13" ht="13" x14ac:dyDescent="0.15">
      <c r="M592" s="40"/>
    </row>
    <row r="593" spans="13:13" ht="13" x14ac:dyDescent="0.15">
      <c r="M593" s="40"/>
    </row>
    <row r="594" spans="13:13" ht="13" x14ac:dyDescent="0.15">
      <c r="M594" s="40"/>
    </row>
    <row r="595" spans="13:13" ht="13" x14ac:dyDescent="0.15">
      <c r="M595" s="40"/>
    </row>
    <row r="596" spans="13:13" ht="13" x14ac:dyDescent="0.15">
      <c r="M596" s="40"/>
    </row>
    <row r="597" spans="13:13" ht="13" x14ac:dyDescent="0.15">
      <c r="M597" s="40"/>
    </row>
    <row r="598" spans="13:13" ht="13" x14ac:dyDescent="0.15">
      <c r="M598" s="40"/>
    </row>
    <row r="599" spans="13:13" ht="13" x14ac:dyDescent="0.15">
      <c r="M599" s="40"/>
    </row>
    <row r="600" spans="13:13" ht="13" x14ac:dyDescent="0.15">
      <c r="M600" s="40"/>
    </row>
    <row r="601" spans="13:13" ht="13" x14ac:dyDescent="0.15">
      <c r="M601" s="40"/>
    </row>
    <row r="602" spans="13:13" ht="13" x14ac:dyDescent="0.15">
      <c r="M602" s="40"/>
    </row>
    <row r="603" spans="13:13" ht="13" x14ac:dyDescent="0.15">
      <c r="M603" s="40"/>
    </row>
    <row r="604" spans="13:13" ht="13" x14ac:dyDescent="0.15">
      <c r="M604" s="40"/>
    </row>
    <row r="605" spans="13:13" ht="13" x14ac:dyDescent="0.15">
      <c r="M605" s="40"/>
    </row>
    <row r="606" spans="13:13" ht="13" x14ac:dyDescent="0.15">
      <c r="M606" s="40"/>
    </row>
    <row r="607" spans="13:13" ht="13" x14ac:dyDescent="0.15">
      <c r="M607" s="40"/>
    </row>
    <row r="608" spans="13:13" ht="13" x14ac:dyDescent="0.15">
      <c r="M608" s="40"/>
    </row>
    <row r="609" spans="13:13" ht="13" x14ac:dyDescent="0.15">
      <c r="M609" s="40"/>
    </row>
    <row r="610" spans="13:13" ht="13" x14ac:dyDescent="0.15">
      <c r="M610" s="40"/>
    </row>
    <row r="611" spans="13:13" ht="13" x14ac:dyDescent="0.15">
      <c r="M611" s="40"/>
    </row>
    <row r="612" spans="13:13" ht="13" x14ac:dyDescent="0.15">
      <c r="M612" s="40"/>
    </row>
    <row r="613" spans="13:13" ht="13" x14ac:dyDescent="0.15">
      <c r="M613" s="40"/>
    </row>
    <row r="614" spans="13:13" ht="13" x14ac:dyDescent="0.15">
      <c r="M614" s="40"/>
    </row>
    <row r="615" spans="13:13" ht="13" x14ac:dyDescent="0.15">
      <c r="M615" s="40"/>
    </row>
    <row r="616" spans="13:13" ht="13" x14ac:dyDescent="0.15">
      <c r="M616" s="40"/>
    </row>
    <row r="617" spans="13:13" ht="13" x14ac:dyDescent="0.15">
      <c r="M617" s="40"/>
    </row>
    <row r="618" spans="13:13" ht="13" x14ac:dyDescent="0.15">
      <c r="M618" s="40"/>
    </row>
    <row r="619" spans="13:13" ht="13" x14ac:dyDescent="0.15">
      <c r="M619" s="40"/>
    </row>
    <row r="620" spans="13:13" ht="13" x14ac:dyDescent="0.15">
      <c r="M620" s="40"/>
    </row>
    <row r="621" spans="13:13" ht="13" x14ac:dyDescent="0.15">
      <c r="M621" s="40"/>
    </row>
    <row r="622" spans="13:13" ht="13" x14ac:dyDescent="0.15">
      <c r="M622" s="40"/>
    </row>
    <row r="623" spans="13:13" ht="13" x14ac:dyDescent="0.15">
      <c r="M623" s="40"/>
    </row>
    <row r="624" spans="13:13" ht="13" x14ac:dyDescent="0.15">
      <c r="M624" s="40"/>
    </row>
    <row r="625" spans="13:13" ht="13" x14ac:dyDescent="0.15">
      <c r="M625" s="40"/>
    </row>
    <row r="626" spans="13:13" ht="13" x14ac:dyDescent="0.15">
      <c r="M626" s="40"/>
    </row>
    <row r="627" spans="13:13" ht="13" x14ac:dyDescent="0.15">
      <c r="M627" s="40"/>
    </row>
    <row r="628" spans="13:13" ht="13" x14ac:dyDescent="0.15">
      <c r="M628" s="40"/>
    </row>
    <row r="629" spans="13:13" ht="13" x14ac:dyDescent="0.15">
      <c r="M629" s="40"/>
    </row>
    <row r="630" spans="13:13" ht="13" x14ac:dyDescent="0.15">
      <c r="M630" s="40"/>
    </row>
    <row r="631" spans="13:13" ht="13" x14ac:dyDescent="0.15">
      <c r="M631" s="40"/>
    </row>
    <row r="632" spans="13:13" ht="13" x14ac:dyDescent="0.15">
      <c r="M632" s="40"/>
    </row>
    <row r="633" spans="13:13" ht="13" x14ac:dyDescent="0.15">
      <c r="M633" s="40"/>
    </row>
    <row r="634" spans="13:13" ht="13" x14ac:dyDescent="0.15">
      <c r="M634" s="40"/>
    </row>
    <row r="635" spans="13:13" ht="13" x14ac:dyDescent="0.15">
      <c r="M635" s="40"/>
    </row>
    <row r="636" spans="13:13" ht="13" x14ac:dyDescent="0.15">
      <c r="M636" s="40"/>
    </row>
    <row r="637" spans="13:13" ht="13" x14ac:dyDescent="0.15">
      <c r="M637" s="40"/>
    </row>
    <row r="638" spans="13:13" ht="13" x14ac:dyDescent="0.15">
      <c r="M638" s="40"/>
    </row>
    <row r="639" spans="13:13" ht="13" x14ac:dyDescent="0.15">
      <c r="M639" s="40"/>
    </row>
    <row r="640" spans="13:13" ht="13" x14ac:dyDescent="0.15">
      <c r="M640" s="40"/>
    </row>
    <row r="641" spans="13:13" ht="13" x14ac:dyDescent="0.15">
      <c r="M641" s="40"/>
    </row>
    <row r="642" spans="13:13" ht="13" x14ac:dyDescent="0.15">
      <c r="M642" s="40"/>
    </row>
    <row r="643" spans="13:13" ht="13" x14ac:dyDescent="0.15">
      <c r="M643" s="40"/>
    </row>
    <row r="644" spans="13:13" ht="13" x14ac:dyDescent="0.15">
      <c r="M644" s="40"/>
    </row>
    <row r="645" spans="13:13" ht="13" x14ac:dyDescent="0.15">
      <c r="M645" s="40"/>
    </row>
    <row r="646" spans="13:13" ht="13" x14ac:dyDescent="0.15">
      <c r="M646" s="40"/>
    </row>
    <row r="647" spans="13:13" ht="13" x14ac:dyDescent="0.15">
      <c r="M647" s="40"/>
    </row>
    <row r="648" spans="13:13" ht="13" x14ac:dyDescent="0.15">
      <c r="M648" s="40"/>
    </row>
    <row r="649" spans="13:13" ht="13" x14ac:dyDescent="0.15">
      <c r="M649" s="40"/>
    </row>
    <row r="650" spans="13:13" ht="13" x14ac:dyDescent="0.15">
      <c r="M650" s="40"/>
    </row>
    <row r="651" spans="13:13" ht="13" x14ac:dyDescent="0.15">
      <c r="M651" s="40"/>
    </row>
    <row r="652" spans="13:13" ht="13" x14ac:dyDescent="0.15">
      <c r="M652" s="40"/>
    </row>
    <row r="653" spans="13:13" ht="13" x14ac:dyDescent="0.15">
      <c r="M653" s="40"/>
    </row>
    <row r="654" spans="13:13" ht="13" x14ac:dyDescent="0.15">
      <c r="M654" s="40"/>
    </row>
    <row r="655" spans="13:13" ht="13" x14ac:dyDescent="0.15">
      <c r="M655" s="40"/>
    </row>
    <row r="656" spans="13:13" ht="13" x14ac:dyDescent="0.15">
      <c r="M656" s="40"/>
    </row>
    <row r="657" spans="13:13" ht="13" x14ac:dyDescent="0.15">
      <c r="M657" s="40"/>
    </row>
    <row r="658" spans="13:13" ht="13" x14ac:dyDescent="0.15">
      <c r="M658" s="40"/>
    </row>
    <row r="659" spans="13:13" ht="13" x14ac:dyDescent="0.15">
      <c r="M659" s="40"/>
    </row>
    <row r="660" spans="13:13" ht="13" x14ac:dyDescent="0.15">
      <c r="M660" s="40"/>
    </row>
    <row r="661" spans="13:13" ht="13" x14ac:dyDescent="0.15">
      <c r="M661" s="40"/>
    </row>
    <row r="662" spans="13:13" ht="13" x14ac:dyDescent="0.15">
      <c r="M662" s="40"/>
    </row>
    <row r="663" spans="13:13" ht="13" x14ac:dyDescent="0.15">
      <c r="M663" s="40"/>
    </row>
    <row r="664" spans="13:13" ht="13" x14ac:dyDescent="0.15">
      <c r="M664" s="40"/>
    </row>
    <row r="665" spans="13:13" ht="13" x14ac:dyDescent="0.15">
      <c r="M665" s="40"/>
    </row>
    <row r="666" spans="13:13" ht="13" x14ac:dyDescent="0.15">
      <c r="M666" s="40"/>
    </row>
    <row r="667" spans="13:13" ht="13" x14ac:dyDescent="0.15">
      <c r="M667" s="40"/>
    </row>
    <row r="668" spans="13:13" ht="13" x14ac:dyDescent="0.15">
      <c r="M668" s="40"/>
    </row>
    <row r="669" spans="13:13" ht="13" x14ac:dyDescent="0.15">
      <c r="M669" s="40"/>
    </row>
    <row r="670" spans="13:13" ht="13" x14ac:dyDescent="0.15">
      <c r="M670" s="40"/>
    </row>
    <row r="671" spans="13:13" ht="13" x14ac:dyDescent="0.15">
      <c r="M671" s="40"/>
    </row>
    <row r="672" spans="13:13" ht="13" x14ac:dyDescent="0.15">
      <c r="M672" s="40"/>
    </row>
    <row r="673" spans="13:13" ht="13" x14ac:dyDescent="0.15">
      <c r="M673" s="40"/>
    </row>
    <row r="674" spans="13:13" ht="13" x14ac:dyDescent="0.15">
      <c r="M674" s="40"/>
    </row>
    <row r="675" spans="13:13" ht="13" x14ac:dyDescent="0.15">
      <c r="M675" s="40"/>
    </row>
    <row r="676" spans="13:13" ht="13" x14ac:dyDescent="0.15">
      <c r="M676" s="40"/>
    </row>
    <row r="677" spans="13:13" ht="13" x14ac:dyDescent="0.15">
      <c r="M677" s="40"/>
    </row>
    <row r="678" spans="13:13" ht="13" x14ac:dyDescent="0.15">
      <c r="M678" s="40"/>
    </row>
    <row r="679" spans="13:13" ht="13" x14ac:dyDescent="0.15">
      <c r="M679" s="40"/>
    </row>
    <row r="680" spans="13:13" ht="13" x14ac:dyDescent="0.15">
      <c r="M680" s="40"/>
    </row>
    <row r="681" spans="13:13" ht="13" x14ac:dyDescent="0.15">
      <c r="M681" s="40"/>
    </row>
    <row r="682" spans="13:13" ht="13" x14ac:dyDescent="0.15">
      <c r="M682" s="40"/>
    </row>
    <row r="683" spans="13:13" ht="13" x14ac:dyDescent="0.15">
      <c r="M683" s="40"/>
    </row>
    <row r="684" spans="13:13" ht="13" x14ac:dyDescent="0.15">
      <c r="M684" s="40"/>
    </row>
    <row r="685" spans="13:13" ht="13" x14ac:dyDescent="0.15">
      <c r="M685" s="40"/>
    </row>
    <row r="686" spans="13:13" ht="13" x14ac:dyDescent="0.15">
      <c r="M686" s="40"/>
    </row>
    <row r="687" spans="13:13" ht="13" x14ac:dyDescent="0.15">
      <c r="M687" s="40"/>
    </row>
    <row r="688" spans="13:13" ht="13" x14ac:dyDescent="0.15">
      <c r="M688" s="40"/>
    </row>
    <row r="689" spans="13:13" ht="13" x14ac:dyDescent="0.15">
      <c r="M689" s="40"/>
    </row>
    <row r="690" spans="13:13" ht="13" x14ac:dyDescent="0.15">
      <c r="M690" s="40"/>
    </row>
    <row r="691" spans="13:13" ht="13" x14ac:dyDescent="0.15">
      <c r="M691" s="40"/>
    </row>
    <row r="692" spans="13:13" ht="13" x14ac:dyDescent="0.15">
      <c r="M692" s="40"/>
    </row>
    <row r="693" spans="13:13" ht="13" x14ac:dyDescent="0.15">
      <c r="M693" s="40"/>
    </row>
    <row r="694" spans="13:13" ht="13" x14ac:dyDescent="0.15">
      <c r="M694" s="40"/>
    </row>
    <row r="695" spans="13:13" ht="13" x14ac:dyDescent="0.15">
      <c r="M695" s="40"/>
    </row>
    <row r="696" spans="13:13" ht="13" x14ac:dyDescent="0.15">
      <c r="M696" s="40"/>
    </row>
    <row r="697" spans="13:13" ht="13" x14ac:dyDescent="0.15">
      <c r="M697" s="40"/>
    </row>
    <row r="698" spans="13:13" ht="13" x14ac:dyDescent="0.15">
      <c r="M698" s="40"/>
    </row>
    <row r="699" spans="13:13" ht="13" x14ac:dyDescent="0.15">
      <c r="M699" s="40"/>
    </row>
    <row r="700" spans="13:13" ht="13" x14ac:dyDescent="0.15">
      <c r="M700" s="40"/>
    </row>
    <row r="701" spans="13:13" ht="13" x14ac:dyDescent="0.15">
      <c r="M701" s="40"/>
    </row>
    <row r="702" spans="13:13" ht="13" x14ac:dyDescent="0.15">
      <c r="M702" s="40"/>
    </row>
    <row r="703" spans="13:13" ht="13" x14ac:dyDescent="0.15">
      <c r="M703" s="40"/>
    </row>
    <row r="704" spans="13:13" ht="13" x14ac:dyDescent="0.15">
      <c r="M704" s="40"/>
    </row>
    <row r="705" spans="13:13" ht="13" x14ac:dyDescent="0.15">
      <c r="M705" s="40"/>
    </row>
    <row r="706" spans="13:13" ht="13" x14ac:dyDescent="0.15">
      <c r="M706" s="40"/>
    </row>
    <row r="707" spans="13:13" ht="13" x14ac:dyDescent="0.15">
      <c r="M707" s="40"/>
    </row>
    <row r="708" spans="13:13" ht="13" x14ac:dyDescent="0.15">
      <c r="M708" s="40"/>
    </row>
    <row r="709" spans="13:13" ht="13" x14ac:dyDescent="0.15">
      <c r="M709" s="40"/>
    </row>
    <row r="710" spans="13:13" ht="13" x14ac:dyDescent="0.15">
      <c r="M710" s="40"/>
    </row>
    <row r="711" spans="13:13" ht="13" x14ac:dyDescent="0.15">
      <c r="M711" s="40"/>
    </row>
    <row r="712" spans="13:13" ht="13" x14ac:dyDescent="0.15">
      <c r="M712" s="40"/>
    </row>
    <row r="713" spans="13:13" ht="13" x14ac:dyDescent="0.15">
      <c r="M713" s="40"/>
    </row>
    <row r="714" spans="13:13" ht="13" x14ac:dyDescent="0.15">
      <c r="M714" s="40"/>
    </row>
    <row r="715" spans="13:13" ht="13" x14ac:dyDescent="0.15">
      <c r="M715" s="40"/>
    </row>
    <row r="716" spans="13:13" ht="13" x14ac:dyDescent="0.15">
      <c r="M716" s="40"/>
    </row>
    <row r="717" spans="13:13" ht="13" x14ac:dyDescent="0.15">
      <c r="M717" s="40"/>
    </row>
    <row r="718" spans="13:13" ht="13" x14ac:dyDescent="0.15">
      <c r="M718" s="40"/>
    </row>
    <row r="719" spans="13:13" ht="13" x14ac:dyDescent="0.15">
      <c r="M719" s="40"/>
    </row>
    <row r="720" spans="13:13" ht="13" x14ac:dyDescent="0.15">
      <c r="M720" s="40"/>
    </row>
    <row r="721" spans="13:13" ht="13" x14ac:dyDescent="0.15">
      <c r="M721" s="40"/>
    </row>
    <row r="722" spans="13:13" ht="13" x14ac:dyDescent="0.15">
      <c r="M722" s="40"/>
    </row>
    <row r="723" spans="13:13" ht="13" x14ac:dyDescent="0.15">
      <c r="M723" s="40"/>
    </row>
    <row r="724" spans="13:13" ht="13" x14ac:dyDescent="0.15">
      <c r="M724" s="40"/>
    </row>
    <row r="725" spans="13:13" ht="13" x14ac:dyDescent="0.15">
      <c r="M725" s="40"/>
    </row>
    <row r="726" spans="13:13" ht="13" x14ac:dyDescent="0.15">
      <c r="M726" s="40"/>
    </row>
    <row r="727" spans="13:13" ht="13" x14ac:dyDescent="0.15">
      <c r="M727" s="40"/>
    </row>
    <row r="728" spans="13:13" ht="13" x14ac:dyDescent="0.15">
      <c r="M728" s="40"/>
    </row>
    <row r="729" spans="13:13" ht="13" x14ac:dyDescent="0.15">
      <c r="M729" s="40"/>
    </row>
    <row r="730" spans="13:13" ht="13" x14ac:dyDescent="0.15">
      <c r="M730" s="40"/>
    </row>
    <row r="731" spans="13:13" ht="13" x14ac:dyDescent="0.15">
      <c r="M731" s="40"/>
    </row>
    <row r="732" spans="13:13" ht="13" x14ac:dyDescent="0.15">
      <c r="M732" s="40"/>
    </row>
    <row r="733" spans="13:13" ht="13" x14ac:dyDescent="0.15">
      <c r="M733" s="40"/>
    </row>
    <row r="734" spans="13:13" ht="13" x14ac:dyDescent="0.15">
      <c r="M734" s="40"/>
    </row>
    <row r="735" spans="13:13" ht="13" x14ac:dyDescent="0.15">
      <c r="M735" s="40"/>
    </row>
    <row r="736" spans="13:13" ht="13" x14ac:dyDescent="0.15">
      <c r="M736" s="40"/>
    </row>
    <row r="737" spans="13:13" ht="13" x14ac:dyDescent="0.15">
      <c r="M737" s="40"/>
    </row>
    <row r="738" spans="13:13" ht="13" x14ac:dyDescent="0.15">
      <c r="M738" s="40"/>
    </row>
    <row r="739" spans="13:13" ht="13" x14ac:dyDescent="0.15">
      <c r="M739" s="40"/>
    </row>
    <row r="740" spans="13:13" ht="13" x14ac:dyDescent="0.15">
      <c r="M740" s="40"/>
    </row>
    <row r="741" spans="13:13" ht="13" x14ac:dyDescent="0.15">
      <c r="M741" s="40"/>
    </row>
    <row r="742" spans="13:13" ht="13" x14ac:dyDescent="0.15">
      <c r="M742" s="40"/>
    </row>
    <row r="743" spans="13:13" ht="13" x14ac:dyDescent="0.15">
      <c r="M743" s="40"/>
    </row>
    <row r="744" spans="13:13" ht="13" x14ac:dyDescent="0.15">
      <c r="M744" s="40"/>
    </row>
    <row r="745" spans="13:13" ht="13" x14ac:dyDescent="0.15">
      <c r="M745" s="40"/>
    </row>
    <row r="746" spans="13:13" ht="13" x14ac:dyDescent="0.15">
      <c r="M746" s="40"/>
    </row>
    <row r="747" spans="13:13" ht="13" x14ac:dyDescent="0.15">
      <c r="M747" s="40"/>
    </row>
    <row r="748" spans="13:13" ht="13" x14ac:dyDescent="0.15">
      <c r="M748" s="40"/>
    </row>
    <row r="749" spans="13:13" ht="13" x14ac:dyDescent="0.15">
      <c r="M749" s="40"/>
    </row>
    <row r="750" spans="13:13" ht="13" x14ac:dyDescent="0.15">
      <c r="M750" s="40"/>
    </row>
    <row r="751" spans="13:13" ht="13" x14ac:dyDescent="0.15">
      <c r="M751" s="40"/>
    </row>
    <row r="752" spans="13:13" ht="13" x14ac:dyDescent="0.15">
      <c r="M752" s="40"/>
    </row>
    <row r="753" spans="13:13" ht="13" x14ac:dyDescent="0.15">
      <c r="M753" s="40"/>
    </row>
    <row r="754" spans="13:13" ht="13" x14ac:dyDescent="0.15">
      <c r="M754" s="40"/>
    </row>
    <row r="755" spans="13:13" ht="13" x14ac:dyDescent="0.15">
      <c r="M755" s="40"/>
    </row>
    <row r="756" spans="13:13" ht="13" x14ac:dyDescent="0.15">
      <c r="M756" s="40"/>
    </row>
    <row r="757" spans="13:13" ht="13" x14ac:dyDescent="0.15">
      <c r="M757" s="40"/>
    </row>
    <row r="758" spans="13:13" ht="13" x14ac:dyDescent="0.15">
      <c r="M758" s="40"/>
    </row>
    <row r="759" spans="13:13" ht="13" x14ac:dyDescent="0.15">
      <c r="M759" s="40"/>
    </row>
    <row r="760" spans="13:13" ht="13" x14ac:dyDescent="0.15">
      <c r="M760" s="40"/>
    </row>
    <row r="761" spans="13:13" ht="13" x14ac:dyDescent="0.15">
      <c r="M761" s="40"/>
    </row>
    <row r="762" spans="13:13" ht="13" x14ac:dyDescent="0.15">
      <c r="M762" s="40"/>
    </row>
    <row r="763" spans="13:13" ht="13" x14ac:dyDescent="0.15">
      <c r="M763" s="40"/>
    </row>
    <row r="764" spans="13:13" ht="13" x14ac:dyDescent="0.15">
      <c r="M764" s="40"/>
    </row>
    <row r="765" spans="13:13" ht="13" x14ac:dyDescent="0.15">
      <c r="M765" s="40"/>
    </row>
    <row r="766" spans="13:13" ht="13" x14ac:dyDescent="0.15">
      <c r="M766" s="40"/>
    </row>
    <row r="767" spans="13:13" ht="13" x14ac:dyDescent="0.15">
      <c r="M767" s="40"/>
    </row>
    <row r="768" spans="13:13" ht="13" x14ac:dyDescent="0.15">
      <c r="M768" s="40"/>
    </row>
    <row r="769" spans="13:13" ht="13" x14ac:dyDescent="0.15">
      <c r="M769" s="40"/>
    </row>
    <row r="770" spans="13:13" ht="13" x14ac:dyDescent="0.15">
      <c r="M770" s="40"/>
    </row>
    <row r="771" spans="13:13" ht="13" x14ac:dyDescent="0.15">
      <c r="M771" s="40"/>
    </row>
    <row r="772" spans="13:13" ht="13" x14ac:dyDescent="0.15">
      <c r="M772" s="40"/>
    </row>
    <row r="773" spans="13:13" ht="13" x14ac:dyDescent="0.15">
      <c r="M773" s="40"/>
    </row>
    <row r="774" spans="13:13" ht="13" x14ac:dyDescent="0.15">
      <c r="M774" s="40"/>
    </row>
    <row r="775" spans="13:13" ht="13" x14ac:dyDescent="0.15">
      <c r="M775" s="40"/>
    </row>
    <row r="776" spans="13:13" ht="13" x14ac:dyDescent="0.15">
      <c r="M776" s="40"/>
    </row>
    <row r="777" spans="13:13" ht="13" x14ac:dyDescent="0.15">
      <c r="M777" s="40"/>
    </row>
    <row r="778" spans="13:13" ht="13" x14ac:dyDescent="0.15">
      <c r="M778" s="40"/>
    </row>
    <row r="779" spans="13:13" ht="13" x14ac:dyDescent="0.15">
      <c r="M779" s="40"/>
    </row>
    <row r="780" spans="13:13" ht="13" x14ac:dyDescent="0.15">
      <c r="M780" s="40"/>
    </row>
    <row r="781" spans="13:13" ht="13" x14ac:dyDescent="0.15">
      <c r="M781" s="40"/>
    </row>
    <row r="782" spans="13:13" ht="13" x14ac:dyDescent="0.15">
      <c r="M782" s="40"/>
    </row>
    <row r="783" spans="13:13" ht="13" x14ac:dyDescent="0.15">
      <c r="M783" s="40"/>
    </row>
    <row r="784" spans="13:13" ht="13" x14ac:dyDescent="0.15">
      <c r="M784" s="40"/>
    </row>
    <row r="785" spans="13:13" ht="13" x14ac:dyDescent="0.15">
      <c r="M785" s="40"/>
    </row>
    <row r="786" spans="13:13" ht="13" x14ac:dyDescent="0.15">
      <c r="M786" s="40"/>
    </row>
    <row r="787" spans="13:13" ht="13" x14ac:dyDescent="0.15">
      <c r="M787" s="40"/>
    </row>
    <row r="788" spans="13:13" ht="13" x14ac:dyDescent="0.15">
      <c r="M788" s="40"/>
    </row>
    <row r="789" spans="13:13" ht="13" x14ac:dyDescent="0.15">
      <c r="M789" s="40"/>
    </row>
    <row r="790" spans="13:13" ht="13" x14ac:dyDescent="0.15">
      <c r="M790" s="40"/>
    </row>
    <row r="791" spans="13:13" ht="13" x14ac:dyDescent="0.15">
      <c r="M791" s="40"/>
    </row>
    <row r="792" spans="13:13" ht="13" x14ac:dyDescent="0.15">
      <c r="M792" s="40"/>
    </row>
    <row r="793" spans="13:13" ht="13" x14ac:dyDescent="0.15">
      <c r="M793" s="40"/>
    </row>
    <row r="794" spans="13:13" ht="13" x14ac:dyDescent="0.15">
      <c r="M794" s="40"/>
    </row>
    <row r="795" spans="13:13" ht="13" x14ac:dyDescent="0.15">
      <c r="M795" s="40"/>
    </row>
    <row r="796" spans="13:13" ht="13" x14ac:dyDescent="0.15">
      <c r="M796" s="40"/>
    </row>
    <row r="797" spans="13:13" ht="13" x14ac:dyDescent="0.15">
      <c r="M797" s="40"/>
    </row>
    <row r="798" spans="13:13" ht="13" x14ac:dyDescent="0.15">
      <c r="M798" s="40"/>
    </row>
    <row r="799" spans="13:13" ht="13" x14ac:dyDescent="0.15">
      <c r="M799" s="40"/>
    </row>
    <row r="800" spans="13:13" ht="13" x14ac:dyDescent="0.15">
      <c r="M800" s="40"/>
    </row>
    <row r="801" spans="13:13" ht="13" x14ac:dyDescent="0.15">
      <c r="M801" s="40"/>
    </row>
    <row r="802" spans="13:13" ht="13" x14ac:dyDescent="0.15">
      <c r="M802" s="40"/>
    </row>
    <row r="803" spans="13:13" ht="13" x14ac:dyDescent="0.15">
      <c r="M803" s="40"/>
    </row>
    <row r="804" spans="13:13" ht="13" x14ac:dyDescent="0.15">
      <c r="M804" s="40"/>
    </row>
    <row r="805" spans="13:13" ht="13" x14ac:dyDescent="0.15">
      <c r="M805" s="40"/>
    </row>
    <row r="806" spans="13:13" ht="13" x14ac:dyDescent="0.15">
      <c r="M806" s="40"/>
    </row>
    <row r="807" spans="13:13" ht="13" x14ac:dyDescent="0.15">
      <c r="M807" s="40"/>
    </row>
    <row r="808" spans="13:13" ht="13" x14ac:dyDescent="0.15">
      <c r="M808" s="40"/>
    </row>
    <row r="809" spans="13:13" ht="13" x14ac:dyDescent="0.15">
      <c r="M809" s="40"/>
    </row>
    <row r="810" spans="13:13" ht="13" x14ac:dyDescent="0.15">
      <c r="M810" s="40"/>
    </row>
    <row r="811" spans="13:13" ht="13" x14ac:dyDescent="0.15">
      <c r="M811" s="40"/>
    </row>
    <row r="812" spans="13:13" ht="13" x14ac:dyDescent="0.15">
      <c r="M812" s="40"/>
    </row>
    <row r="813" spans="13:13" ht="13" x14ac:dyDescent="0.15">
      <c r="M813" s="40"/>
    </row>
    <row r="814" spans="13:13" ht="13" x14ac:dyDescent="0.15">
      <c r="M814" s="40"/>
    </row>
    <row r="815" spans="13:13" ht="13" x14ac:dyDescent="0.15">
      <c r="M815" s="40"/>
    </row>
    <row r="816" spans="13:13" ht="13" x14ac:dyDescent="0.15">
      <c r="M816" s="40"/>
    </row>
    <row r="817" spans="13:13" ht="13" x14ac:dyDescent="0.15">
      <c r="M817" s="40"/>
    </row>
    <row r="818" spans="13:13" ht="13" x14ac:dyDescent="0.15">
      <c r="M818" s="40"/>
    </row>
    <row r="819" spans="13:13" ht="13" x14ac:dyDescent="0.15">
      <c r="M819" s="40"/>
    </row>
    <row r="820" spans="13:13" ht="13" x14ac:dyDescent="0.15">
      <c r="M820" s="40"/>
    </row>
    <row r="821" spans="13:13" ht="13" x14ac:dyDescent="0.15">
      <c r="M821" s="40"/>
    </row>
    <row r="822" spans="13:13" ht="13" x14ac:dyDescent="0.15">
      <c r="M822" s="40"/>
    </row>
    <row r="823" spans="13:13" ht="13" x14ac:dyDescent="0.15">
      <c r="M823" s="40"/>
    </row>
    <row r="824" spans="13:13" ht="13" x14ac:dyDescent="0.15">
      <c r="M824" s="40"/>
    </row>
    <row r="825" spans="13:13" ht="13" x14ac:dyDescent="0.15">
      <c r="M825" s="40"/>
    </row>
    <row r="826" spans="13:13" ht="13" x14ac:dyDescent="0.15">
      <c r="M826" s="40"/>
    </row>
    <row r="827" spans="13:13" ht="13" x14ac:dyDescent="0.15">
      <c r="M827" s="40"/>
    </row>
    <row r="828" spans="13:13" ht="13" x14ac:dyDescent="0.15">
      <c r="M828" s="40"/>
    </row>
    <row r="829" spans="13:13" ht="13" x14ac:dyDescent="0.15">
      <c r="M829" s="40"/>
    </row>
    <row r="830" spans="13:13" ht="13" x14ac:dyDescent="0.15">
      <c r="M830" s="40"/>
    </row>
    <row r="831" spans="13:13" ht="13" x14ac:dyDescent="0.15">
      <c r="M831" s="40"/>
    </row>
    <row r="832" spans="13:13" ht="13" x14ac:dyDescent="0.15">
      <c r="M832" s="40"/>
    </row>
    <row r="833" spans="13:13" ht="13" x14ac:dyDescent="0.15">
      <c r="M833" s="40"/>
    </row>
    <row r="834" spans="13:13" ht="13" x14ac:dyDescent="0.15">
      <c r="M834" s="40"/>
    </row>
    <row r="835" spans="13:13" ht="13" x14ac:dyDescent="0.15">
      <c r="M835" s="40"/>
    </row>
    <row r="836" spans="13:13" ht="13" x14ac:dyDescent="0.15">
      <c r="M836" s="40"/>
    </row>
    <row r="837" spans="13:13" ht="13" x14ac:dyDescent="0.15">
      <c r="M837" s="40"/>
    </row>
    <row r="838" spans="13:13" ht="13" x14ac:dyDescent="0.15">
      <c r="M838" s="40"/>
    </row>
    <row r="839" spans="13:13" ht="13" x14ac:dyDescent="0.15">
      <c r="M839" s="40"/>
    </row>
    <row r="840" spans="13:13" ht="13" x14ac:dyDescent="0.15">
      <c r="M840" s="40"/>
    </row>
    <row r="841" spans="13:13" ht="13" x14ac:dyDescent="0.15">
      <c r="M841" s="40"/>
    </row>
    <row r="842" spans="13:13" ht="13" x14ac:dyDescent="0.15">
      <c r="M842" s="40"/>
    </row>
    <row r="843" spans="13:13" ht="13" x14ac:dyDescent="0.15">
      <c r="M843" s="40"/>
    </row>
    <row r="844" spans="13:13" ht="13" x14ac:dyDescent="0.15">
      <c r="M844" s="40"/>
    </row>
    <row r="845" spans="13:13" ht="13" x14ac:dyDescent="0.15">
      <c r="M845" s="40"/>
    </row>
    <row r="846" spans="13:13" ht="13" x14ac:dyDescent="0.15">
      <c r="M846" s="40"/>
    </row>
    <row r="847" spans="13:13" ht="13" x14ac:dyDescent="0.15">
      <c r="M847" s="40"/>
    </row>
    <row r="848" spans="13:13" ht="13" x14ac:dyDescent="0.15">
      <c r="M848" s="40"/>
    </row>
    <row r="849" spans="13:13" ht="13" x14ac:dyDescent="0.15">
      <c r="M849" s="40"/>
    </row>
    <row r="850" spans="13:13" ht="13" x14ac:dyDescent="0.15">
      <c r="M850" s="40"/>
    </row>
    <row r="851" spans="13:13" ht="13" x14ac:dyDescent="0.15">
      <c r="M851" s="40"/>
    </row>
    <row r="852" spans="13:13" ht="13" x14ac:dyDescent="0.15">
      <c r="M852" s="40"/>
    </row>
    <row r="853" spans="13:13" ht="13" x14ac:dyDescent="0.15">
      <c r="M853" s="40"/>
    </row>
    <row r="854" spans="13:13" ht="13" x14ac:dyDescent="0.15">
      <c r="M854" s="40"/>
    </row>
    <row r="855" spans="13:13" ht="13" x14ac:dyDescent="0.15">
      <c r="M855" s="40"/>
    </row>
    <row r="856" spans="13:13" ht="13" x14ac:dyDescent="0.15">
      <c r="M856" s="40"/>
    </row>
    <row r="857" spans="13:13" ht="13" x14ac:dyDescent="0.15">
      <c r="M857" s="40"/>
    </row>
    <row r="858" spans="13:13" ht="13" x14ac:dyDescent="0.15">
      <c r="M858" s="40"/>
    </row>
    <row r="859" spans="13:13" ht="13" x14ac:dyDescent="0.15">
      <c r="M859" s="40"/>
    </row>
    <row r="860" spans="13:13" ht="13" x14ac:dyDescent="0.15">
      <c r="M860" s="40"/>
    </row>
    <row r="861" spans="13:13" ht="13" x14ac:dyDescent="0.15">
      <c r="M861" s="40"/>
    </row>
    <row r="862" spans="13:13" ht="13" x14ac:dyDescent="0.15">
      <c r="M862" s="40"/>
    </row>
    <row r="863" spans="13:13" ht="13" x14ac:dyDescent="0.15">
      <c r="M863" s="40"/>
    </row>
    <row r="864" spans="13:13" ht="13" x14ac:dyDescent="0.15">
      <c r="M864" s="40"/>
    </row>
    <row r="865" spans="13:13" ht="13" x14ac:dyDescent="0.15">
      <c r="M865" s="40"/>
    </row>
    <row r="866" spans="13:13" ht="13" x14ac:dyDescent="0.15">
      <c r="M866" s="40"/>
    </row>
    <row r="867" spans="13:13" ht="13" x14ac:dyDescent="0.15">
      <c r="M867" s="40"/>
    </row>
    <row r="868" spans="13:13" ht="13" x14ac:dyDescent="0.15">
      <c r="M868" s="40"/>
    </row>
    <row r="869" spans="13:13" ht="13" x14ac:dyDescent="0.15">
      <c r="M869" s="40"/>
    </row>
    <row r="870" spans="13:13" ht="13" x14ac:dyDescent="0.15">
      <c r="M870" s="40"/>
    </row>
    <row r="871" spans="13:13" ht="13" x14ac:dyDescent="0.15">
      <c r="M871" s="40"/>
    </row>
    <row r="872" spans="13:13" ht="13" x14ac:dyDescent="0.15">
      <c r="M872" s="40"/>
    </row>
    <row r="873" spans="13:13" ht="13" x14ac:dyDescent="0.15">
      <c r="M873" s="40"/>
    </row>
    <row r="874" spans="13:13" ht="13" x14ac:dyDescent="0.15">
      <c r="M874" s="40"/>
    </row>
    <row r="875" spans="13:13" ht="13" x14ac:dyDescent="0.15">
      <c r="M875" s="40"/>
    </row>
    <row r="876" spans="13:13" ht="13" x14ac:dyDescent="0.15">
      <c r="M876" s="40"/>
    </row>
    <row r="877" spans="13:13" ht="13" x14ac:dyDescent="0.15">
      <c r="M877" s="40"/>
    </row>
    <row r="878" spans="13:13" ht="13" x14ac:dyDescent="0.15">
      <c r="M878" s="40"/>
    </row>
    <row r="879" spans="13:13" ht="13" x14ac:dyDescent="0.15">
      <c r="M879" s="40"/>
    </row>
    <row r="880" spans="13:13" ht="13" x14ac:dyDescent="0.15">
      <c r="M880" s="40"/>
    </row>
    <row r="881" spans="13:13" ht="13" x14ac:dyDescent="0.15">
      <c r="M881" s="40"/>
    </row>
    <row r="882" spans="13:13" ht="13" x14ac:dyDescent="0.15">
      <c r="M882" s="40"/>
    </row>
    <row r="883" spans="13:13" ht="13" x14ac:dyDescent="0.15">
      <c r="M883" s="40"/>
    </row>
    <row r="884" spans="13:13" ht="13" x14ac:dyDescent="0.15">
      <c r="M884" s="40"/>
    </row>
    <row r="885" spans="13:13" ht="13" x14ac:dyDescent="0.15">
      <c r="M885" s="40"/>
    </row>
    <row r="886" spans="13:13" ht="13" x14ac:dyDescent="0.15">
      <c r="M886" s="40"/>
    </row>
    <row r="887" spans="13:13" ht="13" x14ac:dyDescent="0.15">
      <c r="M887" s="40"/>
    </row>
    <row r="888" spans="13:13" ht="13" x14ac:dyDescent="0.15">
      <c r="M888" s="40"/>
    </row>
    <row r="889" spans="13:13" ht="13" x14ac:dyDescent="0.15">
      <c r="M889" s="40"/>
    </row>
    <row r="890" spans="13:13" ht="13" x14ac:dyDescent="0.15">
      <c r="M890" s="40"/>
    </row>
    <row r="891" spans="13:13" ht="13" x14ac:dyDescent="0.15">
      <c r="M891" s="40"/>
    </row>
    <row r="892" spans="13:13" ht="13" x14ac:dyDescent="0.15">
      <c r="M892" s="40"/>
    </row>
    <row r="893" spans="13:13" ht="13" x14ac:dyDescent="0.15">
      <c r="M893" s="40"/>
    </row>
    <row r="894" spans="13:13" ht="13" x14ac:dyDescent="0.15">
      <c r="M894" s="40"/>
    </row>
    <row r="895" spans="13:13" ht="13" x14ac:dyDescent="0.15">
      <c r="M895" s="40"/>
    </row>
    <row r="896" spans="13:13" ht="13" x14ac:dyDescent="0.15">
      <c r="M896" s="40"/>
    </row>
    <row r="897" spans="13:13" ht="13" x14ac:dyDescent="0.15">
      <c r="M897" s="40"/>
    </row>
    <row r="898" spans="13:13" ht="13" x14ac:dyDescent="0.15">
      <c r="M898" s="40"/>
    </row>
    <row r="899" spans="13:13" ht="13" x14ac:dyDescent="0.15">
      <c r="M899" s="40"/>
    </row>
    <row r="900" spans="13:13" ht="13" x14ac:dyDescent="0.15">
      <c r="M900" s="40"/>
    </row>
    <row r="901" spans="13:13" ht="13" x14ac:dyDescent="0.15">
      <c r="M901" s="40"/>
    </row>
    <row r="902" spans="13:13" ht="13" x14ac:dyDescent="0.15">
      <c r="M902" s="40"/>
    </row>
    <row r="903" spans="13:13" ht="13" x14ac:dyDescent="0.15">
      <c r="M903" s="40"/>
    </row>
    <row r="904" spans="13:13" ht="13" x14ac:dyDescent="0.15">
      <c r="M904" s="40"/>
    </row>
    <row r="905" spans="13:13" ht="13" x14ac:dyDescent="0.15">
      <c r="M905" s="40"/>
    </row>
    <row r="906" spans="13:13" ht="13" x14ac:dyDescent="0.15">
      <c r="M906" s="40"/>
    </row>
    <row r="907" spans="13:13" ht="13" x14ac:dyDescent="0.15">
      <c r="M907" s="40"/>
    </row>
    <row r="908" spans="13:13" ht="13" x14ac:dyDescent="0.15">
      <c r="M908" s="40"/>
    </row>
    <row r="909" spans="13:13" ht="13" x14ac:dyDescent="0.15">
      <c r="M909" s="40"/>
    </row>
    <row r="910" spans="13:13" ht="13" x14ac:dyDescent="0.15">
      <c r="M910" s="40"/>
    </row>
    <row r="911" spans="13:13" ht="13" x14ac:dyDescent="0.15">
      <c r="M911" s="40"/>
    </row>
    <row r="912" spans="13:13" ht="13" x14ac:dyDescent="0.15">
      <c r="M912" s="40"/>
    </row>
    <row r="913" spans="13:13" ht="13" x14ac:dyDescent="0.15">
      <c r="M913" s="40"/>
    </row>
    <row r="914" spans="13:13" ht="13" x14ac:dyDescent="0.15">
      <c r="M914" s="40"/>
    </row>
    <row r="915" spans="13:13" ht="13" x14ac:dyDescent="0.15">
      <c r="M915" s="40"/>
    </row>
    <row r="916" spans="13:13" ht="13" x14ac:dyDescent="0.15">
      <c r="M916" s="40"/>
    </row>
    <row r="917" spans="13:13" ht="13" x14ac:dyDescent="0.15">
      <c r="M917" s="40"/>
    </row>
    <row r="918" spans="13:13" ht="13" x14ac:dyDescent="0.15">
      <c r="M918" s="40"/>
    </row>
    <row r="919" spans="13:13" ht="13" x14ac:dyDescent="0.15">
      <c r="M919" s="40"/>
    </row>
    <row r="920" spans="13:13" ht="13" x14ac:dyDescent="0.15">
      <c r="M920" s="40"/>
    </row>
    <row r="921" spans="13:13" ht="13" x14ac:dyDescent="0.15">
      <c r="M921" s="40"/>
    </row>
    <row r="922" spans="13:13" ht="13" x14ac:dyDescent="0.15">
      <c r="M922" s="40"/>
    </row>
    <row r="923" spans="13:13" ht="13" x14ac:dyDescent="0.15">
      <c r="M923" s="40"/>
    </row>
    <row r="924" spans="13:13" ht="13" x14ac:dyDescent="0.15">
      <c r="M924" s="40"/>
    </row>
    <row r="925" spans="13:13" ht="13" x14ac:dyDescent="0.15">
      <c r="M925" s="40"/>
    </row>
    <row r="926" spans="13:13" ht="13" x14ac:dyDescent="0.15">
      <c r="M926" s="40"/>
    </row>
    <row r="927" spans="13:13" ht="13" x14ac:dyDescent="0.15">
      <c r="M927" s="40"/>
    </row>
    <row r="928" spans="13:13" ht="13" x14ac:dyDescent="0.15">
      <c r="M928" s="40"/>
    </row>
    <row r="929" spans="13:13" ht="13" x14ac:dyDescent="0.15">
      <c r="M929" s="40"/>
    </row>
    <row r="930" spans="13:13" ht="13" x14ac:dyDescent="0.15">
      <c r="M930" s="40"/>
    </row>
    <row r="931" spans="13:13" ht="13" x14ac:dyDescent="0.15">
      <c r="M931" s="40"/>
    </row>
    <row r="932" spans="13:13" ht="13" x14ac:dyDescent="0.15">
      <c r="M932" s="40"/>
    </row>
    <row r="933" spans="13:13" ht="13" x14ac:dyDescent="0.15">
      <c r="M933" s="40"/>
    </row>
    <row r="934" spans="13:13" ht="13" x14ac:dyDescent="0.15">
      <c r="M934" s="40"/>
    </row>
    <row r="935" spans="13:13" ht="13" x14ac:dyDescent="0.15">
      <c r="M935" s="40"/>
    </row>
    <row r="936" spans="13:13" ht="13" x14ac:dyDescent="0.15">
      <c r="M936" s="40"/>
    </row>
    <row r="937" spans="13:13" ht="13" x14ac:dyDescent="0.15">
      <c r="M937" s="40"/>
    </row>
    <row r="938" spans="13:13" ht="13" x14ac:dyDescent="0.15">
      <c r="M938" s="40"/>
    </row>
    <row r="939" spans="13:13" ht="13" x14ac:dyDescent="0.15">
      <c r="M939" s="40"/>
    </row>
    <row r="940" spans="13:13" ht="13" x14ac:dyDescent="0.15">
      <c r="M940" s="40"/>
    </row>
    <row r="941" spans="13:13" ht="13" x14ac:dyDescent="0.15">
      <c r="M941" s="40"/>
    </row>
    <row r="942" spans="13:13" ht="13" x14ac:dyDescent="0.15">
      <c r="M942" s="40"/>
    </row>
    <row r="943" spans="13:13" ht="13" x14ac:dyDescent="0.15">
      <c r="M943" s="40"/>
    </row>
    <row r="944" spans="13:13" ht="13" x14ac:dyDescent="0.15">
      <c r="M944" s="40"/>
    </row>
    <row r="945" spans="13:13" ht="13" x14ac:dyDescent="0.15">
      <c r="M945" s="40"/>
    </row>
    <row r="946" spans="13:13" ht="13" x14ac:dyDescent="0.15">
      <c r="M946" s="40"/>
    </row>
    <row r="947" spans="13:13" ht="13" x14ac:dyDescent="0.15">
      <c r="M947" s="40"/>
    </row>
    <row r="948" spans="13:13" ht="13" x14ac:dyDescent="0.15">
      <c r="M948" s="40"/>
    </row>
    <row r="949" spans="13:13" ht="13" x14ac:dyDescent="0.15">
      <c r="M949" s="40"/>
    </row>
    <row r="950" spans="13:13" ht="13" x14ac:dyDescent="0.15">
      <c r="M950" s="40"/>
    </row>
    <row r="951" spans="13:13" ht="13" x14ac:dyDescent="0.15">
      <c r="M951" s="40"/>
    </row>
    <row r="952" spans="13:13" ht="13" x14ac:dyDescent="0.15">
      <c r="M952" s="40"/>
    </row>
    <row r="953" spans="13:13" ht="13" x14ac:dyDescent="0.15">
      <c r="M953" s="40"/>
    </row>
    <row r="954" spans="13:13" ht="13" x14ac:dyDescent="0.15">
      <c r="M954" s="40"/>
    </row>
    <row r="955" spans="13:13" ht="13" x14ac:dyDescent="0.15">
      <c r="M955" s="40"/>
    </row>
    <row r="956" spans="13:13" ht="13" x14ac:dyDescent="0.15">
      <c r="M956" s="40"/>
    </row>
    <row r="957" spans="13:13" ht="13" x14ac:dyDescent="0.15">
      <c r="M957" s="40"/>
    </row>
    <row r="958" spans="13:13" ht="13" x14ac:dyDescent="0.15">
      <c r="M958" s="40"/>
    </row>
    <row r="959" spans="13:13" ht="13" x14ac:dyDescent="0.15">
      <c r="M959" s="40"/>
    </row>
    <row r="960" spans="13:13" ht="13" x14ac:dyDescent="0.15">
      <c r="M960" s="40"/>
    </row>
    <row r="961" spans="13:13" ht="13" x14ac:dyDescent="0.15">
      <c r="M961" s="40"/>
    </row>
    <row r="962" spans="13:13" ht="13" x14ac:dyDescent="0.15">
      <c r="M962" s="40"/>
    </row>
    <row r="963" spans="13:13" ht="13" x14ac:dyDescent="0.15">
      <c r="M963" s="40"/>
    </row>
    <row r="964" spans="13:13" ht="13" x14ac:dyDescent="0.15">
      <c r="M964" s="40"/>
    </row>
    <row r="965" spans="13:13" ht="13" x14ac:dyDescent="0.15">
      <c r="M965" s="40"/>
    </row>
    <row r="966" spans="13:13" ht="13" x14ac:dyDescent="0.15">
      <c r="M966" s="40"/>
    </row>
    <row r="967" spans="13:13" ht="13" x14ac:dyDescent="0.15">
      <c r="M967" s="40"/>
    </row>
    <row r="968" spans="13:13" ht="13" x14ac:dyDescent="0.15">
      <c r="M968" s="40"/>
    </row>
    <row r="969" spans="13:13" ht="13" x14ac:dyDescent="0.15">
      <c r="M969" s="40"/>
    </row>
    <row r="970" spans="13:13" ht="13" x14ac:dyDescent="0.15">
      <c r="M970" s="40"/>
    </row>
    <row r="971" spans="13:13" ht="13" x14ac:dyDescent="0.15">
      <c r="M971" s="40"/>
    </row>
    <row r="972" spans="13:13" ht="13" x14ac:dyDescent="0.15">
      <c r="M972" s="40"/>
    </row>
    <row r="973" spans="13:13" ht="13" x14ac:dyDescent="0.15">
      <c r="M973" s="40"/>
    </row>
    <row r="974" spans="13:13" ht="13" x14ac:dyDescent="0.15">
      <c r="M974" s="40"/>
    </row>
    <row r="975" spans="13:13" ht="13" x14ac:dyDescent="0.15">
      <c r="M975" s="40"/>
    </row>
    <row r="976" spans="13:13" ht="13" x14ac:dyDescent="0.15">
      <c r="M976" s="40"/>
    </row>
    <row r="977" spans="13:13" ht="13" x14ac:dyDescent="0.15">
      <c r="M977" s="40"/>
    </row>
    <row r="978" spans="13:13" ht="13" x14ac:dyDescent="0.15">
      <c r="M978" s="40"/>
    </row>
    <row r="979" spans="13:13" ht="13" x14ac:dyDescent="0.15">
      <c r="M979" s="40"/>
    </row>
    <row r="980" spans="13:13" ht="13" x14ac:dyDescent="0.15">
      <c r="M980" s="40"/>
    </row>
    <row r="981" spans="13:13" ht="13" x14ac:dyDescent="0.15">
      <c r="M981" s="40"/>
    </row>
    <row r="982" spans="13:13" ht="13" x14ac:dyDescent="0.15">
      <c r="M982" s="40"/>
    </row>
    <row r="983" spans="13:13" ht="13" x14ac:dyDescent="0.15">
      <c r="M983" s="40"/>
    </row>
    <row r="984" spans="13:13" ht="13" x14ac:dyDescent="0.15">
      <c r="M984" s="40"/>
    </row>
    <row r="985" spans="13:13" ht="13" x14ac:dyDescent="0.15">
      <c r="M985" s="40"/>
    </row>
    <row r="986" spans="13:13" ht="13" x14ac:dyDescent="0.15">
      <c r="M986" s="40"/>
    </row>
    <row r="987" spans="13:13" ht="13" x14ac:dyDescent="0.15">
      <c r="M987" s="40"/>
    </row>
    <row r="988" spans="13:13" ht="13" x14ac:dyDescent="0.15">
      <c r="M988" s="40"/>
    </row>
    <row r="989" spans="13:13" ht="13" x14ac:dyDescent="0.15">
      <c r="M989" s="40"/>
    </row>
    <row r="990" spans="13:13" ht="13" x14ac:dyDescent="0.15">
      <c r="M990" s="40"/>
    </row>
    <row r="991" spans="13:13" ht="13" x14ac:dyDescent="0.15">
      <c r="M991" s="40"/>
    </row>
    <row r="992" spans="13:13" ht="13" x14ac:dyDescent="0.15">
      <c r="M992" s="40"/>
    </row>
    <row r="993" spans="13:13" ht="13" x14ac:dyDescent="0.15">
      <c r="M993" s="40"/>
    </row>
    <row r="994" spans="13:13" ht="13" x14ac:dyDescent="0.15">
      <c r="M994" s="40"/>
    </row>
    <row r="995" spans="13:13" ht="13" x14ac:dyDescent="0.15">
      <c r="M995" s="40"/>
    </row>
    <row r="996" spans="13:13" ht="13" x14ac:dyDescent="0.15">
      <c r="M996" s="40"/>
    </row>
    <row r="997" spans="13:13" ht="13" x14ac:dyDescent="0.15">
      <c r="M997" s="40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FCF8D-FA96-B041-9EAF-056F9940031F}">
  <sheetPr>
    <outlinePr summaryBelow="0" summaryRight="0"/>
  </sheetPr>
  <dimension ref="A1:Z941"/>
  <sheetViews>
    <sheetView workbookViewId="0">
      <pane xSplit="1" ySplit="1" topLeftCell="B2" activePane="bottomRight" state="frozen"/>
      <selection pane="topRight"/>
      <selection pane="bottomLeft"/>
      <selection pane="bottomRight" activeCell="J10" sqref="J10"/>
    </sheetView>
  </sheetViews>
  <sheetFormatPr baseColWidth="10" defaultColWidth="12.6640625" defaultRowHeight="15.75" customHeight="1" x14ac:dyDescent="0.15"/>
  <cols>
    <col min="1" max="16384" width="12.6640625" style="32"/>
  </cols>
  <sheetData>
    <row r="1" spans="1:10" ht="15" x14ac:dyDescent="0.2">
      <c r="A1" s="34" t="s">
        <v>0</v>
      </c>
      <c r="B1" s="35" t="s">
        <v>1</v>
      </c>
      <c r="C1" s="35" t="s">
        <v>2</v>
      </c>
      <c r="D1" s="35" t="s">
        <v>3</v>
      </c>
      <c r="E1" s="34" t="s">
        <v>4</v>
      </c>
      <c r="F1" s="34" t="s">
        <v>5</v>
      </c>
      <c r="G1" s="34" t="s">
        <v>14</v>
      </c>
      <c r="H1" s="34" t="s">
        <v>7</v>
      </c>
      <c r="I1" s="34" t="s">
        <v>8</v>
      </c>
      <c r="J1" s="34" t="s">
        <v>9</v>
      </c>
    </row>
    <row r="2" spans="1:10" ht="15.75" customHeight="1" x14ac:dyDescent="0.15">
      <c r="A2" s="43">
        <v>44427</v>
      </c>
      <c r="C2" s="40" t="s">
        <v>37</v>
      </c>
    </row>
    <row r="3" spans="1:10" ht="15.75" customHeight="1" x14ac:dyDescent="0.15">
      <c r="A3" s="43">
        <v>44420</v>
      </c>
      <c r="C3" s="40" t="s">
        <v>37</v>
      </c>
    </row>
    <row r="4" spans="1:10" ht="15.75" customHeight="1" x14ac:dyDescent="0.15">
      <c r="A4" s="43">
        <v>44418</v>
      </c>
      <c r="C4" s="40" t="s">
        <v>37</v>
      </c>
      <c r="J4" s="40" t="s">
        <v>142</v>
      </c>
    </row>
    <row r="5" spans="1:10" ht="15.75" customHeight="1" x14ac:dyDescent="0.15">
      <c r="A5" s="43">
        <v>44098</v>
      </c>
      <c r="C5" s="40" t="s">
        <v>37</v>
      </c>
    </row>
    <row r="6" spans="1:10" ht="15.75" customHeight="1" x14ac:dyDescent="0.15">
      <c r="A6" s="43">
        <v>43394</v>
      </c>
      <c r="C6" s="40" t="s">
        <v>37</v>
      </c>
    </row>
    <row r="7" spans="1:10" ht="15.75" customHeight="1" x14ac:dyDescent="0.15">
      <c r="A7" s="43">
        <v>43266</v>
      </c>
      <c r="C7" s="40" t="s">
        <v>37</v>
      </c>
    </row>
    <row r="8" spans="1:10" ht="15.75" customHeight="1" x14ac:dyDescent="0.15">
      <c r="A8" s="43">
        <v>42891</v>
      </c>
      <c r="C8" s="40" t="s">
        <v>11</v>
      </c>
      <c r="E8" s="40">
        <f>G8-H8</f>
        <v>4.1019992065429847</v>
      </c>
      <c r="F8" s="40">
        <v>5</v>
      </c>
      <c r="G8" s="40">
        <v>272</v>
      </c>
      <c r="H8" s="40">
        <v>267.89800079345702</v>
      </c>
      <c r="I8" s="40">
        <v>1.7624975640848599</v>
      </c>
      <c r="J8" s="40" t="s">
        <v>143</v>
      </c>
    </row>
    <row r="9" spans="1:10" ht="15.75" customHeight="1" x14ac:dyDescent="0.15">
      <c r="A9" s="43">
        <v>42754</v>
      </c>
      <c r="C9" s="40" t="s">
        <v>37</v>
      </c>
    </row>
    <row r="10" spans="1:10" ht="15.75" customHeight="1" x14ac:dyDescent="0.15">
      <c r="A10" s="43">
        <v>42530</v>
      </c>
      <c r="C10" s="40" t="s">
        <v>37</v>
      </c>
    </row>
    <row r="11" spans="1:10" ht="15.75" customHeight="1" x14ac:dyDescent="0.15">
      <c r="A11" s="43">
        <v>42114</v>
      </c>
      <c r="C11" s="40" t="s">
        <v>37</v>
      </c>
    </row>
    <row r="12" spans="1:10" ht="15.75" customHeight="1" x14ac:dyDescent="0.15">
      <c r="A12" s="43">
        <v>41890</v>
      </c>
      <c r="C12" s="40" t="s">
        <v>37</v>
      </c>
    </row>
    <row r="13" spans="1:10" ht="15.75" customHeight="1" x14ac:dyDescent="0.15">
      <c r="A13" s="43">
        <v>41643</v>
      </c>
      <c r="C13" s="40" t="s">
        <v>37</v>
      </c>
    </row>
    <row r="14" spans="1:10" ht="15.75" customHeight="1" x14ac:dyDescent="0.15">
      <c r="A14" s="43">
        <v>41611</v>
      </c>
      <c r="C14" s="40" t="s">
        <v>37</v>
      </c>
    </row>
    <row r="15" spans="1:10" ht="15.75" customHeight="1" x14ac:dyDescent="0.15">
      <c r="A15" s="43">
        <v>41490</v>
      </c>
      <c r="C15" s="40" t="s">
        <v>37</v>
      </c>
    </row>
    <row r="16" spans="1:10" ht="15.75" customHeight="1" x14ac:dyDescent="0.15">
      <c r="A16" s="43">
        <v>41474</v>
      </c>
      <c r="C16" s="40" t="s">
        <v>37</v>
      </c>
    </row>
    <row r="17" spans="1:10" ht="15.75" customHeight="1" x14ac:dyDescent="0.15">
      <c r="A17" s="43">
        <v>41220</v>
      </c>
      <c r="C17" s="40" t="s">
        <v>37</v>
      </c>
      <c r="J17" s="40" t="s">
        <v>142</v>
      </c>
    </row>
    <row r="18" spans="1:10" ht="15.75" customHeight="1" x14ac:dyDescent="0.15">
      <c r="A18" s="43">
        <v>41124</v>
      </c>
      <c r="C18" s="40" t="s">
        <v>37</v>
      </c>
    </row>
    <row r="19" spans="1:10" ht="15.75" customHeight="1" x14ac:dyDescent="0.15">
      <c r="A19" s="43">
        <v>41122</v>
      </c>
      <c r="C19" s="40" t="s">
        <v>37</v>
      </c>
    </row>
    <row r="20" spans="1:10" ht="15.75" customHeight="1" x14ac:dyDescent="0.15">
      <c r="A20" s="43">
        <v>41026</v>
      </c>
      <c r="C20" s="40" t="s">
        <v>37</v>
      </c>
    </row>
    <row r="21" spans="1:10" ht="15.75" customHeight="1" x14ac:dyDescent="0.15">
      <c r="A21" s="43">
        <v>40994</v>
      </c>
      <c r="C21" s="40" t="s">
        <v>37</v>
      </c>
    </row>
    <row r="22" spans="1:10" ht="15.75" customHeight="1" x14ac:dyDescent="0.15">
      <c r="A22" s="43">
        <v>40930</v>
      </c>
      <c r="C22" s="40" t="s">
        <v>37</v>
      </c>
    </row>
    <row r="23" spans="1:10" ht="15.75" customHeight="1" x14ac:dyDescent="0.15">
      <c r="A23" s="43">
        <v>40916</v>
      </c>
      <c r="C23" s="40" t="s">
        <v>37</v>
      </c>
    </row>
    <row r="24" spans="1:10" ht="15.75" customHeight="1" x14ac:dyDescent="0.15">
      <c r="A24" s="43">
        <v>40914</v>
      </c>
      <c r="C24" s="40" t="s">
        <v>37</v>
      </c>
    </row>
    <row r="25" spans="1:10" ht="15.75" customHeight="1" x14ac:dyDescent="0.15">
      <c r="A25" s="43">
        <v>40898</v>
      </c>
      <c r="C25" s="40" t="s">
        <v>37</v>
      </c>
    </row>
    <row r="26" spans="1:10" ht="15.75" customHeight="1" x14ac:dyDescent="0.15">
      <c r="A26" s="43">
        <v>40754</v>
      </c>
      <c r="C26" s="40" t="s">
        <v>37</v>
      </c>
    </row>
    <row r="27" spans="1:10" ht="15.75" customHeight="1" x14ac:dyDescent="0.15">
      <c r="A27" s="43">
        <v>40651</v>
      </c>
      <c r="C27" s="40" t="s">
        <v>37</v>
      </c>
    </row>
    <row r="28" spans="1:10" ht="15.75" customHeight="1" x14ac:dyDescent="0.15">
      <c r="A28" s="43">
        <v>40466</v>
      </c>
      <c r="C28" s="40" t="s">
        <v>37</v>
      </c>
    </row>
    <row r="29" spans="1:10" ht="15.75" customHeight="1" x14ac:dyDescent="0.15">
      <c r="A29" s="43">
        <v>40418</v>
      </c>
      <c r="C29" s="40" t="s">
        <v>37</v>
      </c>
    </row>
    <row r="30" spans="1:10" ht="15.75" customHeight="1" x14ac:dyDescent="0.15">
      <c r="A30" s="43">
        <v>40276</v>
      </c>
      <c r="C30" s="40" t="s">
        <v>37</v>
      </c>
    </row>
    <row r="31" spans="1:10" ht="15.75" customHeight="1" x14ac:dyDescent="0.15">
      <c r="A31" s="43">
        <v>40242</v>
      </c>
      <c r="C31" s="40" t="s">
        <v>37</v>
      </c>
    </row>
    <row r="32" spans="1:10" ht="15.75" customHeight="1" x14ac:dyDescent="0.15">
      <c r="A32" s="43">
        <v>40178</v>
      </c>
      <c r="C32" s="40" t="s">
        <v>37</v>
      </c>
    </row>
    <row r="33" spans="1:26" ht="15.75" customHeight="1" x14ac:dyDescent="0.15">
      <c r="A33" s="43">
        <v>39890</v>
      </c>
      <c r="C33" s="40" t="s">
        <v>37</v>
      </c>
      <c r="J33" s="40" t="s">
        <v>142</v>
      </c>
    </row>
    <row r="34" spans="1:26" ht="15.75" customHeight="1" x14ac:dyDescent="0.15">
      <c r="A34" s="43">
        <v>39691</v>
      </c>
      <c r="C34" s="40" t="s">
        <v>37</v>
      </c>
    </row>
    <row r="35" spans="1:26" ht="15.75" customHeight="1" x14ac:dyDescent="0.15">
      <c r="A35" s="43">
        <v>39546</v>
      </c>
      <c r="C35" s="40" t="s">
        <v>37</v>
      </c>
      <c r="J35" s="40" t="s">
        <v>142</v>
      </c>
    </row>
    <row r="36" spans="1:26" ht="15.75" customHeight="1" x14ac:dyDescent="0.15">
      <c r="A36" s="43">
        <v>39522</v>
      </c>
      <c r="C36" s="40" t="s">
        <v>37</v>
      </c>
    </row>
    <row r="37" spans="1:26" ht="15.75" customHeight="1" x14ac:dyDescent="0.15">
      <c r="A37" s="43">
        <v>39202</v>
      </c>
      <c r="C37" s="40" t="s">
        <v>37</v>
      </c>
    </row>
    <row r="38" spans="1:26" ht="15.75" customHeight="1" x14ac:dyDescent="0.15">
      <c r="A38" s="43">
        <v>38955</v>
      </c>
      <c r="C38" s="40" t="s">
        <v>37</v>
      </c>
    </row>
    <row r="39" spans="1:26" ht="15.75" customHeight="1" x14ac:dyDescent="0.15">
      <c r="A39" s="43">
        <v>38756</v>
      </c>
      <c r="C39" s="40" t="s">
        <v>37</v>
      </c>
    </row>
    <row r="40" spans="1:26" ht="15.75" customHeight="1" x14ac:dyDescent="0.15">
      <c r="A40" s="123">
        <v>38610</v>
      </c>
      <c r="B40" s="122"/>
      <c r="C40" s="122"/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Z40" s="122"/>
    </row>
    <row r="41" spans="1:26" ht="15.75" customHeight="1" x14ac:dyDescent="0.15">
      <c r="A41" s="124">
        <v>38421</v>
      </c>
      <c r="B41" s="49"/>
      <c r="C41" s="49" t="s">
        <v>37</v>
      </c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spans="1:26" ht="15.75" customHeight="1" x14ac:dyDescent="0.15">
      <c r="A42" s="124">
        <v>38395</v>
      </c>
      <c r="B42" s="49"/>
      <c r="C42" s="49" t="s">
        <v>37</v>
      </c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spans="1:26" ht="15.75" customHeight="1" x14ac:dyDescent="0.15">
      <c r="A43" s="124">
        <v>38370</v>
      </c>
      <c r="B43" s="49"/>
      <c r="C43" s="49" t="s">
        <v>37</v>
      </c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spans="1:26" ht="15.75" customHeight="1" x14ac:dyDescent="0.15">
      <c r="A44" s="123">
        <v>38242</v>
      </c>
      <c r="B44" s="122"/>
      <c r="C44" s="122"/>
      <c r="D44" s="122"/>
      <c r="E44" s="122"/>
      <c r="F44" s="122"/>
      <c r="G44" s="122"/>
      <c r="H44" s="122"/>
      <c r="I44" s="122"/>
      <c r="J44" s="122"/>
      <c r="K44" s="122"/>
      <c r="L44" s="122"/>
      <c r="M44" s="122"/>
      <c r="N44" s="122"/>
      <c r="O44" s="122"/>
      <c r="P44" s="122"/>
      <c r="Q44" s="122"/>
      <c r="R44" s="122"/>
      <c r="S44" s="122"/>
      <c r="T44" s="122"/>
      <c r="U44" s="122"/>
      <c r="V44" s="122"/>
      <c r="W44" s="122"/>
      <c r="X44" s="122"/>
      <c r="Y44" s="122"/>
      <c r="Z44" s="122"/>
    </row>
    <row r="45" spans="1:26" ht="15.75" customHeight="1" x14ac:dyDescent="0.15">
      <c r="A45" s="123">
        <v>38185</v>
      </c>
      <c r="B45" s="122"/>
      <c r="C45" s="122"/>
      <c r="D45" s="122"/>
      <c r="E45" s="122"/>
      <c r="F45" s="122"/>
      <c r="G45" s="122"/>
      <c r="H45" s="122"/>
      <c r="I45" s="122"/>
      <c r="J45" s="122"/>
      <c r="K45" s="122"/>
      <c r="L45" s="122"/>
      <c r="M45" s="122"/>
      <c r="N45" s="122"/>
      <c r="O45" s="122"/>
      <c r="P45" s="122"/>
      <c r="Q45" s="122"/>
      <c r="R45" s="122"/>
      <c r="S45" s="122"/>
      <c r="T45" s="122"/>
      <c r="U45" s="122"/>
      <c r="V45" s="122"/>
      <c r="W45" s="122"/>
      <c r="X45" s="122"/>
      <c r="Y45" s="122"/>
      <c r="Z45" s="122"/>
    </row>
    <row r="46" spans="1:26" ht="15.75" customHeight="1" x14ac:dyDescent="0.15">
      <c r="A46" s="124">
        <v>38123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spans="1:26" ht="15.75" customHeight="1" x14ac:dyDescent="0.15">
      <c r="A47" s="124">
        <v>38059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spans="1:26" ht="15.75" customHeight="1" x14ac:dyDescent="0.15">
      <c r="A48" s="124">
        <v>37995</v>
      </c>
      <c r="B48" s="49"/>
      <c r="C48" s="49" t="s">
        <v>37</v>
      </c>
      <c r="D48" s="49"/>
      <c r="E48" s="49"/>
      <c r="F48" s="49"/>
      <c r="G48" s="49"/>
      <c r="H48" s="49"/>
      <c r="I48" s="49"/>
      <c r="J48" s="49" t="s">
        <v>142</v>
      </c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 spans="1:26" ht="15.75" customHeight="1" x14ac:dyDescent="0.15">
      <c r="A49" s="123">
        <v>37944</v>
      </c>
      <c r="B49" s="122"/>
      <c r="C49" s="122"/>
      <c r="D49" s="122"/>
      <c r="E49" s="122"/>
      <c r="F49" s="122"/>
      <c r="G49" s="122"/>
      <c r="H49" s="122"/>
      <c r="I49" s="122"/>
      <c r="J49" s="122"/>
      <c r="K49" s="122"/>
      <c r="L49" s="122"/>
      <c r="M49" s="122"/>
      <c r="N49" s="122"/>
      <c r="O49" s="122"/>
      <c r="P49" s="122"/>
      <c r="Q49" s="122"/>
      <c r="R49" s="122"/>
      <c r="S49" s="122"/>
      <c r="T49" s="122"/>
      <c r="U49" s="122"/>
      <c r="V49" s="122"/>
      <c r="W49" s="122"/>
      <c r="X49" s="122"/>
      <c r="Y49" s="122"/>
      <c r="Z49" s="122"/>
    </row>
    <row r="50" spans="1:26" ht="15.75" customHeight="1" x14ac:dyDescent="0.15">
      <c r="A50" s="123">
        <v>37849</v>
      </c>
      <c r="B50" s="122"/>
      <c r="C50" s="122"/>
      <c r="D50" s="122"/>
      <c r="E50" s="122"/>
      <c r="F50" s="122"/>
      <c r="G50" s="122"/>
      <c r="H50" s="122"/>
      <c r="I50" s="122"/>
      <c r="J50" s="122"/>
      <c r="K50" s="122"/>
      <c r="L50" s="122"/>
      <c r="M50" s="122"/>
      <c r="N50" s="122"/>
      <c r="O50" s="122"/>
      <c r="P50" s="122"/>
      <c r="Q50" s="122"/>
      <c r="R50" s="122"/>
      <c r="S50" s="122"/>
      <c r="T50" s="122"/>
      <c r="U50" s="122"/>
      <c r="V50" s="122"/>
      <c r="W50" s="122"/>
      <c r="X50" s="122"/>
      <c r="Y50" s="122"/>
      <c r="Z50" s="122"/>
    </row>
    <row r="51" spans="1:26" ht="15.75" customHeight="1" x14ac:dyDescent="0.15">
      <c r="A51" s="123">
        <v>37753</v>
      </c>
      <c r="B51" s="122"/>
      <c r="C51" s="122"/>
      <c r="D51" s="122"/>
      <c r="E51" s="122"/>
      <c r="F51" s="122"/>
      <c r="G51" s="122"/>
      <c r="H51" s="122"/>
      <c r="I51" s="122"/>
      <c r="J51" s="122"/>
      <c r="K51" s="122"/>
      <c r="L51" s="122"/>
      <c r="M51" s="122"/>
      <c r="N51" s="122"/>
      <c r="O51" s="122"/>
      <c r="P51" s="122"/>
      <c r="Q51" s="122"/>
      <c r="R51" s="122"/>
      <c r="S51" s="122"/>
      <c r="T51" s="122"/>
      <c r="U51" s="122"/>
      <c r="V51" s="122"/>
      <c r="W51" s="122"/>
      <c r="X51" s="122"/>
      <c r="Y51" s="122"/>
      <c r="Z51" s="122"/>
    </row>
    <row r="52" spans="1:26" ht="15.75" customHeight="1" x14ac:dyDescent="0.15">
      <c r="A52" s="124">
        <v>37643</v>
      </c>
      <c r="B52" s="49"/>
      <c r="C52" s="49" t="s">
        <v>37</v>
      </c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 spans="1:26" ht="13" x14ac:dyDescent="0.15">
      <c r="A53" s="123">
        <v>37515</v>
      </c>
      <c r="B53" s="122"/>
      <c r="C53" s="122"/>
      <c r="D53" s="122"/>
      <c r="E53" s="122"/>
      <c r="F53" s="122"/>
      <c r="G53" s="122"/>
      <c r="H53" s="122"/>
      <c r="I53" s="122"/>
      <c r="J53" s="122"/>
      <c r="K53" s="122"/>
      <c r="L53" s="122"/>
      <c r="M53" s="122"/>
      <c r="N53" s="122"/>
      <c r="O53" s="122"/>
      <c r="P53" s="122"/>
      <c r="Q53" s="122"/>
      <c r="R53" s="122"/>
      <c r="S53" s="122"/>
      <c r="T53" s="122"/>
      <c r="U53" s="122"/>
      <c r="V53" s="122"/>
      <c r="W53" s="122"/>
      <c r="X53" s="122"/>
      <c r="Y53" s="122"/>
      <c r="Z53" s="122"/>
    </row>
    <row r="54" spans="1:26" ht="13" x14ac:dyDescent="0.15">
      <c r="A54" s="123">
        <v>37497</v>
      </c>
      <c r="B54" s="122"/>
      <c r="C54" s="122"/>
      <c r="D54" s="122"/>
      <c r="E54" s="122"/>
      <c r="F54" s="122"/>
      <c r="G54" s="122"/>
      <c r="H54" s="122"/>
      <c r="I54" s="122"/>
      <c r="J54" s="122"/>
      <c r="K54" s="122"/>
      <c r="L54" s="122"/>
      <c r="M54" s="122"/>
      <c r="N54" s="122"/>
      <c r="O54" s="122"/>
      <c r="P54" s="122"/>
      <c r="Q54" s="122"/>
      <c r="R54" s="122"/>
      <c r="S54" s="122"/>
      <c r="T54" s="122"/>
      <c r="U54" s="122"/>
      <c r="V54" s="122"/>
      <c r="W54" s="122"/>
      <c r="X54" s="122"/>
      <c r="Y54" s="122"/>
      <c r="Z54" s="122"/>
    </row>
    <row r="55" spans="1:26" ht="13" x14ac:dyDescent="0.15">
      <c r="A55" s="123">
        <v>37387</v>
      </c>
      <c r="B55" s="122"/>
      <c r="C55" s="122"/>
      <c r="D55" s="122"/>
      <c r="E55" s="122"/>
      <c r="F55" s="122"/>
      <c r="G55" s="122"/>
      <c r="H55" s="122"/>
      <c r="I55" s="122"/>
      <c r="J55" s="122"/>
      <c r="K55" s="122"/>
      <c r="L55" s="122"/>
      <c r="M55" s="122"/>
      <c r="N55" s="122"/>
      <c r="O55" s="122"/>
      <c r="P55" s="122"/>
      <c r="Q55" s="122"/>
      <c r="R55" s="122"/>
      <c r="S55" s="122"/>
      <c r="T55" s="122"/>
      <c r="U55" s="122"/>
      <c r="V55" s="122"/>
      <c r="W55" s="122"/>
      <c r="X55" s="122"/>
      <c r="Y55" s="122"/>
      <c r="Z55" s="122"/>
    </row>
    <row r="56" spans="1:26" ht="13" x14ac:dyDescent="0.15">
      <c r="A56" s="123">
        <v>37017</v>
      </c>
      <c r="B56" s="122"/>
      <c r="C56" s="122"/>
      <c r="D56" s="122"/>
      <c r="E56" s="122"/>
      <c r="F56" s="122"/>
      <c r="G56" s="122"/>
      <c r="H56" s="122"/>
      <c r="I56" s="122"/>
      <c r="J56" s="122"/>
      <c r="K56" s="122"/>
      <c r="L56" s="122"/>
      <c r="M56" s="122"/>
      <c r="N56" s="122"/>
      <c r="O56" s="122"/>
      <c r="P56" s="122"/>
      <c r="Q56" s="122"/>
      <c r="R56" s="122"/>
      <c r="S56" s="122"/>
      <c r="T56" s="122"/>
      <c r="U56" s="122"/>
      <c r="V56" s="122"/>
      <c r="W56" s="122"/>
      <c r="X56" s="122"/>
      <c r="Y56" s="122"/>
      <c r="Z56" s="122"/>
    </row>
    <row r="57" spans="1:26" ht="13" x14ac:dyDescent="0.15">
      <c r="A57" s="41"/>
    </row>
    <row r="58" spans="1:26" ht="13" x14ac:dyDescent="0.15">
      <c r="A58" s="41"/>
    </row>
    <row r="59" spans="1:26" ht="13" x14ac:dyDescent="0.15">
      <c r="A59" s="41"/>
    </row>
    <row r="60" spans="1:26" ht="13" x14ac:dyDescent="0.15">
      <c r="A60" s="41"/>
    </row>
    <row r="61" spans="1:26" ht="13" x14ac:dyDescent="0.15">
      <c r="A61" s="41"/>
    </row>
    <row r="62" spans="1:26" ht="13" x14ac:dyDescent="0.15">
      <c r="A62" s="41"/>
    </row>
    <row r="63" spans="1:26" ht="13" x14ac:dyDescent="0.15">
      <c r="A63" s="41"/>
    </row>
    <row r="64" spans="1:26" ht="13" x14ac:dyDescent="0.15">
      <c r="A64" s="41"/>
    </row>
    <row r="65" spans="1:1" ht="13" x14ac:dyDescent="0.15">
      <c r="A65" s="41"/>
    </row>
    <row r="66" spans="1:1" ht="13" x14ac:dyDescent="0.15">
      <c r="A66" s="41"/>
    </row>
    <row r="67" spans="1:1" ht="13" x14ac:dyDescent="0.15">
      <c r="A67" s="41"/>
    </row>
    <row r="68" spans="1:1" ht="13" x14ac:dyDescent="0.15">
      <c r="A68" s="41"/>
    </row>
    <row r="69" spans="1:1" ht="13" x14ac:dyDescent="0.15">
      <c r="A69" s="41"/>
    </row>
    <row r="70" spans="1:1" ht="13" x14ac:dyDescent="0.15">
      <c r="A70" s="41"/>
    </row>
    <row r="71" spans="1:1" ht="13" x14ac:dyDescent="0.15">
      <c r="A71" s="41"/>
    </row>
    <row r="72" spans="1:1" ht="13" x14ac:dyDescent="0.15">
      <c r="A72" s="41"/>
    </row>
    <row r="73" spans="1:1" ht="13" x14ac:dyDescent="0.15">
      <c r="A73" s="41"/>
    </row>
    <row r="74" spans="1:1" ht="13" x14ac:dyDescent="0.15">
      <c r="A74" s="41"/>
    </row>
    <row r="75" spans="1:1" ht="13" x14ac:dyDescent="0.15">
      <c r="A75" s="41"/>
    </row>
    <row r="76" spans="1:1" ht="13" x14ac:dyDescent="0.15">
      <c r="A76" s="41"/>
    </row>
    <row r="77" spans="1:1" ht="13" x14ac:dyDescent="0.15">
      <c r="A77" s="41"/>
    </row>
    <row r="78" spans="1:1" ht="13" x14ac:dyDescent="0.15">
      <c r="A78" s="41"/>
    </row>
    <row r="79" spans="1:1" ht="13" x14ac:dyDescent="0.15">
      <c r="A79" s="41"/>
    </row>
    <row r="80" spans="1:1" ht="13" x14ac:dyDescent="0.15">
      <c r="A80" s="41"/>
    </row>
    <row r="81" spans="1:1" ht="13" x14ac:dyDescent="0.15">
      <c r="A81" s="41"/>
    </row>
    <row r="82" spans="1:1" ht="13" x14ac:dyDescent="0.15">
      <c r="A82" s="41"/>
    </row>
    <row r="83" spans="1:1" ht="13" x14ac:dyDescent="0.15">
      <c r="A83" s="41"/>
    </row>
    <row r="84" spans="1:1" ht="13" x14ac:dyDescent="0.15">
      <c r="A84" s="41"/>
    </row>
    <row r="85" spans="1:1" ht="13" x14ac:dyDescent="0.15">
      <c r="A85" s="41"/>
    </row>
    <row r="86" spans="1:1" ht="13" x14ac:dyDescent="0.15">
      <c r="A86" s="41"/>
    </row>
    <row r="87" spans="1:1" ht="13" x14ac:dyDescent="0.15">
      <c r="A87" s="41"/>
    </row>
    <row r="88" spans="1:1" ht="13" x14ac:dyDescent="0.15">
      <c r="A88" s="41"/>
    </row>
    <row r="89" spans="1:1" ht="13" x14ac:dyDescent="0.15">
      <c r="A89" s="41"/>
    </row>
    <row r="90" spans="1:1" ht="13" x14ac:dyDescent="0.15">
      <c r="A90" s="41"/>
    </row>
    <row r="91" spans="1:1" ht="13" x14ac:dyDescent="0.15">
      <c r="A91" s="41"/>
    </row>
    <row r="92" spans="1:1" ht="13" x14ac:dyDescent="0.15">
      <c r="A92" s="41"/>
    </row>
    <row r="93" spans="1:1" ht="13" x14ac:dyDescent="0.15">
      <c r="A93" s="41"/>
    </row>
    <row r="94" spans="1:1" ht="13" x14ac:dyDescent="0.15">
      <c r="A94" s="41"/>
    </row>
    <row r="95" spans="1:1" ht="13" x14ac:dyDescent="0.15">
      <c r="A95" s="41"/>
    </row>
    <row r="96" spans="1:1" ht="13" x14ac:dyDescent="0.15">
      <c r="A96" s="41"/>
    </row>
    <row r="97" spans="1:1" ht="13" x14ac:dyDescent="0.15">
      <c r="A97" s="41"/>
    </row>
    <row r="98" spans="1:1" ht="13" x14ac:dyDescent="0.15">
      <c r="A98" s="41"/>
    </row>
    <row r="99" spans="1:1" ht="13" x14ac:dyDescent="0.15">
      <c r="A99" s="41"/>
    </row>
    <row r="100" spans="1:1" ht="13" x14ac:dyDescent="0.15">
      <c r="A100" s="41"/>
    </row>
    <row r="101" spans="1:1" ht="13" x14ac:dyDescent="0.15">
      <c r="A101" s="41"/>
    </row>
    <row r="102" spans="1:1" ht="13" x14ac:dyDescent="0.15">
      <c r="A102" s="41"/>
    </row>
    <row r="103" spans="1:1" ht="13" x14ac:dyDescent="0.15">
      <c r="A103" s="41"/>
    </row>
    <row r="104" spans="1:1" ht="13" x14ac:dyDescent="0.15">
      <c r="A104" s="41"/>
    </row>
    <row r="105" spans="1:1" ht="13" x14ac:dyDescent="0.15">
      <c r="A105" s="41"/>
    </row>
    <row r="106" spans="1:1" ht="13" x14ac:dyDescent="0.15">
      <c r="A106" s="41"/>
    </row>
    <row r="107" spans="1:1" ht="13" x14ac:dyDescent="0.15">
      <c r="A107" s="41"/>
    </row>
    <row r="108" spans="1:1" ht="13" x14ac:dyDescent="0.15">
      <c r="A108" s="41"/>
    </row>
    <row r="109" spans="1:1" ht="13" x14ac:dyDescent="0.15">
      <c r="A109" s="41"/>
    </row>
    <row r="110" spans="1:1" ht="13" x14ac:dyDescent="0.15">
      <c r="A110" s="41"/>
    </row>
    <row r="111" spans="1:1" ht="13" x14ac:dyDescent="0.15">
      <c r="A111" s="41"/>
    </row>
    <row r="112" spans="1:1" ht="13" x14ac:dyDescent="0.15">
      <c r="A112" s="41"/>
    </row>
    <row r="113" spans="1:1" ht="13" x14ac:dyDescent="0.15">
      <c r="A113" s="41"/>
    </row>
    <row r="114" spans="1:1" ht="13" x14ac:dyDescent="0.15">
      <c r="A114" s="41"/>
    </row>
    <row r="115" spans="1:1" ht="13" x14ac:dyDescent="0.15">
      <c r="A115" s="41"/>
    </row>
    <row r="116" spans="1:1" ht="13" x14ac:dyDescent="0.15">
      <c r="A116" s="41"/>
    </row>
    <row r="117" spans="1:1" ht="13" x14ac:dyDescent="0.15">
      <c r="A117" s="41"/>
    </row>
    <row r="118" spans="1:1" ht="13" x14ac:dyDescent="0.15">
      <c r="A118" s="41"/>
    </row>
    <row r="119" spans="1:1" ht="13" x14ac:dyDescent="0.15">
      <c r="A119" s="41"/>
    </row>
    <row r="120" spans="1:1" ht="13" x14ac:dyDescent="0.15">
      <c r="A120" s="41"/>
    </row>
    <row r="121" spans="1:1" ht="13" x14ac:dyDescent="0.15">
      <c r="A121" s="41"/>
    </row>
    <row r="122" spans="1:1" ht="13" x14ac:dyDescent="0.15">
      <c r="A122" s="41"/>
    </row>
    <row r="123" spans="1:1" ht="13" x14ac:dyDescent="0.15">
      <c r="A123" s="41"/>
    </row>
    <row r="124" spans="1:1" ht="13" x14ac:dyDescent="0.15">
      <c r="A124" s="41"/>
    </row>
    <row r="125" spans="1:1" ht="13" x14ac:dyDescent="0.15">
      <c r="A125" s="41"/>
    </row>
    <row r="126" spans="1:1" ht="13" x14ac:dyDescent="0.15">
      <c r="A126" s="41"/>
    </row>
    <row r="127" spans="1:1" ht="13" x14ac:dyDescent="0.15">
      <c r="A127" s="41"/>
    </row>
    <row r="128" spans="1:1" ht="13" x14ac:dyDescent="0.15">
      <c r="A128" s="41"/>
    </row>
    <row r="129" spans="1:1" ht="13" x14ac:dyDescent="0.15">
      <c r="A129" s="41"/>
    </row>
    <row r="130" spans="1:1" ht="13" x14ac:dyDescent="0.15">
      <c r="A130" s="41"/>
    </row>
    <row r="131" spans="1:1" ht="13" x14ac:dyDescent="0.15">
      <c r="A131" s="41"/>
    </row>
    <row r="132" spans="1:1" ht="13" x14ac:dyDescent="0.15">
      <c r="A132" s="41"/>
    </row>
    <row r="133" spans="1:1" ht="13" x14ac:dyDescent="0.15">
      <c r="A133" s="41"/>
    </row>
    <row r="134" spans="1:1" ht="13" x14ac:dyDescent="0.15">
      <c r="A134" s="41"/>
    </row>
    <row r="135" spans="1:1" ht="13" x14ac:dyDescent="0.15">
      <c r="A135" s="41"/>
    </row>
    <row r="136" spans="1:1" ht="13" x14ac:dyDescent="0.15">
      <c r="A136" s="41"/>
    </row>
    <row r="137" spans="1:1" ht="13" x14ac:dyDescent="0.15">
      <c r="A137" s="41"/>
    </row>
    <row r="138" spans="1:1" ht="13" x14ac:dyDescent="0.15">
      <c r="A138" s="41"/>
    </row>
    <row r="139" spans="1:1" ht="13" x14ac:dyDescent="0.15">
      <c r="A139" s="41"/>
    </row>
    <row r="140" spans="1:1" ht="13" x14ac:dyDescent="0.15">
      <c r="A140" s="41"/>
    </row>
    <row r="141" spans="1:1" ht="13" x14ac:dyDescent="0.15">
      <c r="A141" s="41"/>
    </row>
    <row r="142" spans="1:1" ht="13" x14ac:dyDescent="0.15">
      <c r="A142" s="41"/>
    </row>
    <row r="143" spans="1:1" ht="13" x14ac:dyDescent="0.15">
      <c r="A143" s="41"/>
    </row>
    <row r="144" spans="1:1" ht="13" x14ac:dyDescent="0.15">
      <c r="A144" s="41"/>
    </row>
    <row r="145" spans="1:1" ht="13" x14ac:dyDescent="0.15">
      <c r="A145" s="41"/>
    </row>
    <row r="146" spans="1:1" ht="13" x14ac:dyDescent="0.15">
      <c r="A146" s="41"/>
    </row>
    <row r="147" spans="1:1" ht="13" x14ac:dyDescent="0.15">
      <c r="A147" s="41"/>
    </row>
    <row r="148" spans="1:1" ht="13" x14ac:dyDescent="0.15">
      <c r="A148" s="41"/>
    </row>
    <row r="149" spans="1:1" ht="13" x14ac:dyDescent="0.15">
      <c r="A149" s="41"/>
    </row>
    <row r="150" spans="1:1" ht="13" x14ac:dyDescent="0.15">
      <c r="A150" s="41"/>
    </row>
    <row r="151" spans="1:1" ht="13" x14ac:dyDescent="0.15">
      <c r="A151" s="41"/>
    </row>
    <row r="152" spans="1:1" ht="13" x14ac:dyDescent="0.15">
      <c r="A152" s="41"/>
    </row>
    <row r="153" spans="1:1" ht="13" x14ac:dyDescent="0.15">
      <c r="A153" s="41"/>
    </row>
    <row r="154" spans="1:1" ht="13" x14ac:dyDescent="0.15">
      <c r="A154" s="41"/>
    </row>
    <row r="155" spans="1:1" ht="13" x14ac:dyDescent="0.15">
      <c r="A155" s="41"/>
    </row>
    <row r="156" spans="1:1" ht="13" x14ac:dyDescent="0.15">
      <c r="A156" s="41"/>
    </row>
    <row r="157" spans="1:1" ht="13" x14ac:dyDescent="0.15">
      <c r="A157" s="41"/>
    </row>
    <row r="158" spans="1:1" ht="13" x14ac:dyDescent="0.15">
      <c r="A158" s="41"/>
    </row>
    <row r="159" spans="1:1" ht="13" x14ac:dyDescent="0.15">
      <c r="A159" s="41"/>
    </row>
    <row r="160" spans="1:1" ht="13" x14ac:dyDescent="0.15">
      <c r="A160" s="41"/>
    </row>
    <row r="161" spans="1:1" ht="13" x14ac:dyDescent="0.15">
      <c r="A161" s="41"/>
    </row>
    <row r="162" spans="1:1" ht="13" x14ac:dyDescent="0.15">
      <c r="A162" s="41"/>
    </row>
    <row r="163" spans="1:1" ht="13" x14ac:dyDescent="0.15">
      <c r="A163" s="41"/>
    </row>
    <row r="164" spans="1:1" ht="13" x14ac:dyDescent="0.15">
      <c r="A164" s="41"/>
    </row>
    <row r="165" spans="1:1" ht="13" x14ac:dyDescent="0.15">
      <c r="A165" s="41"/>
    </row>
    <row r="166" spans="1:1" ht="13" x14ac:dyDescent="0.15">
      <c r="A166" s="41"/>
    </row>
    <row r="167" spans="1:1" ht="13" x14ac:dyDescent="0.15">
      <c r="A167" s="41"/>
    </row>
    <row r="168" spans="1:1" ht="13" x14ac:dyDescent="0.15">
      <c r="A168" s="41"/>
    </row>
    <row r="169" spans="1:1" ht="13" x14ac:dyDescent="0.15">
      <c r="A169" s="41"/>
    </row>
    <row r="170" spans="1:1" ht="13" x14ac:dyDescent="0.15">
      <c r="A170" s="41"/>
    </row>
    <row r="171" spans="1:1" ht="13" x14ac:dyDescent="0.15">
      <c r="A171" s="41"/>
    </row>
    <row r="172" spans="1:1" ht="13" x14ac:dyDescent="0.15">
      <c r="A172" s="41"/>
    </row>
    <row r="173" spans="1:1" ht="13" x14ac:dyDescent="0.15">
      <c r="A173" s="41"/>
    </row>
    <row r="174" spans="1:1" ht="13" x14ac:dyDescent="0.15">
      <c r="A174" s="41"/>
    </row>
    <row r="175" spans="1:1" ht="13" x14ac:dyDescent="0.15">
      <c r="A175" s="41"/>
    </row>
    <row r="176" spans="1:1" ht="13" x14ac:dyDescent="0.15">
      <c r="A176" s="41"/>
    </row>
    <row r="177" spans="1:1" ht="13" x14ac:dyDescent="0.15">
      <c r="A177" s="41"/>
    </row>
    <row r="178" spans="1:1" ht="13" x14ac:dyDescent="0.15">
      <c r="A178" s="41"/>
    </row>
    <row r="179" spans="1:1" ht="13" x14ac:dyDescent="0.15">
      <c r="A179" s="41"/>
    </row>
    <row r="180" spans="1:1" ht="13" x14ac:dyDescent="0.15">
      <c r="A180" s="41"/>
    </row>
    <row r="181" spans="1:1" ht="13" x14ac:dyDescent="0.15">
      <c r="A181" s="41"/>
    </row>
    <row r="182" spans="1:1" ht="13" x14ac:dyDescent="0.15">
      <c r="A182" s="41"/>
    </row>
    <row r="183" spans="1:1" ht="13" x14ac:dyDescent="0.15">
      <c r="A183" s="41"/>
    </row>
    <row r="184" spans="1:1" ht="13" x14ac:dyDescent="0.15">
      <c r="A184" s="41"/>
    </row>
    <row r="185" spans="1:1" ht="13" x14ac:dyDescent="0.15">
      <c r="A185" s="41"/>
    </row>
    <row r="186" spans="1:1" ht="13" x14ac:dyDescent="0.15">
      <c r="A186" s="41"/>
    </row>
    <row r="187" spans="1:1" ht="13" x14ac:dyDescent="0.15">
      <c r="A187" s="41"/>
    </row>
    <row r="188" spans="1:1" ht="13" x14ac:dyDescent="0.15">
      <c r="A188" s="41"/>
    </row>
    <row r="189" spans="1:1" ht="13" x14ac:dyDescent="0.15">
      <c r="A189" s="41"/>
    </row>
    <row r="190" spans="1:1" ht="13" x14ac:dyDescent="0.15">
      <c r="A190" s="41"/>
    </row>
    <row r="191" spans="1:1" ht="13" x14ac:dyDescent="0.15">
      <c r="A191" s="41"/>
    </row>
    <row r="192" spans="1:1" ht="13" x14ac:dyDescent="0.15">
      <c r="A192" s="41"/>
    </row>
    <row r="193" spans="1:1" ht="13" x14ac:dyDescent="0.15">
      <c r="A193" s="41"/>
    </row>
    <row r="194" spans="1:1" ht="13" x14ac:dyDescent="0.15">
      <c r="A194" s="41"/>
    </row>
    <row r="195" spans="1:1" ht="13" x14ac:dyDescent="0.15">
      <c r="A195" s="41"/>
    </row>
    <row r="196" spans="1:1" ht="13" x14ac:dyDescent="0.15">
      <c r="A196" s="41"/>
    </row>
    <row r="197" spans="1:1" ht="13" x14ac:dyDescent="0.15">
      <c r="A197" s="41"/>
    </row>
    <row r="198" spans="1:1" ht="13" x14ac:dyDescent="0.15">
      <c r="A198" s="41"/>
    </row>
    <row r="199" spans="1:1" ht="13" x14ac:dyDescent="0.15">
      <c r="A199" s="41"/>
    </row>
    <row r="200" spans="1:1" ht="13" x14ac:dyDescent="0.15">
      <c r="A200" s="41"/>
    </row>
    <row r="201" spans="1:1" ht="13" x14ac:dyDescent="0.15">
      <c r="A201" s="41"/>
    </row>
    <row r="202" spans="1:1" ht="13" x14ac:dyDescent="0.15">
      <c r="A202" s="41"/>
    </row>
    <row r="203" spans="1:1" ht="13" x14ac:dyDescent="0.15">
      <c r="A203" s="41"/>
    </row>
    <row r="204" spans="1:1" ht="13" x14ac:dyDescent="0.15">
      <c r="A204" s="41"/>
    </row>
    <row r="205" spans="1:1" ht="13" x14ac:dyDescent="0.15">
      <c r="A205" s="41"/>
    </row>
    <row r="206" spans="1:1" ht="13" x14ac:dyDescent="0.15">
      <c r="A206" s="41"/>
    </row>
    <row r="207" spans="1:1" ht="13" x14ac:dyDescent="0.15">
      <c r="A207" s="41"/>
    </row>
    <row r="208" spans="1:1" ht="13" x14ac:dyDescent="0.15">
      <c r="A208" s="41"/>
    </row>
    <row r="209" spans="1:1" ht="13" x14ac:dyDescent="0.15">
      <c r="A209" s="41"/>
    </row>
    <row r="210" spans="1:1" ht="13" x14ac:dyDescent="0.15">
      <c r="A210" s="41"/>
    </row>
    <row r="211" spans="1:1" ht="13" x14ac:dyDescent="0.15">
      <c r="A211" s="41"/>
    </row>
    <row r="212" spans="1:1" ht="13" x14ac:dyDescent="0.15">
      <c r="A212" s="41"/>
    </row>
    <row r="213" spans="1:1" ht="13" x14ac:dyDescent="0.15">
      <c r="A213" s="41"/>
    </row>
    <row r="214" spans="1:1" ht="13" x14ac:dyDescent="0.15">
      <c r="A214" s="41"/>
    </row>
    <row r="215" spans="1:1" ht="13" x14ac:dyDescent="0.15">
      <c r="A215" s="41"/>
    </row>
    <row r="216" spans="1:1" ht="13" x14ac:dyDescent="0.15">
      <c r="A216" s="41"/>
    </row>
    <row r="217" spans="1:1" ht="13" x14ac:dyDescent="0.15">
      <c r="A217" s="41"/>
    </row>
    <row r="218" spans="1:1" ht="13" x14ac:dyDescent="0.15">
      <c r="A218" s="41"/>
    </row>
    <row r="219" spans="1:1" ht="13" x14ac:dyDescent="0.15">
      <c r="A219" s="41"/>
    </row>
    <row r="220" spans="1:1" ht="13" x14ac:dyDescent="0.15">
      <c r="A220" s="41"/>
    </row>
    <row r="221" spans="1:1" ht="13" x14ac:dyDescent="0.15">
      <c r="A221" s="41"/>
    </row>
    <row r="222" spans="1:1" ht="13" x14ac:dyDescent="0.15">
      <c r="A222" s="41"/>
    </row>
    <row r="223" spans="1:1" ht="13" x14ac:dyDescent="0.15">
      <c r="A223" s="41"/>
    </row>
    <row r="224" spans="1:1" ht="13" x14ac:dyDescent="0.15">
      <c r="A224" s="41"/>
    </row>
    <row r="225" spans="1:1" ht="13" x14ac:dyDescent="0.15">
      <c r="A225" s="41"/>
    </row>
    <row r="226" spans="1:1" ht="13" x14ac:dyDescent="0.15">
      <c r="A226" s="41"/>
    </row>
    <row r="227" spans="1:1" ht="13" x14ac:dyDescent="0.15">
      <c r="A227" s="41"/>
    </row>
    <row r="228" spans="1:1" ht="13" x14ac:dyDescent="0.15">
      <c r="A228" s="41"/>
    </row>
    <row r="229" spans="1:1" ht="13" x14ac:dyDescent="0.15">
      <c r="A229" s="41"/>
    </row>
    <row r="230" spans="1:1" ht="13" x14ac:dyDescent="0.15">
      <c r="A230" s="41"/>
    </row>
    <row r="231" spans="1:1" ht="13" x14ac:dyDescent="0.15">
      <c r="A231" s="41"/>
    </row>
    <row r="232" spans="1:1" ht="13" x14ac:dyDescent="0.15">
      <c r="A232" s="41"/>
    </row>
    <row r="233" spans="1:1" ht="13" x14ac:dyDescent="0.15">
      <c r="A233" s="41"/>
    </row>
    <row r="234" spans="1:1" ht="13" x14ac:dyDescent="0.15">
      <c r="A234" s="41"/>
    </row>
    <row r="235" spans="1:1" ht="13" x14ac:dyDescent="0.15">
      <c r="A235" s="41"/>
    </row>
    <row r="236" spans="1:1" ht="13" x14ac:dyDescent="0.15">
      <c r="A236" s="41"/>
    </row>
    <row r="237" spans="1:1" ht="13" x14ac:dyDescent="0.15">
      <c r="A237" s="41"/>
    </row>
    <row r="238" spans="1:1" ht="13" x14ac:dyDescent="0.15">
      <c r="A238" s="41"/>
    </row>
    <row r="239" spans="1:1" ht="13" x14ac:dyDescent="0.15">
      <c r="A239" s="41"/>
    </row>
    <row r="240" spans="1:1" ht="13" x14ac:dyDescent="0.15">
      <c r="A240" s="41"/>
    </row>
    <row r="241" spans="1:1" ht="13" x14ac:dyDescent="0.15">
      <c r="A241" s="41"/>
    </row>
    <row r="242" spans="1:1" ht="13" x14ac:dyDescent="0.15">
      <c r="A242" s="41"/>
    </row>
    <row r="243" spans="1:1" ht="13" x14ac:dyDescent="0.15">
      <c r="A243" s="41"/>
    </row>
    <row r="244" spans="1:1" ht="13" x14ac:dyDescent="0.15">
      <c r="A244" s="41"/>
    </row>
    <row r="245" spans="1:1" ht="13" x14ac:dyDescent="0.15">
      <c r="A245" s="41"/>
    </row>
    <row r="246" spans="1:1" ht="13" x14ac:dyDescent="0.15">
      <c r="A246" s="41"/>
    </row>
    <row r="247" spans="1:1" ht="13" x14ac:dyDescent="0.15">
      <c r="A247" s="41"/>
    </row>
    <row r="248" spans="1:1" ht="13" x14ac:dyDescent="0.15">
      <c r="A248" s="41"/>
    </row>
    <row r="249" spans="1:1" ht="13" x14ac:dyDescent="0.15">
      <c r="A249" s="41"/>
    </row>
    <row r="250" spans="1:1" ht="13" x14ac:dyDescent="0.15">
      <c r="A250" s="41"/>
    </row>
    <row r="251" spans="1:1" ht="13" x14ac:dyDescent="0.15">
      <c r="A251" s="41"/>
    </row>
    <row r="252" spans="1:1" ht="13" x14ac:dyDescent="0.15">
      <c r="A252" s="41"/>
    </row>
    <row r="253" spans="1:1" ht="13" x14ac:dyDescent="0.15">
      <c r="A253" s="41"/>
    </row>
    <row r="254" spans="1:1" ht="13" x14ac:dyDescent="0.15">
      <c r="A254" s="41"/>
    </row>
    <row r="255" spans="1:1" ht="13" x14ac:dyDescent="0.15">
      <c r="A255" s="41"/>
    </row>
    <row r="256" spans="1:1" ht="13" x14ac:dyDescent="0.15">
      <c r="A256" s="41"/>
    </row>
    <row r="257" spans="1:1" ht="13" x14ac:dyDescent="0.15">
      <c r="A257" s="41"/>
    </row>
    <row r="258" spans="1:1" ht="13" x14ac:dyDescent="0.15">
      <c r="A258" s="41"/>
    </row>
    <row r="259" spans="1:1" ht="13" x14ac:dyDescent="0.15">
      <c r="A259" s="41"/>
    </row>
    <row r="260" spans="1:1" ht="13" x14ac:dyDescent="0.15">
      <c r="A260" s="41"/>
    </row>
    <row r="261" spans="1:1" ht="13" x14ac:dyDescent="0.15">
      <c r="A261" s="41"/>
    </row>
    <row r="262" spans="1:1" ht="13" x14ac:dyDescent="0.15">
      <c r="A262" s="41"/>
    </row>
    <row r="263" spans="1:1" ht="13" x14ac:dyDescent="0.15">
      <c r="A263" s="41"/>
    </row>
    <row r="264" spans="1:1" ht="13" x14ac:dyDescent="0.15">
      <c r="A264" s="41"/>
    </row>
    <row r="265" spans="1:1" ht="13" x14ac:dyDescent="0.15">
      <c r="A265" s="41"/>
    </row>
    <row r="266" spans="1:1" ht="13" x14ac:dyDescent="0.15">
      <c r="A266" s="41"/>
    </row>
    <row r="267" spans="1:1" ht="13" x14ac:dyDescent="0.15">
      <c r="A267" s="41"/>
    </row>
    <row r="268" spans="1:1" ht="13" x14ac:dyDescent="0.15">
      <c r="A268" s="41"/>
    </row>
    <row r="269" spans="1:1" ht="13" x14ac:dyDescent="0.15">
      <c r="A269" s="41"/>
    </row>
    <row r="270" spans="1:1" ht="13" x14ac:dyDescent="0.15">
      <c r="A270" s="41"/>
    </row>
    <row r="271" spans="1:1" ht="13" x14ac:dyDescent="0.15">
      <c r="A271" s="41"/>
    </row>
    <row r="272" spans="1:1" ht="13" x14ac:dyDescent="0.15">
      <c r="A272" s="41"/>
    </row>
    <row r="273" spans="1:1" ht="13" x14ac:dyDescent="0.15">
      <c r="A273" s="41"/>
    </row>
    <row r="274" spans="1:1" ht="13" x14ac:dyDescent="0.15">
      <c r="A274" s="41"/>
    </row>
    <row r="275" spans="1:1" ht="13" x14ac:dyDescent="0.15">
      <c r="A275" s="41"/>
    </row>
    <row r="276" spans="1:1" ht="13" x14ac:dyDescent="0.15">
      <c r="A276" s="41"/>
    </row>
    <row r="277" spans="1:1" ht="13" x14ac:dyDescent="0.15">
      <c r="A277" s="41"/>
    </row>
    <row r="278" spans="1:1" ht="13" x14ac:dyDescent="0.15">
      <c r="A278" s="41"/>
    </row>
    <row r="279" spans="1:1" ht="13" x14ac:dyDescent="0.15">
      <c r="A279" s="41"/>
    </row>
    <row r="280" spans="1:1" ht="13" x14ac:dyDescent="0.15">
      <c r="A280" s="41"/>
    </row>
    <row r="281" spans="1:1" ht="13" x14ac:dyDescent="0.15">
      <c r="A281" s="41"/>
    </row>
    <row r="282" spans="1:1" ht="13" x14ac:dyDescent="0.15">
      <c r="A282" s="41"/>
    </row>
    <row r="283" spans="1:1" ht="13" x14ac:dyDescent="0.15">
      <c r="A283" s="41"/>
    </row>
    <row r="284" spans="1:1" ht="13" x14ac:dyDescent="0.15">
      <c r="A284" s="41"/>
    </row>
    <row r="285" spans="1:1" ht="13" x14ac:dyDescent="0.15">
      <c r="A285" s="41"/>
    </row>
    <row r="286" spans="1:1" ht="13" x14ac:dyDescent="0.15">
      <c r="A286" s="41"/>
    </row>
    <row r="287" spans="1:1" ht="13" x14ac:dyDescent="0.15">
      <c r="A287" s="41"/>
    </row>
    <row r="288" spans="1:1" ht="13" x14ac:dyDescent="0.15">
      <c r="A288" s="41"/>
    </row>
    <row r="289" spans="1:1" ht="13" x14ac:dyDescent="0.15">
      <c r="A289" s="41"/>
    </row>
    <row r="290" spans="1:1" ht="13" x14ac:dyDescent="0.15">
      <c r="A290" s="41"/>
    </row>
    <row r="291" spans="1:1" ht="13" x14ac:dyDescent="0.15">
      <c r="A291" s="41"/>
    </row>
    <row r="292" spans="1:1" ht="13" x14ac:dyDescent="0.15">
      <c r="A292" s="41"/>
    </row>
    <row r="293" spans="1:1" ht="13" x14ac:dyDescent="0.15">
      <c r="A293" s="41"/>
    </row>
    <row r="294" spans="1:1" ht="13" x14ac:dyDescent="0.15">
      <c r="A294" s="41"/>
    </row>
    <row r="295" spans="1:1" ht="13" x14ac:dyDescent="0.15">
      <c r="A295" s="41"/>
    </row>
    <row r="296" spans="1:1" ht="13" x14ac:dyDescent="0.15">
      <c r="A296" s="41"/>
    </row>
    <row r="297" spans="1:1" ht="13" x14ac:dyDescent="0.15">
      <c r="A297" s="41"/>
    </row>
    <row r="298" spans="1:1" ht="13" x14ac:dyDescent="0.15">
      <c r="A298" s="41"/>
    </row>
    <row r="299" spans="1:1" ht="13" x14ac:dyDescent="0.15">
      <c r="A299" s="41"/>
    </row>
    <row r="300" spans="1:1" ht="13" x14ac:dyDescent="0.15">
      <c r="A300" s="41"/>
    </row>
    <row r="301" spans="1:1" ht="13" x14ac:dyDescent="0.15">
      <c r="A301" s="41"/>
    </row>
    <row r="302" spans="1:1" ht="13" x14ac:dyDescent="0.15">
      <c r="A302" s="41"/>
    </row>
    <row r="303" spans="1:1" ht="13" x14ac:dyDescent="0.15">
      <c r="A303" s="41"/>
    </row>
    <row r="304" spans="1:1" ht="13" x14ac:dyDescent="0.15">
      <c r="A304" s="41"/>
    </row>
    <row r="305" spans="1:1" ht="13" x14ac:dyDescent="0.15">
      <c r="A305" s="41"/>
    </row>
    <row r="306" spans="1:1" ht="13" x14ac:dyDescent="0.15">
      <c r="A306" s="41"/>
    </row>
    <row r="307" spans="1:1" ht="13" x14ac:dyDescent="0.15">
      <c r="A307" s="41"/>
    </row>
    <row r="308" spans="1:1" ht="13" x14ac:dyDescent="0.15">
      <c r="A308" s="41"/>
    </row>
    <row r="309" spans="1:1" ht="13" x14ac:dyDescent="0.15">
      <c r="A309" s="41"/>
    </row>
    <row r="310" spans="1:1" ht="13" x14ac:dyDescent="0.15">
      <c r="A310" s="41"/>
    </row>
    <row r="311" spans="1:1" ht="13" x14ac:dyDescent="0.15">
      <c r="A311" s="41"/>
    </row>
    <row r="312" spans="1:1" ht="13" x14ac:dyDescent="0.15">
      <c r="A312" s="41"/>
    </row>
    <row r="313" spans="1:1" ht="13" x14ac:dyDescent="0.15">
      <c r="A313" s="41"/>
    </row>
    <row r="314" spans="1:1" ht="13" x14ac:dyDescent="0.15">
      <c r="A314" s="41"/>
    </row>
    <row r="315" spans="1:1" ht="13" x14ac:dyDescent="0.15">
      <c r="A315" s="41"/>
    </row>
    <row r="316" spans="1:1" ht="13" x14ac:dyDescent="0.15">
      <c r="A316" s="41"/>
    </row>
    <row r="317" spans="1:1" ht="13" x14ac:dyDescent="0.15">
      <c r="A317" s="41"/>
    </row>
    <row r="318" spans="1:1" ht="13" x14ac:dyDescent="0.15">
      <c r="A318" s="41"/>
    </row>
    <row r="319" spans="1:1" ht="13" x14ac:dyDescent="0.15">
      <c r="A319" s="41"/>
    </row>
    <row r="320" spans="1:1" ht="13" x14ac:dyDescent="0.15">
      <c r="A320" s="41"/>
    </row>
    <row r="321" spans="1:1" ht="13" x14ac:dyDescent="0.15">
      <c r="A321" s="41"/>
    </row>
    <row r="322" spans="1:1" ht="13" x14ac:dyDescent="0.15">
      <c r="A322" s="41"/>
    </row>
    <row r="323" spans="1:1" ht="13" x14ac:dyDescent="0.15">
      <c r="A323" s="41"/>
    </row>
    <row r="324" spans="1:1" ht="13" x14ac:dyDescent="0.15">
      <c r="A324" s="41"/>
    </row>
    <row r="325" spans="1:1" ht="13" x14ac:dyDescent="0.15">
      <c r="A325" s="41"/>
    </row>
    <row r="326" spans="1:1" ht="13" x14ac:dyDescent="0.15">
      <c r="A326" s="41"/>
    </row>
    <row r="327" spans="1:1" ht="13" x14ac:dyDescent="0.15">
      <c r="A327" s="41"/>
    </row>
    <row r="328" spans="1:1" ht="13" x14ac:dyDescent="0.15">
      <c r="A328" s="41"/>
    </row>
    <row r="329" spans="1:1" ht="13" x14ac:dyDescent="0.15">
      <c r="A329" s="41"/>
    </row>
    <row r="330" spans="1:1" ht="13" x14ac:dyDescent="0.15">
      <c r="A330" s="41"/>
    </row>
    <row r="331" spans="1:1" ht="13" x14ac:dyDescent="0.15">
      <c r="A331" s="41"/>
    </row>
    <row r="332" spans="1:1" ht="13" x14ac:dyDescent="0.15">
      <c r="A332" s="41"/>
    </row>
    <row r="333" spans="1:1" ht="13" x14ac:dyDescent="0.15">
      <c r="A333" s="41"/>
    </row>
    <row r="334" spans="1:1" ht="13" x14ac:dyDescent="0.15">
      <c r="A334" s="41"/>
    </row>
    <row r="335" spans="1:1" ht="13" x14ac:dyDescent="0.15">
      <c r="A335" s="41"/>
    </row>
    <row r="336" spans="1:1" ht="13" x14ac:dyDescent="0.15">
      <c r="A336" s="41"/>
    </row>
    <row r="337" spans="1:1" ht="13" x14ac:dyDescent="0.15">
      <c r="A337" s="41"/>
    </row>
    <row r="338" spans="1:1" ht="13" x14ac:dyDescent="0.15">
      <c r="A338" s="41"/>
    </row>
    <row r="339" spans="1:1" ht="13" x14ac:dyDescent="0.15">
      <c r="A339" s="41"/>
    </row>
    <row r="340" spans="1:1" ht="13" x14ac:dyDescent="0.15">
      <c r="A340" s="41"/>
    </row>
    <row r="341" spans="1:1" ht="13" x14ac:dyDescent="0.15">
      <c r="A341" s="41"/>
    </row>
    <row r="342" spans="1:1" ht="13" x14ac:dyDescent="0.15">
      <c r="A342" s="41"/>
    </row>
    <row r="343" spans="1:1" ht="13" x14ac:dyDescent="0.15">
      <c r="A343" s="41"/>
    </row>
    <row r="344" spans="1:1" ht="13" x14ac:dyDescent="0.15">
      <c r="A344" s="41"/>
    </row>
    <row r="345" spans="1:1" ht="13" x14ac:dyDescent="0.15">
      <c r="A345" s="41"/>
    </row>
    <row r="346" spans="1:1" ht="13" x14ac:dyDescent="0.15">
      <c r="A346" s="41"/>
    </row>
    <row r="347" spans="1:1" ht="13" x14ac:dyDescent="0.15">
      <c r="A347" s="41"/>
    </row>
    <row r="348" spans="1:1" ht="13" x14ac:dyDescent="0.15">
      <c r="A348" s="41"/>
    </row>
    <row r="349" spans="1:1" ht="13" x14ac:dyDescent="0.15">
      <c r="A349" s="41"/>
    </row>
    <row r="350" spans="1:1" ht="13" x14ac:dyDescent="0.15">
      <c r="A350" s="41"/>
    </row>
    <row r="351" spans="1:1" ht="13" x14ac:dyDescent="0.15">
      <c r="A351" s="41"/>
    </row>
    <row r="352" spans="1:1" ht="13" x14ac:dyDescent="0.15">
      <c r="A352" s="41"/>
    </row>
    <row r="353" spans="1:1" ht="13" x14ac:dyDescent="0.15">
      <c r="A353" s="41"/>
    </row>
    <row r="354" spans="1:1" ht="13" x14ac:dyDescent="0.15">
      <c r="A354" s="41"/>
    </row>
    <row r="355" spans="1:1" ht="13" x14ac:dyDescent="0.15">
      <c r="A355" s="41"/>
    </row>
    <row r="356" spans="1:1" ht="13" x14ac:dyDescent="0.15">
      <c r="A356" s="41"/>
    </row>
    <row r="357" spans="1:1" ht="13" x14ac:dyDescent="0.15">
      <c r="A357" s="41"/>
    </row>
    <row r="358" spans="1:1" ht="13" x14ac:dyDescent="0.15">
      <c r="A358" s="41"/>
    </row>
    <row r="359" spans="1:1" ht="13" x14ac:dyDescent="0.15">
      <c r="A359" s="41"/>
    </row>
    <row r="360" spans="1:1" ht="13" x14ac:dyDescent="0.15">
      <c r="A360" s="41"/>
    </row>
    <row r="361" spans="1:1" ht="13" x14ac:dyDescent="0.15">
      <c r="A361" s="41"/>
    </row>
    <row r="362" spans="1:1" ht="13" x14ac:dyDescent="0.15">
      <c r="A362" s="41"/>
    </row>
    <row r="363" spans="1:1" ht="13" x14ac:dyDescent="0.15">
      <c r="A363" s="41"/>
    </row>
    <row r="364" spans="1:1" ht="13" x14ac:dyDescent="0.15">
      <c r="A364" s="41"/>
    </row>
    <row r="365" spans="1:1" ht="13" x14ac:dyDescent="0.15">
      <c r="A365" s="41"/>
    </row>
    <row r="366" spans="1:1" ht="13" x14ac:dyDescent="0.15">
      <c r="A366" s="41"/>
    </row>
    <row r="367" spans="1:1" ht="13" x14ac:dyDescent="0.15">
      <c r="A367" s="41"/>
    </row>
    <row r="368" spans="1:1" ht="13" x14ac:dyDescent="0.15">
      <c r="A368" s="41"/>
    </row>
    <row r="369" spans="1:1" ht="13" x14ac:dyDescent="0.15">
      <c r="A369" s="41"/>
    </row>
    <row r="370" spans="1:1" ht="13" x14ac:dyDescent="0.15">
      <c r="A370" s="41"/>
    </row>
    <row r="371" spans="1:1" ht="13" x14ac:dyDescent="0.15">
      <c r="A371" s="41"/>
    </row>
    <row r="372" spans="1:1" ht="13" x14ac:dyDescent="0.15">
      <c r="A372" s="41"/>
    </row>
    <row r="373" spans="1:1" ht="13" x14ac:dyDescent="0.15">
      <c r="A373" s="41"/>
    </row>
    <row r="374" spans="1:1" ht="13" x14ac:dyDescent="0.15">
      <c r="A374" s="41"/>
    </row>
    <row r="375" spans="1:1" ht="13" x14ac:dyDescent="0.15">
      <c r="A375" s="41"/>
    </row>
    <row r="376" spans="1:1" ht="13" x14ac:dyDescent="0.15">
      <c r="A376" s="41"/>
    </row>
    <row r="377" spans="1:1" ht="13" x14ac:dyDescent="0.15">
      <c r="A377" s="41"/>
    </row>
    <row r="378" spans="1:1" ht="13" x14ac:dyDescent="0.15">
      <c r="A378" s="41"/>
    </row>
    <row r="379" spans="1:1" ht="13" x14ac:dyDescent="0.15">
      <c r="A379" s="41"/>
    </row>
    <row r="380" spans="1:1" ht="13" x14ac:dyDescent="0.15">
      <c r="A380" s="41"/>
    </row>
    <row r="381" spans="1:1" ht="13" x14ac:dyDescent="0.15">
      <c r="A381" s="41"/>
    </row>
    <row r="382" spans="1:1" ht="13" x14ac:dyDescent="0.15">
      <c r="A382" s="41"/>
    </row>
    <row r="383" spans="1:1" ht="13" x14ac:dyDescent="0.15">
      <c r="A383" s="41"/>
    </row>
    <row r="384" spans="1:1" ht="13" x14ac:dyDescent="0.15">
      <c r="A384" s="41"/>
    </row>
    <row r="385" spans="1:1" ht="13" x14ac:dyDescent="0.15">
      <c r="A385" s="41"/>
    </row>
    <row r="386" spans="1:1" ht="13" x14ac:dyDescent="0.15">
      <c r="A386" s="41"/>
    </row>
    <row r="387" spans="1:1" ht="13" x14ac:dyDescent="0.15">
      <c r="A387" s="41"/>
    </row>
    <row r="388" spans="1:1" ht="13" x14ac:dyDescent="0.15">
      <c r="A388" s="41"/>
    </row>
    <row r="389" spans="1:1" ht="13" x14ac:dyDescent="0.15">
      <c r="A389" s="41"/>
    </row>
    <row r="390" spans="1:1" ht="13" x14ac:dyDescent="0.15">
      <c r="A390" s="41"/>
    </row>
    <row r="391" spans="1:1" ht="13" x14ac:dyDescent="0.15">
      <c r="A391" s="41"/>
    </row>
    <row r="392" spans="1:1" ht="13" x14ac:dyDescent="0.15">
      <c r="A392" s="41"/>
    </row>
    <row r="393" spans="1:1" ht="13" x14ac:dyDescent="0.15">
      <c r="A393" s="41"/>
    </row>
    <row r="394" spans="1:1" ht="13" x14ac:dyDescent="0.15">
      <c r="A394" s="41"/>
    </row>
    <row r="395" spans="1:1" ht="13" x14ac:dyDescent="0.15">
      <c r="A395" s="41"/>
    </row>
    <row r="396" spans="1:1" ht="13" x14ac:dyDescent="0.15">
      <c r="A396" s="41"/>
    </row>
    <row r="397" spans="1:1" ht="13" x14ac:dyDescent="0.15">
      <c r="A397" s="41"/>
    </row>
    <row r="398" spans="1:1" ht="13" x14ac:dyDescent="0.15">
      <c r="A398" s="41"/>
    </row>
    <row r="399" spans="1:1" ht="13" x14ac:dyDescent="0.15">
      <c r="A399" s="41"/>
    </row>
    <row r="400" spans="1:1" ht="13" x14ac:dyDescent="0.15">
      <c r="A400" s="41"/>
    </row>
    <row r="401" spans="1:1" ht="13" x14ac:dyDescent="0.15">
      <c r="A401" s="41"/>
    </row>
    <row r="402" spans="1:1" ht="13" x14ac:dyDescent="0.15">
      <c r="A402" s="41"/>
    </row>
    <row r="403" spans="1:1" ht="13" x14ac:dyDescent="0.15">
      <c r="A403" s="41"/>
    </row>
    <row r="404" spans="1:1" ht="13" x14ac:dyDescent="0.15">
      <c r="A404" s="41"/>
    </row>
    <row r="405" spans="1:1" ht="13" x14ac:dyDescent="0.15">
      <c r="A405" s="41"/>
    </row>
    <row r="406" spans="1:1" ht="13" x14ac:dyDescent="0.15">
      <c r="A406" s="41"/>
    </row>
    <row r="407" spans="1:1" ht="13" x14ac:dyDescent="0.15">
      <c r="A407" s="41"/>
    </row>
    <row r="408" spans="1:1" ht="13" x14ac:dyDescent="0.15">
      <c r="A408" s="41"/>
    </row>
    <row r="409" spans="1:1" ht="13" x14ac:dyDescent="0.15">
      <c r="A409" s="41"/>
    </row>
    <row r="410" spans="1:1" ht="13" x14ac:dyDescent="0.15">
      <c r="A410" s="41"/>
    </row>
    <row r="411" spans="1:1" ht="13" x14ac:dyDescent="0.15">
      <c r="A411" s="41"/>
    </row>
    <row r="412" spans="1:1" ht="13" x14ac:dyDescent="0.15">
      <c r="A412" s="41"/>
    </row>
    <row r="413" spans="1:1" ht="13" x14ac:dyDescent="0.15">
      <c r="A413" s="41"/>
    </row>
    <row r="414" spans="1:1" ht="13" x14ac:dyDescent="0.15">
      <c r="A414" s="41"/>
    </row>
    <row r="415" spans="1:1" ht="13" x14ac:dyDescent="0.15">
      <c r="A415" s="41"/>
    </row>
    <row r="416" spans="1:1" ht="13" x14ac:dyDescent="0.15">
      <c r="A416" s="41"/>
    </row>
    <row r="417" spans="1:1" ht="13" x14ac:dyDescent="0.15">
      <c r="A417" s="41"/>
    </row>
    <row r="418" spans="1:1" ht="13" x14ac:dyDescent="0.15">
      <c r="A418" s="41"/>
    </row>
    <row r="419" spans="1:1" ht="13" x14ac:dyDescent="0.15">
      <c r="A419" s="41"/>
    </row>
    <row r="420" spans="1:1" ht="13" x14ac:dyDescent="0.15">
      <c r="A420" s="41"/>
    </row>
    <row r="421" spans="1:1" ht="13" x14ac:dyDescent="0.15">
      <c r="A421" s="41"/>
    </row>
    <row r="422" spans="1:1" ht="13" x14ac:dyDescent="0.15">
      <c r="A422" s="41"/>
    </row>
    <row r="423" spans="1:1" ht="13" x14ac:dyDescent="0.15">
      <c r="A423" s="41"/>
    </row>
    <row r="424" spans="1:1" ht="13" x14ac:dyDescent="0.15">
      <c r="A424" s="41"/>
    </row>
    <row r="425" spans="1:1" ht="13" x14ac:dyDescent="0.15">
      <c r="A425" s="41"/>
    </row>
    <row r="426" spans="1:1" ht="13" x14ac:dyDescent="0.15">
      <c r="A426" s="41"/>
    </row>
    <row r="427" spans="1:1" ht="13" x14ac:dyDescent="0.15">
      <c r="A427" s="41"/>
    </row>
    <row r="428" spans="1:1" ht="13" x14ac:dyDescent="0.15">
      <c r="A428" s="41"/>
    </row>
    <row r="429" spans="1:1" ht="13" x14ac:dyDescent="0.15">
      <c r="A429" s="41"/>
    </row>
    <row r="430" spans="1:1" ht="13" x14ac:dyDescent="0.15">
      <c r="A430" s="41"/>
    </row>
    <row r="431" spans="1:1" ht="13" x14ac:dyDescent="0.15">
      <c r="A431" s="41"/>
    </row>
    <row r="432" spans="1:1" ht="13" x14ac:dyDescent="0.15">
      <c r="A432" s="41"/>
    </row>
    <row r="433" spans="1:1" ht="13" x14ac:dyDescent="0.15">
      <c r="A433" s="41"/>
    </row>
    <row r="434" spans="1:1" ht="13" x14ac:dyDescent="0.15">
      <c r="A434" s="41"/>
    </row>
    <row r="435" spans="1:1" ht="13" x14ac:dyDescent="0.15">
      <c r="A435" s="41"/>
    </row>
    <row r="436" spans="1:1" ht="13" x14ac:dyDescent="0.15">
      <c r="A436" s="41"/>
    </row>
    <row r="437" spans="1:1" ht="13" x14ac:dyDescent="0.15">
      <c r="A437" s="41"/>
    </row>
    <row r="438" spans="1:1" ht="13" x14ac:dyDescent="0.15">
      <c r="A438" s="41"/>
    </row>
    <row r="439" spans="1:1" ht="13" x14ac:dyDescent="0.15">
      <c r="A439" s="41"/>
    </row>
    <row r="440" spans="1:1" ht="13" x14ac:dyDescent="0.15">
      <c r="A440" s="41"/>
    </row>
    <row r="441" spans="1:1" ht="13" x14ac:dyDescent="0.15">
      <c r="A441" s="41"/>
    </row>
    <row r="442" spans="1:1" ht="13" x14ac:dyDescent="0.15">
      <c r="A442" s="41"/>
    </row>
    <row r="443" spans="1:1" ht="13" x14ac:dyDescent="0.15">
      <c r="A443" s="41"/>
    </row>
    <row r="444" spans="1:1" ht="13" x14ac:dyDescent="0.15">
      <c r="A444" s="41"/>
    </row>
    <row r="445" spans="1:1" ht="13" x14ac:dyDescent="0.15">
      <c r="A445" s="41"/>
    </row>
    <row r="446" spans="1:1" ht="13" x14ac:dyDescent="0.15">
      <c r="A446" s="41"/>
    </row>
    <row r="447" spans="1:1" ht="13" x14ac:dyDescent="0.15">
      <c r="A447" s="41"/>
    </row>
    <row r="448" spans="1:1" ht="13" x14ac:dyDescent="0.15">
      <c r="A448" s="41"/>
    </row>
    <row r="449" spans="1:1" ht="13" x14ac:dyDescent="0.15">
      <c r="A449" s="41"/>
    </row>
    <row r="450" spans="1:1" ht="13" x14ac:dyDescent="0.15">
      <c r="A450" s="41"/>
    </row>
    <row r="451" spans="1:1" ht="13" x14ac:dyDescent="0.15">
      <c r="A451" s="41"/>
    </row>
    <row r="452" spans="1:1" ht="13" x14ac:dyDescent="0.15">
      <c r="A452" s="41"/>
    </row>
    <row r="453" spans="1:1" ht="13" x14ac:dyDescent="0.15">
      <c r="A453" s="41"/>
    </row>
    <row r="454" spans="1:1" ht="13" x14ac:dyDescent="0.15">
      <c r="A454" s="41"/>
    </row>
    <row r="455" spans="1:1" ht="13" x14ac:dyDescent="0.15">
      <c r="A455" s="41"/>
    </row>
    <row r="456" spans="1:1" ht="13" x14ac:dyDescent="0.15">
      <c r="A456" s="41"/>
    </row>
    <row r="457" spans="1:1" ht="13" x14ac:dyDescent="0.15">
      <c r="A457" s="41"/>
    </row>
    <row r="458" spans="1:1" ht="13" x14ac:dyDescent="0.15">
      <c r="A458" s="41"/>
    </row>
    <row r="459" spans="1:1" ht="13" x14ac:dyDescent="0.15">
      <c r="A459" s="41"/>
    </row>
    <row r="460" spans="1:1" ht="13" x14ac:dyDescent="0.15">
      <c r="A460" s="41"/>
    </row>
    <row r="461" spans="1:1" ht="13" x14ac:dyDescent="0.15">
      <c r="A461" s="41"/>
    </row>
    <row r="462" spans="1:1" ht="13" x14ac:dyDescent="0.15">
      <c r="A462" s="41"/>
    </row>
    <row r="463" spans="1:1" ht="13" x14ac:dyDescent="0.15">
      <c r="A463" s="41"/>
    </row>
    <row r="464" spans="1:1" ht="13" x14ac:dyDescent="0.15">
      <c r="A464" s="41"/>
    </row>
    <row r="465" spans="1:1" ht="13" x14ac:dyDescent="0.15">
      <c r="A465" s="41"/>
    </row>
    <row r="466" spans="1:1" ht="13" x14ac:dyDescent="0.15">
      <c r="A466" s="41"/>
    </row>
    <row r="467" spans="1:1" ht="13" x14ac:dyDescent="0.15">
      <c r="A467" s="41"/>
    </row>
    <row r="468" spans="1:1" ht="13" x14ac:dyDescent="0.15">
      <c r="A468" s="41"/>
    </row>
    <row r="469" spans="1:1" ht="13" x14ac:dyDescent="0.15">
      <c r="A469" s="41"/>
    </row>
    <row r="470" spans="1:1" ht="13" x14ac:dyDescent="0.15">
      <c r="A470" s="41"/>
    </row>
    <row r="471" spans="1:1" ht="13" x14ac:dyDescent="0.15">
      <c r="A471" s="41"/>
    </row>
    <row r="472" spans="1:1" ht="13" x14ac:dyDescent="0.15">
      <c r="A472" s="41"/>
    </row>
    <row r="473" spans="1:1" ht="13" x14ac:dyDescent="0.15">
      <c r="A473" s="41"/>
    </row>
    <row r="474" spans="1:1" ht="13" x14ac:dyDescent="0.15">
      <c r="A474" s="41"/>
    </row>
    <row r="475" spans="1:1" ht="13" x14ac:dyDescent="0.15">
      <c r="A475" s="41"/>
    </row>
    <row r="476" spans="1:1" ht="13" x14ac:dyDescent="0.15">
      <c r="A476" s="41"/>
    </row>
    <row r="477" spans="1:1" ht="13" x14ac:dyDescent="0.15">
      <c r="A477" s="41"/>
    </row>
    <row r="478" spans="1:1" ht="13" x14ac:dyDescent="0.15">
      <c r="A478" s="41"/>
    </row>
    <row r="479" spans="1:1" ht="13" x14ac:dyDescent="0.15">
      <c r="A479" s="41"/>
    </row>
    <row r="480" spans="1:1" ht="13" x14ac:dyDescent="0.15">
      <c r="A480" s="41"/>
    </row>
    <row r="481" spans="1:1" ht="13" x14ac:dyDescent="0.15">
      <c r="A481" s="41"/>
    </row>
    <row r="482" spans="1:1" ht="13" x14ac:dyDescent="0.15">
      <c r="A482" s="41"/>
    </row>
    <row r="483" spans="1:1" ht="13" x14ac:dyDescent="0.15">
      <c r="A483" s="41"/>
    </row>
    <row r="484" spans="1:1" ht="13" x14ac:dyDescent="0.15">
      <c r="A484" s="41"/>
    </row>
    <row r="485" spans="1:1" ht="13" x14ac:dyDescent="0.15">
      <c r="A485" s="41"/>
    </row>
    <row r="486" spans="1:1" ht="13" x14ac:dyDescent="0.15">
      <c r="A486" s="41"/>
    </row>
    <row r="487" spans="1:1" ht="13" x14ac:dyDescent="0.15">
      <c r="A487" s="41"/>
    </row>
    <row r="488" spans="1:1" ht="13" x14ac:dyDescent="0.15">
      <c r="A488" s="41"/>
    </row>
    <row r="489" spans="1:1" ht="13" x14ac:dyDescent="0.15">
      <c r="A489" s="41"/>
    </row>
    <row r="490" spans="1:1" ht="13" x14ac:dyDescent="0.15">
      <c r="A490" s="41"/>
    </row>
    <row r="491" spans="1:1" ht="13" x14ac:dyDescent="0.15">
      <c r="A491" s="41"/>
    </row>
    <row r="492" spans="1:1" ht="13" x14ac:dyDescent="0.15">
      <c r="A492" s="41"/>
    </row>
    <row r="493" spans="1:1" ht="13" x14ac:dyDescent="0.15">
      <c r="A493" s="41"/>
    </row>
    <row r="494" spans="1:1" ht="13" x14ac:dyDescent="0.15">
      <c r="A494" s="41"/>
    </row>
    <row r="495" spans="1:1" ht="13" x14ac:dyDescent="0.15">
      <c r="A495" s="41"/>
    </row>
    <row r="496" spans="1:1" ht="13" x14ac:dyDescent="0.15">
      <c r="A496" s="41"/>
    </row>
    <row r="497" spans="1:1" ht="13" x14ac:dyDescent="0.15">
      <c r="A497" s="41"/>
    </row>
    <row r="498" spans="1:1" ht="13" x14ac:dyDescent="0.15">
      <c r="A498" s="41"/>
    </row>
    <row r="499" spans="1:1" ht="13" x14ac:dyDescent="0.15">
      <c r="A499" s="41"/>
    </row>
    <row r="500" spans="1:1" ht="13" x14ac:dyDescent="0.15">
      <c r="A500" s="41"/>
    </row>
    <row r="501" spans="1:1" ht="13" x14ac:dyDescent="0.15">
      <c r="A501" s="41"/>
    </row>
    <row r="502" spans="1:1" ht="13" x14ac:dyDescent="0.15">
      <c r="A502" s="41"/>
    </row>
    <row r="503" spans="1:1" ht="13" x14ac:dyDescent="0.15">
      <c r="A503" s="41"/>
    </row>
    <row r="504" spans="1:1" ht="13" x14ac:dyDescent="0.15">
      <c r="A504" s="41"/>
    </row>
    <row r="505" spans="1:1" ht="13" x14ac:dyDescent="0.15">
      <c r="A505" s="41"/>
    </row>
    <row r="506" spans="1:1" ht="13" x14ac:dyDescent="0.15">
      <c r="A506" s="41"/>
    </row>
    <row r="507" spans="1:1" ht="13" x14ac:dyDescent="0.15">
      <c r="A507" s="41"/>
    </row>
    <row r="508" spans="1:1" ht="13" x14ac:dyDescent="0.15">
      <c r="A508" s="41"/>
    </row>
    <row r="509" spans="1:1" ht="13" x14ac:dyDescent="0.15">
      <c r="A509" s="41"/>
    </row>
    <row r="510" spans="1:1" ht="13" x14ac:dyDescent="0.15">
      <c r="A510" s="41"/>
    </row>
    <row r="511" spans="1:1" ht="13" x14ac:dyDescent="0.15">
      <c r="A511" s="41"/>
    </row>
    <row r="512" spans="1:1" ht="13" x14ac:dyDescent="0.15">
      <c r="A512" s="41"/>
    </row>
    <row r="513" spans="1:1" ht="13" x14ac:dyDescent="0.15">
      <c r="A513" s="41"/>
    </row>
    <row r="514" spans="1:1" ht="13" x14ac:dyDescent="0.15">
      <c r="A514" s="41"/>
    </row>
    <row r="515" spans="1:1" ht="13" x14ac:dyDescent="0.15">
      <c r="A515" s="41"/>
    </row>
    <row r="516" spans="1:1" ht="13" x14ac:dyDescent="0.15">
      <c r="A516" s="41"/>
    </row>
    <row r="517" spans="1:1" ht="13" x14ac:dyDescent="0.15">
      <c r="A517" s="41"/>
    </row>
    <row r="518" spans="1:1" ht="13" x14ac:dyDescent="0.15">
      <c r="A518" s="41"/>
    </row>
    <row r="519" spans="1:1" ht="13" x14ac:dyDescent="0.15">
      <c r="A519" s="41"/>
    </row>
    <row r="520" spans="1:1" ht="13" x14ac:dyDescent="0.15">
      <c r="A520" s="41"/>
    </row>
    <row r="521" spans="1:1" ht="13" x14ac:dyDescent="0.15">
      <c r="A521" s="41"/>
    </row>
    <row r="522" spans="1:1" ht="13" x14ac:dyDescent="0.15">
      <c r="A522" s="41"/>
    </row>
    <row r="523" spans="1:1" ht="13" x14ac:dyDescent="0.15">
      <c r="A523" s="41"/>
    </row>
    <row r="524" spans="1:1" ht="13" x14ac:dyDescent="0.15">
      <c r="A524" s="41"/>
    </row>
    <row r="525" spans="1:1" ht="13" x14ac:dyDescent="0.15">
      <c r="A525" s="41"/>
    </row>
    <row r="526" spans="1:1" ht="13" x14ac:dyDescent="0.15">
      <c r="A526" s="41"/>
    </row>
    <row r="527" spans="1:1" ht="13" x14ac:dyDescent="0.15">
      <c r="A527" s="41"/>
    </row>
    <row r="528" spans="1:1" ht="13" x14ac:dyDescent="0.15">
      <c r="A528" s="41"/>
    </row>
    <row r="529" spans="1:1" ht="13" x14ac:dyDescent="0.15">
      <c r="A529" s="41"/>
    </row>
    <row r="530" spans="1:1" ht="13" x14ac:dyDescent="0.15">
      <c r="A530" s="41"/>
    </row>
    <row r="531" spans="1:1" ht="13" x14ac:dyDescent="0.15">
      <c r="A531" s="41"/>
    </row>
    <row r="532" spans="1:1" ht="13" x14ac:dyDescent="0.15">
      <c r="A532" s="41"/>
    </row>
    <row r="533" spans="1:1" ht="13" x14ac:dyDescent="0.15">
      <c r="A533" s="41"/>
    </row>
    <row r="534" spans="1:1" ht="13" x14ac:dyDescent="0.15">
      <c r="A534" s="41"/>
    </row>
    <row r="535" spans="1:1" ht="13" x14ac:dyDescent="0.15">
      <c r="A535" s="41"/>
    </row>
    <row r="536" spans="1:1" ht="13" x14ac:dyDescent="0.15">
      <c r="A536" s="41"/>
    </row>
    <row r="537" spans="1:1" ht="13" x14ac:dyDescent="0.15">
      <c r="A537" s="41"/>
    </row>
    <row r="538" spans="1:1" ht="13" x14ac:dyDescent="0.15">
      <c r="A538" s="41"/>
    </row>
    <row r="539" spans="1:1" ht="13" x14ac:dyDescent="0.15">
      <c r="A539" s="41"/>
    </row>
    <row r="540" spans="1:1" ht="13" x14ac:dyDescent="0.15">
      <c r="A540" s="41"/>
    </row>
    <row r="541" spans="1:1" ht="13" x14ac:dyDescent="0.15">
      <c r="A541" s="41"/>
    </row>
    <row r="542" spans="1:1" ht="13" x14ac:dyDescent="0.15">
      <c r="A542" s="41"/>
    </row>
    <row r="543" spans="1:1" ht="13" x14ac:dyDescent="0.15">
      <c r="A543" s="41"/>
    </row>
    <row r="544" spans="1:1" ht="13" x14ac:dyDescent="0.15">
      <c r="A544" s="41"/>
    </row>
    <row r="545" spans="1:1" ht="13" x14ac:dyDescent="0.15">
      <c r="A545" s="41"/>
    </row>
    <row r="546" spans="1:1" ht="13" x14ac:dyDescent="0.15">
      <c r="A546" s="41"/>
    </row>
    <row r="547" spans="1:1" ht="13" x14ac:dyDescent="0.15">
      <c r="A547" s="41"/>
    </row>
    <row r="548" spans="1:1" ht="13" x14ac:dyDescent="0.15">
      <c r="A548" s="41"/>
    </row>
    <row r="549" spans="1:1" ht="13" x14ac:dyDescent="0.15">
      <c r="A549" s="41"/>
    </row>
    <row r="550" spans="1:1" ht="13" x14ac:dyDescent="0.15">
      <c r="A550" s="41"/>
    </row>
    <row r="551" spans="1:1" ht="13" x14ac:dyDescent="0.15">
      <c r="A551" s="41"/>
    </row>
    <row r="552" spans="1:1" ht="13" x14ac:dyDescent="0.15">
      <c r="A552" s="41"/>
    </row>
    <row r="553" spans="1:1" ht="13" x14ac:dyDescent="0.15">
      <c r="A553" s="41"/>
    </row>
    <row r="554" spans="1:1" ht="13" x14ac:dyDescent="0.15">
      <c r="A554" s="41"/>
    </row>
    <row r="555" spans="1:1" ht="13" x14ac:dyDescent="0.15">
      <c r="A555" s="41"/>
    </row>
    <row r="556" spans="1:1" ht="13" x14ac:dyDescent="0.15">
      <c r="A556" s="41"/>
    </row>
    <row r="557" spans="1:1" ht="13" x14ac:dyDescent="0.15">
      <c r="A557" s="41"/>
    </row>
    <row r="558" spans="1:1" ht="13" x14ac:dyDescent="0.15">
      <c r="A558" s="41"/>
    </row>
    <row r="559" spans="1:1" ht="13" x14ac:dyDescent="0.15">
      <c r="A559" s="41"/>
    </row>
    <row r="560" spans="1:1" ht="13" x14ac:dyDescent="0.15">
      <c r="A560" s="41"/>
    </row>
    <row r="561" spans="1:1" ht="13" x14ac:dyDescent="0.15">
      <c r="A561" s="41"/>
    </row>
    <row r="562" spans="1:1" ht="13" x14ac:dyDescent="0.15">
      <c r="A562" s="41"/>
    </row>
    <row r="563" spans="1:1" ht="13" x14ac:dyDescent="0.15">
      <c r="A563" s="41"/>
    </row>
    <row r="564" spans="1:1" ht="13" x14ac:dyDescent="0.15">
      <c r="A564" s="41"/>
    </row>
    <row r="565" spans="1:1" ht="13" x14ac:dyDescent="0.15">
      <c r="A565" s="41"/>
    </row>
    <row r="566" spans="1:1" ht="13" x14ac:dyDescent="0.15">
      <c r="A566" s="41"/>
    </row>
    <row r="567" spans="1:1" ht="13" x14ac:dyDescent="0.15">
      <c r="A567" s="41"/>
    </row>
    <row r="568" spans="1:1" ht="13" x14ac:dyDescent="0.15">
      <c r="A568" s="41"/>
    </row>
    <row r="569" spans="1:1" ht="13" x14ac:dyDescent="0.15">
      <c r="A569" s="41"/>
    </row>
    <row r="570" spans="1:1" ht="13" x14ac:dyDescent="0.15">
      <c r="A570" s="41"/>
    </row>
    <row r="571" spans="1:1" ht="13" x14ac:dyDescent="0.15">
      <c r="A571" s="41"/>
    </row>
    <row r="572" spans="1:1" ht="13" x14ac:dyDescent="0.15">
      <c r="A572" s="41"/>
    </row>
    <row r="573" spans="1:1" ht="13" x14ac:dyDescent="0.15">
      <c r="A573" s="41"/>
    </row>
    <row r="574" spans="1:1" ht="13" x14ac:dyDescent="0.15">
      <c r="A574" s="41"/>
    </row>
    <row r="575" spans="1:1" ht="13" x14ac:dyDescent="0.15">
      <c r="A575" s="41"/>
    </row>
    <row r="576" spans="1:1" ht="13" x14ac:dyDescent="0.15">
      <c r="A576" s="41"/>
    </row>
    <row r="577" spans="1:1" ht="13" x14ac:dyDescent="0.15">
      <c r="A577" s="41"/>
    </row>
    <row r="578" spans="1:1" ht="13" x14ac:dyDescent="0.15">
      <c r="A578" s="41"/>
    </row>
    <row r="579" spans="1:1" ht="13" x14ac:dyDescent="0.15">
      <c r="A579" s="41"/>
    </row>
    <row r="580" spans="1:1" ht="13" x14ac:dyDescent="0.15">
      <c r="A580" s="41"/>
    </row>
    <row r="581" spans="1:1" ht="13" x14ac:dyDescent="0.15">
      <c r="A581" s="41"/>
    </row>
    <row r="582" spans="1:1" ht="13" x14ac:dyDescent="0.15">
      <c r="A582" s="41"/>
    </row>
    <row r="583" spans="1:1" ht="13" x14ac:dyDescent="0.15">
      <c r="A583" s="41"/>
    </row>
    <row r="584" spans="1:1" ht="13" x14ac:dyDescent="0.15">
      <c r="A584" s="41"/>
    </row>
    <row r="585" spans="1:1" ht="13" x14ac:dyDescent="0.15">
      <c r="A585" s="41"/>
    </row>
    <row r="586" spans="1:1" ht="13" x14ac:dyDescent="0.15">
      <c r="A586" s="41"/>
    </row>
    <row r="587" spans="1:1" ht="13" x14ac:dyDescent="0.15">
      <c r="A587" s="41"/>
    </row>
    <row r="588" spans="1:1" ht="13" x14ac:dyDescent="0.15">
      <c r="A588" s="41"/>
    </row>
    <row r="589" spans="1:1" ht="13" x14ac:dyDescent="0.15">
      <c r="A589" s="41"/>
    </row>
    <row r="590" spans="1:1" ht="13" x14ac:dyDescent="0.15">
      <c r="A590" s="41"/>
    </row>
    <row r="591" spans="1:1" ht="13" x14ac:dyDescent="0.15">
      <c r="A591" s="41"/>
    </row>
    <row r="592" spans="1:1" ht="13" x14ac:dyDescent="0.15">
      <c r="A592" s="41"/>
    </row>
    <row r="593" spans="1:1" ht="13" x14ac:dyDescent="0.15">
      <c r="A593" s="41"/>
    </row>
    <row r="594" spans="1:1" ht="13" x14ac:dyDescent="0.15">
      <c r="A594" s="41"/>
    </row>
    <row r="595" spans="1:1" ht="13" x14ac:dyDescent="0.15">
      <c r="A595" s="41"/>
    </row>
    <row r="596" spans="1:1" ht="13" x14ac:dyDescent="0.15">
      <c r="A596" s="41"/>
    </row>
    <row r="597" spans="1:1" ht="13" x14ac:dyDescent="0.15">
      <c r="A597" s="41"/>
    </row>
    <row r="598" spans="1:1" ht="13" x14ac:dyDescent="0.15">
      <c r="A598" s="41"/>
    </row>
    <row r="599" spans="1:1" ht="13" x14ac:dyDescent="0.15">
      <c r="A599" s="41"/>
    </row>
    <row r="600" spans="1:1" ht="13" x14ac:dyDescent="0.15">
      <c r="A600" s="41"/>
    </row>
    <row r="601" spans="1:1" ht="13" x14ac:dyDescent="0.15">
      <c r="A601" s="41"/>
    </row>
    <row r="602" spans="1:1" ht="13" x14ac:dyDescent="0.15">
      <c r="A602" s="41"/>
    </row>
    <row r="603" spans="1:1" ht="13" x14ac:dyDescent="0.15">
      <c r="A603" s="41"/>
    </row>
    <row r="604" spans="1:1" ht="13" x14ac:dyDescent="0.15">
      <c r="A604" s="41"/>
    </row>
    <row r="605" spans="1:1" ht="13" x14ac:dyDescent="0.15">
      <c r="A605" s="41"/>
    </row>
    <row r="606" spans="1:1" ht="13" x14ac:dyDescent="0.15">
      <c r="A606" s="41"/>
    </row>
    <row r="607" spans="1:1" ht="13" x14ac:dyDescent="0.15">
      <c r="A607" s="41"/>
    </row>
    <row r="608" spans="1:1" ht="13" x14ac:dyDescent="0.15">
      <c r="A608" s="41"/>
    </row>
    <row r="609" spans="1:1" ht="13" x14ac:dyDescent="0.15">
      <c r="A609" s="41"/>
    </row>
    <row r="610" spans="1:1" ht="13" x14ac:dyDescent="0.15">
      <c r="A610" s="41"/>
    </row>
    <row r="611" spans="1:1" ht="13" x14ac:dyDescent="0.15">
      <c r="A611" s="41"/>
    </row>
    <row r="612" spans="1:1" ht="13" x14ac:dyDescent="0.15">
      <c r="A612" s="41"/>
    </row>
    <row r="613" spans="1:1" ht="13" x14ac:dyDescent="0.15">
      <c r="A613" s="41"/>
    </row>
    <row r="614" spans="1:1" ht="13" x14ac:dyDescent="0.15">
      <c r="A614" s="41"/>
    </row>
    <row r="615" spans="1:1" ht="13" x14ac:dyDescent="0.15">
      <c r="A615" s="41"/>
    </row>
    <row r="616" spans="1:1" ht="13" x14ac:dyDescent="0.15">
      <c r="A616" s="41"/>
    </row>
    <row r="617" spans="1:1" ht="13" x14ac:dyDescent="0.15">
      <c r="A617" s="41"/>
    </row>
    <row r="618" spans="1:1" ht="13" x14ac:dyDescent="0.15">
      <c r="A618" s="41"/>
    </row>
    <row r="619" spans="1:1" ht="13" x14ac:dyDescent="0.15">
      <c r="A619" s="41"/>
    </row>
    <row r="620" spans="1:1" ht="13" x14ac:dyDescent="0.15">
      <c r="A620" s="41"/>
    </row>
    <row r="621" spans="1:1" ht="13" x14ac:dyDescent="0.15">
      <c r="A621" s="41"/>
    </row>
    <row r="622" spans="1:1" ht="13" x14ac:dyDescent="0.15">
      <c r="A622" s="41"/>
    </row>
    <row r="623" spans="1:1" ht="13" x14ac:dyDescent="0.15">
      <c r="A623" s="41"/>
    </row>
    <row r="624" spans="1:1" ht="13" x14ac:dyDescent="0.15">
      <c r="A624" s="41"/>
    </row>
    <row r="625" spans="1:1" ht="13" x14ac:dyDescent="0.15">
      <c r="A625" s="41"/>
    </row>
    <row r="626" spans="1:1" ht="13" x14ac:dyDescent="0.15">
      <c r="A626" s="41"/>
    </row>
    <row r="627" spans="1:1" ht="13" x14ac:dyDescent="0.15">
      <c r="A627" s="41"/>
    </row>
    <row r="628" spans="1:1" ht="13" x14ac:dyDescent="0.15">
      <c r="A628" s="41"/>
    </row>
    <row r="629" spans="1:1" ht="13" x14ac:dyDescent="0.15">
      <c r="A629" s="41"/>
    </row>
    <row r="630" spans="1:1" ht="13" x14ac:dyDescent="0.15">
      <c r="A630" s="41"/>
    </row>
    <row r="631" spans="1:1" ht="13" x14ac:dyDescent="0.15">
      <c r="A631" s="41"/>
    </row>
    <row r="632" spans="1:1" ht="13" x14ac:dyDescent="0.15">
      <c r="A632" s="41"/>
    </row>
    <row r="633" spans="1:1" ht="13" x14ac:dyDescent="0.15">
      <c r="A633" s="41"/>
    </row>
    <row r="634" spans="1:1" ht="13" x14ac:dyDescent="0.15">
      <c r="A634" s="41"/>
    </row>
    <row r="635" spans="1:1" ht="13" x14ac:dyDescent="0.15">
      <c r="A635" s="41"/>
    </row>
    <row r="636" spans="1:1" ht="13" x14ac:dyDescent="0.15">
      <c r="A636" s="41"/>
    </row>
    <row r="637" spans="1:1" ht="13" x14ac:dyDescent="0.15">
      <c r="A637" s="41"/>
    </row>
    <row r="638" spans="1:1" ht="13" x14ac:dyDescent="0.15">
      <c r="A638" s="41"/>
    </row>
    <row r="639" spans="1:1" ht="13" x14ac:dyDescent="0.15">
      <c r="A639" s="41"/>
    </row>
    <row r="640" spans="1:1" ht="13" x14ac:dyDescent="0.15">
      <c r="A640" s="41"/>
    </row>
    <row r="641" spans="1:1" ht="13" x14ac:dyDescent="0.15">
      <c r="A641" s="41"/>
    </row>
    <row r="642" spans="1:1" ht="13" x14ac:dyDescent="0.15">
      <c r="A642" s="41"/>
    </row>
    <row r="643" spans="1:1" ht="13" x14ac:dyDescent="0.15">
      <c r="A643" s="41"/>
    </row>
    <row r="644" spans="1:1" ht="13" x14ac:dyDescent="0.15">
      <c r="A644" s="41"/>
    </row>
    <row r="645" spans="1:1" ht="13" x14ac:dyDescent="0.15">
      <c r="A645" s="41"/>
    </row>
    <row r="646" spans="1:1" ht="13" x14ac:dyDescent="0.15">
      <c r="A646" s="41"/>
    </row>
    <row r="647" spans="1:1" ht="13" x14ac:dyDescent="0.15">
      <c r="A647" s="41"/>
    </row>
    <row r="648" spans="1:1" ht="13" x14ac:dyDescent="0.15">
      <c r="A648" s="41"/>
    </row>
    <row r="649" spans="1:1" ht="13" x14ac:dyDescent="0.15">
      <c r="A649" s="41"/>
    </row>
    <row r="650" spans="1:1" ht="13" x14ac:dyDescent="0.15">
      <c r="A650" s="41"/>
    </row>
    <row r="651" spans="1:1" ht="13" x14ac:dyDescent="0.15">
      <c r="A651" s="41"/>
    </row>
    <row r="652" spans="1:1" ht="13" x14ac:dyDescent="0.15">
      <c r="A652" s="41"/>
    </row>
    <row r="653" spans="1:1" ht="13" x14ac:dyDescent="0.15">
      <c r="A653" s="41"/>
    </row>
    <row r="654" spans="1:1" ht="13" x14ac:dyDescent="0.15">
      <c r="A654" s="41"/>
    </row>
    <row r="655" spans="1:1" ht="13" x14ac:dyDescent="0.15">
      <c r="A655" s="41"/>
    </row>
    <row r="656" spans="1:1" ht="13" x14ac:dyDescent="0.15">
      <c r="A656" s="41"/>
    </row>
    <row r="657" spans="1:1" ht="13" x14ac:dyDescent="0.15">
      <c r="A657" s="41"/>
    </row>
    <row r="658" spans="1:1" ht="13" x14ac:dyDescent="0.15">
      <c r="A658" s="41"/>
    </row>
    <row r="659" spans="1:1" ht="13" x14ac:dyDescent="0.15">
      <c r="A659" s="41"/>
    </row>
    <row r="660" spans="1:1" ht="13" x14ac:dyDescent="0.15">
      <c r="A660" s="41"/>
    </row>
    <row r="661" spans="1:1" ht="13" x14ac:dyDescent="0.15">
      <c r="A661" s="41"/>
    </row>
    <row r="662" spans="1:1" ht="13" x14ac:dyDescent="0.15">
      <c r="A662" s="41"/>
    </row>
    <row r="663" spans="1:1" ht="13" x14ac:dyDescent="0.15">
      <c r="A663" s="41"/>
    </row>
    <row r="664" spans="1:1" ht="13" x14ac:dyDescent="0.15">
      <c r="A664" s="41"/>
    </row>
    <row r="665" spans="1:1" ht="13" x14ac:dyDescent="0.15">
      <c r="A665" s="41"/>
    </row>
    <row r="666" spans="1:1" ht="13" x14ac:dyDescent="0.15">
      <c r="A666" s="41"/>
    </row>
    <row r="667" spans="1:1" ht="13" x14ac:dyDescent="0.15">
      <c r="A667" s="41"/>
    </row>
    <row r="668" spans="1:1" ht="13" x14ac:dyDescent="0.15">
      <c r="A668" s="41"/>
    </row>
    <row r="669" spans="1:1" ht="13" x14ac:dyDescent="0.15">
      <c r="A669" s="41"/>
    </row>
    <row r="670" spans="1:1" ht="13" x14ac:dyDescent="0.15">
      <c r="A670" s="41"/>
    </row>
    <row r="671" spans="1:1" ht="13" x14ac:dyDescent="0.15">
      <c r="A671" s="41"/>
    </row>
    <row r="672" spans="1:1" ht="13" x14ac:dyDescent="0.15">
      <c r="A672" s="41"/>
    </row>
    <row r="673" spans="1:1" ht="13" x14ac:dyDescent="0.15">
      <c r="A673" s="41"/>
    </row>
    <row r="674" spans="1:1" ht="13" x14ac:dyDescent="0.15">
      <c r="A674" s="41"/>
    </row>
    <row r="675" spans="1:1" ht="13" x14ac:dyDescent="0.15">
      <c r="A675" s="41"/>
    </row>
    <row r="676" spans="1:1" ht="13" x14ac:dyDescent="0.15">
      <c r="A676" s="41"/>
    </row>
    <row r="677" spans="1:1" ht="13" x14ac:dyDescent="0.15">
      <c r="A677" s="41"/>
    </row>
    <row r="678" spans="1:1" ht="13" x14ac:dyDescent="0.15">
      <c r="A678" s="41"/>
    </row>
    <row r="679" spans="1:1" ht="13" x14ac:dyDescent="0.15">
      <c r="A679" s="41"/>
    </row>
    <row r="680" spans="1:1" ht="13" x14ac:dyDescent="0.15">
      <c r="A680" s="41"/>
    </row>
    <row r="681" spans="1:1" ht="13" x14ac:dyDescent="0.15">
      <c r="A681" s="41"/>
    </row>
    <row r="682" spans="1:1" ht="13" x14ac:dyDescent="0.15">
      <c r="A682" s="41"/>
    </row>
    <row r="683" spans="1:1" ht="13" x14ac:dyDescent="0.15">
      <c r="A683" s="41"/>
    </row>
    <row r="684" spans="1:1" ht="13" x14ac:dyDescent="0.15">
      <c r="A684" s="41"/>
    </row>
    <row r="685" spans="1:1" ht="13" x14ac:dyDescent="0.15">
      <c r="A685" s="41"/>
    </row>
    <row r="686" spans="1:1" ht="13" x14ac:dyDescent="0.15">
      <c r="A686" s="41"/>
    </row>
    <row r="687" spans="1:1" ht="13" x14ac:dyDescent="0.15">
      <c r="A687" s="41"/>
    </row>
    <row r="688" spans="1:1" ht="13" x14ac:dyDescent="0.15">
      <c r="A688" s="41"/>
    </row>
    <row r="689" spans="1:1" ht="13" x14ac:dyDescent="0.15">
      <c r="A689" s="41"/>
    </row>
    <row r="690" spans="1:1" ht="13" x14ac:dyDescent="0.15">
      <c r="A690" s="41"/>
    </row>
    <row r="691" spans="1:1" ht="13" x14ac:dyDescent="0.15">
      <c r="A691" s="41"/>
    </row>
    <row r="692" spans="1:1" ht="13" x14ac:dyDescent="0.15">
      <c r="A692" s="41"/>
    </row>
    <row r="693" spans="1:1" ht="13" x14ac:dyDescent="0.15">
      <c r="A693" s="41"/>
    </row>
    <row r="694" spans="1:1" ht="13" x14ac:dyDescent="0.15">
      <c r="A694" s="41"/>
    </row>
    <row r="695" spans="1:1" ht="13" x14ac:dyDescent="0.15">
      <c r="A695" s="41"/>
    </row>
    <row r="696" spans="1:1" ht="13" x14ac:dyDescent="0.15">
      <c r="A696" s="41"/>
    </row>
    <row r="697" spans="1:1" ht="13" x14ac:dyDescent="0.15">
      <c r="A697" s="41"/>
    </row>
    <row r="698" spans="1:1" ht="13" x14ac:dyDescent="0.15">
      <c r="A698" s="41"/>
    </row>
    <row r="699" spans="1:1" ht="13" x14ac:dyDescent="0.15">
      <c r="A699" s="41"/>
    </row>
    <row r="700" spans="1:1" ht="13" x14ac:dyDescent="0.15">
      <c r="A700" s="41"/>
    </row>
    <row r="701" spans="1:1" ht="13" x14ac:dyDescent="0.15">
      <c r="A701" s="41"/>
    </row>
    <row r="702" spans="1:1" ht="13" x14ac:dyDescent="0.15">
      <c r="A702" s="41"/>
    </row>
    <row r="703" spans="1:1" ht="13" x14ac:dyDescent="0.15">
      <c r="A703" s="41"/>
    </row>
    <row r="704" spans="1:1" ht="13" x14ac:dyDescent="0.15">
      <c r="A704" s="41"/>
    </row>
    <row r="705" spans="1:1" ht="13" x14ac:dyDescent="0.15">
      <c r="A705" s="41"/>
    </row>
    <row r="706" spans="1:1" ht="13" x14ac:dyDescent="0.15">
      <c r="A706" s="41"/>
    </row>
    <row r="707" spans="1:1" ht="13" x14ac:dyDescent="0.15">
      <c r="A707" s="41"/>
    </row>
    <row r="708" spans="1:1" ht="13" x14ac:dyDescent="0.15">
      <c r="A708" s="41"/>
    </row>
    <row r="709" spans="1:1" ht="13" x14ac:dyDescent="0.15">
      <c r="A709" s="41"/>
    </row>
    <row r="710" spans="1:1" ht="13" x14ac:dyDescent="0.15">
      <c r="A710" s="41"/>
    </row>
    <row r="711" spans="1:1" ht="13" x14ac:dyDescent="0.15">
      <c r="A711" s="41"/>
    </row>
    <row r="712" spans="1:1" ht="13" x14ac:dyDescent="0.15">
      <c r="A712" s="41"/>
    </row>
    <row r="713" spans="1:1" ht="13" x14ac:dyDescent="0.15">
      <c r="A713" s="41"/>
    </row>
    <row r="714" spans="1:1" ht="13" x14ac:dyDescent="0.15">
      <c r="A714" s="41"/>
    </row>
    <row r="715" spans="1:1" ht="13" x14ac:dyDescent="0.15">
      <c r="A715" s="41"/>
    </row>
    <row r="716" spans="1:1" ht="13" x14ac:dyDescent="0.15">
      <c r="A716" s="41"/>
    </row>
    <row r="717" spans="1:1" ht="13" x14ac:dyDescent="0.15">
      <c r="A717" s="41"/>
    </row>
    <row r="718" spans="1:1" ht="13" x14ac:dyDescent="0.15">
      <c r="A718" s="41"/>
    </row>
    <row r="719" spans="1:1" ht="13" x14ac:dyDescent="0.15">
      <c r="A719" s="41"/>
    </row>
    <row r="720" spans="1:1" ht="13" x14ac:dyDescent="0.15">
      <c r="A720" s="41"/>
    </row>
    <row r="721" spans="1:1" ht="13" x14ac:dyDescent="0.15">
      <c r="A721" s="41"/>
    </row>
    <row r="722" spans="1:1" ht="13" x14ac:dyDescent="0.15">
      <c r="A722" s="41"/>
    </row>
    <row r="723" spans="1:1" ht="13" x14ac:dyDescent="0.15">
      <c r="A723" s="41"/>
    </row>
    <row r="724" spans="1:1" ht="13" x14ac:dyDescent="0.15">
      <c r="A724" s="41"/>
    </row>
    <row r="725" spans="1:1" ht="13" x14ac:dyDescent="0.15">
      <c r="A725" s="41"/>
    </row>
    <row r="726" spans="1:1" ht="13" x14ac:dyDescent="0.15">
      <c r="A726" s="41"/>
    </row>
    <row r="727" spans="1:1" ht="13" x14ac:dyDescent="0.15">
      <c r="A727" s="41"/>
    </row>
    <row r="728" spans="1:1" ht="13" x14ac:dyDescent="0.15">
      <c r="A728" s="41"/>
    </row>
    <row r="729" spans="1:1" ht="13" x14ac:dyDescent="0.15">
      <c r="A729" s="41"/>
    </row>
    <row r="730" spans="1:1" ht="13" x14ac:dyDescent="0.15">
      <c r="A730" s="41"/>
    </row>
    <row r="731" spans="1:1" ht="13" x14ac:dyDescent="0.15">
      <c r="A731" s="41"/>
    </row>
    <row r="732" spans="1:1" ht="13" x14ac:dyDescent="0.15">
      <c r="A732" s="41"/>
    </row>
    <row r="733" spans="1:1" ht="13" x14ac:dyDescent="0.15">
      <c r="A733" s="41"/>
    </row>
    <row r="734" spans="1:1" ht="13" x14ac:dyDescent="0.15">
      <c r="A734" s="41"/>
    </row>
    <row r="735" spans="1:1" ht="13" x14ac:dyDescent="0.15">
      <c r="A735" s="41"/>
    </row>
    <row r="736" spans="1:1" ht="13" x14ac:dyDescent="0.15">
      <c r="A736" s="41"/>
    </row>
    <row r="737" spans="1:1" ht="13" x14ac:dyDescent="0.15">
      <c r="A737" s="41"/>
    </row>
    <row r="738" spans="1:1" ht="13" x14ac:dyDescent="0.15">
      <c r="A738" s="41"/>
    </row>
    <row r="739" spans="1:1" ht="13" x14ac:dyDescent="0.15">
      <c r="A739" s="41"/>
    </row>
    <row r="740" spans="1:1" ht="13" x14ac:dyDescent="0.15">
      <c r="A740" s="41"/>
    </row>
    <row r="741" spans="1:1" ht="13" x14ac:dyDescent="0.15">
      <c r="A741" s="41"/>
    </row>
    <row r="742" spans="1:1" ht="13" x14ac:dyDescent="0.15">
      <c r="A742" s="41"/>
    </row>
    <row r="743" spans="1:1" ht="13" x14ac:dyDescent="0.15">
      <c r="A743" s="41"/>
    </row>
    <row r="744" spans="1:1" ht="13" x14ac:dyDescent="0.15">
      <c r="A744" s="41"/>
    </row>
    <row r="745" spans="1:1" ht="13" x14ac:dyDescent="0.15">
      <c r="A745" s="41"/>
    </row>
    <row r="746" spans="1:1" ht="13" x14ac:dyDescent="0.15">
      <c r="A746" s="41"/>
    </row>
    <row r="747" spans="1:1" ht="13" x14ac:dyDescent="0.15">
      <c r="A747" s="41"/>
    </row>
    <row r="748" spans="1:1" ht="13" x14ac:dyDescent="0.15">
      <c r="A748" s="41"/>
    </row>
    <row r="749" spans="1:1" ht="13" x14ac:dyDescent="0.15">
      <c r="A749" s="41"/>
    </row>
    <row r="750" spans="1:1" ht="13" x14ac:dyDescent="0.15">
      <c r="A750" s="41"/>
    </row>
    <row r="751" spans="1:1" ht="13" x14ac:dyDescent="0.15">
      <c r="A751" s="41"/>
    </row>
    <row r="752" spans="1:1" ht="13" x14ac:dyDescent="0.15">
      <c r="A752" s="41"/>
    </row>
    <row r="753" spans="1:1" ht="13" x14ac:dyDescent="0.15">
      <c r="A753" s="41"/>
    </row>
    <row r="754" spans="1:1" ht="13" x14ac:dyDescent="0.15">
      <c r="A754" s="41"/>
    </row>
    <row r="755" spans="1:1" ht="13" x14ac:dyDescent="0.15">
      <c r="A755" s="41"/>
    </row>
    <row r="756" spans="1:1" ht="13" x14ac:dyDescent="0.15">
      <c r="A756" s="41"/>
    </row>
    <row r="757" spans="1:1" ht="13" x14ac:dyDescent="0.15">
      <c r="A757" s="41"/>
    </row>
    <row r="758" spans="1:1" ht="13" x14ac:dyDescent="0.15">
      <c r="A758" s="41"/>
    </row>
    <row r="759" spans="1:1" ht="13" x14ac:dyDescent="0.15">
      <c r="A759" s="41"/>
    </row>
    <row r="760" spans="1:1" ht="13" x14ac:dyDescent="0.15">
      <c r="A760" s="41"/>
    </row>
    <row r="761" spans="1:1" ht="13" x14ac:dyDescent="0.15">
      <c r="A761" s="41"/>
    </row>
    <row r="762" spans="1:1" ht="13" x14ac:dyDescent="0.15">
      <c r="A762" s="41"/>
    </row>
    <row r="763" spans="1:1" ht="13" x14ac:dyDescent="0.15">
      <c r="A763" s="41"/>
    </row>
    <row r="764" spans="1:1" ht="13" x14ac:dyDescent="0.15">
      <c r="A764" s="41"/>
    </row>
    <row r="765" spans="1:1" ht="13" x14ac:dyDescent="0.15">
      <c r="A765" s="41"/>
    </row>
    <row r="766" spans="1:1" ht="13" x14ac:dyDescent="0.15">
      <c r="A766" s="41"/>
    </row>
    <row r="767" spans="1:1" ht="13" x14ac:dyDescent="0.15">
      <c r="A767" s="41"/>
    </row>
    <row r="768" spans="1:1" ht="13" x14ac:dyDescent="0.15">
      <c r="A768" s="41"/>
    </row>
    <row r="769" spans="1:1" ht="13" x14ac:dyDescent="0.15">
      <c r="A769" s="41"/>
    </row>
    <row r="770" spans="1:1" ht="13" x14ac:dyDescent="0.15">
      <c r="A770" s="41"/>
    </row>
    <row r="771" spans="1:1" ht="13" x14ac:dyDescent="0.15">
      <c r="A771" s="41"/>
    </row>
    <row r="772" spans="1:1" ht="13" x14ac:dyDescent="0.15">
      <c r="A772" s="41"/>
    </row>
    <row r="773" spans="1:1" ht="13" x14ac:dyDescent="0.15">
      <c r="A773" s="41"/>
    </row>
    <row r="774" spans="1:1" ht="13" x14ac:dyDescent="0.15">
      <c r="A774" s="41"/>
    </row>
    <row r="775" spans="1:1" ht="13" x14ac:dyDescent="0.15">
      <c r="A775" s="41"/>
    </row>
    <row r="776" spans="1:1" ht="13" x14ac:dyDescent="0.15">
      <c r="A776" s="41"/>
    </row>
    <row r="777" spans="1:1" ht="13" x14ac:dyDescent="0.15">
      <c r="A777" s="41"/>
    </row>
    <row r="778" spans="1:1" ht="13" x14ac:dyDescent="0.15">
      <c r="A778" s="41"/>
    </row>
    <row r="779" spans="1:1" ht="13" x14ac:dyDescent="0.15">
      <c r="A779" s="41"/>
    </row>
    <row r="780" spans="1:1" ht="13" x14ac:dyDescent="0.15">
      <c r="A780" s="41"/>
    </row>
    <row r="781" spans="1:1" ht="13" x14ac:dyDescent="0.15">
      <c r="A781" s="41"/>
    </row>
    <row r="782" spans="1:1" ht="13" x14ac:dyDescent="0.15">
      <c r="A782" s="41"/>
    </row>
    <row r="783" spans="1:1" ht="13" x14ac:dyDescent="0.15">
      <c r="A783" s="41"/>
    </row>
    <row r="784" spans="1:1" ht="13" x14ac:dyDescent="0.15">
      <c r="A784" s="41"/>
    </row>
    <row r="785" spans="1:1" ht="13" x14ac:dyDescent="0.15">
      <c r="A785" s="41"/>
    </row>
    <row r="786" spans="1:1" ht="13" x14ac:dyDescent="0.15">
      <c r="A786" s="41"/>
    </row>
    <row r="787" spans="1:1" ht="13" x14ac:dyDescent="0.15">
      <c r="A787" s="41"/>
    </row>
    <row r="788" spans="1:1" ht="13" x14ac:dyDescent="0.15">
      <c r="A788" s="41"/>
    </row>
    <row r="789" spans="1:1" ht="13" x14ac:dyDescent="0.15">
      <c r="A789" s="41"/>
    </row>
    <row r="790" spans="1:1" ht="13" x14ac:dyDescent="0.15">
      <c r="A790" s="41"/>
    </row>
    <row r="791" spans="1:1" ht="13" x14ac:dyDescent="0.15">
      <c r="A791" s="41"/>
    </row>
    <row r="792" spans="1:1" ht="13" x14ac:dyDescent="0.15">
      <c r="A792" s="41"/>
    </row>
    <row r="793" spans="1:1" ht="13" x14ac:dyDescent="0.15">
      <c r="A793" s="41"/>
    </row>
    <row r="794" spans="1:1" ht="13" x14ac:dyDescent="0.15">
      <c r="A794" s="41"/>
    </row>
    <row r="795" spans="1:1" ht="13" x14ac:dyDescent="0.15">
      <c r="A795" s="41"/>
    </row>
    <row r="796" spans="1:1" ht="13" x14ac:dyDescent="0.15">
      <c r="A796" s="41"/>
    </row>
    <row r="797" spans="1:1" ht="13" x14ac:dyDescent="0.15">
      <c r="A797" s="41"/>
    </row>
    <row r="798" spans="1:1" ht="13" x14ac:dyDescent="0.15">
      <c r="A798" s="41"/>
    </row>
    <row r="799" spans="1:1" ht="13" x14ac:dyDescent="0.15">
      <c r="A799" s="41"/>
    </row>
    <row r="800" spans="1:1" ht="13" x14ac:dyDescent="0.15">
      <c r="A800" s="41"/>
    </row>
    <row r="801" spans="1:1" ht="13" x14ac:dyDescent="0.15">
      <c r="A801" s="41"/>
    </row>
    <row r="802" spans="1:1" ht="13" x14ac:dyDescent="0.15">
      <c r="A802" s="41"/>
    </row>
    <row r="803" spans="1:1" ht="13" x14ac:dyDescent="0.15">
      <c r="A803" s="41"/>
    </row>
    <row r="804" spans="1:1" ht="13" x14ac:dyDescent="0.15">
      <c r="A804" s="41"/>
    </row>
    <row r="805" spans="1:1" ht="13" x14ac:dyDescent="0.15">
      <c r="A805" s="41"/>
    </row>
    <row r="806" spans="1:1" ht="13" x14ac:dyDescent="0.15">
      <c r="A806" s="41"/>
    </row>
    <row r="807" spans="1:1" ht="13" x14ac:dyDescent="0.15">
      <c r="A807" s="41"/>
    </row>
    <row r="808" spans="1:1" ht="13" x14ac:dyDescent="0.15">
      <c r="A808" s="41"/>
    </row>
    <row r="809" spans="1:1" ht="13" x14ac:dyDescent="0.15">
      <c r="A809" s="41"/>
    </row>
    <row r="810" spans="1:1" ht="13" x14ac:dyDescent="0.15">
      <c r="A810" s="41"/>
    </row>
    <row r="811" spans="1:1" ht="13" x14ac:dyDescent="0.15">
      <c r="A811" s="41"/>
    </row>
    <row r="812" spans="1:1" ht="13" x14ac:dyDescent="0.15">
      <c r="A812" s="41"/>
    </row>
    <row r="813" spans="1:1" ht="13" x14ac:dyDescent="0.15">
      <c r="A813" s="41"/>
    </row>
    <row r="814" spans="1:1" ht="13" x14ac:dyDescent="0.15">
      <c r="A814" s="41"/>
    </row>
    <row r="815" spans="1:1" ht="13" x14ac:dyDescent="0.15">
      <c r="A815" s="41"/>
    </row>
    <row r="816" spans="1:1" ht="13" x14ac:dyDescent="0.15">
      <c r="A816" s="41"/>
    </row>
    <row r="817" spans="1:1" ht="13" x14ac:dyDescent="0.15">
      <c r="A817" s="41"/>
    </row>
    <row r="818" spans="1:1" ht="13" x14ac:dyDescent="0.15">
      <c r="A818" s="41"/>
    </row>
    <row r="819" spans="1:1" ht="13" x14ac:dyDescent="0.15">
      <c r="A819" s="41"/>
    </row>
    <row r="820" spans="1:1" ht="13" x14ac:dyDescent="0.15">
      <c r="A820" s="41"/>
    </row>
    <row r="821" spans="1:1" ht="13" x14ac:dyDescent="0.15">
      <c r="A821" s="41"/>
    </row>
    <row r="822" spans="1:1" ht="13" x14ac:dyDescent="0.15">
      <c r="A822" s="41"/>
    </row>
    <row r="823" spans="1:1" ht="13" x14ac:dyDescent="0.15">
      <c r="A823" s="41"/>
    </row>
    <row r="824" spans="1:1" ht="13" x14ac:dyDescent="0.15">
      <c r="A824" s="41"/>
    </row>
    <row r="825" spans="1:1" ht="13" x14ac:dyDescent="0.15">
      <c r="A825" s="41"/>
    </row>
    <row r="826" spans="1:1" ht="13" x14ac:dyDescent="0.15">
      <c r="A826" s="41"/>
    </row>
    <row r="827" spans="1:1" ht="13" x14ac:dyDescent="0.15">
      <c r="A827" s="41"/>
    </row>
    <row r="828" spans="1:1" ht="13" x14ac:dyDescent="0.15">
      <c r="A828" s="41"/>
    </row>
    <row r="829" spans="1:1" ht="13" x14ac:dyDescent="0.15">
      <c r="A829" s="41"/>
    </row>
    <row r="830" spans="1:1" ht="13" x14ac:dyDescent="0.15">
      <c r="A830" s="41"/>
    </row>
    <row r="831" spans="1:1" ht="13" x14ac:dyDescent="0.15">
      <c r="A831" s="41"/>
    </row>
    <row r="832" spans="1:1" ht="13" x14ac:dyDescent="0.15">
      <c r="A832" s="41"/>
    </row>
    <row r="833" spans="1:1" ht="13" x14ac:dyDescent="0.15">
      <c r="A833" s="41"/>
    </row>
    <row r="834" spans="1:1" ht="13" x14ac:dyDescent="0.15">
      <c r="A834" s="41"/>
    </row>
    <row r="835" spans="1:1" ht="13" x14ac:dyDescent="0.15">
      <c r="A835" s="41"/>
    </row>
    <row r="836" spans="1:1" ht="13" x14ac:dyDescent="0.15">
      <c r="A836" s="41"/>
    </row>
    <row r="837" spans="1:1" ht="13" x14ac:dyDescent="0.15">
      <c r="A837" s="41"/>
    </row>
    <row r="838" spans="1:1" ht="13" x14ac:dyDescent="0.15">
      <c r="A838" s="41"/>
    </row>
    <row r="839" spans="1:1" ht="13" x14ac:dyDescent="0.15">
      <c r="A839" s="41"/>
    </row>
    <row r="840" spans="1:1" ht="13" x14ac:dyDescent="0.15">
      <c r="A840" s="41"/>
    </row>
    <row r="841" spans="1:1" ht="13" x14ac:dyDescent="0.15">
      <c r="A841" s="41"/>
    </row>
    <row r="842" spans="1:1" ht="13" x14ac:dyDescent="0.15">
      <c r="A842" s="41"/>
    </row>
    <row r="843" spans="1:1" ht="13" x14ac:dyDescent="0.15">
      <c r="A843" s="41"/>
    </row>
    <row r="844" spans="1:1" ht="13" x14ac:dyDescent="0.15">
      <c r="A844" s="41"/>
    </row>
    <row r="845" spans="1:1" ht="13" x14ac:dyDescent="0.15">
      <c r="A845" s="41"/>
    </row>
    <row r="846" spans="1:1" ht="13" x14ac:dyDescent="0.15">
      <c r="A846" s="41"/>
    </row>
    <row r="847" spans="1:1" ht="13" x14ac:dyDescent="0.15">
      <c r="A847" s="41"/>
    </row>
    <row r="848" spans="1:1" ht="13" x14ac:dyDescent="0.15">
      <c r="A848" s="41"/>
    </row>
    <row r="849" spans="1:1" ht="13" x14ac:dyDescent="0.15">
      <c r="A849" s="41"/>
    </row>
    <row r="850" spans="1:1" ht="13" x14ac:dyDescent="0.15">
      <c r="A850" s="41"/>
    </row>
    <row r="851" spans="1:1" ht="13" x14ac:dyDescent="0.15">
      <c r="A851" s="41"/>
    </row>
    <row r="852" spans="1:1" ht="13" x14ac:dyDescent="0.15">
      <c r="A852" s="41"/>
    </row>
    <row r="853" spans="1:1" ht="13" x14ac:dyDescent="0.15">
      <c r="A853" s="41"/>
    </row>
    <row r="854" spans="1:1" ht="13" x14ac:dyDescent="0.15">
      <c r="A854" s="41"/>
    </row>
    <row r="855" spans="1:1" ht="13" x14ac:dyDescent="0.15">
      <c r="A855" s="41"/>
    </row>
    <row r="856" spans="1:1" ht="13" x14ac:dyDescent="0.15">
      <c r="A856" s="41"/>
    </row>
    <row r="857" spans="1:1" ht="13" x14ac:dyDescent="0.15">
      <c r="A857" s="41"/>
    </row>
    <row r="858" spans="1:1" ht="13" x14ac:dyDescent="0.15">
      <c r="A858" s="41"/>
    </row>
    <row r="859" spans="1:1" ht="13" x14ac:dyDescent="0.15">
      <c r="A859" s="41"/>
    </row>
    <row r="860" spans="1:1" ht="13" x14ac:dyDescent="0.15">
      <c r="A860" s="41"/>
    </row>
    <row r="861" spans="1:1" ht="13" x14ac:dyDescent="0.15">
      <c r="A861" s="41"/>
    </row>
    <row r="862" spans="1:1" ht="13" x14ac:dyDescent="0.15">
      <c r="A862" s="41"/>
    </row>
    <row r="863" spans="1:1" ht="13" x14ac:dyDescent="0.15">
      <c r="A863" s="41"/>
    </row>
    <row r="864" spans="1:1" ht="13" x14ac:dyDescent="0.15">
      <c r="A864" s="41"/>
    </row>
    <row r="865" spans="1:1" ht="13" x14ac:dyDescent="0.15">
      <c r="A865" s="41"/>
    </row>
    <row r="866" spans="1:1" ht="13" x14ac:dyDescent="0.15">
      <c r="A866" s="41"/>
    </row>
    <row r="867" spans="1:1" ht="13" x14ac:dyDescent="0.15">
      <c r="A867" s="41"/>
    </row>
    <row r="868" spans="1:1" ht="13" x14ac:dyDescent="0.15">
      <c r="A868" s="41"/>
    </row>
    <row r="869" spans="1:1" ht="13" x14ac:dyDescent="0.15">
      <c r="A869" s="41"/>
    </row>
    <row r="870" spans="1:1" ht="13" x14ac:dyDescent="0.15">
      <c r="A870" s="41"/>
    </row>
    <row r="871" spans="1:1" ht="13" x14ac:dyDescent="0.15">
      <c r="A871" s="41"/>
    </row>
    <row r="872" spans="1:1" ht="13" x14ac:dyDescent="0.15">
      <c r="A872" s="41"/>
    </row>
    <row r="873" spans="1:1" ht="13" x14ac:dyDescent="0.15">
      <c r="A873" s="41"/>
    </row>
    <row r="874" spans="1:1" ht="13" x14ac:dyDescent="0.15">
      <c r="A874" s="41"/>
    </row>
    <row r="875" spans="1:1" ht="13" x14ac:dyDescent="0.15">
      <c r="A875" s="41"/>
    </row>
    <row r="876" spans="1:1" ht="13" x14ac:dyDescent="0.15">
      <c r="A876" s="41"/>
    </row>
    <row r="877" spans="1:1" ht="13" x14ac:dyDescent="0.15">
      <c r="A877" s="41"/>
    </row>
    <row r="878" spans="1:1" ht="13" x14ac:dyDescent="0.15">
      <c r="A878" s="41"/>
    </row>
    <row r="879" spans="1:1" ht="13" x14ac:dyDescent="0.15">
      <c r="A879" s="41"/>
    </row>
    <row r="880" spans="1:1" ht="13" x14ac:dyDescent="0.15">
      <c r="A880" s="41"/>
    </row>
    <row r="881" spans="1:1" ht="13" x14ac:dyDescent="0.15">
      <c r="A881" s="41"/>
    </row>
    <row r="882" spans="1:1" ht="13" x14ac:dyDescent="0.15">
      <c r="A882" s="41"/>
    </row>
    <row r="883" spans="1:1" ht="13" x14ac:dyDescent="0.15">
      <c r="A883" s="41"/>
    </row>
    <row r="884" spans="1:1" ht="13" x14ac:dyDescent="0.15">
      <c r="A884" s="41"/>
    </row>
    <row r="885" spans="1:1" ht="13" x14ac:dyDescent="0.15">
      <c r="A885" s="41"/>
    </row>
    <row r="886" spans="1:1" ht="13" x14ac:dyDescent="0.15">
      <c r="A886" s="41"/>
    </row>
    <row r="887" spans="1:1" ht="13" x14ac:dyDescent="0.15">
      <c r="A887" s="41"/>
    </row>
    <row r="888" spans="1:1" ht="13" x14ac:dyDescent="0.15">
      <c r="A888" s="41"/>
    </row>
    <row r="889" spans="1:1" ht="13" x14ac:dyDescent="0.15">
      <c r="A889" s="41"/>
    </row>
    <row r="890" spans="1:1" ht="13" x14ac:dyDescent="0.15">
      <c r="A890" s="41"/>
    </row>
    <row r="891" spans="1:1" ht="13" x14ac:dyDescent="0.15">
      <c r="A891" s="41"/>
    </row>
    <row r="892" spans="1:1" ht="13" x14ac:dyDescent="0.15">
      <c r="A892" s="41"/>
    </row>
    <row r="893" spans="1:1" ht="13" x14ac:dyDescent="0.15">
      <c r="A893" s="41"/>
    </row>
    <row r="894" spans="1:1" ht="13" x14ac:dyDescent="0.15">
      <c r="A894" s="41"/>
    </row>
    <row r="895" spans="1:1" ht="13" x14ac:dyDescent="0.15">
      <c r="A895" s="41"/>
    </row>
    <row r="896" spans="1:1" ht="13" x14ac:dyDescent="0.15">
      <c r="A896" s="41"/>
    </row>
    <row r="897" spans="1:1" ht="13" x14ac:dyDescent="0.15">
      <c r="A897" s="41"/>
    </row>
    <row r="898" spans="1:1" ht="13" x14ac:dyDescent="0.15">
      <c r="A898" s="41"/>
    </row>
    <row r="899" spans="1:1" ht="13" x14ac:dyDescent="0.15">
      <c r="A899" s="41"/>
    </row>
    <row r="900" spans="1:1" ht="13" x14ac:dyDescent="0.15">
      <c r="A900" s="41"/>
    </row>
    <row r="901" spans="1:1" ht="13" x14ac:dyDescent="0.15">
      <c r="A901" s="41"/>
    </row>
    <row r="902" spans="1:1" ht="13" x14ac:dyDescent="0.15">
      <c r="A902" s="41"/>
    </row>
    <row r="903" spans="1:1" ht="13" x14ac:dyDescent="0.15">
      <c r="A903" s="41"/>
    </row>
    <row r="904" spans="1:1" ht="13" x14ac:dyDescent="0.15">
      <c r="A904" s="41"/>
    </row>
    <row r="905" spans="1:1" ht="13" x14ac:dyDescent="0.15">
      <c r="A905" s="41"/>
    </row>
    <row r="906" spans="1:1" ht="13" x14ac:dyDescent="0.15">
      <c r="A906" s="41"/>
    </row>
    <row r="907" spans="1:1" ht="13" x14ac:dyDescent="0.15">
      <c r="A907" s="41"/>
    </row>
    <row r="908" spans="1:1" ht="13" x14ac:dyDescent="0.15">
      <c r="A908" s="41"/>
    </row>
    <row r="909" spans="1:1" ht="13" x14ac:dyDescent="0.15">
      <c r="A909" s="41"/>
    </row>
    <row r="910" spans="1:1" ht="13" x14ac:dyDescent="0.15">
      <c r="A910" s="41"/>
    </row>
    <row r="911" spans="1:1" ht="13" x14ac:dyDescent="0.15">
      <c r="A911" s="41"/>
    </row>
    <row r="912" spans="1:1" ht="13" x14ac:dyDescent="0.15">
      <c r="A912" s="41"/>
    </row>
    <row r="913" spans="1:1" ht="13" x14ac:dyDescent="0.15">
      <c r="A913" s="41"/>
    </row>
    <row r="914" spans="1:1" ht="13" x14ac:dyDescent="0.15">
      <c r="A914" s="41"/>
    </row>
    <row r="915" spans="1:1" ht="13" x14ac:dyDescent="0.15">
      <c r="A915" s="41"/>
    </row>
    <row r="916" spans="1:1" ht="13" x14ac:dyDescent="0.15">
      <c r="A916" s="41"/>
    </row>
    <row r="917" spans="1:1" ht="13" x14ac:dyDescent="0.15">
      <c r="A917" s="41"/>
    </row>
    <row r="918" spans="1:1" ht="13" x14ac:dyDescent="0.15">
      <c r="A918" s="41"/>
    </row>
    <row r="919" spans="1:1" ht="13" x14ac:dyDescent="0.15">
      <c r="A919" s="41"/>
    </row>
    <row r="920" spans="1:1" ht="13" x14ac:dyDescent="0.15">
      <c r="A920" s="41"/>
    </row>
    <row r="921" spans="1:1" ht="13" x14ac:dyDescent="0.15">
      <c r="A921" s="41"/>
    </row>
    <row r="922" spans="1:1" ht="13" x14ac:dyDescent="0.15">
      <c r="A922" s="41"/>
    </row>
    <row r="923" spans="1:1" ht="13" x14ac:dyDescent="0.15">
      <c r="A923" s="41"/>
    </row>
    <row r="924" spans="1:1" ht="13" x14ac:dyDescent="0.15">
      <c r="A924" s="41"/>
    </row>
    <row r="925" spans="1:1" ht="13" x14ac:dyDescent="0.15">
      <c r="A925" s="41"/>
    </row>
    <row r="926" spans="1:1" ht="13" x14ac:dyDescent="0.15">
      <c r="A926" s="41"/>
    </row>
    <row r="927" spans="1:1" ht="13" x14ac:dyDescent="0.15">
      <c r="A927" s="41"/>
    </row>
    <row r="928" spans="1:1" ht="13" x14ac:dyDescent="0.15">
      <c r="A928" s="41"/>
    </row>
    <row r="929" spans="1:1" ht="13" x14ac:dyDescent="0.15">
      <c r="A929" s="41"/>
    </row>
    <row r="930" spans="1:1" ht="13" x14ac:dyDescent="0.15">
      <c r="A930" s="41"/>
    </row>
    <row r="931" spans="1:1" ht="13" x14ac:dyDescent="0.15">
      <c r="A931" s="41"/>
    </row>
    <row r="932" spans="1:1" ht="13" x14ac:dyDescent="0.15">
      <c r="A932" s="41"/>
    </row>
    <row r="933" spans="1:1" ht="13" x14ac:dyDescent="0.15">
      <c r="A933" s="41"/>
    </row>
    <row r="934" spans="1:1" ht="13" x14ac:dyDescent="0.15">
      <c r="A934" s="41"/>
    </row>
    <row r="935" spans="1:1" ht="13" x14ac:dyDescent="0.15">
      <c r="A935" s="41"/>
    </row>
    <row r="936" spans="1:1" ht="13" x14ac:dyDescent="0.15">
      <c r="A936" s="41"/>
    </row>
    <row r="937" spans="1:1" ht="13" x14ac:dyDescent="0.15">
      <c r="A937" s="41"/>
    </row>
    <row r="938" spans="1:1" ht="13" x14ac:dyDescent="0.15">
      <c r="A938" s="41"/>
    </row>
    <row r="939" spans="1:1" ht="13" x14ac:dyDescent="0.15">
      <c r="A939" s="41"/>
    </row>
    <row r="940" spans="1:1" ht="13" x14ac:dyDescent="0.15">
      <c r="A940" s="41"/>
    </row>
    <row r="941" spans="1:1" ht="13" x14ac:dyDescent="0.15">
      <c r="A941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9E18D-211A-7944-93FF-CE97F5A06E51}">
  <sheetPr>
    <outlinePr summaryBelow="0" summaryRight="0"/>
  </sheetPr>
  <dimension ref="A1:AF951"/>
  <sheetViews>
    <sheetView workbookViewId="0">
      <pane ySplit="1" topLeftCell="A2" activePane="bottomLeft" state="frozen"/>
      <selection pane="bottomLeft"/>
    </sheetView>
  </sheetViews>
  <sheetFormatPr baseColWidth="10" defaultColWidth="12.6640625" defaultRowHeight="15.75" customHeight="1" x14ac:dyDescent="0.15"/>
  <cols>
    <col min="1" max="1" width="12.6640625" style="32"/>
    <col min="2" max="2" width="4.6640625" style="32" customWidth="1"/>
    <col min="3" max="3" width="7" style="32" customWidth="1"/>
    <col min="4" max="4" width="10.33203125" style="32" customWidth="1"/>
    <col min="5" max="5" width="8.6640625" style="32" customWidth="1"/>
    <col min="6" max="6" width="6.83203125" style="32" customWidth="1"/>
    <col min="7" max="7" width="8.83203125" style="32" customWidth="1"/>
    <col min="8" max="8" width="8.33203125" style="32" customWidth="1"/>
    <col min="9" max="9" width="9.1640625" style="32" customWidth="1"/>
    <col min="10" max="10" width="12" style="32" customWidth="1"/>
    <col min="11" max="13" width="13.5" style="32" customWidth="1"/>
    <col min="14" max="14" width="9" style="32" customWidth="1"/>
    <col min="15" max="15" width="16.5" style="32" customWidth="1"/>
    <col min="16" max="16384" width="12.6640625" style="32"/>
  </cols>
  <sheetData>
    <row r="1" spans="1:32" ht="15" x14ac:dyDescent="0.2">
      <c r="A1" s="34" t="s">
        <v>0</v>
      </c>
      <c r="B1" s="35" t="s">
        <v>1</v>
      </c>
      <c r="C1" s="35" t="s">
        <v>2</v>
      </c>
      <c r="D1" s="35" t="s">
        <v>3</v>
      </c>
      <c r="E1" s="34" t="s">
        <v>4</v>
      </c>
      <c r="F1" s="34" t="s">
        <v>5</v>
      </c>
      <c r="G1" s="34" t="s">
        <v>18</v>
      </c>
      <c r="H1" s="34" t="s">
        <v>19</v>
      </c>
      <c r="I1" s="34" t="s">
        <v>20</v>
      </c>
      <c r="J1" s="34" t="s">
        <v>14</v>
      </c>
      <c r="K1" s="34" t="s">
        <v>15</v>
      </c>
      <c r="L1" s="34" t="s">
        <v>16</v>
      </c>
      <c r="M1" s="34" t="s">
        <v>17</v>
      </c>
      <c r="N1" s="34" t="s">
        <v>7</v>
      </c>
      <c r="O1" s="34" t="s">
        <v>8</v>
      </c>
      <c r="P1" s="34" t="s">
        <v>9</v>
      </c>
    </row>
    <row r="2" spans="1:32" ht="15.75" customHeight="1" x14ac:dyDescent="0.15">
      <c r="A2" s="127">
        <v>44733</v>
      </c>
      <c r="B2" s="49"/>
      <c r="C2" s="49" t="s">
        <v>11</v>
      </c>
      <c r="D2" s="49"/>
      <c r="E2" s="49">
        <f t="shared" ref="E2:E20" si="0">J2-N2</f>
        <v>3.6420004272470123</v>
      </c>
      <c r="F2" s="49">
        <f t="shared" ref="F2:F24" si="1">G:G+H:H+I:I</f>
        <v>5</v>
      </c>
      <c r="G2" s="49">
        <v>0</v>
      </c>
      <c r="H2" s="49">
        <v>5</v>
      </c>
      <c r="I2" s="49">
        <v>0</v>
      </c>
      <c r="J2" s="49">
        <v>280.60000000000002</v>
      </c>
      <c r="K2" s="49">
        <v>0</v>
      </c>
      <c r="L2" s="49">
        <v>280.60000000000002</v>
      </c>
      <c r="M2" s="49">
        <v>0</v>
      </c>
      <c r="N2" s="49">
        <v>276.95799957275301</v>
      </c>
      <c r="O2" s="49">
        <v>0.85090380334012605</v>
      </c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</row>
    <row r="3" spans="1:32" ht="15.75" customHeight="1" x14ac:dyDescent="0.15">
      <c r="A3" s="127">
        <v>43894</v>
      </c>
      <c r="B3" s="49"/>
      <c r="C3" s="49" t="s">
        <v>11</v>
      </c>
      <c r="D3" s="49"/>
      <c r="E3" s="49">
        <f t="shared" si="0"/>
        <v>6.7059989929200015</v>
      </c>
      <c r="F3" s="49">
        <f t="shared" si="1"/>
        <v>21</v>
      </c>
      <c r="G3" s="49">
        <v>3</v>
      </c>
      <c r="H3" s="49">
        <v>18</v>
      </c>
      <c r="I3" s="49">
        <v>0</v>
      </c>
      <c r="J3" s="49">
        <f>MAX(K3,L3,M3)</f>
        <v>260.8</v>
      </c>
      <c r="K3" s="49">
        <v>258.39999999999998</v>
      </c>
      <c r="L3" s="49">
        <v>260.8</v>
      </c>
      <c r="M3" s="49">
        <v>0</v>
      </c>
      <c r="N3" s="49">
        <v>254.09400100708001</v>
      </c>
      <c r="O3" s="49">
        <v>0.735638867317991</v>
      </c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</row>
    <row r="4" spans="1:32" ht="15.75" customHeight="1" x14ac:dyDescent="0.15">
      <c r="A4" s="127">
        <v>43814</v>
      </c>
      <c r="B4" s="49"/>
      <c r="C4" s="49" t="s">
        <v>11</v>
      </c>
      <c r="D4" s="49"/>
      <c r="E4" s="49">
        <f t="shared" si="0"/>
        <v>4.0175823840470173</v>
      </c>
      <c r="F4" s="49">
        <f t="shared" si="1"/>
        <v>16</v>
      </c>
      <c r="G4" s="49">
        <v>1</v>
      </c>
      <c r="H4" s="49">
        <v>15</v>
      </c>
      <c r="I4" s="49">
        <v>0</v>
      </c>
      <c r="J4" s="49">
        <f>MAX(K4,L4,M4)</f>
        <v>254.9</v>
      </c>
      <c r="K4" s="49">
        <v>253.5</v>
      </c>
      <c r="L4" s="49">
        <v>254.9</v>
      </c>
      <c r="M4" s="49">
        <v>0</v>
      </c>
      <c r="N4" s="49">
        <v>250.88241761595299</v>
      </c>
      <c r="O4" s="49">
        <v>0.79553590608091995</v>
      </c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</row>
    <row r="5" spans="1:32" ht="15.75" customHeight="1" x14ac:dyDescent="0.15">
      <c r="A5" s="127">
        <v>43613</v>
      </c>
      <c r="B5" s="49"/>
      <c r="C5" s="49" t="s">
        <v>37</v>
      </c>
      <c r="D5" s="49"/>
      <c r="E5" s="49">
        <f t="shared" si="0"/>
        <v>0</v>
      </c>
      <c r="F5" s="49">
        <f t="shared" si="1"/>
        <v>0</v>
      </c>
      <c r="G5" s="49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/>
      <c r="O5" s="49"/>
      <c r="P5" s="49" t="s">
        <v>150</v>
      </c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</row>
    <row r="6" spans="1:32" ht="15.75" customHeight="1" x14ac:dyDescent="0.15">
      <c r="A6" s="127">
        <v>43597</v>
      </c>
      <c r="B6" s="49"/>
      <c r="C6" s="49" t="s">
        <v>37</v>
      </c>
      <c r="D6" s="49"/>
      <c r="E6" s="49">
        <f t="shared" si="0"/>
        <v>0</v>
      </c>
      <c r="F6" s="49">
        <f t="shared" si="1"/>
        <v>0</v>
      </c>
      <c r="G6" s="49">
        <v>0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</row>
    <row r="7" spans="1:32" ht="15.75" customHeight="1" x14ac:dyDescent="0.15">
      <c r="A7" s="127">
        <v>43469</v>
      </c>
      <c r="B7" s="49"/>
      <c r="C7" s="49" t="s">
        <v>11</v>
      </c>
      <c r="D7" s="49"/>
      <c r="E7" s="49">
        <f t="shared" si="0"/>
        <v>10.564999847412992</v>
      </c>
      <c r="F7" s="49">
        <f t="shared" si="1"/>
        <v>24</v>
      </c>
      <c r="G7" s="49">
        <v>3</v>
      </c>
      <c r="H7" s="49">
        <v>21</v>
      </c>
      <c r="I7" s="49">
        <v>0</v>
      </c>
      <c r="J7" s="49">
        <f>MAX(K7,L7,M7)</f>
        <v>255.4</v>
      </c>
      <c r="K7" s="49">
        <v>249.9</v>
      </c>
      <c r="L7" s="49">
        <v>255.4</v>
      </c>
      <c r="M7" s="49">
        <v>0</v>
      </c>
      <c r="N7" s="49">
        <v>244.83500015258701</v>
      </c>
      <c r="O7" s="49">
        <v>0.77283593735498801</v>
      </c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</row>
    <row r="8" spans="1:32" ht="15.75" customHeight="1" x14ac:dyDescent="0.15">
      <c r="A8" s="127">
        <v>43341</v>
      </c>
      <c r="B8" s="49"/>
      <c r="C8" s="49" t="s">
        <v>37</v>
      </c>
      <c r="D8" s="49"/>
      <c r="E8" s="49">
        <f t="shared" si="0"/>
        <v>0</v>
      </c>
      <c r="F8" s="49">
        <f t="shared" si="1"/>
        <v>0</v>
      </c>
      <c r="G8" s="49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</row>
    <row r="9" spans="1:32" ht="15.75" customHeight="1" x14ac:dyDescent="0.15">
      <c r="A9" s="127">
        <v>43245</v>
      </c>
      <c r="B9" s="49"/>
      <c r="C9" s="49" t="s">
        <v>37</v>
      </c>
      <c r="D9" s="49"/>
      <c r="E9" s="49">
        <f t="shared" si="0"/>
        <v>0</v>
      </c>
      <c r="F9" s="49">
        <f t="shared" si="1"/>
        <v>0</v>
      </c>
      <c r="G9" s="49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</row>
    <row r="10" spans="1:32" ht="15.75" customHeight="1" x14ac:dyDescent="0.15">
      <c r="A10" s="127">
        <v>43183</v>
      </c>
      <c r="B10" s="49"/>
      <c r="C10" s="49" t="s">
        <v>11</v>
      </c>
      <c r="D10" s="49"/>
      <c r="E10" s="49">
        <f t="shared" si="0"/>
        <v>3.1999998474130109</v>
      </c>
      <c r="F10" s="49">
        <f t="shared" si="1"/>
        <v>4</v>
      </c>
      <c r="G10" s="49">
        <v>0</v>
      </c>
      <c r="H10" s="49">
        <v>4</v>
      </c>
      <c r="I10" s="49">
        <v>0</v>
      </c>
      <c r="J10" s="49">
        <f>MAX(K10,L10,M10)</f>
        <v>257.3</v>
      </c>
      <c r="K10" s="49">
        <v>0</v>
      </c>
      <c r="L10" s="49">
        <v>257.3</v>
      </c>
      <c r="M10" s="49">
        <v>0</v>
      </c>
      <c r="N10" s="49">
        <v>254.100000152587</v>
      </c>
      <c r="O10" s="49">
        <v>0.49254430273538902</v>
      </c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</row>
    <row r="11" spans="1:32" ht="15.75" customHeight="1" x14ac:dyDescent="0.15">
      <c r="A11" s="127">
        <v>43085</v>
      </c>
      <c r="B11" s="49"/>
      <c r="C11" s="49" t="s">
        <v>11</v>
      </c>
      <c r="D11" s="49"/>
      <c r="E11" s="49">
        <f t="shared" si="0"/>
        <v>8.4549995422369761</v>
      </c>
      <c r="F11" s="49">
        <f t="shared" si="1"/>
        <v>36</v>
      </c>
      <c r="G11" s="49">
        <v>0</v>
      </c>
      <c r="H11" s="49">
        <v>36</v>
      </c>
      <c r="I11" s="49">
        <v>0</v>
      </c>
      <c r="J11" s="49">
        <f>MAX(K11,L11,M11)</f>
        <v>258.39999999999998</v>
      </c>
      <c r="K11" s="49">
        <v>0</v>
      </c>
      <c r="L11" s="49">
        <v>258.39999999999998</v>
      </c>
      <c r="M11" s="49">
        <v>0</v>
      </c>
      <c r="N11" s="49">
        <v>249.945000457763</v>
      </c>
      <c r="O11" s="49">
        <v>0.76254557390177202</v>
      </c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</row>
    <row r="12" spans="1:32" ht="15.75" customHeight="1" x14ac:dyDescent="0.15">
      <c r="A12" s="127">
        <v>42895</v>
      </c>
      <c r="B12" s="49"/>
      <c r="C12" s="49" t="s">
        <v>11</v>
      </c>
      <c r="D12" s="49"/>
      <c r="E12" s="49">
        <f t="shared" si="0"/>
        <v>4.1730001831060122</v>
      </c>
      <c r="F12" s="49">
        <f t="shared" si="1"/>
        <v>16</v>
      </c>
      <c r="G12" s="49">
        <v>1</v>
      </c>
      <c r="H12" s="49">
        <v>2</v>
      </c>
      <c r="I12" s="49">
        <v>13</v>
      </c>
      <c r="J12" s="49">
        <f>MAX(K12,L12,M12)</f>
        <v>276.60000000000002</v>
      </c>
      <c r="K12" s="49">
        <v>275.3</v>
      </c>
      <c r="L12" s="49">
        <v>275.2</v>
      </c>
      <c r="M12" s="49">
        <v>276.60000000000002</v>
      </c>
      <c r="N12" s="128">
        <v>272.42699981689401</v>
      </c>
      <c r="O12" s="128">
        <v>0.380750667763258</v>
      </c>
      <c r="P12" s="49" t="s">
        <v>145</v>
      </c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</row>
    <row r="13" spans="1:32" ht="15.75" customHeight="1" x14ac:dyDescent="0.15">
      <c r="A13" s="127">
        <v>42854</v>
      </c>
      <c r="B13" s="49"/>
      <c r="C13" s="49" t="s">
        <v>37</v>
      </c>
      <c r="D13" s="49"/>
      <c r="E13" s="49">
        <f t="shared" si="0"/>
        <v>0</v>
      </c>
      <c r="F13" s="49">
        <f t="shared" si="1"/>
        <v>0</v>
      </c>
      <c r="G13" s="49">
        <v>0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</row>
    <row r="14" spans="1:32" ht="15.75" customHeight="1" x14ac:dyDescent="0.15">
      <c r="A14" s="127">
        <v>42829</v>
      </c>
      <c r="B14" s="49"/>
      <c r="C14" s="49" t="s">
        <v>37</v>
      </c>
      <c r="D14" s="49"/>
      <c r="E14" s="49">
        <f t="shared" si="0"/>
        <v>0</v>
      </c>
      <c r="F14" s="49">
        <f t="shared" si="1"/>
        <v>0</v>
      </c>
      <c r="G14" s="49">
        <v>0</v>
      </c>
      <c r="H14" s="49">
        <v>0</v>
      </c>
      <c r="I14" s="49">
        <v>0</v>
      </c>
      <c r="J14" s="49">
        <v>0</v>
      </c>
      <c r="K14" s="49">
        <v>0</v>
      </c>
      <c r="L14" s="49">
        <v>0</v>
      </c>
      <c r="M14" s="49">
        <v>0</v>
      </c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</row>
    <row r="15" spans="1:32" ht="15.75" customHeight="1" x14ac:dyDescent="0.15">
      <c r="A15" s="127">
        <v>42749</v>
      </c>
      <c r="B15" s="49"/>
      <c r="C15" s="49" t="s">
        <v>11</v>
      </c>
      <c r="D15" s="49"/>
      <c r="E15" s="49">
        <f t="shared" si="0"/>
        <v>8.4090000915529686</v>
      </c>
      <c r="F15" s="49">
        <f t="shared" si="1"/>
        <v>31</v>
      </c>
      <c r="G15" s="49">
        <v>11</v>
      </c>
      <c r="H15" s="49">
        <v>20</v>
      </c>
      <c r="I15" s="49">
        <v>0</v>
      </c>
      <c r="J15" s="49">
        <f t="shared" ref="J15:J24" si="2">MAX(K15,L15,M15)</f>
        <v>259.39999999999998</v>
      </c>
      <c r="K15" s="49">
        <v>257</v>
      </c>
      <c r="L15" s="49">
        <v>259.39999999999998</v>
      </c>
      <c r="M15" s="49">
        <v>0</v>
      </c>
      <c r="N15" s="49">
        <v>250.99099990844701</v>
      </c>
      <c r="O15" s="49">
        <v>0.88228077423455897</v>
      </c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</row>
    <row r="16" spans="1:32" ht="15.75" customHeight="1" x14ac:dyDescent="0.15">
      <c r="A16" s="127">
        <v>42735</v>
      </c>
      <c r="B16" s="49"/>
      <c r="C16" s="49" t="s">
        <v>11</v>
      </c>
      <c r="D16" s="49"/>
      <c r="E16" s="49">
        <f t="shared" si="0"/>
        <v>4.0659997558600196</v>
      </c>
      <c r="F16" s="49">
        <f t="shared" si="1"/>
        <v>10</v>
      </c>
      <c r="G16" s="49">
        <v>1</v>
      </c>
      <c r="H16" s="49">
        <v>9</v>
      </c>
      <c r="I16" s="49">
        <v>0</v>
      </c>
      <c r="J16" s="49">
        <f t="shared" si="2"/>
        <v>251.3</v>
      </c>
      <c r="K16" s="49">
        <v>250.1</v>
      </c>
      <c r="L16" s="49">
        <v>251.3</v>
      </c>
      <c r="M16" s="49">
        <v>0</v>
      </c>
      <c r="N16" s="49">
        <v>247.23400024413999</v>
      </c>
      <c r="O16" s="49">
        <v>0.58876550476331702</v>
      </c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</row>
    <row r="17" spans="1:32" ht="15.75" customHeight="1" x14ac:dyDescent="0.15">
      <c r="A17" s="127">
        <v>42518</v>
      </c>
      <c r="B17" s="49"/>
      <c r="C17" s="49" t="s">
        <v>11</v>
      </c>
      <c r="D17" s="49"/>
      <c r="E17" s="49">
        <f t="shared" si="0"/>
        <v>4.0639999389650256</v>
      </c>
      <c r="F17" s="49">
        <f t="shared" si="1"/>
        <v>27</v>
      </c>
      <c r="G17" s="49">
        <v>0</v>
      </c>
      <c r="H17" s="49">
        <v>8</v>
      </c>
      <c r="I17" s="49">
        <v>19</v>
      </c>
      <c r="J17" s="49">
        <f t="shared" si="2"/>
        <v>276.10000000000002</v>
      </c>
      <c r="K17" s="49">
        <v>0</v>
      </c>
      <c r="L17" s="49">
        <v>274.89999999999998</v>
      </c>
      <c r="M17" s="49">
        <v>276.10000000000002</v>
      </c>
      <c r="N17" s="49">
        <v>272.036000061035</v>
      </c>
      <c r="O17" s="49">
        <v>0.483015030414297</v>
      </c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</row>
    <row r="18" spans="1:32" ht="15.75" customHeight="1" x14ac:dyDescent="0.15">
      <c r="A18" s="127">
        <v>42486</v>
      </c>
      <c r="B18" s="49"/>
      <c r="C18" s="49" t="s">
        <v>11</v>
      </c>
      <c r="D18" s="49"/>
      <c r="E18" s="49">
        <f t="shared" si="0"/>
        <v>6.4250012207039617</v>
      </c>
      <c r="F18" s="49">
        <f t="shared" si="1"/>
        <v>75</v>
      </c>
      <c r="G18" s="49">
        <v>2</v>
      </c>
      <c r="H18" s="49">
        <v>4</v>
      </c>
      <c r="I18" s="40">
        <v>69</v>
      </c>
      <c r="J18" s="49">
        <f t="shared" si="2"/>
        <v>269.39999999999998</v>
      </c>
      <c r="K18" s="49">
        <v>265.10000000000002</v>
      </c>
      <c r="L18" s="49">
        <v>265.7</v>
      </c>
      <c r="M18" s="49">
        <v>269.39999999999998</v>
      </c>
      <c r="N18" s="49">
        <v>262.97499877929602</v>
      </c>
      <c r="O18" s="49">
        <v>0.94163336216605298</v>
      </c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</row>
    <row r="19" spans="1:32" ht="15.75" customHeight="1" x14ac:dyDescent="0.15">
      <c r="A19" s="127">
        <v>42406</v>
      </c>
      <c r="B19" s="49"/>
      <c r="C19" s="49" t="s">
        <v>11</v>
      </c>
      <c r="D19" s="49"/>
      <c r="E19" s="49">
        <f t="shared" si="0"/>
        <v>8.6009991455080126</v>
      </c>
      <c r="F19" s="49">
        <f t="shared" si="1"/>
        <v>97</v>
      </c>
      <c r="G19" s="49">
        <v>10</v>
      </c>
      <c r="H19" s="49">
        <v>58</v>
      </c>
      <c r="I19" s="49">
        <v>29</v>
      </c>
      <c r="J19" s="49">
        <f t="shared" si="2"/>
        <v>256</v>
      </c>
      <c r="K19" s="49">
        <v>256</v>
      </c>
      <c r="L19" s="49">
        <v>251.3</v>
      </c>
      <c r="M19" s="49">
        <v>252.9</v>
      </c>
      <c r="N19" s="49">
        <v>247.39900085449199</v>
      </c>
      <c r="O19" s="49">
        <v>0.54963424696695795</v>
      </c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</row>
    <row r="20" spans="1:32" ht="15.75" customHeight="1" x14ac:dyDescent="0.15">
      <c r="A20" s="127">
        <v>41711</v>
      </c>
      <c r="B20" s="49"/>
      <c r="C20" s="49" t="s">
        <v>11</v>
      </c>
      <c r="D20" s="49"/>
      <c r="E20" s="49">
        <f t="shared" si="0"/>
        <v>12.704999542237005</v>
      </c>
      <c r="F20" s="49">
        <f t="shared" si="1"/>
        <v>124</v>
      </c>
      <c r="G20" s="49">
        <v>0</v>
      </c>
      <c r="H20" s="49">
        <v>58</v>
      </c>
      <c r="I20" s="49">
        <v>66</v>
      </c>
      <c r="J20" s="49">
        <f t="shared" si="2"/>
        <v>266</v>
      </c>
      <c r="K20" s="49">
        <v>0</v>
      </c>
      <c r="L20" s="49">
        <v>264.2</v>
      </c>
      <c r="M20" s="49">
        <v>266</v>
      </c>
      <c r="N20" s="49">
        <v>253.295000457763</v>
      </c>
      <c r="O20" s="49">
        <v>0.72116262770867601</v>
      </c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</row>
    <row r="21" spans="1:32" ht="15.75" customHeight="1" x14ac:dyDescent="0.15">
      <c r="A21" s="127">
        <v>41510</v>
      </c>
      <c r="B21" s="49"/>
      <c r="C21" s="49" t="s">
        <v>11</v>
      </c>
      <c r="D21" s="49"/>
      <c r="E21" s="49">
        <v>120</v>
      </c>
      <c r="F21" s="49">
        <f t="shared" si="1"/>
        <v>42</v>
      </c>
      <c r="G21" s="49">
        <v>0</v>
      </c>
      <c r="H21" s="49">
        <v>42</v>
      </c>
      <c r="I21" s="49">
        <v>0</v>
      </c>
      <c r="J21" s="49">
        <f t="shared" si="2"/>
        <v>396.92363697398702</v>
      </c>
      <c r="K21" s="49">
        <v>0</v>
      </c>
      <c r="L21" s="49">
        <f>N21+120</f>
        <v>396.92363697398702</v>
      </c>
      <c r="M21" s="49">
        <v>0</v>
      </c>
      <c r="N21" s="49">
        <v>276.92363697398702</v>
      </c>
      <c r="O21" s="49">
        <v>0.65016546396093799</v>
      </c>
      <c r="P21" s="49" t="s">
        <v>149</v>
      </c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</row>
    <row r="22" spans="1:32" ht="15.75" customHeight="1" x14ac:dyDescent="0.15">
      <c r="A22" s="127">
        <v>41366</v>
      </c>
      <c r="B22" s="49"/>
      <c r="C22" s="49" t="s">
        <v>11</v>
      </c>
      <c r="D22" s="49"/>
      <c r="E22" s="49">
        <f>J22-N22</f>
        <v>15.645449638366728</v>
      </c>
      <c r="F22" s="49">
        <f t="shared" si="1"/>
        <v>143</v>
      </c>
      <c r="G22" s="49">
        <v>0</v>
      </c>
      <c r="H22" s="49">
        <v>0</v>
      </c>
      <c r="I22" s="40">
        <v>143</v>
      </c>
      <c r="J22" s="49">
        <f t="shared" si="2"/>
        <v>269.89999382905273</v>
      </c>
      <c r="K22" s="49">
        <v>0</v>
      </c>
      <c r="L22" s="49">
        <v>0</v>
      </c>
      <c r="M22" s="49">
        <f>15.6454496383667+N22</f>
        <v>269.89999382905273</v>
      </c>
      <c r="N22" s="49">
        <v>254.254544190686</v>
      </c>
      <c r="O22" s="49">
        <v>0.95539610846238798</v>
      </c>
      <c r="P22" s="49" t="s">
        <v>148</v>
      </c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</row>
    <row r="23" spans="1:32" ht="15.75" customHeight="1" x14ac:dyDescent="0.15">
      <c r="A23" s="127">
        <v>41350</v>
      </c>
      <c r="B23" s="49"/>
      <c r="C23" s="49" t="s">
        <v>11</v>
      </c>
      <c r="D23" s="49"/>
      <c r="E23" s="49">
        <f>J23-N23</f>
        <v>49.780000457764032</v>
      </c>
      <c r="F23" s="49">
        <f t="shared" si="1"/>
        <v>172</v>
      </c>
      <c r="G23" s="49">
        <v>0</v>
      </c>
      <c r="H23" s="49">
        <v>119</v>
      </c>
      <c r="I23" s="49">
        <v>53</v>
      </c>
      <c r="J23" s="49">
        <f t="shared" si="2"/>
        <v>301.60000000000002</v>
      </c>
      <c r="K23" s="49">
        <v>0</v>
      </c>
      <c r="L23" s="49">
        <v>301.60000000000002</v>
      </c>
      <c r="M23" s="49">
        <v>262.39999999999998</v>
      </c>
      <c r="N23" s="49">
        <v>251.81999954223599</v>
      </c>
      <c r="O23" s="49">
        <v>0.52554739182267596</v>
      </c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</row>
    <row r="24" spans="1:32" ht="15.75" customHeight="1" x14ac:dyDescent="0.15">
      <c r="A24" s="127">
        <v>41318</v>
      </c>
      <c r="B24" s="49"/>
      <c r="C24" s="49" t="s">
        <v>11</v>
      </c>
      <c r="D24" s="49"/>
      <c r="E24" s="49">
        <f>J24-N24</f>
        <v>32.264367745937022</v>
      </c>
      <c r="F24" s="49">
        <f t="shared" si="1"/>
        <v>196</v>
      </c>
      <c r="G24" s="49">
        <v>1</v>
      </c>
      <c r="H24" s="49">
        <v>45</v>
      </c>
      <c r="I24" s="49">
        <v>150</v>
      </c>
      <c r="J24" s="49">
        <f t="shared" si="2"/>
        <v>286.3</v>
      </c>
      <c r="K24" s="49">
        <v>253.2</v>
      </c>
      <c r="L24" s="49">
        <v>286.3</v>
      </c>
      <c r="M24" s="49">
        <f>10.5643739700317+N24</f>
        <v>264.60000622409467</v>
      </c>
      <c r="N24" s="49">
        <v>254.03563225406299</v>
      </c>
      <c r="O24" s="49">
        <v>0.48871787951111301</v>
      </c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</row>
    <row r="25" spans="1:32" ht="15.75" customHeight="1" x14ac:dyDescent="0.15">
      <c r="A25" s="43">
        <v>41279</v>
      </c>
      <c r="C25" s="49"/>
      <c r="D25" s="40" t="s">
        <v>11</v>
      </c>
      <c r="G25" s="40"/>
      <c r="H25" s="40"/>
      <c r="I25" s="40"/>
      <c r="K25" s="40"/>
      <c r="L25" s="40"/>
      <c r="N25" s="40"/>
      <c r="O25" s="40"/>
      <c r="P25" s="40" t="s">
        <v>147</v>
      </c>
    </row>
    <row r="26" spans="1:32" ht="15.75" customHeight="1" x14ac:dyDescent="0.15">
      <c r="A26" s="43">
        <v>41222</v>
      </c>
      <c r="C26" s="49" t="s">
        <v>11</v>
      </c>
      <c r="E26" s="40">
        <f t="shared" ref="E26:E31" si="3">J26-N26</f>
        <v>63.312000579834006</v>
      </c>
      <c r="F26" s="40">
        <f t="shared" ref="F26:F34" si="4">G:G+H:H+I:I</f>
        <v>56</v>
      </c>
      <c r="G26" s="40">
        <v>0</v>
      </c>
      <c r="H26" s="40">
        <v>56</v>
      </c>
      <c r="I26" s="40">
        <v>0</v>
      </c>
      <c r="J26" s="40">
        <f t="shared" ref="J26:J34" si="5">MAX(K26,L26,M26)</f>
        <v>318</v>
      </c>
      <c r="K26" s="40">
        <v>0</v>
      </c>
      <c r="L26" s="40">
        <v>318</v>
      </c>
      <c r="M26" s="40">
        <v>0</v>
      </c>
      <c r="N26" s="40">
        <v>254.68799942016599</v>
      </c>
      <c r="O26" s="40">
        <v>0.621977539259158</v>
      </c>
    </row>
    <row r="27" spans="1:32" ht="15.75" customHeight="1" x14ac:dyDescent="0.15">
      <c r="A27" s="43">
        <v>41037</v>
      </c>
      <c r="C27" s="49" t="s">
        <v>11</v>
      </c>
      <c r="E27" s="40">
        <f t="shared" si="3"/>
        <v>16.441000976562975</v>
      </c>
      <c r="F27" s="40">
        <f t="shared" si="4"/>
        <v>28</v>
      </c>
      <c r="G27" s="40">
        <v>0</v>
      </c>
      <c r="H27" s="40">
        <v>19</v>
      </c>
      <c r="I27" s="40">
        <v>9</v>
      </c>
      <c r="J27" s="40">
        <f t="shared" si="5"/>
        <v>286.89999999999998</v>
      </c>
      <c r="K27" s="40">
        <v>0</v>
      </c>
      <c r="L27" s="40">
        <v>286.89999999999998</v>
      </c>
      <c r="M27" s="40">
        <v>273.39999999999998</v>
      </c>
      <c r="N27" s="40">
        <v>270.458999023437</v>
      </c>
      <c r="O27" s="40">
        <v>0.72527112997892695</v>
      </c>
      <c r="P27" s="40" t="s">
        <v>145</v>
      </c>
    </row>
    <row r="28" spans="1:32" ht="15.75" customHeight="1" x14ac:dyDescent="0.15">
      <c r="A28" s="43">
        <v>41007</v>
      </c>
      <c r="C28" s="49" t="s">
        <v>11</v>
      </c>
      <c r="E28" s="40">
        <f t="shared" si="3"/>
        <v>11.92199951171898</v>
      </c>
      <c r="F28" s="40">
        <f t="shared" si="4"/>
        <v>44</v>
      </c>
      <c r="G28" s="40">
        <v>0</v>
      </c>
      <c r="H28" s="40">
        <v>28</v>
      </c>
      <c r="I28" s="40">
        <v>16</v>
      </c>
      <c r="J28" s="40">
        <f t="shared" si="5"/>
        <v>269.7</v>
      </c>
      <c r="K28" s="40">
        <v>0</v>
      </c>
      <c r="L28" s="40">
        <v>269.7</v>
      </c>
      <c r="M28" s="40">
        <v>263.3</v>
      </c>
      <c r="N28" s="40">
        <v>257.77800048828101</v>
      </c>
      <c r="O28" s="40">
        <v>0.59675426713949398</v>
      </c>
      <c r="P28" s="40" t="s">
        <v>145</v>
      </c>
    </row>
    <row r="29" spans="1:32" ht="15.75" customHeight="1" x14ac:dyDescent="0.15">
      <c r="A29" s="43">
        <v>40982</v>
      </c>
      <c r="C29" s="49" t="s">
        <v>11</v>
      </c>
      <c r="E29" s="40">
        <f t="shared" si="3"/>
        <v>12.076999816895011</v>
      </c>
      <c r="F29" s="40">
        <f t="shared" si="4"/>
        <v>109</v>
      </c>
      <c r="G29" s="40">
        <v>0</v>
      </c>
      <c r="H29" s="40">
        <v>40</v>
      </c>
      <c r="I29" s="40">
        <v>69</v>
      </c>
      <c r="J29" s="40">
        <f t="shared" si="5"/>
        <v>262.10000000000002</v>
      </c>
      <c r="K29" s="40">
        <v>0</v>
      </c>
      <c r="L29" s="40">
        <v>262.10000000000002</v>
      </c>
      <c r="M29" s="40">
        <v>261.3</v>
      </c>
      <c r="N29" s="40">
        <v>250.02300018310501</v>
      </c>
      <c r="O29" s="40">
        <v>0.77380276753268296</v>
      </c>
    </row>
    <row r="30" spans="1:32" ht="15.75" customHeight="1" x14ac:dyDescent="0.15">
      <c r="A30" s="43">
        <v>40959</v>
      </c>
      <c r="C30" s="49" t="s">
        <v>11</v>
      </c>
      <c r="E30" s="40">
        <f t="shared" si="3"/>
        <v>18.035555860731989</v>
      </c>
      <c r="F30" s="40">
        <f t="shared" si="4"/>
        <v>41</v>
      </c>
      <c r="G30" s="40">
        <v>0</v>
      </c>
      <c r="H30" s="40">
        <v>41</v>
      </c>
      <c r="I30" s="40">
        <v>0</v>
      </c>
      <c r="J30" s="40">
        <f t="shared" si="5"/>
        <v>268.5</v>
      </c>
      <c r="K30" s="40">
        <v>0</v>
      </c>
      <c r="L30" s="40">
        <v>268.5</v>
      </c>
      <c r="M30" s="40">
        <v>0</v>
      </c>
      <c r="N30" s="40">
        <v>250.46444413926801</v>
      </c>
      <c r="O30" s="40">
        <v>0.67483540248195395</v>
      </c>
    </row>
    <row r="31" spans="1:32" ht="15.75" customHeight="1" x14ac:dyDescent="0.15">
      <c r="A31" s="43">
        <v>40941</v>
      </c>
      <c r="C31" s="49" t="s">
        <v>11</v>
      </c>
      <c r="E31" s="40">
        <f t="shared" si="3"/>
        <v>9.5944449530709903</v>
      </c>
      <c r="F31" s="40">
        <f t="shared" si="4"/>
        <v>13</v>
      </c>
      <c r="G31" s="40">
        <v>0</v>
      </c>
      <c r="H31" s="40">
        <v>13</v>
      </c>
      <c r="I31" s="40">
        <v>0</v>
      </c>
      <c r="J31" s="40">
        <f t="shared" si="5"/>
        <v>259.39999999999998</v>
      </c>
      <c r="K31" s="40">
        <v>0</v>
      </c>
      <c r="L31" s="40">
        <v>259.39999999999998</v>
      </c>
      <c r="M31" s="40">
        <v>0</v>
      </c>
      <c r="N31" s="40">
        <v>249.80555504692899</v>
      </c>
      <c r="O31" s="40">
        <v>0.56003194642079102</v>
      </c>
    </row>
    <row r="32" spans="1:32" ht="15.75" customHeight="1" x14ac:dyDescent="0.15">
      <c r="A32" s="43">
        <v>43445</v>
      </c>
      <c r="C32" s="49" t="s">
        <v>11</v>
      </c>
      <c r="E32" s="40">
        <v>120</v>
      </c>
      <c r="F32" s="40">
        <f t="shared" si="4"/>
        <v>70</v>
      </c>
      <c r="G32" s="40">
        <v>1</v>
      </c>
      <c r="H32" s="40">
        <v>69</v>
      </c>
      <c r="I32" s="40">
        <v>0</v>
      </c>
      <c r="J32" s="40">
        <f t="shared" si="5"/>
        <v>374.6</v>
      </c>
      <c r="K32" s="40">
        <v>257.5</v>
      </c>
      <c r="L32" s="40">
        <v>374.6</v>
      </c>
      <c r="M32" s="40">
        <v>0</v>
      </c>
      <c r="N32" s="40">
        <v>252.85399978637599</v>
      </c>
      <c r="O32" s="40">
        <v>1.40024416585753</v>
      </c>
    </row>
    <row r="33" spans="1:16" ht="15.75" customHeight="1" x14ac:dyDescent="0.15">
      <c r="A33" s="43">
        <v>40861</v>
      </c>
      <c r="C33" s="49" t="s">
        <v>11</v>
      </c>
      <c r="E33" s="40">
        <f>J33-N33</f>
        <v>106.06199645995997</v>
      </c>
      <c r="F33" s="40">
        <f t="shared" si="4"/>
        <v>87</v>
      </c>
      <c r="G33" s="40">
        <v>4</v>
      </c>
      <c r="H33" s="40">
        <v>83</v>
      </c>
      <c r="I33" s="40">
        <v>0</v>
      </c>
      <c r="J33" s="40">
        <f t="shared" si="5"/>
        <v>363.39999740600399</v>
      </c>
      <c r="K33" s="40">
        <f>10.1619987487792+N33</f>
        <v>267.4999996948232</v>
      </c>
      <c r="L33" s="40">
        <f>106.06199645996+N33</f>
        <v>363.39999740600399</v>
      </c>
      <c r="M33" s="32">
        <v>0</v>
      </c>
      <c r="N33" s="40">
        <v>257.33800094604402</v>
      </c>
      <c r="O33" s="40">
        <v>0.72825497713046905</v>
      </c>
    </row>
    <row r="34" spans="1:16" ht="15.75" customHeight="1" x14ac:dyDescent="0.15">
      <c r="A34" s="43">
        <v>40847</v>
      </c>
      <c r="C34" s="49" t="s">
        <v>11</v>
      </c>
      <c r="E34" s="40">
        <f>J34-N34</f>
        <v>69.337634277343994</v>
      </c>
      <c r="F34" s="40">
        <f t="shared" si="4"/>
        <v>75</v>
      </c>
      <c r="G34" s="40">
        <v>2</v>
      </c>
      <c r="H34" s="40">
        <v>73</v>
      </c>
      <c r="I34" s="40">
        <v>0</v>
      </c>
      <c r="J34" s="40">
        <f t="shared" si="5"/>
        <v>322.7</v>
      </c>
      <c r="K34" s="40">
        <v>258</v>
      </c>
      <c r="L34" s="40">
        <v>322.7</v>
      </c>
      <c r="M34" s="40">
        <v>0</v>
      </c>
      <c r="N34" s="40">
        <v>253.36236572265599</v>
      </c>
      <c r="O34" s="40">
        <v>0.75575389207447996</v>
      </c>
      <c r="P34" s="40" t="s">
        <v>145</v>
      </c>
    </row>
    <row r="35" spans="1:16" ht="15.75" customHeight="1" x14ac:dyDescent="0.15">
      <c r="A35" s="43">
        <v>40614</v>
      </c>
      <c r="C35" s="49"/>
      <c r="D35" s="40" t="s">
        <v>11</v>
      </c>
      <c r="P35" s="40" t="s">
        <v>146</v>
      </c>
    </row>
    <row r="36" spans="1:16" ht="15.75" customHeight="1" x14ac:dyDescent="0.15">
      <c r="A36" s="43">
        <v>40598</v>
      </c>
      <c r="C36" s="49" t="s">
        <v>11</v>
      </c>
      <c r="E36" s="40">
        <f>J36-N36</f>
        <v>113.44900039672899</v>
      </c>
      <c r="F36" s="40">
        <f>G:G+H:H+I:I</f>
        <v>83</v>
      </c>
      <c r="G36" s="40">
        <v>3</v>
      </c>
      <c r="H36" s="40">
        <v>80</v>
      </c>
      <c r="I36" s="40">
        <v>0</v>
      </c>
      <c r="J36" s="40">
        <f>MAX(K36,L36,M36)</f>
        <v>363.9</v>
      </c>
      <c r="K36" s="40">
        <v>258.5</v>
      </c>
      <c r="L36" s="40">
        <v>363.9</v>
      </c>
      <c r="M36" s="40">
        <v>347.7</v>
      </c>
      <c r="N36" s="40">
        <v>250.45099960327099</v>
      </c>
      <c r="O36" s="40">
        <v>1.0467563184617501</v>
      </c>
      <c r="P36" s="40" t="s">
        <v>145</v>
      </c>
    </row>
    <row r="37" spans="1:16" ht="15.75" customHeight="1" x14ac:dyDescent="0.15">
      <c r="A37" s="43">
        <v>40550</v>
      </c>
      <c r="C37" s="49" t="s">
        <v>11</v>
      </c>
      <c r="E37" s="40">
        <f>J37-N37</f>
        <v>78.390000305175988</v>
      </c>
      <c r="F37" s="40">
        <f>G:G+H:H+I:I</f>
        <v>65</v>
      </c>
      <c r="G37" s="40">
        <v>0</v>
      </c>
      <c r="H37" s="40">
        <v>65</v>
      </c>
      <c r="I37" s="40">
        <v>0</v>
      </c>
      <c r="J37" s="40">
        <f>MAX(K37,L37,M37)</f>
        <v>331.9</v>
      </c>
      <c r="K37" s="40">
        <v>0</v>
      </c>
      <c r="L37" s="40">
        <v>331.9</v>
      </c>
      <c r="M37" s="40">
        <v>0</v>
      </c>
      <c r="N37" s="40">
        <v>253.50999969482399</v>
      </c>
      <c r="O37" s="40">
        <v>0.87823747473502201</v>
      </c>
      <c r="P37" s="40"/>
    </row>
    <row r="38" spans="1:16" ht="15.75" customHeight="1" x14ac:dyDescent="0.15">
      <c r="A38" s="43">
        <v>40285</v>
      </c>
      <c r="C38" s="40" t="s">
        <v>37</v>
      </c>
      <c r="D38" s="40" t="s">
        <v>11</v>
      </c>
      <c r="G38" s="40"/>
      <c r="H38" s="40"/>
      <c r="I38" s="40"/>
      <c r="J38" s="40"/>
      <c r="K38" s="40"/>
      <c r="L38" s="40"/>
      <c r="M38" s="40"/>
      <c r="P38" s="40" t="s">
        <v>76</v>
      </c>
    </row>
    <row r="39" spans="1:16" ht="15.75" customHeight="1" x14ac:dyDescent="0.15">
      <c r="A39" s="43">
        <v>40221</v>
      </c>
      <c r="C39" s="40" t="s">
        <v>11</v>
      </c>
      <c r="E39" s="40">
        <f>J39-N39</f>
        <v>4.4909991455079989</v>
      </c>
      <c r="F39" s="40">
        <f t="shared" ref="F39:F44" si="6">G:G+H:H+I:I</f>
        <v>2</v>
      </c>
      <c r="G39" s="40">
        <v>2</v>
      </c>
      <c r="H39" s="40">
        <v>0</v>
      </c>
      <c r="I39" s="40">
        <v>0</v>
      </c>
      <c r="J39" s="40">
        <f t="shared" ref="J39:J44" si="7">MAX(K39,L39,M39)</f>
        <v>252.3</v>
      </c>
      <c r="K39" s="40">
        <v>252.3</v>
      </c>
      <c r="L39" s="40">
        <v>0</v>
      </c>
      <c r="M39" s="40">
        <v>0</v>
      </c>
      <c r="N39" s="40">
        <v>247.80900085449201</v>
      </c>
      <c r="O39" s="40">
        <v>0.92963349515791105</v>
      </c>
    </row>
    <row r="40" spans="1:16" ht="15.75" customHeight="1" x14ac:dyDescent="0.15">
      <c r="A40" s="43">
        <v>39933</v>
      </c>
      <c r="C40" s="40" t="s">
        <v>37</v>
      </c>
      <c r="E40" s="40">
        <v>0</v>
      </c>
      <c r="F40" s="40">
        <f t="shared" si="6"/>
        <v>0</v>
      </c>
      <c r="G40" s="40">
        <v>0</v>
      </c>
      <c r="H40" s="40">
        <v>0</v>
      </c>
      <c r="I40" s="40">
        <v>0</v>
      </c>
      <c r="J40" s="40">
        <f t="shared" si="7"/>
        <v>0</v>
      </c>
      <c r="K40" s="40">
        <v>0</v>
      </c>
      <c r="L40" s="40">
        <v>0</v>
      </c>
      <c r="M40" s="40">
        <v>0</v>
      </c>
    </row>
    <row r="41" spans="1:16" ht="15.75" customHeight="1" x14ac:dyDescent="0.15">
      <c r="A41" s="43">
        <v>39839</v>
      </c>
      <c r="C41" s="40" t="s">
        <v>11</v>
      </c>
      <c r="E41" s="40">
        <f>J41-N41</f>
        <v>3.3480007934579987</v>
      </c>
      <c r="F41" s="40">
        <f t="shared" si="6"/>
        <v>2</v>
      </c>
      <c r="G41" s="40">
        <v>2</v>
      </c>
      <c r="H41" s="40">
        <v>0</v>
      </c>
      <c r="I41" s="40">
        <v>0</v>
      </c>
      <c r="J41" s="40">
        <f t="shared" si="7"/>
        <v>254.4</v>
      </c>
      <c r="K41" s="40">
        <v>254.4</v>
      </c>
      <c r="L41" s="40">
        <v>0</v>
      </c>
      <c r="M41" s="40">
        <v>0</v>
      </c>
      <c r="N41" s="40">
        <v>251.05199920654201</v>
      </c>
      <c r="O41" s="40">
        <v>0.54267518009495996</v>
      </c>
    </row>
    <row r="42" spans="1:16" ht="15.75" customHeight="1" x14ac:dyDescent="0.15">
      <c r="A42" s="43">
        <v>39798</v>
      </c>
      <c r="C42" s="40" t="s">
        <v>37</v>
      </c>
      <c r="E42" s="40">
        <f>J42-N42</f>
        <v>0</v>
      </c>
      <c r="F42" s="40">
        <f t="shared" si="6"/>
        <v>0</v>
      </c>
      <c r="G42" s="40">
        <v>0</v>
      </c>
      <c r="H42" s="40">
        <v>0</v>
      </c>
      <c r="I42" s="40">
        <v>0</v>
      </c>
      <c r="J42" s="40">
        <f t="shared" si="7"/>
        <v>0</v>
      </c>
      <c r="K42" s="40">
        <v>0</v>
      </c>
      <c r="L42" s="40">
        <v>0</v>
      </c>
      <c r="M42" s="40">
        <v>0</v>
      </c>
    </row>
    <row r="43" spans="1:16" ht="15.75" customHeight="1" x14ac:dyDescent="0.15">
      <c r="A43" s="43">
        <v>39542</v>
      </c>
      <c r="C43" s="40" t="s">
        <v>11</v>
      </c>
      <c r="E43" s="40">
        <f>J43-N43</f>
        <v>3.720000610351974</v>
      </c>
      <c r="F43" s="40">
        <f t="shared" si="6"/>
        <v>1</v>
      </c>
      <c r="G43" s="40">
        <v>1</v>
      </c>
      <c r="H43" s="40">
        <v>0</v>
      </c>
      <c r="I43" s="40">
        <v>0</v>
      </c>
      <c r="J43" s="40">
        <f t="shared" si="7"/>
        <v>265.39999999999998</v>
      </c>
      <c r="K43" s="40">
        <v>265.39999999999998</v>
      </c>
      <c r="L43" s="40">
        <v>0</v>
      </c>
      <c r="M43" s="40">
        <v>0</v>
      </c>
      <c r="N43" s="40">
        <v>261.679999389648</v>
      </c>
      <c r="O43" s="40">
        <v>0.98142777428761296</v>
      </c>
    </row>
    <row r="44" spans="1:16" ht="15.75" customHeight="1" x14ac:dyDescent="0.15">
      <c r="A44" s="43">
        <v>39501</v>
      </c>
      <c r="C44" s="40" t="s">
        <v>11</v>
      </c>
      <c r="E44" s="40">
        <f>J44-N44</f>
        <v>2.7580007934579953</v>
      </c>
      <c r="F44" s="40">
        <f t="shared" si="6"/>
        <v>1</v>
      </c>
      <c r="G44" s="40">
        <v>1</v>
      </c>
      <c r="H44" s="40">
        <v>0</v>
      </c>
      <c r="I44" s="40">
        <v>0</v>
      </c>
      <c r="J44" s="40">
        <f t="shared" si="7"/>
        <v>251.5</v>
      </c>
      <c r="K44" s="40">
        <v>251.5</v>
      </c>
      <c r="L44" s="40">
        <v>0</v>
      </c>
      <c r="M44" s="40">
        <v>0</v>
      </c>
      <c r="N44" s="40">
        <v>248.741999206542</v>
      </c>
      <c r="O44" s="40">
        <v>0.59836152811722298</v>
      </c>
    </row>
    <row r="45" spans="1:16" ht="15.75" customHeight="1" x14ac:dyDescent="0.15">
      <c r="A45" s="43">
        <v>39494</v>
      </c>
      <c r="C45" s="40" t="s">
        <v>37</v>
      </c>
      <c r="D45" s="40" t="s">
        <v>11</v>
      </c>
      <c r="F45" s="40"/>
      <c r="G45" s="40"/>
      <c r="H45" s="40"/>
      <c r="I45" s="40"/>
      <c r="K45" s="40"/>
      <c r="L45" s="40"/>
      <c r="M45" s="40"/>
      <c r="N45" s="40"/>
      <c r="O45" s="40"/>
      <c r="P45" s="40" t="s">
        <v>76</v>
      </c>
    </row>
    <row r="46" spans="1:16" ht="15.75" customHeight="1" x14ac:dyDescent="0.15">
      <c r="A46" s="43">
        <v>39462</v>
      </c>
      <c r="C46" s="40" t="s">
        <v>11</v>
      </c>
      <c r="E46" s="40">
        <f t="shared" ref="E46:E53" si="8">J46-N46</f>
        <v>4.9530003356939858</v>
      </c>
      <c r="F46" s="40">
        <f t="shared" ref="F46:F53" si="9">G:G+H:H+I:I</f>
        <v>2</v>
      </c>
      <c r="G46" s="40">
        <v>2</v>
      </c>
      <c r="H46" s="40">
        <v>0</v>
      </c>
      <c r="I46" s="40">
        <v>0</v>
      </c>
      <c r="J46" s="40">
        <f t="shared" ref="J46:J53" si="10">MAX(K46,L46,M46)</f>
        <v>258</v>
      </c>
      <c r="K46" s="40">
        <v>258</v>
      </c>
      <c r="L46" s="40">
        <v>0</v>
      </c>
      <c r="M46" s="40">
        <v>0</v>
      </c>
      <c r="N46" s="40">
        <v>253.04699966430601</v>
      </c>
      <c r="O46" s="40"/>
      <c r="P46" s="40"/>
    </row>
    <row r="47" spans="1:16" ht="15.75" customHeight="1" x14ac:dyDescent="0.15">
      <c r="A47" s="43">
        <v>38815</v>
      </c>
      <c r="C47" s="40" t="s">
        <v>11</v>
      </c>
      <c r="E47" s="40">
        <f t="shared" si="8"/>
        <v>3.9420002746590228</v>
      </c>
      <c r="F47" s="40">
        <f t="shared" si="9"/>
        <v>2</v>
      </c>
      <c r="G47" s="40">
        <v>2</v>
      </c>
      <c r="H47" s="40">
        <v>0</v>
      </c>
      <c r="I47" s="40">
        <v>0</v>
      </c>
      <c r="J47" s="40">
        <f t="shared" si="10"/>
        <v>256.8</v>
      </c>
      <c r="K47" s="40">
        <v>256.8</v>
      </c>
      <c r="L47" s="40">
        <v>0</v>
      </c>
      <c r="M47" s="40">
        <v>0</v>
      </c>
      <c r="N47" s="40">
        <v>252.85799972534099</v>
      </c>
      <c r="O47" s="40">
        <v>0.88002001813443398</v>
      </c>
    </row>
    <row r="48" spans="1:16" ht="15.75" customHeight="1" x14ac:dyDescent="0.15">
      <c r="A48" s="43">
        <v>38637</v>
      </c>
      <c r="C48" s="40" t="s">
        <v>11</v>
      </c>
      <c r="E48" s="40">
        <f t="shared" si="8"/>
        <v>2.4130004882820231</v>
      </c>
      <c r="F48" s="40">
        <f t="shared" si="9"/>
        <v>1</v>
      </c>
      <c r="G48" s="40">
        <v>1</v>
      </c>
      <c r="H48" s="40">
        <v>0</v>
      </c>
      <c r="I48" s="40">
        <v>0</v>
      </c>
      <c r="J48" s="40">
        <f t="shared" si="10"/>
        <v>269</v>
      </c>
      <c r="K48" s="40">
        <v>269</v>
      </c>
      <c r="L48" s="40">
        <v>0</v>
      </c>
      <c r="M48" s="40">
        <v>0</v>
      </c>
      <c r="N48" s="40">
        <v>266.58699951171798</v>
      </c>
      <c r="O48" s="40">
        <v>0.747617835395325</v>
      </c>
      <c r="P48" s="40" t="s">
        <v>144</v>
      </c>
    </row>
    <row r="49" spans="1:32" ht="15.75" customHeight="1" x14ac:dyDescent="0.15">
      <c r="A49" s="126">
        <v>38610</v>
      </c>
      <c r="C49" s="40" t="s">
        <v>37</v>
      </c>
      <c r="E49" s="40">
        <f t="shared" si="8"/>
        <v>0</v>
      </c>
      <c r="F49" s="40">
        <f t="shared" si="9"/>
        <v>0</v>
      </c>
      <c r="G49" s="40">
        <v>0</v>
      </c>
      <c r="H49" s="40">
        <v>0</v>
      </c>
      <c r="I49" s="40">
        <v>0</v>
      </c>
      <c r="J49" s="40">
        <f t="shared" si="10"/>
        <v>0</v>
      </c>
      <c r="K49" s="40">
        <v>0</v>
      </c>
      <c r="L49" s="40">
        <v>0</v>
      </c>
      <c r="M49" s="40">
        <v>0</v>
      </c>
    </row>
    <row r="50" spans="1:32" ht="15.75" customHeight="1" x14ac:dyDescent="0.15">
      <c r="A50" s="126">
        <v>38242</v>
      </c>
      <c r="C50" s="40" t="s">
        <v>37</v>
      </c>
      <c r="E50" s="40">
        <f t="shared" si="8"/>
        <v>0</v>
      </c>
      <c r="F50" s="40">
        <f t="shared" si="9"/>
        <v>0</v>
      </c>
      <c r="G50" s="40">
        <v>0</v>
      </c>
      <c r="H50" s="40">
        <v>0</v>
      </c>
      <c r="I50" s="40">
        <v>0</v>
      </c>
      <c r="J50" s="40">
        <f t="shared" si="10"/>
        <v>0</v>
      </c>
      <c r="K50" s="40">
        <v>0</v>
      </c>
      <c r="L50" s="40">
        <v>0</v>
      </c>
      <c r="M50" s="40">
        <v>0</v>
      </c>
    </row>
    <row r="51" spans="1:32" ht="15.75" customHeight="1" x14ac:dyDescent="0.15">
      <c r="A51" s="126">
        <v>38185</v>
      </c>
      <c r="C51" s="40" t="s">
        <v>37</v>
      </c>
      <c r="E51" s="40">
        <f t="shared" si="8"/>
        <v>0</v>
      </c>
      <c r="F51" s="40">
        <f t="shared" si="9"/>
        <v>0</v>
      </c>
      <c r="G51" s="40">
        <v>0</v>
      </c>
      <c r="H51" s="40">
        <v>0</v>
      </c>
      <c r="I51" s="40">
        <v>0</v>
      </c>
      <c r="J51" s="40">
        <f t="shared" si="10"/>
        <v>0</v>
      </c>
      <c r="K51" s="40">
        <v>0</v>
      </c>
      <c r="L51" s="40">
        <v>0</v>
      </c>
      <c r="M51" s="40">
        <v>0</v>
      </c>
    </row>
    <row r="52" spans="1:32" ht="15.75" customHeight="1" x14ac:dyDescent="0.15">
      <c r="A52" s="126">
        <v>38031</v>
      </c>
      <c r="C52" s="40" t="s">
        <v>11</v>
      </c>
      <c r="E52" s="40">
        <f t="shared" si="8"/>
        <v>1.6999998474129825</v>
      </c>
      <c r="F52" s="40">
        <f t="shared" si="9"/>
        <v>1</v>
      </c>
      <c r="G52" s="40">
        <v>1</v>
      </c>
      <c r="H52" s="40">
        <v>0</v>
      </c>
      <c r="I52" s="40">
        <v>0</v>
      </c>
      <c r="J52" s="40">
        <f t="shared" si="10"/>
        <v>254.1</v>
      </c>
      <c r="K52" s="40">
        <v>254.1</v>
      </c>
      <c r="L52" s="40">
        <v>0</v>
      </c>
      <c r="M52" s="40">
        <v>0</v>
      </c>
      <c r="N52" s="40">
        <v>252.40000015258701</v>
      </c>
      <c r="O52" s="40">
        <v>1.2540332660618201</v>
      </c>
    </row>
    <row r="53" spans="1:32" ht="13" x14ac:dyDescent="0.15">
      <c r="A53" s="126">
        <v>38029</v>
      </c>
      <c r="C53" s="40" t="s">
        <v>37</v>
      </c>
      <c r="E53" s="40">
        <f t="shared" si="8"/>
        <v>0</v>
      </c>
      <c r="F53" s="40">
        <f t="shared" si="9"/>
        <v>0</v>
      </c>
      <c r="G53" s="40">
        <v>0</v>
      </c>
      <c r="H53" s="40">
        <v>0</v>
      </c>
      <c r="I53" s="40">
        <v>0</v>
      </c>
      <c r="J53" s="40">
        <f t="shared" si="10"/>
        <v>0</v>
      </c>
      <c r="K53" s="40">
        <v>0</v>
      </c>
      <c r="L53" s="40">
        <v>0</v>
      </c>
      <c r="M53" s="40">
        <v>0</v>
      </c>
      <c r="N53" s="40"/>
      <c r="O53" s="40"/>
    </row>
    <row r="54" spans="1:32" ht="13" x14ac:dyDescent="0.15">
      <c r="A54" s="43">
        <v>37967</v>
      </c>
      <c r="C54" s="40" t="s">
        <v>37</v>
      </c>
      <c r="D54" s="40" t="s">
        <v>11</v>
      </c>
      <c r="P54" s="40" t="s">
        <v>76</v>
      </c>
    </row>
    <row r="55" spans="1:32" ht="13" x14ac:dyDescent="0.15">
      <c r="A55" s="126">
        <v>37944</v>
      </c>
      <c r="C55" s="40" t="s">
        <v>37</v>
      </c>
      <c r="E55" s="40">
        <f t="shared" ref="E55:E70" si="11">J55-N55</f>
        <v>0</v>
      </c>
      <c r="F55" s="40">
        <f>G:G+H:H+I:I</f>
        <v>0</v>
      </c>
      <c r="G55" s="40">
        <v>0</v>
      </c>
      <c r="H55" s="40">
        <v>0</v>
      </c>
      <c r="I55" s="40">
        <v>0</v>
      </c>
      <c r="J55" s="40">
        <f t="shared" ref="J55:J70" si="12">MAX(K55,L55,M55)</f>
        <v>0</v>
      </c>
      <c r="K55" s="40">
        <v>0</v>
      </c>
      <c r="L55" s="40">
        <v>0</v>
      </c>
      <c r="M55" s="40">
        <v>0</v>
      </c>
    </row>
    <row r="56" spans="1:32" ht="13" x14ac:dyDescent="0.15">
      <c r="A56" s="126">
        <v>37849</v>
      </c>
      <c r="C56" s="40" t="s">
        <v>37</v>
      </c>
      <c r="E56" s="40">
        <f t="shared" si="11"/>
        <v>0</v>
      </c>
      <c r="F56" s="40">
        <f>G:G+H:H+I:I</f>
        <v>0</v>
      </c>
      <c r="G56" s="40">
        <v>0</v>
      </c>
      <c r="H56" s="40">
        <v>0</v>
      </c>
      <c r="I56" s="40">
        <v>0</v>
      </c>
      <c r="J56" s="40">
        <f t="shared" si="12"/>
        <v>0</v>
      </c>
      <c r="K56" s="40">
        <v>0</v>
      </c>
      <c r="L56" s="40">
        <v>0</v>
      </c>
      <c r="M56" s="40">
        <v>0</v>
      </c>
    </row>
    <row r="57" spans="1:32" ht="13" x14ac:dyDescent="0.15">
      <c r="A57" s="124">
        <v>37753</v>
      </c>
      <c r="B57" s="49"/>
      <c r="C57" s="49" t="s">
        <v>37</v>
      </c>
      <c r="D57" s="49"/>
      <c r="E57" s="49">
        <f t="shared" si="11"/>
        <v>0</v>
      </c>
      <c r="F57" s="49">
        <f>G:G+H:H+I:I</f>
        <v>0</v>
      </c>
      <c r="G57" s="49">
        <v>0</v>
      </c>
      <c r="H57" s="49">
        <v>0</v>
      </c>
      <c r="I57" s="49">
        <v>0</v>
      </c>
      <c r="J57" s="49">
        <f t="shared" si="12"/>
        <v>0</v>
      </c>
      <c r="K57" s="49">
        <v>0</v>
      </c>
      <c r="L57" s="49">
        <v>0</v>
      </c>
      <c r="M57" s="49">
        <v>0</v>
      </c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</row>
    <row r="58" spans="1:32" ht="13" x14ac:dyDescent="0.15">
      <c r="A58" s="124">
        <v>37677</v>
      </c>
      <c r="B58" s="49"/>
      <c r="C58" s="49" t="s">
        <v>37</v>
      </c>
      <c r="D58" s="49"/>
      <c r="E58" s="49">
        <f t="shared" si="11"/>
        <v>0</v>
      </c>
      <c r="F58" s="49">
        <v>0</v>
      </c>
      <c r="G58" s="49">
        <v>0</v>
      </c>
      <c r="H58" s="49">
        <v>0</v>
      </c>
      <c r="I58" s="49">
        <v>0</v>
      </c>
      <c r="J58" s="49">
        <f t="shared" si="12"/>
        <v>0</v>
      </c>
      <c r="K58" s="49">
        <v>0</v>
      </c>
      <c r="L58" s="49">
        <v>0</v>
      </c>
      <c r="M58" s="49">
        <v>0</v>
      </c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</row>
    <row r="59" spans="1:32" ht="13" x14ac:dyDescent="0.15">
      <c r="A59" s="127">
        <v>37606</v>
      </c>
      <c r="B59" s="49"/>
      <c r="C59" s="49" t="s">
        <v>37</v>
      </c>
      <c r="D59" s="49"/>
      <c r="E59" s="49">
        <f t="shared" si="11"/>
        <v>0</v>
      </c>
      <c r="F59" s="49">
        <f t="shared" ref="F59:F70" si="13">G:G+H:H+I:I</f>
        <v>0</v>
      </c>
      <c r="G59" s="49">
        <v>0</v>
      </c>
      <c r="H59" s="49">
        <v>0</v>
      </c>
      <c r="I59" s="49">
        <v>0</v>
      </c>
      <c r="J59" s="49">
        <f t="shared" si="12"/>
        <v>0</v>
      </c>
      <c r="K59" s="49">
        <v>0</v>
      </c>
      <c r="L59" s="49">
        <v>0</v>
      </c>
      <c r="M59" s="49">
        <v>0</v>
      </c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</row>
    <row r="60" spans="1:32" ht="13" x14ac:dyDescent="0.15">
      <c r="A60" s="124">
        <v>37515</v>
      </c>
      <c r="B60" s="49"/>
      <c r="C60" s="49" t="s">
        <v>37</v>
      </c>
      <c r="D60" s="49"/>
      <c r="E60" s="49">
        <f t="shared" si="11"/>
        <v>0</v>
      </c>
      <c r="F60" s="49">
        <f t="shared" si="13"/>
        <v>0</v>
      </c>
      <c r="G60" s="49">
        <v>0</v>
      </c>
      <c r="H60" s="49">
        <v>0</v>
      </c>
      <c r="I60" s="49">
        <v>0</v>
      </c>
      <c r="J60" s="49">
        <f t="shared" si="12"/>
        <v>0</v>
      </c>
      <c r="K60" s="49">
        <v>0</v>
      </c>
      <c r="L60" s="49">
        <v>0</v>
      </c>
      <c r="M60" s="49">
        <v>0</v>
      </c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</row>
    <row r="61" spans="1:32" ht="13" x14ac:dyDescent="0.15">
      <c r="A61" s="124">
        <v>37497</v>
      </c>
      <c r="B61" s="49"/>
      <c r="C61" s="49" t="s">
        <v>37</v>
      </c>
      <c r="D61" s="49"/>
      <c r="E61" s="49">
        <f t="shared" si="11"/>
        <v>0</v>
      </c>
      <c r="F61" s="49">
        <f t="shared" si="13"/>
        <v>0</v>
      </c>
      <c r="G61" s="49">
        <v>0</v>
      </c>
      <c r="H61" s="49">
        <v>0</v>
      </c>
      <c r="I61" s="49">
        <v>0</v>
      </c>
      <c r="J61" s="49">
        <f t="shared" si="12"/>
        <v>0</v>
      </c>
      <c r="K61" s="49">
        <v>0</v>
      </c>
      <c r="L61" s="49">
        <v>0</v>
      </c>
      <c r="M61" s="49">
        <v>0</v>
      </c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</row>
    <row r="62" spans="1:32" ht="13" x14ac:dyDescent="0.15">
      <c r="A62" s="124">
        <v>37387</v>
      </c>
      <c r="B62" s="49"/>
      <c r="C62" s="49" t="s">
        <v>37</v>
      </c>
      <c r="D62" s="49"/>
      <c r="E62" s="49">
        <f t="shared" si="11"/>
        <v>0</v>
      </c>
      <c r="F62" s="49">
        <f t="shared" si="13"/>
        <v>0</v>
      </c>
      <c r="G62" s="49">
        <v>0</v>
      </c>
      <c r="H62" s="49">
        <v>0</v>
      </c>
      <c r="I62" s="49">
        <v>0</v>
      </c>
      <c r="J62" s="49">
        <f t="shared" si="12"/>
        <v>0</v>
      </c>
      <c r="K62" s="49">
        <v>0</v>
      </c>
      <c r="L62" s="49">
        <v>0</v>
      </c>
      <c r="M62" s="49">
        <v>0</v>
      </c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</row>
    <row r="63" spans="1:32" ht="13" x14ac:dyDescent="0.15">
      <c r="A63" s="127">
        <v>37247</v>
      </c>
      <c r="B63" s="49"/>
      <c r="C63" s="49" t="s">
        <v>11</v>
      </c>
      <c r="D63" s="49"/>
      <c r="E63" s="49">
        <f t="shared" si="11"/>
        <v>3.5199996948250032</v>
      </c>
      <c r="F63" s="49">
        <f t="shared" si="13"/>
        <v>4</v>
      </c>
      <c r="G63" s="49">
        <v>4</v>
      </c>
      <c r="H63" s="49">
        <v>0</v>
      </c>
      <c r="I63" s="49">
        <v>0</v>
      </c>
      <c r="J63" s="49">
        <f t="shared" si="12"/>
        <v>254</v>
      </c>
      <c r="K63" s="49">
        <v>254</v>
      </c>
      <c r="L63" s="49">
        <v>0</v>
      </c>
      <c r="M63" s="49">
        <v>0</v>
      </c>
      <c r="N63" s="49">
        <v>250.480000305175</v>
      </c>
      <c r="O63" s="49">
        <v>1.6456615900939899</v>
      </c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</row>
    <row r="64" spans="1:32" ht="13" x14ac:dyDescent="0.15">
      <c r="A64" s="124">
        <v>37017</v>
      </c>
      <c r="B64" s="49"/>
      <c r="C64" s="49" t="s">
        <v>37</v>
      </c>
      <c r="D64" s="49"/>
      <c r="E64" s="49">
        <f t="shared" si="11"/>
        <v>0</v>
      </c>
      <c r="F64" s="49">
        <f t="shared" si="13"/>
        <v>0</v>
      </c>
      <c r="G64" s="49">
        <v>0</v>
      </c>
      <c r="H64" s="49">
        <v>0</v>
      </c>
      <c r="I64" s="49">
        <v>0</v>
      </c>
      <c r="J64" s="49">
        <f t="shared" si="12"/>
        <v>0</v>
      </c>
      <c r="K64" s="49">
        <v>0</v>
      </c>
      <c r="L64" s="49">
        <v>0</v>
      </c>
      <c r="M64" s="49">
        <v>0</v>
      </c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</row>
    <row r="65" spans="1:32" ht="13" x14ac:dyDescent="0.15">
      <c r="A65" s="124">
        <v>36959</v>
      </c>
      <c r="B65" s="49"/>
      <c r="C65" s="49" t="s">
        <v>11</v>
      </c>
      <c r="D65" s="49"/>
      <c r="E65" s="49">
        <f t="shared" si="11"/>
        <v>4.3169995117189899</v>
      </c>
      <c r="F65" s="49">
        <f t="shared" si="13"/>
        <v>3</v>
      </c>
      <c r="G65" s="49">
        <v>3</v>
      </c>
      <c r="H65" s="49">
        <v>0</v>
      </c>
      <c r="I65" s="49">
        <v>0</v>
      </c>
      <c r="J65" s="49">
        <f t="shared" si="12"/>
        <v>255.5</v>
      </c>
      <c r="K65" s="49">
        <v>255.5</v>
      </c>
      <c r="L65" s="49">
        <v>0</v>
      </c>
      <c r="M65" s="49">
        <v>0</v>
      </c>
      <c r="N65" s="49">
        <v>251.18300048828101</v>
      </c>
      <c r="O65" s="49">
        <v>1.6353625738864801</v>
      </c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</row>
    <row r="66" spans="1:32" ht="13" x14ac:dyDescent="0.15">
      <c r="A66" s="124">
        <v>36950</v>
      </c>
      <c r="B66" s="49"/>
      <c r="C66" s="49" t="s">
        <v>11</v>
      </c>
      <c r="D66" s="49"/>
      <c r="E66" s="49">
        <f t="shared" si="11"/>
        <v>4.1690002441409888</v>
      </c>
      <c r="F66" s="49">
        <f t="shared" si="13"/>
        <v>2</v>
      </c>
      <c r="G66" s="49">
        <v>2</v>
      </c>
      <c r="H66" s="49">
        <v>0</v>
      </c>
      <c r="I66" s="49">
        <v>0</v>
      </c>
      <c r="J66" s="49">
        <f t="shared" si="12"/>
        <v>254.2</v>
      </c>
      <c r="K66" s="49">
        <v>254.2</v>
      </c>
      <c r="L66" s="49">
        <v>0</v>
      </c>
      <c r="M66" s="49">
        <v>0</v>
      </c>
      <c r="N66" s="49">
        <v>250.030999755859</v>
      </c>
      <c r="O66" s="49">
        <v>0.57353238764461101</v>
      </c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</row>
    <row r="67" spans="1:32" ht="13" x14ac:dyDescent="0.15">
      <c r="A67" s="124">
        <v>36893</v>
      </c>
      <c r="B67" s="49"/>
      <c r="C67" s="49" t="s">
        <v>11</v>
      </c>
      <c r="D67" s="49"/>
      <c r="E67" s="49">
        <f t="shared" si="11"/>
        <v>3.4450009155279986</v>
      </c>
      <c r="F67" s="49">
        <f t="shared" si="13"/>
        <v>1</v>
      </c>
      <c r="G67" s="49">
        <v>1</v>
      </c>
      <c r="H67" s="49">
        <v>0</v>
      </c>
      <c r="I67" s="49">
        <v>0</v>
      </c>
      <c r="J67" s="49">
        <f t="shared" si="12"/>
        <v>261</v>
      </c>
      <c r="K67" s="49">
        <v>261</v>
      </c>
      <c r="L67" s="49">
        <v>0</v>
      </c>
      <c r="M67" s="49">
        <v>0</v>
      </c>
      <c r="N67" s="49">
        <v>257.554999084472</v>
      </c>
      <c r="O67" s="49">
        <v>0.70432491586901702</v>
      </c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</row>
    <row r="68" spans="1:32" ht="13" x14ac:dyDescent="0.15">
      <c r="A68" s="127">
        <v>36879</v>
      </c>
      <c r="B68" s="49"/>
      <c r="C68" s="49" t="s">
        <v>37</v>
      </c>
      <c r="D68" s="49"/>
      <c r="E68" s="49">
        <f t="shared" si="11"/>
        <v>0</v>
      </c>
      <c r="F68" s="49">
        <f t="shared" si="13"/>
        <v>0</v>
      </c>
      <c r="G68" s="49">
        <v>0</v>
      </c>
      <c r="H68" s="49">
        <v>0</v>
      </c>
      <c r="I68" s="49">
        <v>0</v>
      </c>
      <c r="J68" s="49">
        <f t="shared" si="12"/>
        <v>0</v>
      </c>
      <c r="K68" s="49">
        <v>0</v>
      </c>
      <c r="L68" s="49">
        <v>0</v>
      </c>
      <c r="M68" s="49">
        <v>0</v>
      </c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</row>
    <row r="69" spans="1:32" ht="13" x14ac:dyDescent="0.15">
      <c r="A69" s="127">
        <v>36854</v>
      </c>
      <c r="B69" s="49"/>
      <c r="C69" s="49" t="s">
        <v>11</v>
      </c>
      <c r="D69" s="49"/>
      <c r="E69" s="49">
        <f t="shared" si="11"/>
        <v>3.2949996948249805</v>
      </c>
      <c r="F69" s="49">
        <f t="shared" si="13"/>
        <v>3</v>
      </c>
      <c r="G69" s="49">
        <v>3</v>
      </c>
      <c r="H69" s="49">
        <v>0</v>
      </c>
      <c r="I69" s="49">
        <v>0</v>
      </c>
      <c r="J69" s="49">
        <f t="shared" si="12"/>
        <v>258.2</v>
      </c>
      <c r="K69" s="49">
        <v>258.2</v>
      </c>
      <c r="L69" s="49">
        <v>0</v>
      </c>
      <c r="M69" s="49">
        <v>0</v>
      </c>
      <c r="N69" s="49">
        <v>254.90500030517501</v>
      </c>
      <c r="O69" s="49">
        <v>1.0203321492178701</v>
      </c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</row>
    <row r="70" spans="1:32" ht="13" x14ac:dyDescent="0.15">
      <c r="A70" s="127">
        <v>36831</v>
      </c>
      <c r="B70" s="49"/>
      <c r="C70" s="49" t="s">
        <v>11</v>
      </c>
      <c r="D70" s="49"/>
      <c r="E70" s="49">
        <f t="shared" si="11"/>
        <v>5.5720001220709889</v>
      </c>
      <c r="F70" s="49">
        <f t="shared" si="13"/>
        <v>1</v>
      </c>
      <c r="G70" s="49">
        <v>1</v>
      </c>
      <c r="H70" s="49">
        <v>0</v>
      </c>
      <c r="I70" s="49">
        <v>0</v>
      </c>
      <c r="J70" s="49">
        <f t="shared" si="12"/>
        <v>259.89999999999998</v>
      </c>
      <c r="K70" s="49">
        <v>259.89999999999998</v>
      </c>
      <c r="L70" s="49">
        <v>0</v>
      </c>
      <c r="M70" s="49">
        <v>0</v>
      </c>
      <c r="N70" s="49">
        <v>254.32799987792899</v>
      </c>
      <c r="O70" s="49">
        <v>0.93027756866210098</v>
      </c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</row>
    <row r="71" spans="1:32" ht="13" x14ac:dyDescent="0.15">
      <c r="A71" s="41"/>
    </row>
    <row r="72" spans="1:32" ht="13" x14ac:dyDescent="0.15">
      <c r="A72" s="41"/>
    </row>
    <row r="73" spans="1:32" ht="13" x14ac:dyDescent="0.15">
      <c r="A73" s="41"/>
    </row>
    <row r="74" spans="1:32" ht="13" x14ac:dyDescent="0.15">
      <c r="A74" s="41"/>
    </row>
    <row r="75" spans="1:32" ht="13" x14ac:dyDescent="0.15">
      <c r="A75" s="41"/>
    </row>
    <row r="76" spans="1:32" ht="13" x14ac:dyDescent="0.15">
      <c r="A76" s="41"/>
    </row>
    <row r="77" spans="1:32" ht="13" x14ac:dyDescent="0.15">
      <c r="A77" s="41"/>
    </row>
    <row r="78" spans="1:32" ht="13" x14ac:dyDescent="0.15">
      <c r="A78" s="41"/>
    </row>
    <row r="79" spans="1:32" ht="13" x14ac:dyDescent="0.15">
      <c r="A79" s="41"/>
    </row>
    <row r="80" spans="1:32" ht="13" x14ac:dyDescent="0.15">
      <c r="A80" s="41"/>
    </row>
    <row r="81" spans="1:1" ht="13" x14ac:dyDescent="0.15">
      <c r="A81" s="41"/>
    </row>
    <row r="82" spans="1:1" ht="13" x14ac:dyDescent="0.15">
      <c r="A82" s="41"/>
    </row>
    <row r="83" spans="1:1" ht="13" x14ac:dyDescent="0.15">
      <c r="A83" s="41"/>
    </row>
    <row r="84" spans="1:1" ht="13" x14ac:dyDescent="0.15">
      <c r="A84" s="41"/>
    </row>
    <row r="85" spans="1:1" ht="13" x14ac:dyDescent="0.15">
      <c r="A85" s="41"/>
    </row>
    <row r="86" spans="1:1" ht="13" x14ac:dyDescent="0.15">
      <c r="A86" s="41"/>
    </row>
    <row r="87" spans="1:1" ht="13" x14ac:dyDescent="0.15">
      <c r="A87" s="41"/>
    </row>
    <row r="88" spans="1:1" ht="13" x14ac:dyDescent="0.15">
      <c r="A88" s="41"/>
    </row>
    <row r="89" spans="1:1" ht="13" x14ac:dyDescent="0.15">
      <c r="A89" s="41"/>
    </row>
    <row r="90" spans="1:1" ht="13" x14ac:dyDescent="0.15">
      <c r="A90" s="41"/>
    </row>
    <row r="91" spans="1:1" ht="13" x14ac:dyDescent="0.15">
      <c r="A91" s="41"/>
    </row>
    <row r="92" spans="1:1" ht="13" x14ac:dyDescent="0.15">
      <c r="A92" s="41"/>
    </row>
    <row r="93" spans="1:1" ht="13" x14ac:dyDescent="0.15">
      <c r="A93" s="41"/>
    </row>
    <row r="94" spans="1:1" ht="13" x14ac:dyDescent="0.15">
      <c r="A94" s="41"/>
    </row>
    <row r="95" spans="1:1" ht="13" x14ac:dyDescent="0.15">
      <c r="A95" s="41"/>
    </row>
    <row r="96" spans="1:1" ht="13" x14ac:dyDescent="0.15">
      <c r="A96" s="41"/>
    </row>
    <row r="97" spans="1:1" ht="13" x14ac:dyDescent="0.15">
      <c r="A97" s="41"/>
    </row>
    <row r="98" spans="1:1" ht="13" x14ac:dyDescent="0.15">
      <c r="A98" s="41"/>
    </row>
    <row r="99" spans="1:1" ht="13" x14ac:dyDescent="0.15">
      <c r="A99" s="41"/>
    </row>
    <row r="100" spans="1:1" ht="13" x14ac:dyDescent="0.15">
      <c r="A100" s="41"/>
    </row>
    <row r="101" spans="1:1" ht="13" x14ac:dyDescent="0.15">
      <c r="A101" s="41"/>
    </row>
    <row r="102" spans="1:1" ht="13" x14ac:dyDescent="0.15">
      <c r="A102" s="41"/>
    </row>
    <row r="103" spans="1:1" ht="13" x14ac:dyDescent="0.15">
      <c r="A103" s="41"/>
    </row>
    <row r="104" spans="1:1" ht="13" x14ac:dyDescent="0.15">
      <c r="A104" s="41"/>
    </row>
    <row r="105" spans="1:1" ht="13" x14ac:dyDescent="0.15">
      <c r="A105" s="41"/>
    </row>
    <row r="106" spans="1:1" ht="13" x14ac:dyDescent="0.15">
      <c r="A106" s="41"/>
    </row>
    <row r="107" spans="1:1" ht="13" x14ac:dyDescent="0.15">
      <c r="A107" s="41"/>
    </row>
    <row r="108" spans="1:1" ht="13" x14ac:dyDescent="0.15">
      <c r="A108" s="41"/>
    </row>
    <row r="109" spans="1:1" ht="13" x14ac:dyDescent="0.15">
      <c r="A109" s="41"/>
    </row>
    <row r="110" spans="1:1" ht="13" x14ac:dyDescent="0.15">
      <c r="A110" s="41"/>
    </row>
    <row r="111" spans="1:1" ht="13" x14ac:dyDescent="0.15">
      <c r="A111" s="41"/>
    </row>
    <row r="112" spans="1:1" ht="13" x14ac:dyDescent="0.15">
      <c r="A112" s="41"/>
    </row>
    <row r="113" spans="1:1" ht="13" x14ac:dyDescent="0.15">
      <c r="A113" s="41"/>
    </row>
    <row r="114" spans="1:1" ht="13" x14ac:dyDescent="0.15">
      <c r="A114" s="41"/>
    </row>
    <row r="115" spans="1:1" ht="13" x14ac:dyDescent="0.15">
      <c r="A115" s="41"/>
    </row>
    <row r="116" spans="1:1" ht="13" x14ac:dyDescent="0.15">
      <c r="A116" s="41"/>
    </row>
    <row r="117" spans="1:1" ht="13" x14ac:dyDescent="0.15">
      <c r="A117" s="41"/>
    </row>
    <row r="118" spans="1:1" ht="13" x14ac:dyDescent="0.15">
      <c r="A118" s="41"/>
    </row>
    <row r="119" spans="1:1" ht="13" x14ac:dyDescent="0.15">
      <c r="A119" s="41"/>
    </row>
    <row r="120" spans="1:1" ht="13" x14ac:dyDescent="0.15">
      <c r="A120" s="41"/>
    </row>
    <row r="121" spans="1:1" ht="13" x14ac:dyDescent="0.15">
      <c r="A121" s="41"/>
    </row>
    <row r="122" spans="1:1" ht="13" x14ac:dyDescent="0.15">
      <c r="A122" s="41"/>
    </row>
    <row r="123" spans="1:1" ht="13" x14ac:dyDescent="0.15">
      <c r="A123" s="41"/>
    </row>
    <row r="124" spans="1:1" ht="13" x14ac:dyDescent="0.15">
      <c r="A124" s="41"/>
    </row>
    <row r="125" spans="1:1" ht="13" x14ac:dyDescent="0.15">
      <c r="A125" s="41"/>
    </row>
    <row r="126" spans="1:1" ht="13" x14ac:dyDescent="0.15">
      <c r="A126" s="41"/>
    </row>
    <row r="127" spans="1:1" ht="13" x14ac:dyDescent="0.15">
      <c r="A127" s="41"/>
    </row>
    <row r="128" spans="1:1" ht="13" x14ac:dyDescent="0.15">
      <c r="A128" s="41"/>
    </row>
    <row r="129" spans="1:1" ht="13" x14ac:dyDescent="0.15">
      <c r="A129" s="41"/>
    </row>
    <row r="130" spans="1:1" ht="13" x14ac:dyDescent="0.15">
      <c r="A130" s="41"/>
    </row>
    <row r="131" spans="1:1" ht="13" x14ac:dyDescent="0.15">
      <c r="A131" s="41"/>
    </row>
    <row r="132" spans="1:1" ht="13" x14ac:dyDescent="0.15">
      <c r="A132" s="41"/>
    </row>
    <row r="133" spans="1:1" ht="13" x14ac:dyDescent="0.15">
      <c r="A133" s="41"/>
    </row>
    <row r="134" spans="1:1" ht="13" x14ac:dyDescent="0.15">
      <c r="A134" s="41"/>
    </row>
    <row r="135" spans="1:1" ht="13" x14ac:dyDescent="0.15">
      <c r="A135" s="41"/>
    </row>
    <row r="136" spans="1:1" ht="13" x14ac:dyDescent="0.15">
      <c r="A136" s="41"/>
    </row>
    <row r="137" spans="1:1" ht="13" x14ac:dyDescent="0.15">
      <c r="A137" s="41"/>
    </row>
    <row r="138" spans="1:1" ht="13" x14ac:dyDescent="0.15">
      <c r="A138" s="41"/>
    </row>
    <row r="139" spans="1:1" ht="13" x14ac:dyDescent="0.15">
      <c r="A139" s="41"/>
    </row>
    <row r="140" spans="1:1" ht="13" x14ac:dyDescent="0.15">
      <c r="A140" s="41"/>
    </row>
    <row r="141" spans="1:1" ht="13" x14ac:dyDescent="0.15">
      <c r="A141" s="41"/>
    </row>
    <row r="142" spans="1:1" ht="13" x14ac:dyDescent="0.15">
      <c r="A142" s="41"/>
    </row>
    <row r="143" spans="1:1" ht="13" x14ac:dyDescent="0.15">
      <c r="A143" s="41"/>
    </row>
    <row r="144" spans="1:1" ht="13" x14ac:dyDescent="0.15">
      <c r="A144" s="41"/>
    </row>
    <row r="145" spans="1:1" ht="13" x14ac:dyDescent="0.15">
      <c r="A145" s="41"/>
    </row>
    <row r="146" spans="1:1" ht="13" x14ac:dyDescent="0.15">
      <c r="A146" s="41"/>
    </row>
    <row r="147" spans="1:1" ht="13" x14ac:dyDescent="0.15">
      <c r="A147" s="41"/>
    </row>
    <row r="148" spans="1:1" ht="13" x14ac:dyDescent="0.15">
      <c r="A148" s="41"/>
    </row>
    <row r="149" spans="1:1" ht="13" x14ac:dyDescent="0.15">
      <c r="A149" s="41"/>
    </row>
    <row r="150" spans="1:1" ht="13" x14ac:dyDescent="0.15">
      <c r="A150" s="41"/>
    </row>
    <row r="151" spans="1:1" ht="13" x14ac:dyDescent="0.15">
      <c r="A151" s="41"/>
    </row>
    <row r="152" spans="1:1" ht="13" x14ac:dyDescent="0.15">
      <c r="A152" s="41"/>
    </row>
    <row r="153" spans="1:1" ht="13" x14ac:dyDescent="0.15">
      <c r="A153" s="41"/>
    </row>
    <row r="154" spans="1:1" ht="13" x14ac:dyDescent="0.15">
      <c r="A154" s="41"/>
    </row>
    <row r="155" spans="1:1" ht="13" x14ac:dyDescent="0.15">
      <c r="A155" s="41"/>
    </row>
    <row r="156" spans="1:1" ht="13" x14ac:dyDescent="0.15">
      <c r="A156" s="41"/>
    </row>
    <row r="157" spans="1:1" ht="13" x14ac:dyDescent="0.15">
      <c r="A157" s="41"/>
    </row>
    <row r="158" spans="1:1" ht="13" x14ac:dyDescent="0.15">
      <c r="A158" s="41"/>
    </row>
    <row r="159" spans="1:1" ht="13" x14ac:dyDescent="0.15">
      <c r="A159" s="41"/>
    </row>
    <row r="160" spans="1:1" ht="13" x14ac:dyDescent="0.15">
      <c r="A160" s="41"/>
    </row>
    <row r="161" spans="1:1" ht="13" x14ac:dyDescent="0.15">
      <c r="A161" s="41"/>
    </row>
    <row r="162" spans="1:1" ht="13" x14ac:dyDescent="0.15">
      <c r="A162" s="41"/>
    </row>
    <row r="163" spans="1:1" ht="13" x14ac:dyDescent="0.15">
      <c r="A163" s="41"/>
    </row>
    <row r="164" spans="1:1" ht="13" x14ac:dyDescent="0.15">
      <c r="A164" s="41"/>
    </row>
    <row r="165" spans="1:1" ht="13" x14ac:dyDescent="0.15">
      <c r="A165" s="41"/>
    </row>
    <row r="166" spans="1:1" ht="13" x14ac:dyDescent="0.15">
      <c r="A166" s="41"/>
    </row>
    <row r="167" spans="1:1" ht="13" x14ac:dyDescent="0.15">
      <c r="A167" s="41"/>
    </row>
    <row r="168" spans="1:1" ht="13" x14ac:dyDescent="0.15">
      <c r="A168" s="41"/>
    </row>
    <row r="169" spans="1:1" ht="13" x14ac:dyDescent="0.15">
      <c r="A169" s="41"/>
    </row>
    <row r="170" spans="1:1" ht="13" x14ac:dyDescent="0.15">
      <c r="A170" s="41"/>
    </row>
    <row r="171" spans="1:1" ht="13" x14ac:dyDescent="0.15">
      <c r="A171" s="41"/>
    </row>
    <row r="172" spans="1:1" ht="13" x14ac:dyDescent="0.15">
      <c r="A172" s="41"/>
    </row>
    <row r="173" spans="1:1" ht="13" x14ac:dyDescent="0.15">
      <c r="A173" s="41"/>
    </row>
    <row r="174" spans="1:1" ht="13" x14ac:dyDescent="0.15">
      <c r="A174" s="41"/>
    </row>
    <row r="175" spans="1:1" ht="13" x14ac:dyDescent="0.15">
      <c r="A175" s="41"/>
    </row>
    <row r="176" spans="1:1" ht="13" x14ac:dyDescent="0.15">
      <c r="A176" s="41"/>
    </row>
    <row r="177" spans="1:1" ht="13" x14ac:dyDescent="0.15">
      <c r="A177" s="41"/>
    </row>
    <row r="178" spans="1:1" ht="13" x14ac:dyDescent="0.15">
      <c r="A178" s="41"/>
    </row>
    <row r="179" spans="1:1" ht="13" x14ac:dyDescent="0.15">
      <c r="A179" s="41"/>
    </row>
    <row r="180" spans="1:1" ht="13" x14ac:dyDescent="0.15">
      <c r="A180" s="41"/>
    </row>
    <row r="181" spans="1:1" ht="13" x14ac:dyDescent="0.15">
      <c r="A181" s="41"/>
    </row>
    <row r="182" spans="1:1" ht="13" x14ac:dyDescent="0.15">
      <c r="A182" s="41"/>
    </row>
    <row r="183" spans="1:1" ht="13" x14ac:dyDescent="0.15">
      <c r="A183" s="41"/>
    </row>
    <row r="184" spans="1:1" ht="13" x14ac:dyDescent="0.15">
      <c r="A184" s="41"/>
    </row>
    <row r="185" spans="1:1" ht="13" x14ac:dyDescent="0.15">
      <c r="A185" s="41"/>
    </row>
    <row r="186" spans="1:1" ht="13" x14ac:dyDescent="0.15">
      <c r="A186" s="41"/>
    </row>
    <row r="187" spans="1:1" ht="13" x14ac:dyDescent="0.15">
      <c r="A187" s="41"/>
    </row>
    <row r="188" spans="1:1" ht="13" x14ac:dyDescent="0.15">
      <c r="A188" s="41"/>
    </row>
    <row r="189" spans="1:1" ht="13" x14ac:dyDescent="0.15">
      <c r="A189" s="41"/>
    </row>
    <row r="190" spans="1:1" ht="13" x14ac:dyDescent="0.15">
      <c r="A190" s="41"/>
    </row>
    <row r="191" spans="1:1" ht="13" x14ac:dyDescent="0.15">
      <c r="A191" s="41"/>
    </row>
    <row r="192" spans="1:1" ht="13" x14ac:dyDescent="0.15">
      <c r="A192" s="41"/>
    </row>
    <row r="193" spans="1:1" ht="13" x14ac:dyDescent="0.15">
      <c r="A193" s="41"/>
    </row>
    <row r="194" spans="1:1" ht="13" x14ac:dyDescent="0.15">
      <c r="A194" s="41"/>
    </row>
    <row r="195" spans="1:1" ht="13" x14ac:dyDescent="0.15">
      <c r="A195" s="41"/>
    </row>
    <row r="196" spans="1:1" ht="13" x14ac:dyDescent="0.15">
      <c r="A196" s="41"/>
    </row>
    <row r="197" spans="1:1" ht="13" x14ac:dyDescent="0.15">
      <c r="A197" s="41"/>
    </row>
    <row r="198" spans="1:1" ht="13" x14ac:dyDescent="0.15">
      <c r="A198" s="41"/>
    </row>
    <row r="199" spans="1:1" ht="13" x14ac:dyDescent="0.15">
      <c r="A199" s="41"/>
    </row>
    <row r="200" spans="1:1" ht="13" x14ac:dyDescent="0.15">
      <c r="A200" s="41"/>
    </row>
    <row r="201" spans="1:1" ht="13" x14ac:dyDescent="0.15">
      <c r="A201" s="41"/>
    </row>
    <row r="202" spans="1:1" ht="13" x14ac:dyDescent="0.15">
      <c r="A202" s="41"/>
    </row>
    <row r="203" spans="1:1" ht="13" x14ac:dyDescent="0.15">
      <c r="A203" s="41"/>
    </row>
    <row r="204" spans="1:1" ht="13" x14ac:dyDescent="0.15">
      <c r="A204" s="41"/>
    </row>
    <row r="205" spans="1:1" ht="13" x14ac:dyDescent="0.15">
      <c r="A205" s="41"/>
    </row>
    <row r="206" spans="1:1" ht="13" x14ac:dyDescent="0.15">
      <c r="A206" s="41"/>
    </row>
    <row r="207" spans="1:1" ht="13" x14ac:dyDescent="0.15">
      <c r="A207" s="41"/>
    </row>
    <row r="208" spans="1:1" ht="13" x14ac:dyDescent="0.15">
      <c r="A208" s="41"/>
    </row>
    <row r="209" spans="1:1" ht="13" x14ac:dyDescent="0.15">
      <c r="A209" s="41"/>
    </row>
    <row r="210" spans="1:1" ht="13" x14ac:dyDescent="0.15">
      <c r="A210" s="41"/>
    </row>
    <row r="211" spans="1:1" ht="13" x14ac:dyDescent="0.15">
      <c r="A211" s="41"/>
    </row>
    <row r="212" spans="1:1" ht="13" x14ac:dyDescent="0.15">
      <c r="A212" s="41"/>
    </row>
    <row r="213" spans="1:1" ht="13" x14ac:dyDescent="0.15">
      <c r="A213" s="41"/>
    </row>
    <row r="214" spans="1:1" ht="13" x14ac:dyDescent="0.15">
      <c r="A214" s="41"/>
    </row>
    <row r="215" spans="1:1" ht="13" x14ac:dyDescent="0.15">
      <c r="A215" s="41"/>
    </row>
    <row r="216" spans="1:1" ht="13" x14ac:dyDescent="0.15">
      <c r="A216" s="41"/>
    </row>
    <row r="217" spans="1:1" ht="13" x14ac:dyDescent="0.15">
      <c r="A217" s="41"/>
    </row>
    <row r="218" spans="1:1" ht="13" x14ac:dyDescent="0.15">
      <c r="A218" s="41"/>
    </row>
    <row r="219" spans="1:1" ht="13" x14ac:dyDescent="0.15">
      <c r="A219" s="41"/>
    </row>
    <row r="220" spans="1:1" ht="13" x14ac:dyDescent="0.15">
      <c r="A220" s="41"/>
    </row>
    <row r="221" spans="1:1" ht="13" x14ac:dyDescent="0.15">
      <c r="A221" s="41"/>
    </row>
    <row r="222" spans="1:1" ht="13" x14ac:dyDescent="0.15">
      <c r="A222" s="41"/>
    </row>
    <row r="223" spans="1:1" ht="13" x14ac:dyDescent="0.15">
      <c r="A223" s="41"/>
    </row>
    <row r="224" spans="1:1" ht="13" x14ac:dyDescent="0.15">
      <c r="A224" s="41"/>
    </row>
    <row r="225" spans="1:1" ht="13" x14ac:dyDescent="0.15">
      <c r="A225" s="41"/>
    </row>
    <row r="226" spans="1:1" ht="13" x14ac:dyDescent="0.15">
      <c r="A226" s="41"/>
    </row>
    <row r="227" spans="1:1" ht="13" x14ac:dyDescent="0.15">
      <c r="A227" s="41"/>
    </row>
    <row r="228" spans="1:1" ht="13" x14ac:dyDescent="0.15">
      <c r="A228" s="41"/>
    </row>
    <row r="229" spans="1:1" ht="13" x14ac:dyDescent="0.15">
      <c r="A229" s="41"/>
    </row>
    <row r="230" spans="1:1" ht="13" x14ac:dyDescent="0.15">
      <c r="A230" s="41"/>
    </row>
    <row r="231" spans="1:1" ht="13" x14ac:dyDescent="0.15">
      <c r="A231" s="41"/>
    </row>
    <row r="232" spans="1:1" ht="13" x14ac:dyDescent="0.15">
      <c r="A232" s="41"/>
    </row>
    <row r="233" spans="1:1" ht="13" x14ac:dyDescent="0.15">
      <c r="A233" s="41"/>
    </row>
    <row r="234" spans="1:1" ht="13" x14ac:dyDescent="0.15">
      <c r="A234" s="41"/>
    </row>
    <row r="235" spans="1:1" ht="13" x14ac:dyDescent="0.15">
      <c r="A235" s="41"/>
    </row>
    <row r="236" spans="1:1" ht="13" x14ac:dyDescent="0.15">
      <c r="A236" s="41"/>
    </row>
    <row r="237" spans="1:1" ht="13" x14ac:dyDescent="0.15">
      <c r="A237" s="41"/>
    </row>
    <row r="238" spans="1:1" ht="13" x14ac:dyDescent="0.15">
      <c r="A238" s="41"/>
    </row>
    <row r="239" spans="1:1" ht="13" x14ac:dyDescent="0.15">
      <c r="A239" s="41"/>
    </row>
    <row r="240" spans="1:1" ht="13" x14ac:dyDescent="0.15">
      <c r="A240" s="41"/>
    </row>
    <row r="241" spans="1:1" ht="13" x14ac:dyDescent="0.15">
      <c r="A241" s="41"/>
    </row>
    <row r="242" spans="1:1" ht="13" x14ac:dyDescent="0.15">
      <c r="A242" s="41"/>
    </row>
    <row r="243" spans="1:1" ht="13" x14ac:dyDescent="0.15">
      <c r="A243" s="41"/>
    </row>
    <row r="244" spans="1:1" ht="13" x14ac:dyDescent="0.15">
      <c r="A244" s="41"/>
    </row>
    <row r="245" spans="1:1" ht="13" x14ac:dyDescent="0.15">
      <c r="A245" s="41"/>
    </row>
    <row r="246" spans="1:1" ht="13" x14ac:dyDescent="0.15">
      <c r="A246" s="41"/>
    </row>
    <row r="247" spans="1:1" ht="13" x14ac:dyDescent="0.15">
      <c r="A247" s="41"/>
    </row>
    <row r="248" spans="1:1" ht="13" x14ac:dyDescent="0.15">
      <c r="A248" s="41"/>
    </row>
    <row r="249" spans="1:1" ht="13" x14ac:dyDescent="0.15">
      <c r="A249" s="41"/>
    </row>
    <row r="250" spans="1:1" ht="13" x14ac:dyDescent="0.15">
      <c r="A250" s="41"/>
    </row>
    <row r="251" spans="1:1" ht="13" x14ac:dyDescent="0.15">
      <c r="A251" s="41"/>
    </row>
    <row r="252" spans="1:1" ht="13" x14ac:dyDescent="0.15">
      <c r="A252" s="41"/>
    </row>
    <row r="253" spans="1:1" ht="13" x14ac:dyDescent="0.15">
      <c r="A253" s="41"/>
    </row>
    <row r="254" spans="1:1" ht="13" x14ac:dyDescent="0.15">
      <c r="A254" s="41"/>
    </row>
    <row r="255" spans="1:1" ht="13" x14ac:dyDescent="0.15">
      <c r="A255" s="41"/>
    </row>
    <row r="256" spans="1:1" ht="13" x14ac:dyDescent="0.15">
      <c r="A256" s="41"/>
    </row>
    <row r="257" spans="1:1" ht="13" x14ac:dyDescent="0.15">
      <c r="A257" s="41"/>
    </row>
    <row r="258" spans="1:1" ht="13" x14ac:dyDescent="0.15">
      <c r="A258" s="41"/>
    </row>
    <row r="259" spans="1:1" ht="13" x14ac:dyDescent="0.15">
      <c r="A259" s="41"/>
    </row>
    <row r="260" spans="1:1" ht="13" x14ac:dyDescent="0.15">
      <c r="A260" s="41"/>
    </row>
    <row r="261" spans="1:1" ht="13" x14ac:dyDescent="0.15">
      <c r="A261" s="41"/>
    </row>
    <row r="262" spans="1:1" ht="13" x14ac:dyDescent="0.15">
      <c r="A262" s="41"/>
    </row>
    <row r="263" spans="1:1" ht="13" x14ac:dyDescent="0.15">
      <c r="A263" s="41"/>
    </row>
    <row r="264" spans="1:1" ht="13" x14ac:dyDescent="0.15">
      <c r="A264" s="41"/>
    </row>
    <row r="265" spans="1:1" ht="13" x14ac:dyDescent="0.15">
      <c r="A265" s="41"/>
    </row>
    <row r="266" spans="1:1" ht="13" x14ac:dyDescent="0.15">
      <c r="A266" s="41"/>
    </row>
    <row r="267" spans="1:1" ht="13" x14ac:dyDescent="0.15">
      <c r="A267" s="41"/>
    </row>
    <row r="268" spans="1:1" ht="13" x14ac:dyDescent="0.15">
      <c r="A268" s="41"/>
    </row>
    <row r="269" spans="1:1" ht="13" x14ac:dyDescent="0.15">
      <c r="A269" s="41"/>
    </row>
    <row r="270" spans="1:1" ht="13" x14ac:dyDescent="0.15">
      <c r="A270" s="41"/>
    </row>
    <row r="271" spans="1:1" ht="13" x14ac:dyDescent="0.15">
      <c r="A271" s="41"/>
    </row>
    <row r="272" spans="1:1" ht="13" x14ac:dyDescent="0.15">
      <c r="A272" s="41"/>
    </row>
    <row r="273" spans="1:1" ht="13" x14ac:dyDescent="0.15">
      <c r="A273" s="41"/>
    </row>
    <row r="274" spans="1:1" ht="13" x14ac:dyDescent="0.15">
      <c r="A274" s="41"/>
    </row>
    <row r="275" spans="1:1" ht="13" x14ac:dyDescent="0.15">
      <c r="A275" s="41"/>
    </row>
    <row r="276" spans="1:1" ht="13" x14ac:dyDescent="0.15">
      <c r="A276" s="41"/>
    </row>
    <row r="277" spans="1:1" ht="13" x14ac:dyDescent="0.15">
      <c r="A277" s="41"/>
    </row>
    <row r="278" spans="1:1" ht="13" x14ac:dyDescent="0.15">
      <c r="A278" s="41"/>
    </row>
    <row r="279" spans="1:1" ht="13" x14ac:dyDescent="0.15">
      <c r="A279" s="41"/>
    </row>
    <row r="280" spans="1:1" ht="13" x14ac:dyDescent="0.15">
      <c r="A280" s="41"/>
    </row>
    <row r="281" spans="1:1" ht="13" x14ac:dyDescent="0.15">
      <c r="A281" s="41"/>
    </row>
    <row r="282" spans="1:1" ht="13" x14ac:dyDescent="0.15">
      <c r="A282" s="41"/>
    </row>
    <row r="283" spans="1:1" ht="13" x14ac:dyDescent="0.15">
      <c r="A283" s="41"/>
    </row>
    <row r="284" spans="1:1" ht="13" x14ac:dyDescent="0.15">
      <c r="A284" s="41"/>
    </row>
    <row r="285" spans="1:1" ht="13" x14ac:dyDescent="0.15">
      <c r="A285" s="41"/>
    </row>
    <row r="286" spans="1:1" ht="13" x14ac:dyDescent="0.15">
      <c r="A286" s="41"/>
    </row>
    <row r="287" spans="1:1" ht="13" x14ac:dyDescent="0.15">
      <c r="A287" s="41"/>
    </row>
    <row r="288" spans="1:1" ht="13" x14ac:dyDescent="0.15">
      <c r="A288" s="41"/>
    </row>
    <row r="289" spans="1:1" ht="13" x14ac:dyDescent="0.15">
      <c r="A289" s="41"/>
    </row>
    <row r="290" spans="1:1" ht="13" x14ac:dyDescent="0.15">
      <c r="A290" s="41"/>
    </row>
    <row r="291" spans="1:1" ht="13" x14ac:dyDescent="0.15">
      <c r="A291" s="41"/>
    </row>
    <row r="292" spans="1:1" ht="13" x14ac:dyDescent="0.15">
      <c r="A292" s="41"/>
    </row>
    <row r="293" spans="1:1" ht="13" x14ac:dyDescent="0.15">
      <c r="A293" s="41"/>
    </row>
    <row r="294" spans="1:1" ht="13" x14ac:dyDescent="0.15">
      <c r="A294" s="41"/>
    </row>
    <row r="295" spans="1:1" ht="13" x14ac:dyDescent="0.15">
      <c r="A295" s="41"/>
    </row>
    <row r="296" spans="1:1" ht="13" x14ac:dyDescent="0.15">
      <c r="A296" s="41"/>
    </row>
    <row r="297" spans="1:1" ht="13" x14ac:dyDescent="0.15">
      <c r="A297" s="41"/>
    </row>
    <row r="298" spans="1:1" ht="13" x14ac:dyDescent="0.15">
      <c r="A298" s="41"/>
    </row>
    <row r="299" spans="1:1" ht="13" x14ac:dyDescent="0.15">
      <c r="A299" s="41"/>
    </row>
    <row r="300" spans="1:1" ht="13" x14ac:dyDescent="0.15">
      <c r="A300" s="41"/>
    </row>
    <row r="301" spans="1:1" ht="13" x14ac:dyDescent="0.15">
      <c r="A301" s="41"/>
    </row>
    <row r="302" spans="1:1" ht="13" x14ac:dyDescent="0.15">
      <c r="A302" s="41"/>
    </row>
    <row r="303" spans="1:1" ht="13" x14ac:dyDescent="0.15">
      <c r="A303" s="41"/>
    </row>
    <row r="304" spans="1:1" ht="13" x14ac:dyDescent="0.15">
      <c r="A304" s="41"/>
    </row>
    <row r="305" spans="1:1" ht="13" x14ac:dyDescent="0.15">
      <c r="A305" s="41"/>
    </row>
    <row r="306" spans="1:1" ht="13" x14ac:dyDescent="0.15">
      <c r="A306" s="41"/>
    </row>
    <row r="307" spans="1:1" ht="13" x14ac:dyDescent="0.15">
      <c r="A307" s="41"/>
    </row>
    <row r="308" spans="1:1" ht="13" x14ac:dyDescent="0.15">
      <c r="A308" s="41"/>
    </row>
    <row r="309" spans="1:1" ht="13" x14ac:dyDescent="0.15">
      <c r="A309" s="41"/>
    </row>
    <row r="310" spans="1:1" ht="13" x14ac:dyDescent="0.15">
      <c r="A310" s="41"/>
    </row>
    <row r="311" spans="1:1" ht="13" x14ac:dyDescent="0.15">
      <c r="A311" s="41"/>
    </row>
    <row r="312" spans="1:1" ht="13" x14ac:dyDescent="0.15">
      <c r="A312" s="41"/>
    </row>
    <row r="313" spans="1:1" ht="13" x14ac:dyDescent="0.15">
      <c r="A313" s="41"/>
    </row>
    <row r="314" spans="1:1" ht="13" x14ac:dyDescent="0.15">
      <c r="A314" s="41"/>
    </row>
    <row r="315" spans="1:1" ht="13" x14ac:dyDescent="0.15">
      <c r="A315" s="41"/>
    </row>
    <row r="316" spans="1:1" ht="13" x14ac:dyDescent="0.15">
      <c r="A316" s="41"/>
    </row>
    <row r="317" spans="1:1" ht="13" x14ac:dyDescent="0.15">
      <c r="A317" s="41"/>
    </row>
    <row r="318" spans="1:1" ht="13" x14ac:dyDescent="0.15">
      <c r="A318" s="41"/>
    </row>
    <row r="319" spans="1:1" ht="13" x14ac:dyDescent="0.15">
      <c r="A319" s="41"/>
    </row>
    <row r="320" spans="1:1" ht="13" x14ac:dyDescent="0.15">
      <c r="A320" s="41"/>
    </row>
    <row r="321" spans="1:1" ht="13" x14ac:dyDescent="0.15">
      <c r="A321" s="41"/>
    </row>
    <row r="322" spans="1:1" ht="13" x14ac:dyDescent="0.15">
      <c r="A322" s="41"/>
    </row>
    <row r="323" spans="1:1" ht="13" x14ac:dyDescent="0.15">
      <c r="A323" s="41"/>
    </row>
    <row r="324" spans="1:1" ht="13" x14ac:dyDescent="0.15">
      <c r="A324" s="41"/>
    </row>
    <row r="325" spans="1:1" ht="13" x14ac:dyDescent="0.15">
      <c r="A325" s="41"/>
    </row>
    <row r="326" spans="1:1" ht="13" x14ac:dyDescent="0.15">
      <c r="A326" s="41"/>
    </row>
    <row r="327" spans="1:1" ht="13" x14ac:dyDescent="0.15">
      <c r="A327" s="41"/>
    </row>
    <row r="328" spans="1:1" ht="13" x14ac:dyDescent="0.15">
      <c r="A328" s="41"/>
    </row>
    <row r="329" spans="1:1" ht="13" x14ac:dyDescent="0.15">
      <c r="A329" s="41"/>
    </row>
    <row r="330" spans="1:1" ht="13" x14ac:dyDescent="0.15">
      <c r="A330" s="41"/>
    </row>
    <row r="331" spans="1:1" ht="13" x14ac:dyDescent="0.15">
      <c r="A331" s="41"/>
    </row>
    <row r="332" spans="1:1" ht="13" x14ac:dyDescent="0.15">
      <c r="A332" s="41"/>
    </row>
    <row r="333" spans="1:1" ht="13" x14ac:dyDescent="0.15">
      <c r="A333" s="41"/>
    </row>
    <row r="334" spans="1:1" ht="13" x14ac:dyDescent="0.15">
      <c r="A334" s="41"/>
    </row>
    <row r="335" spans="1:1" ht="13" x14ac:dyDescent="0.15">
      <c r="A335" s="41"/>
    </row>
    <row r="336" spans="1:1" ht="13" x14ac:dyDescent="0.15">
      <c r="A336" s="41"/>
    </row>
    <row r="337" spans="1:1" ht="13" x14ac:dyDescent="0.15">
      <c r="A337" s="41"/>
    </row>
    <row r="338" spans="1:1" ht="13" x14ac:dyDescent="0.15">
      <c r="A338" s="41"/>
    </row>
    <row r="339" spans="1:1" ht="13" x14ac:dyDescent="0.15">
      <c r="A339" s="41"/>
    </row>
    <row r="340" spans="1:1" ht="13" x14ac:dyDescent="0.15">
      <c r="A340" s="41"/>
    </row>
    <row r="341" spans="1:1" ht="13" x14ac:dyDescent="0.15">
      <c r="A341" s="41"/>
    </row>
    <row r="342" spans="1:1" ht="13" x14ac:dyDescent="0.15">
      <c r="A342" s="41"/>
    </row>
    <row r="343" spans="1:1" ht="13" x14ac:dyDescent="0.15">
      <c r="A343" s="41"/>
    </row>
    <row r="344" spans="1:1" ht="13" x14ac:dyDescent="0.15">
      <c r="A344" s="41"/>
    </row>
    <row r="345" spans="1:1" ht="13" x14ac:dyDescent="0.15">
      <c r="A345" s="41"/>
    </row>
    <row r="346" spans="1:1" ht="13" x14ac:dyDescent="0.15">
      <c r="A346" s="41"/>
    </row>
    <row r="347" spans="1:1" ht="13" x14ac:dyDescent="0.15">
      <c r="A347" s="41"/>
    </row>
    <row r="348" spans="1:1" ht="13" x14ac:dyDescent="0.15">
      <c r="A348" s="41"/>
    </row>
    <row r="349" spans="1:1" ht="13" x14ac:dyDescent="0.15">
      <c r="A349" s="41"/>
    </row>
    <row r="350" spans="1:1" ht="13" x14ac:dyDescent="0.15">
      <c r="A350" s="41"/>
    </row>
    <row r="351" spans="1:1" ht="13" x14ac:dyDescent="0.15">
      <c r="A351" s="41"/>
    </row>
    <row r="352" spans="1:1" ht="13" x14ac:dyDescent="0.15">
      <c r="A352" s="41"/>
    </row>
    <row r="353" spans="1:1" ht="13" x14ac:dyDescent="0.15">
      <c r="A353" s="41"/>
    </row>
    <row r="354" spans="1:1" ht="13" x14ac:dyDescent="0.15">
      <c r="A354" s="41"/>
    </row>
    <row r="355" spans="1:1" ht="13" x14ac:dyDescent="0.15">
      <c r="A355" s="41"/>
    </row>
    <row r="356" spans="1:1" ht="13" x14ac:dyDescent="0.15">
      <c r="A356" s="41"/>
    </row>
    <row r="357" spans="1:1" ht="13" x14ac:dyDescent="0.15">
      <c r="A357" s="41"/>
    </row>
    <row r="358" spans="1:1" ht="13" x14ac:dyDescent="0.15">
      <c r="A358" s="41"/>
    </row>
    <row r="359" spans="1:1" ht="13" x14ac:dyDescent="0.15">
      <c r="A359" s="41"/>
    </row>
    <row r="360" spans="1:1" ht="13" x14ac:dyDescent="0.15">
      <c r="A360" s="41"/>
    </row>
    <row r="361" spans="1:1" ht="13" x14ac:dyDescent="0.15">
      <c r="A361" s="41"/>
    </row>
    <row r="362" spans="1:1" ht="13" x14ac:dyDescent="0.15">
      <c r="A362" s="41"/>
    </row>
    <row r="363" spans="1:1" ht="13" x14ac:dyDescent="0.15">
      <c r="A363" s="41"/>
    </row>
    <row r="364" spans="1:1" ht="13" x14ac:dyDescent="0.15">
      <c r="A364" s="41"/>
    </row>
    <row r="365" spans="1:1" ht="13" x14ac:dyDescent="0.15">
      <c r="A365" s="41"/>
    </row>
    <row r="366" spans="1:1" ht="13" x14ac:dyDescent="0.15">
      <c r="A366" s="41"/>
    </row>
    <row r="367" spans="1:1" ht="13" x14ac:dyDescent="0.15">
      <c r="A367" s="41"/>
    </row>
    <row r="368" spans="1:1" ht="13" x14ac:dyDescent="0.15">
      <c r="A368" s="41"/>
    </row>
    <row r="369" spans="1:1" ht="13" x14ac:dyDescent="0.15">
      <c r="A369" s="41"/>
    </row>
    <row r="370" spans="1:1" ht="13" x14ac:dyDescent="0.15">
      <c r="A370" s="41"/>
    </row>
    <row r="371" spans="1:1" ht="13" x14ac:dyDescent="0.15">
      <c r="A371" s="41"/>
    </row>
    <row r="372" spans="1:1" ht="13" x14ac:dyDescent="0.15">
      <c r="A372" s="41"/>
    </row>
    <row r="373" spans="1:1" ht="13" x14ac:dyDescent="0.15">
      <c r="A373" s="41"/>
    </row>
    <row r="374" spans="1:1" ht="13" x14ac:dyDescent="0.15">
      <c r="A374" s="41"/>
    </row>
    <row r="375" spans="1:1" ht="13" x14ac:dyDescent="0.15">
      <c r="A375" s="41"/>
    </row>
    <row r="376" spans="1:1" ht="13" x14ac:dyDescent="0.15">
      <c r="A376" s="41"/>
    </row>
    <row r="377" spans="1:1" ht="13" x14ac:dyDescent="0.15">
      <c r="A377" s="41"/>
    </row>
    <row r="378" spans="1:1" ht="13" x14ac:dyDescent="0.15">
      <c r="A378" s="41"/>
    </row>
    <row r="379" spans="1:1" ht="13" x14ac:dyDescent="0.15">
      <c r="A379" s="41"/>
    </row>
    <row r="380" spans="1:1" ht="13" x14ac:dyDescent="0.15">
      <c r="A380" s="41"/>
    </row>
    <row r="381" spans="1:1" ht="13" x14ac:dyDescent="0.15">
      <c r="A381" s="41"/>
    </row>
    <row r="382" spans="1:1" ht="13" x14ac:dyDescent="0.15">
      <c r="A382" s="41"/>
    </row>
    <row r="383" spans="1:1" ht="13" x14ac:dyDescent="0.15">
      <c r="A383" s="41"/>
    </row>
    <row r="384" spans="1:1" ht="13" x14ac:dyDescent="0.15">
      <c r="A384" s="41"/>
    </row>
    <row r="385" spans="1:1" ht="13" x14ac:dyDescent="0.15">
      <c r="A385" s="41"/>
    </row>
    <row r="386" spans="1:1" ht="13" x14ac:dyDescent="0.15">
      <c r="A386" s="41"/>
    </row>
    <row r="387" spans="1:1" ht="13" x14ac:dyDescent="0.15">
      <c r="A387" s="41"/>
    </row>
    <row r="388" spans="1:1" ht="13" x14ac:dyDescent="0.15">
      <c r="A388" s="41"/>
    </row>
    <row r="389" spans="1:1" ht="13" x14ac:dyDescent="0.15">
      <c r="A389" s="41"/>
    </row>
    <row r="390" spans="1:1" ht="13" x14ac:dyDescent="0.15">
      <c r="A390" s="41"/>
    </row>
    <row r="391" spans="1:1" ht="13" x14ac:dyDescent="0.15">
      <c r="A391" s="41"/>
    </row>
    <row r="392" spans="1:1" ht="13" x14ac:dyDescent="0.15">
      <c r="A392" s="41"/>
    </row>
    <row r="393" spans="1:1" ht="13" x14ac:dyDescent="0.15">
      <c r="A393" s="41"/>
    </row>
    <row r="394" spans="1:1" ht="13" x14ac:dyDescent="0.15">
      <c r="A394" s="41"/>
    </row>
    <row r="395" spans="1:1" ht="13" x14ac:dyDescent="0.15">
      <c r="A395" s="41"/>
    </row>
    <row r="396" spans="1:1" ht="13" x14ac:dyDescent="0.15">
      <c r="A396" s="41"/>
    </row>
    <row r="397" spans="1:1" ht="13" x14ac:dyDescent="0.15">
      <c r="A397" s="41"/>
    </row>
    <row r="398" spans="1:1" ht="13" x14ac:dyDescent="0.15">
      <c r="A398" s="41"/>
    </row>
    <row r="399" spans="1:1" ht="13" x14ac:dyDescent="0.15">
      <c r="A399" s="41"/>
    </row>
    <row r="400" spans="1:1" ht="13" x14ac:dyDescent="0.15">
      <c r="A400" s="41"/>
    </row>
    <row r="401" spans="1:1" ht="13" x14ac:dyDescent="0.15">
      <c r="A401" s="41"/>
    </row>
    <row r="402" spans="1:1" ht="13" x14ac:dyDescent="0.15">
      <c r="A402" s="41"/>
    </row>
    <row r="403" spans="1:1" ht="13" x14ac:dyDescent="0.15">
      <c r="A403" s="41"/>
    </row>
    <row r="404" spans="1:1" ht="13" x14ac:dyDescent="0.15">
      <c r="A404" s="41"/>
    </row>
    <row r="405" spans="1:1" ht="13" x14ac:dyDescent="0.15">
      <c r="A405" s="41"/>
    </row>
    <row r="406" spans="1:1" ht="13" x14ac:dyDescent="0.15">
      <c r="A406" s="41"/>
    </row>
    <row r="407" spans="1:1" ht="13" x14ac:dyDescent="0.15">
      <c r="A407" s="41"/>
    </row>
    <row r="408" spans="1:1" ht="13" x14ac:dyDescent="0.15">
      <c r="A408" s="41"/>
    </row>
    <row r="409" spans="1:1" ht="13" x14ac:dyDescent="0.15">
      <c r="A409" s="41"/>
    </row>
    <row r="410" spans="1:1" ht="13" x14ac:dyDescent="0.15">
      <c r="A410" s="41"/>
    </row>
    <row r="411" spans="1:1" ht="13" x14ac:dyDescent="0.15">
      <c r="A411" s="41"/>
    </row>
    <row r="412" spans="1:1" ht="13" x14ac:dyDescent="0.15">
      <c r="A412" s="41"/>
    </row>
    <row r="413" spans="1:1" ht="13" x14ac:dyDescent="0.15">
      <c r="A413" s="41"/>
    </row>
    <row r="414" spans="1:1" ht="13" x14ac:dyDescent="0.15">
      <c r="A414" s="41"/>
    </row>
    <row r="415" spans="1:1" ht="13" x14ac:dyDescent="0.15">
      <c r="A415" s="41"/>
    </row>
    <row r="416" spans="1:1" ht="13" x14ac:dyDescent="0.15">
      <c r="A416" s="41"/>
    </row>
    <row r="417" spans="1:1" ht="13" x14ac:dyDescent="0.15">
      <c r="A417" s="41"/>
    </row>
    <row r="418" spans="1:1" ht="13" x14ac:dyDescent="0.15">
      <c r="A418" s="41"/>
    </row>
    <row r="419" spans="1:1" ht="13" x14ac:dyDescent="0.15">
      <c r="A419" s="41"/>
    </row>
    <row r="420" spans="1:1" ht="13" x14ac:dyDescent="0.15">
      <c r="A420" s="41"/>
    </row>
    <row r="421" spans="1:1" ht="13" x14ac:dyDescent="0.15">
      <c r="A421" s="41"/>
    </row>
    <row r="422" spans="1:1" ht="13" x14ac:dyDescent="0.15">
      <c r="A422" s="41"/>
    </row>
    <row r="423" spans="1:1" ht="13" x14ac:dyDescent="0.15">
      <c r="A423" s="41"/>
    </row>
    <row r="424" spans="1:1" ht="13" x14ac:dyDescent="0.15">
      <c r="A424" s="41"/>
    </row>
    <row r="425" spans="1:1" ht="13" x14ac:dyDescent="0.15">
      <c r="A425" s="41"/>
    </row>
    <row r="426" spans="1:1" ht="13" x14ac:dyDescent="0.15">
      <c r="A426" s="41"/>
    </row>
    <row r="427" spans="1:1" ht="13" x14ac:dyDescent="0.15">
      <c r="A427" s="41"/>
    </row>
    <row r="428" spans="1:1" ht="13" x14ac:dyDescent="0.15">
      <c r="A428" s="41"/>
    </row>
    <row r="429" spans="1:1" ht="13" x14ac:dyDescent="0.15">
      <c r="A429" s="41"/>
    </row>
    <row r="430" spans="1:1" ht="13" x14ac:dyDescent="0.15">
      <c r="A430" s="41"/>
    </row>
    <row r="431" spans="1:1" ht="13" x14ac:dyDescent="0.15">
      <c r="A431" s="41"/>
    </row>
    <row r="432" spans="1:1" ht="13" x14ac:dyDescent="0.15">
      <c r="A432" s="41"/>
    </row>
    <row r="433" spans="1:1" ht="13" x14ac:dyDescent="0.15">
      <c r="A433" s="41"/>
    </row>
    <row r="434" spans="1:1" ht="13" x14ac:dyDescent="0.15">
      <c r="A434" s="41"/>
    </row>
    <row r="435" spans="1:1" ht="13" x14ac:dyDescent="0.15">
      <c r="A435" s="41"/>
    </row>
    <row r="436" spans="1:1" ht="13" x14ac:dyDescent="0.15">
      <c r="A436" s="41"/>
    </row>
    <row r="437" spans="1:1" ht="13" x14ac:dyDescent="0.15">
      <c r="A437" s="41"/>
    </row>
    <row r="438" spans="1:1" ht="13" x14ac:dyDescent="0.15">
      <c r="A438" s="41"/>
    </row>
    <row r="439" spans="1:1" ht="13" x14ac:dyDescent="0.15">
      <c r="A439" s="41"/>
    </row>
    <row r="440" spans="1:1" ht="13" x14ac:dyDescent="0.15">
      <c r="A440" s="41"/>
    </row>
    <row r="441" spans="1:1" ht="13" x14ac:dyDescent="0.15">
      <c r="A441" s="41"/>
    </row>
    <row r="442" spans="1:1" ht="13" x14ac:dyDescent="0.15">
      <c r="A442" s="41"/>
    </row>
    <row r="443" spans="1:1" ht="13" x14ac:dyDescent="0.15">
      <c r="A443" s="41"/>
    </row>
    <row r="444" spans="1:1" ht="13" x14ac:dyDescent="0.15">
      <c r="A444" s="41"/>
    </row>
    <row r="445" spans="1:1" ht="13" x14ac:dyDescent="0.15">
      <c r="A445" s="41"/>
    </row>
    <row r="446" spans="1:1" ht="13" x14ac:dyDescent="0.15">
      <c r="A446" s="41"/>
    </row>
    <row r="447" spans="1:1" ht="13" x14ac:dyDescent="0.15">
      <c r="A447" s="41"/>
    </row>
    <row r="448" spans="1:1" ht="13" x14ac:dyDescent="0.15">
      <c r="A448" s="41"/>
    </row>
    <row r="449" spans="1:1" ht="13" x14ac:dyDescent="0.15">
      <c r="A449" s="41"/>
    </row>
    <row r="450" spans="1:1" ht="13" x14ac:dyDescent="0.15">
      <c r="A450" s="41"/>
    </row>
    <row r="451" spans="1:1" ht="13" x14ac:dyDescent="0.15">
      <c r="A451" s="41"/>
    </row>
    <row r="452" spans="1:1" ht="13" x14ac:dyDescent="0.15">
      <c r="A452" s="41"/>
    </row>
    <row r="453" spans="1:1" ht="13" x14ac:dyDescent="0.15">
      <c r="A453" s="41"/>
    </row>
    <row r="454" spans="1:1" ht="13" x14ac:dyDescent="0.15">
      <c r="A454" s="41"/>
    </row>
    <row r="455" spans="1:1" ht="13" x14ac:dyDescent="0.15">
      <c r="A455" s="41"/>
    </row>
    <row r="456" spans="1:1" ht="13" x14ac:dyDescent="0.15">
      <c r="A456" s="41"/>
    </row>
    <row r="457" spans="1:1" ht="13" x14ac:dyDescent="0.15">
      <c r="A457" s="41"/>
    </row>
    <row r="458" spans="1:1" ht="13" x14ac:dyDescent="0.15">
      <c r="A458" s="41"/>
    </row>
    <row r="459" spans="1:1" ht="13" x14ac:dyDescent="0.15">
      <c r="A459" s="41"/>
    </row>
    <row r="460" spans="1:1" ht="13" x14ac:dyDescent="0.15">
      <c r="A460" s="41"/>
    </row>
    <row r="461" spans="1:1" ht="13" x14ac:dyDescent="0.15">
      <c r="A461" s="41"/>
    </row>
    <row r="462" spans="1:1" ht="13" x14ac:dyDescent="0.15">
      <c r="A462" s="41"/>
    </row>
    <row r="463" spans="1:1" ht="13" x14ac:dyDescent="0.15">
      <c r="A463" s="41"/>
    </row>
    <row r="464" spans="1:1" ht="13" x14ac:dyDescent="0.15">
      <c r="A464" s="41"/>
    </row>
    <row r="465" spans="1:1" ht="13" x14ac:dyDescent="0.15">
      <c r="A465" s="41"/>
    </row>
    <row r="466" spans="1:1" ht="13" x14ac:dyDescent="0.15">
      <c r="A466" s="41"/>
    </row>
    <row r="467" spans="1:1" ht="13" x14ac:dyDescent="0.15">
      <c r="A467" s="41"/>
    </row>
    <row r="468" spans="1:1" ht="13" x14ac:dyDescent="0.15">
      <c r="A468" s="41"/>
    </row>
    <row r="469" spans="1:1" ht="13" x14ac:dyDescent="0.15">
      <c r="A469" s="41"/>
    </row>
    <row r="470" spans="1:1" ht="13" x14ac:dyDescent="0.15">
      <c r="A470" s="41"/>
    </row>
    <row r="471" spans="1:1" ht="13" x14ac:dyDescent="0.15">
      <c r="A471" s="41"/>
    </row>
    <row r="472" spans="1:1" ht="13" x14ac:dyDescent="0.15">
      <c r="A472" s="41"/>
    </row>
    <row r="473" spans="1:1" ht="13" x14ac:dyDescent="0.15">
      <c r="A473" s="41"/>
    </row>
    <row r="474" spans="1:1" ht="13" x14ac:dyDescent="0.15">
      <c r="A474" s="41"/>
    </row>
    <row r="475" spans="1:1" ht="13" x14ac:dyDescent="0.15">
      <c r="A475" s="41"/>
    </row>
    <row r="476" spans="1:1" ht="13" x14ac:dyDescent="0.15">
      <c r="A476" s="41"/>
    </row>
    <row r="477" spans="1:1" ht="13" x14ac:dyDescent="0.15">
      <c r="A477" s="41"/>
    </row>
    <row r="478" spans="1:1" ht="13" x14ac:dyDescent="0.15">
      <c r="A478" s="41"/>
    </row>
    <row r="479" spans="1:1" ht="13" x14ac:dyDescent="0.15">
      <c r="A479" s="41"/>
    </row>
    <row r="480" spans="1:1" ht="13" x14ac:dyDescent="0.15">
      <c r="A480" s="41"/>
    </row>
    <row r="481" spans="1:1" ht="13" x14ac:dyDescent="0.15">
      <c r="A481" s="41"/>
    </row>
    <row r="482" spans="1:1" ht="13" x14ac:dyDescent="0.15">
      <c r="A482" s="41"/>
    </row>
    <row r="483" spans="1:1" ht="13" x14ac:dyDescent="0.15">
      <c r="A483" s="41"/>
    </row>
    <row r="484" spans="1:1" ht="13" x14ac:dyDescent="0.15">
      <c r="A484" s="41"/>
    </row>
    <row r="485" spans="1:1" ht="13" x14ac:dyDescent="0.15">
      <c r="A485" s="41"/>
    </row>
    <row r="486" spans="1:1" ht="13" x14ac:dyDescent="0.15">
      <c r="A486" s="41"/>
    </row>
    <row r="487" spans="1:1" ht="13" x14ac:dyDescent="0.15">
      <c r="A487" s="41"/>
    </row>
    <row r="488" spans="1:1" ht="13" x14ac:dyDescent="0.15">
      <c r="A488" s="41"/>
    </row>
    <row r="489" spans="1:1" ht="13" x14ac:dyDescent="0.15">
      <c r="A489" s="41"/>
    </row>
    <row r="490" spans="1:1" ht="13" x14ac:dyDescent="0.15">
      <c r="A490" s="41"/>
    </row>
    <row r="491" spans="1:1" ht="13" x14ac:dyDescent="0.15">
      <c r="A491" s="41"/>
    </row>
    <row r="492" spans="1:1" ht="13" x14ac:dyDescent="0.15">
      <c r="A492" s="41"/>
    </row>
    <row r="493" spans="1:1" ht="13" x14ac:dyDescent="0.15">
      <c r="A493" s="41"/>
    </row>
    <row r="494" spans="1:1" ht="13" x14ac:dyDescent="0.15">
      <c r="A494" s="41"/>
    </row>
    <row r="495" spans="1:1" ht="13" x14ac:dyDescent="0.15">
      <c r="A495" s="41"/>
    </row>
    <row r="496" spans="1:1" ht="13" x14ac:dyDescent="0.15">
      <c r="A496" s="41"/>
    </row>
    <row r="497" spans="1:1" ht="13" x14ac:dyDescent="0.15">
      <c r="A497" s="41"/>
    </row>
    <row r="498" spans="1:1" ht="13" x14ac:dyDescent="0.15">
      <c r="A498" s="41"/>
    </row>
    <row r="499" spans="1:1" ht="13" x14ac:dyDescent="0.15">
      <c r="A499" s="41"/>
    </row>
    <row r="500" spans="1:1" ht="13" x14ac:dyDescent="0.15">
      <c r="A500" s="41"/>
    </row>
    <row r="501" spans="1:1" ht="13" x14ac:dyDescent="0.15">
      <c r="A501" s="41"/>
    </row>
    <row r="502" spans="1:1" ht="13" x14ac:dyDescent="0.15">
      <c r="A502" s="41"/>
    </row>
    <row r="503" spans="1:1" ht="13" x14ac:dyDescent="0.15">
      <c r="A503" s="41"/>
    </row>
    <row r="504" spans="1:1" ht="13" x14ac:dyDescent="0.15">
      <c r="A504" s="41"/>
    </row>
    <row r="505" spans="1:1" ht="13" x14ac:dyDescent="0.15">
      <c r="A505" s="41"/>
    </row>
    <row r="506" spans="1:1" ht="13" x14ac:dyDescent="0.15">
      <c r="A506" s="41"/>
    </row>
    <row r="507" spans="1:1" ht="13" x14ac:dyDescent="0.15">
      <c r="A507" s="41"/>
    </row>
    <row r="508" spans="1:1" ht="13" x14ac:dyDescent="0.15">
      <c r="A508" s="41"/>
    </row>
    <row r="509" spans="1:1" ht="13" x14ac:dyDescent="0.15">
      <c r="A509" s="41"/>
    </row>
    <row r="510" spans="1:1" ht="13" x14ac:dyDescent="0.15">
      <c r="A510" s="41"/>
    </row>
    <row r="511" spans="1:1" ht="13" x14ac:dyDescent="0.15">
      <c r="A511" s="41"/>
    </row>
    <row r="512" spans="1:1" ht="13" x14ac:dyDescent="0.15">
      <c r="A512" s="41"/>
    </row>
    <row r="513" spans="1:1" ht="13" x14ac:dyDescent="0.15">
      <c r="A513" s="41"/>
    </row>
    <row r="514" spans="1:1" ht="13" x14ac:dyDescent="0.15">
      <c r="A514" s="41"/>
    </row>
    <row r="515" spans="1:1" ht="13" x14ac:dyDescent="0.15">
      <c r="A515" s="41"/>
    </row>
    <row r="516" spans="1:1" ht="13" x14ac:dyDescent="0.15">
      <c r="A516" s="41"/>
    </row>
    <row r="517" spans="1:1" ht="13" x14ac:dyDescent="0.15">
      <c r="A517" s="41"/>
    </row>
    <row r="518" spans="1:1" ht="13" x14ac:dyDescent="0.15">
      <c r="A518" s="41"/>
    </row>
    <row r="519" spans="1:1" ht="13" x14ac:dyDescent="0.15">
      <c r="A519" s="41"/>
    </row>
    <row r="520" spans="1:1" ht="13" x14ac:dyDescent="0.15">
      <c r="A520" s="41"/>
    </row>
    <row r="521" spans="1:1" ht="13" x14ac:dyDescent="0.15">
      <c r="A521" s="41"/>
    </row>
    <row r="522" spans="1:1" ht="13" x14ac:dyDescent="0.15">
      <c r="A522" s="41"/>
    </row>
    <row r="523" spans="1:1" ht="13" x14ac:dyDescent="0.15">
      <c r="A523" s="41"/>
    </row>
    <row r="524" spans="1:1" ht="13" x14ac:dyDescent="0.15">
      <c r="A524" s="41"/>
    </row>
    <row r="525" spans="1:1" ht="13" x14ac:dyDescent="0.15">
      <c r="A525" s="41"/>
    </row>
    <row r="526" spans="1:1" ht="13" x14ac:dyDescent="0.15">
      <c r="A526" s="41"/>
    </row>
    <row r="527" spans="1:1" ht="13" x14ac:dyDescent="0.15">
      <c r="A527" s="41"/>
    </row>
    <row r="528" spans="1:1" ht="13" x14ac:dyDescent="0.15">
      <c r="A528" s="41"/>
    </row>
    <row r="529" spans="1:1" ht="13" x14ac:dyDescent="0.15">
      <c r="A529" s="41"/>
    </row>
    <row r="530" spans="1:1" ht="13" x14ac:dyDescent="0.15">
      <c r="A530" s="41"/>
    </row>
    <row r="531" spans="1:1" ht="13" x14ac:dyDescent="0.15">
      <c r="A531" s="41"/>
    </row>
    <row r="532" spans="1:1" ht="13" x14ac:dyDescent="0.15">
      <c r="A532" s="41"/>
    </row>
    <row r="533" spans="1:1" ht="13" x14ac:dyDescent="0.15">
      <c r="A533" s="41"/>
    </row>
    <row r="534" spans="1:1" ht="13" x14ac:dyDescent="0.15">
      <c r="A534" s="41"/>
    </row>
    <row r="535" spans="1:1" ht="13" x14ac:dyDescent="0.15">
      <c r="A535" s="41"/>
    </row>
    <row r="536" spans="1:1" ht="13" x14ac:dyDescent="0.15">
      <c r="A536" s="41"/>
    </row>
    <row r="537" spans="1:1" ht="13" x14ac:dyDescent="0.15">
      <c r="A537" s="41"/>
    </row>
    <row r="538" spans="1:1" ht="13" x14ac:dyDescent="0.15">
      <c r="A538" s="41"/>
    </row>
    <row r="539" spans="1:1" ht="13" x14ac:dyDescent="0.15">
      <c r="A539" s="41"/>
    </row>
    <row r="540" spans="1:1" ht="13" x14ac:dyDescent="0.15">
      <c r="A540" s="41"/>
    </row>
    <row r="541" spans="1:1" ht="13" x14ac:dyDescent="0.15">
      <c r="A541" s="41"/>
    </row>
    <row r="542" spans="1:1" ht="13" x14ac:dyDescent="0.15">
      <c r="A542" s="41"/>
    </row>
    <row r="543" spans="1:1" ht="13" x14ac:dyDescent="0.15">
      <c r="A543" s="41"/>
    </row>
    <row r="544" spans="1:1" ht="13" x14ac:dyDescent="0.15">
      <c r="A544" s="41"/>
    </row>
    <row r="545" spans="1:1" ht="13" x14ac:dyDescent="0.15">
      <c r="A545" s="41"/>
    </row>
    <row r="546" spans="1:1" ht="13" x14ac:dyDescent="0.15">
      <c r="A546" s="41"/>
    </row>
    <row r="547" spans="1:1" ht="13" x14ac:dyDescent="0.15">
      <c r="A547" s="41"/>
    </row>
    <row r="548" spans="1:1" ht="13" x14ac:dyDescent="0.15">
      <c r="A548" s="41"/>
    </row>
    <row r="549" spans="1:1" ht="13" x14ac:dyDescent="0.15">
      <c r="A549" s="41"/>
    </row>
    <row r="550" spans="1:1" ht="13" x14ac:dyDescent="0.15">
      <c r="A550" s="41"/>
    </row>
    <row r="551" spans="1:1" ht="13" x14ac:dyDescent="0.15">
      <c r="A551" s="41"/>
    </row>
    <row r="552" spans="1:1" ht="13" x14ac:dyDescent="0.15">
      <c r="A552" s="41"/>
    </row>
    <row r="553" spans="1:1" ht="13" x14ac:dyDescent="0.15">
      <c r="A553" s="41"/>
    </row>
    <row r="554" spans="1:1" ht="13" x14ac:dyDescent="0.15">
      <c r="A554" s="41"/>
    </row>
    <row r="555" spans="1:1" ht="13" x14ac:dyDescent="0.15">
      <c r="A555" s="41"/>
    </row>
    <row r="556" spans="1:1" ht="13" x14ac:dyDescent="0.15">
      <c r="A556" s="41"/>
    </row>
    <row r="557" spans="1:1" ht="13" x14ac:dyDescent="0.15">
      <c r="A557" s="41"/>
    </row>
    <row r="558" spans="1:1" ht="13" x14ac:dyDescent="0.15">
      <c r="A558" s="41"/>
    </row>
    <row r="559" spans="1:1" ht="13" x14ac:dyDescent="0.15">
      <c r="A559" s="41"/>
    </row>
    <row r="560" spans="1:1" ht="13" x14ac:dyDescent="0.15">
      <c r="A560" s="41"/>
    </row>
    <row r="561" spans="1:1" ht="13" x14ac:dyDescent="0.15">
      <c r="A561" s="41"/>
    </row>
    <row r="562" spans="1:1" ht="13" x14ac:dyDescent="0.15">
      <c r="A562" s="41"/>
    </row>
    <row r="563" spans="1:1" ht="13" x14ac:dyDescent="0.15">
      <c r="A563" s="41"/>
    </row>
    <row r="564" spans="1:1" ht="13" x14ac:dyDescent="0.15">
      <c r="A564" s="41"/>
    </row>
    <row r="565" spans="1:1" ht="13" x14ac:dyDescent="0.15">
      <c r="A565" s="41"/>
    </row>
    <row r="566" spans="1:1" ht="13" x14ac:dyDescent="0.15">
      <c r="A566" s="41"/>
    </row>
    <row r="567" spans="1:1" ht="13" x14ac:dyDescent="0.15">
      <c r="A567" s="41"/>
    </row>
    <row r="568" spans="1:1" ht="13" x14ac:dyDescent="0.15">
      <c r="A568" s="41"/>
    </row>
    <row r="569" spans="1:1" ht="13" x14ac:dyDescent="0.15">
      <c r="A569" s="41"/>
    </row>
    <row r="570" spans="1:1" ht="13" x14ac:dyDescent="0.15">
      <c r="A570" s="41"/>
    </row>
    <row r="571" spans="1:1" ht="13" x14ac:dyDescent="0.15">
      <c r="A571" s="41"/>
    </row>
    <row r="572" spans="1:1" ht="13" x14ac:dyDescent="0.15">
      <c r="A572" s="41"/>
    </row>
    <row r="573" spans="1:1" ht="13" x14ac:dyDescent="0.15">
      <c r="A573" s="41"/>
    </row>
    <row r="574" spans="1:1" ht="13" x14ac:dyDescent="0.15">
      <c r="A574" s="41"/>
    </row>
    <row r="575" spans="1:1" ht="13" x14ac:dyDescent="0.15">
      <c r="A575" s="41"/>
    </row>
    <row r="576" spans="1:1" ht="13" x14ac:dyDescent="0.15">
      <c r="A576" s="41"/>
    </row>
    <row r="577" spans="1:1" ht="13" x14ac:dyDescent="0.15">
      <c r="A577" s="41"/>
    </row>
    <row r="578" spans="1:1" ht="13" x14ac:dyDescent="0.15">
      <c r="A578" s="41"/>
    </row>
    <row r="579" spans="1:1" ht="13" x14ac:dyDescent="0.15">
      <c r="A579" s="41"/>
    </row>
    <row r="580" spans="1:1" ht="13" x14ac:dyDescent="0.15">
      <c r="A580" s="41"/>
    </row>
    <row r="581" spans="1:1" ht="13" x14ac:dyDescent="0.15">
      <c r="A581" s="41"/>
    </row>
    <row r="582" spans="1:1" ht="13" x14ac:dyDescent="0.15">
      <c r="A582" s="41"/>
    </row>
    <row r="583" spans="1:1" ht="13" x14ac:dyDescent="0.15">
      <c r="A583" s="41"/>
    </row>
    <row r="584" spans="1:1" ht="13" x14ac:dyDescent="0.15">
      <c r="A584" s="41"/>
    </row>
    <row r="585" spans="1:1" ht="13" x14ac:dyDescent="0.15">
      <c r="A585" s="41"/>
    </row>
    <row r="586" spans="1:1" ht="13" x14ac:dyDescent="0.15">
      <c r="A586" s="41"/>
    </row>
    <row r="587" spans="1:1" ht="13" x14ac:dyDescent="0.15">
      <c r="A587" s="41"/>
    </row>
    <row r="588" spans="1:1" ht="13" x14ac:dyDescent="0.15">
      <c r="A588" s="41"/>
    </row>
    <row r="589" spans="1:1" ht="13" x14ac:dyDescent="0.15">
      <c r="A589" s="41"/>
    </row>
    <row r="590" spans="1:1" ht="13" x14ac:dyDescent="0.15">
      <c r="A590" s="41"/>
    </row>
    <row r="591" spans="1:1" ht="13" x14ac:dyDescent="0.15">
      <c r="A591" s="41"/>
    </row>
    <row r="592" spans="1:1" ht="13" x14ac:dyDescent="0.15">
      <c r="A592" s="41"/>
    </row>
    <row r="593" spans="1:1" ht="13" x14ac:dyDescent="0.15">
      <c r="A593" s="41"/>
    </row>
    <row r="594" spans="1:1" ht="13" x14ac:dyDescent="0.15">
      <c r="A594" s="41"/>
    </row>
    <row r="595" spans="1:1" ht="13" x14ac:dyDescent="0.15">
      <c r="A595" s="41"/>
    </row>
    <row r="596" spans="1:1" ht="13" x14ac:dyDescent="0.15">
      <c r="A596" s="41"/>
    </row>
    <row r="597" spans="1:1" ht="13" x14ac:dyDescent="0.15">
      <c r="A597" s="41"/>
    </row>
    <row r="598" spans="1:1" ht="13" x14ac:dyDescent="0.15">
      <c r="A598" s="41"/>
    </row>
    <row r="599" spans="1:1" ht="13" x14ac:dyDescent="0.15">
      <c r="A599" s="41"/>
    </row>
    <row r="600" spans="1:1" ht="13" x14ac:dyDescent="0.15">
      <c r="A600" s="41"/>
    </row>
    <row r="601" spans="1:1" ht="13" x14ac:dyDescent="0.15">
      <c r="A601" s="41"/>
    </row>
    <row r="602" spans="1:1" ht="13" x14ac:dyDescent="0.15">
      <c r="A602" s="41"/>
    </row>
    <row r="603" spans="1:1" ht="13" x14ac:dyDescent="0.15">
      <c r="A603" s="41"/>
    </row>
    <row r="604" spans="1:1" ht="13" x14ac:dyDescent="0.15">
      <c r="A604" s="41"/>
    </row>
    <row r="605" spans="1:1" ht="13" x14ac:dyDescent="0.15">
      <c r="A605" s="41"/>
    </row>
    <row r="606" spans="1:1" ht="13" x14ac:dyDescent="0.15">
      <c r="A606" s="41"/>
    </row>
    <row r="607" spans="1:1" ht="13" x14ac:dyDescent="0.15">
      <c r="A607" s="41"/>
    </row>
    <row r="608" spans="1:1" ht="13" x14ac:dyDescent="0.15">
      <c r="A608" s="41"/>
    </row>
    <row r="609" spans="1:1" ht="13" x14ac:dyDescent="0.15">
      <c r="A609" s="41"/>
    </row>
    <row r="610" spans="1:1" ht="13" x14ac:dyDescent="0.15">
      <c r="A610" s="41"/>
    </row>
    <row r="611" spans="1:1" ht="13" x14ac:dyDescent="0.15">
      <c r="A611" s="41"/>
    </row>
    <row r="612" spans="1:1" ht="13" x14ac:dyDescent="0.15">
      <c r="A612" s="41"/>
    </row>
    <row r="613" spans="1:1" ht="13" x14ac:dyDescent="0.15">
      <c r="A613" s="41"/>
    </row>
    <row r="614" spans="1:1" ht="13" x14ac:dyDescent="0.15">
      <c r="A614" s="41"/>
    </row>
    <row r="615" spans="1:1" ht="13" x14ac:dyDescent="0.15">
      <c r="A615" s="41"/>
    </row>
    <row r="616" spans="1:1" ht="13" x14ac:dyDescent="0.15">
      <c r="A616" s="41"/>
    </row>
    <row r="617" spans="1:1" ht="13" x14ac:dyDescent="0.15">
      <c r="A617" s="41"/>
    </row>
    <row r="618" spans="1:1" ht="13" x14ac:dyDescent="0.15">
      <c r="A618" s="41"/>
    </row>
    <row r="619" spans="1:1" ht="13" x14ac:dyDescent="0.15">
      <c r="A619" s="41"/>
    </row>
    <row r="620" spans="1:1" ht="13" x14ac:dyDescent="0.15">
      <c r="A620" s="41"/>
    </row>
    <row r="621" spans="1:1" ht="13" x14ac:dyDescent="0.15">
      <c r="A621" s="41"/>
    </row>
    <row r="622" spans="1:1" ht="13" x14ac:dyDescent="0.15">
      <c r="A622" s="41"/>
    </row>
    <row r="623" spans="1:1" ht="13" x14ac:dyDescent="0.15">
      <c r="A623" s="41"/>
    </row>
    <row r="624" spans="1:1" ht="13" x14ac:dyDescent="0.15">
      <c r="A624" s="41"/>
    </row>
    <row r="625" spans="1:1" ht="13" x14ac:dyDescent="0.15">
      <c r="A625" s="41"/>
    </row>
    <row r="626" spans="1:1" ht="13" x14ac:dyDescent="0.15">
      <c r="A626" s="41"/>
    </row>
    <row r="627" spans="1:1" ht="13" x14ac:dyDescent="0.15">
      <c r="A627" s="41"/>
    </row>
    <row r="628" spans="1:1" ht="13" x14ac:dyDescent="0.15">
      <c r="A628" s="41"/>
    </row>
    <row r="629" spans="1:1" ht="13" x14ac:dyDescent="0.15">
      <c r="A629" s="41"/>
    </row>
    <row r="630" spans="1:1" ht="13" x14ac:dyDescent="0.15">
      <c r="A630" s="41"/>
    </row>
    <row r="631" spans="1:1" ht="13" x14ac:dyDescent="0.15">
      <c r="A631" s="41"/>
    </row>
    <row r="632" spans="1:1" ht="13" x14ac:dyDescent="0.15">
      <c r="A632" s="41"/>
    </row>
    <row r="633" spans="1:1" ht="13" x14ac:dyDescent="0.15">
      <c r="A633" s="41"/>
    </row>
    <row r="634" spans="1:1" ht="13" x14ac:dyDescent="0.15">
      <c r="A634" s="41"/>
    </row>
    <row r="635" spans="1:1" ht="13" x14ac:dyDescent="0.15">
      <c r="A635" s="41"/>
    </row>
    <row r="636" spans="1:1" ht="13" x14ac:dyDescent="0.15">
      <c r="A636" s="41"/>
    </row>
    <row r="637" spans="1:1" ht="13" x14ac:dyDescent="0.15">
      <c r="A637" s="41"/>
    </row>
    <row r="638" spans="1:1" ht="13" x14ac:dyDescent="0.15">
      <c r="A638" s="41"/>
    </row>
    <row r="639" spans="1:1" ht="13" x14ac:dyDescent="0.15">
      <c r="A639" s="41"/>
    </row>
    <row r="640" spans="1:1" ht="13" x14ac:dyDescent="0.15">
      <c r="A640" s="41"/>
    </row>
    <row r="641" spans="1:1" ht="13" x14ac:dyDescent="0.15">
      <c r="A641" s="41"/>
    </row>
    <row r="642" spans="1:1" ht="13" x14ac:dyDescent="0.15">
      <c r="A642" s="41"/>
    </row>
    <row r="643" spans="1:1" ht="13" x14ac:dyDescent="0.15">
      <c r="A643" s="41"/>
    </row>
    <row r="644" spans="1:1" ht="13" x14ac:dyDescent="0.15">
      <c r="A644" s="41"/>
    </row>
    <row r="645" spans="1:1" ht="13" x14ac:dyDescent="0.15">
      <c r="A645" s="41"/>
    </row>
    <row r="646" spans="1:1" ht="13" x14ac:dyDescent="0.15">
      <c r="A646" s="41"/>
    </row>
    <row r="647" spans="1:1" ht="13" x14ac:dyDescent="0.15">
      <c r="A647" s="41"/>
    </row>
    <row r="648" spans="1:1" ht="13" x14ac:dyDescent="0.15">
      <c r="A648" s="41"/>
    </row>
    <row r="649" spans="1:1" ht="13" x14ac:dyDescent="0.15">
      <c r="A649" s="41"/>
    </row>
    <row r="650" spans="1:1" ht="13" x14ac:dyDescent="0.15">
      <c r="A650" s="41"/>
    </row>
    <row r="651" spans="1:1" ht="13" x14ac:dyDescent="0.15">
      <c r="A651" s="41"/>
    </row>
    <row r="652" spans="1:1" ht="13" x14ac:dyDescent="0.15">
      <c r="A652" s="41"/>
    </row>
    <row r="653" spans="1:1" ht="13" x14ac:dyDescent="0.15">
      <c r="A653" s="41"/>
    </row>
    <row r="654" spans="1:1" ht="13" x14ac:dyDescent="0.15">
      <c r="A654" s="41"/>
    </row>
    <row r="655" spans="1:1" ht="13" x14ac:dyDescent="0.15">
      <c r="A655" s="41"/>
    </row>
    <row r="656" spans="1:1" ht="13" x14ac:dyDescent="0.15">
      <c r="A656" s="41"/>
    </row>
    <row r="657" spans="1:1" ht="13" x14ac:dyDescent="0.15">
      <c r="A657" s="41"/>
    </row>
    <row r="658" spans="1:1" ht="13" x14ac:dyDescent="0.15">
      <c r="A658" s="41"/>
    </row>
    <row r="659" spans="1:1" ht="13" x14ac:dyDescent="0.15">
      <c r="A659" s="41"/>
    </row>
    <row r="660" spans="1:1" ht="13" x14ac:dyDescent="0.15">
      <c r="A660" s="41"/>
    </row>
    <row r="661" spans="1:1" ht="13" x14ac:dyDescent="0.15">
      <c r="A661" s="41"/>
    </row>
    <row r="662" spans="1:1" ht="13" x14ac:dyDescent="0.15">
      <c r="A662" s="41"/>
    </row>
    <row r="663" spans="1:1" ht="13" x14ac:dyDescent="0.15">
      <c r="A663" s="41"/>
    </row>
    <row r="664" spans="1:1" ht="13" x14ac:dyDescent="0.15">
      <c r="A664" s="41"/>
    </row>
    <row r="665" spans="1:1" ht="13" x14ac:dyDescent="0.15">
      <c r="A665" s="41"/>
    </row>
    <row r="666" spans="1:1" ht="13" x14ac:dyDescent="0.15">
      <c r="A666" s="41"/>
    </row>
    <row r="667" spans="1:1" ht="13" x14ac:dyDescent="0.15">
      <c r="A667" s="41"/>
    </row>
    <row r="668" spans="1:1" ht="13" x14ac:dyDescent="0.15">
      <c r="A668" s="41"/>
    </row>
    <row r="669" spans="1:1" ht="13" x14ac:dyDescent="0.15">
      <c r="A669" s="41"/>
    </row>
    <row r="670" spans="1:1" ht="13" x14ac:dyDescent="0.15">
      <c r="A670" s="41"/>
    </row>
    <row r="671" spans="1:1" ht="13" x14ac:dyDescent="0.15">
      <c r="A671" s="41"/>
    </row>
    <row r="672" spans="1:1" ht="13" x14ac:dyDescent="0.15">
      <c r="A672" s="41"/>
    </row>
    <row r="673" spans="1:1" ht="13" x14ac:dyDescent="0.15">
      <c r="A673" s="41"/>
    </row>
    <row r="674" spans="1:1" ht="13" x14ac:dyDescent="0.15">
      <c r="A674" s="41"/>
    </row>
    <row r="675" spans="1:1" ht="13" x14ac:dyDescent="0.15">
      <c r="A675" s="41"/>
    </row>
    <row r="676" spans="1:1" ht="13" x14ac:dyDescent="0.15">
      <c r="A676" s="41"/>
    </row>
    <row r="677" spans="1:1" ht="13" x14ac:dyDescent="0.15">
      <c r="A677" s="41"/>
    </row>
    <row r="678" spans="1:1" ht="13" x14ac:dyDescent="0.15">
      <c r="A678" s="41"/>
    </row>
    <row r="679" spans="1:1" ht="13" x14ac:dyDescent="0.15">
      <c r="A679" s="41"/>
    </row>
    <row r="680" spans="1:1" ht="13" x14ac:dyDescent="0.15">
      <c r="A680" s="41"/>
    </row>
    <row r="681" spans="1:1" ht="13" x14ac:dyDescent="0.15">
      <c r="A681" s="41"/>
    </row>
    <row r="682" spans="1:1" ht="13" x14ac:dyDescent="0.15">
      <c r="A682" s="41"/>
    </row>
    <row r="683" spans="1:1" ht="13" x14ac:dyDescent="0.15">
      <c r="A683" s="41"/>
    </row>
    <row r="684" spans="1:1" ht="13" x14ac:dyDescent="0.15">
      <c r="A684" s="41"/>
    </row>
    <row r="685" spans="1:1" ht="13" x14ac:dyDescent="0.15">
      <c r="A685" s="41"/>
    </row>
    <row r="686" spans="1:1" ht="13" x14ac:dyDescent="0.15">
      <c r="A686" s="41"/>
    </row>
    <row r="687" spans="1:1" ht="13" x14ac:dyDescent="0.15">
      <c r="A687" s="41"/>
    </row>
    <row r="688" spans="1:1" ht="13" x14ac:dyDescent="0.15">
      <c r="A688" s="41"/>
    </row>
    <row r="689" spans="1:1" ht="13" x14ac:dyDescent="0.15">
      <c r="A689" s="41"/>
    </row>
    <row r="690" spans="1:1" ht="13" x14ac:dyDescent="0.15">
      <c r="A690" s="41"/>
    </row>
    <row r="691" spans="1:1" ht="13" x14ac:dyDescent="0.15">
      <c r="A691" s="41"/>
    </row>
    <row r="692" spans="1:1" ht="13" x14ac:dyDescent="0.15">
      <c r="A692" s="41"/>
    </row>
    <row r="693" spans="1:1" ht="13" x14ac:dyDescent="0.15">
      <c r="A693" s="41"/>
    </row>
    <row r="694" spans="1:1" ht="13" x14ac:dyDescent="0.15">
      <c r="A694" s="41"/>
    </row>
    <row r="695" spans="1:1" ht="13" x14ac:dyDescent="0.15">
      <c r="A695" s="41"/>
    </row>
    <row r="696" spans="1:1" ht="13" x14ac:dyDescent="0.15">
      <c r="A696" s="41"/>
    </row>
    <row r="697" spans="1:1" ht="13" x14ac:dyDescent="0.15">
      <c r="A697" s="41"/>
    </row>
    <row r="698" spans="1:1" ht="13" x14ac:dyDescent="0.15">
      <c r="A698" s="41"/>
    </row>
    <row r="699" spans="1:1" ht="13" x14ac:dyDescent="0.15">
      <c r="A699" s="41"/>
    </row>
    <row r="700" spans="1:1" ht="13" x14ac:dyDescent="0.15">
      <c r="A700" s="41"/>
    </row>
    <row r="701" spans="1:1" ht="13" x14ac:dyDescent="0.15">
      <c r="A701" s="41"/>
    </row>
    <row r="702" spans="1:1" ht="13" x14ac:dyDescent="0.15">
      <c r="A702" s="41"/>
    </row>
    <row r="703" spans="1:1" ht="13" x14ac:dyDescent="0.15">
      <c r="A703" s="41"/>
    </row>
    <row r="704" spans="1:1" ht="13" x14ac:dyDescent="0.15">
      <c r="A704" s="41"/>
    </row>
    <row r="705" spans="1:1" ht="13" x14ac:dyDescent="0.15">
      <c r="A705" s="41"/>
    </row>
    <row r="706" spans="1:1" ht="13" x14ac:dyDescent="0.15">
      <c r="A706" s="41"/>
    </row>
    <row r="707" spans="1:1" ht="13" x14ac:dyDescent="0.15">
      <c r="A707" s="41"/>
    </row>
    <row r="708" spans="1:1" ht="13" x14ac:dyDescent="0.15">
      <c r="A708" s="41"/>
    </row>
    <row r="709" spans="1:1" ht="13" x14ac:dyDescent="0.15">
      <c r="A709" s="41"/>
    </row>
    <row r="710" spans="1:1" ht="13" x14ac:dyDescent="0.15">
      <c r="A710" s="41"/>
    </row>
    <row r="711" spans="1:1" ht="13" x14ac:dyDescent="0.15">
      <c r="A711" s="41"/>
    </row>
    <row r="712" spans="1:1" ht="13" x14ac:dyDescent="0.15">
      <c r="A712" s="41"/>
    </row>
    <row r="713" spans="1:1" ht="13" x14ac:dyDescent="0.15">
      <c r="A713" s="41"/>
    </row>
    <row r="714" spans="1:1" ht="13" x14ac:dyDescent="0.15">
      <c r="A714" s="41"/>
    </row>
    <row r="715" spans="1:1" ht="13" x14ac:dyDescent="0.15">
      <c r="A715" s="41"/>
    </row>
    <row r="716" spans="1:1" ht="13" x14ac:dyDescent="0.15">
      <c r="A716" s="41"/>
    </row>
    <row r="717" spans="1:1" ht="13" x14ac:dyDescent="0.15">
      <c r="A717" s="41"/>
    </row>
    <row r="718" spans="1:1" ht="13" x14ac:dyDescent="0.15">
      <c r="A718" s="41"/>
    </row>
    <row r="719" spans="1:1" ht="13" x14ac:dyDescent="0.15">
      <c r="A719" s="41"/>
    </row>
    <row r="720" spans="1:1" ht="13" x14ac:dyDescent="0.15">
      <c r="A720" s="41"/>
    </row>
    <row r="721" spans="1:1" ht="13" x14ac:dyDescent="0.15">
      <c r="A721" s="41"/>
    </row>
    <row r="722" spans="1:1" ht="13" x14ac:dyDescent="0.15">
      <c r="A722" s="41"/>
    </row>
    <row r="723" spans="1:1" ht="13" x14ac:dyDescent="0.15">
      <c r="A723" s="41"/>
    </row>
    <row r="724" spans="1:1" ht="13" x14ac:dyDescent="0.15">
      <c r="A724" s="41"/>
    </row>
    <row r="725" spans="1:1" ht="13" x14ac:dyDescent="0.15">
      <c r="A725" s="41"/>
    </row>
    <row r="726" spans="1:1" ht="13" x14ac:dyDescent="0.15">
      <c r="A726" s="41"/>
    </row>
    <row r="727" spans="1:1" ht="13" x14ac:dyDescent="0.15">
      <c r="A727" s="41"/>
    </row>
    <row r="728" spans="1:1" ht="13" x14ac:dyDescent="0.15">
      <c r="A728" s="41"/>
    </row>
    <row r="729" spans="1:1" ht="13" x14ac:dyDescent="0.15">
      <c r="A729" s="41"/>
    </row>
    <row r="730" spans="1:1" ht="13" x14ac:dyDescent="0.15">
      <c r="A730" s="41"/>
    </row>
    <row r="731" spans="1:1" ht="13" x14ac:dyDescent="0.15">
      <c r="A731" s="41"/>
    </row>
    <row r="732" spans="1:1" ht="13" x14ac:dyDescent="0.15">
      <c r="A732" s="41"/>
    </row>
    <row r="733" spans="1:1" ht="13" x14ac:dyDescent="0.15">
      <c r="A733" s="41"/>
    </row>
    <row r="734" spans="1:1" ht="13" x14ac:dyDescent="0.15">
      <c r="A734" s="41"/>
    </row>
    <row r="735" spans="1:1" ht="13" x14ac:dyDescent="0.15">
      <c r="A735" s="41"/>
    </row>
    <row r="736" spans="1:1" ht="13" x14ac:dyDescent="0.15">
      <c r="A736" s="41"/>
    </row>
    <row r="737" spans="1:1" ht="13" x14ac:dyDescent="0.15">
      <c r="A737" s="41"/>
    </row>
    <row r="738" spans="1:1" ht="13" x14ac:dyDescent="0.15">
      <c r="A738" s="41"/>
    </row>
    <row r="739" spans="1:1" ht="13" x14ac:dyDescent="0.15">
      <c r="A739" s="41"/>
    </row>
    <row r="740" spans="1:1" ht="13" x14ac:dyDescent="0.15">
      <c r="A740" s="41"/>
    </row>
    <row r="741" spans="1:1" ht="13" x14ac:dyDescent="0.15">
      <c r="A741" s="41"/>
    </row>
    <row r="742" spans="1:1" ht="13" x14ac:dyDescent="0.15">
      <c r="A742" s="41"/>
    </row>
    <row r="743" spans="1:1" ht="13" x14ac:dyDescent="0.15">
      <c r="A743" s="41"/>
    </row>
    <row r="744" spans="1:1" ht="13" x14ac:dyDescent="0.15">
      <c r="A744" s="41"/>
    </row>
    <row r="745" spans="1:1" ht="13" x14ac:dyDescent="0.15">
      <c r="A745" s="41"/>
    </row>
    <row r="746" spans="1:1" ht="13" x14ac:dyDescent="0.15">
      <c r="A746" s="41"/>
    </row>
    <row r="747" spans="1:1" ht="13" x14ac:dyDescent="0.15">
      <c r="A747" s="41"/>
    </row>
    <row r="748" spans="1:1" ht="13" x14ac:dyDescent="0.15">
      <c r="A748" s="41"/>
    </row>
    <row r="749" spans="1:1" ht="13" x14ac:dyDescent="0.15">
      <c r="A749" s="41"/>
    </row>
    <row r="750" spans="1:1" ht="13" x14ac:dyDescent="0.15">
      <c r="A750" s="41"/>
    </row>
    <row r="751" spans="1:1" ht="13" x14ac:dyDescent="0.15">
      <c r="A751" s="41"/>
    </row>
    <row r="752" spans="1:1" ht="13" x14ac:dyDescent="0.15">
      <c r="A752" s="41"/>
    </row>
    <row r="753" spans="1:1" ht="13" x14ac:dyDescent="0.15">
      <c r="A753" s="41"/>
    </row>
    <row r="754" spans="1:1" ht="13" x14ac:dyDescent="0.15">
      <c r="A754" s="41"/>
    </row>
    <row r="755" spans="1:1" ht="13" x14ac:dyDescent="0.15">
      <c r="A755" s="41"/>
    </row>
    <row r="756" spans="1:1" ht="13" x14ac:dyDescent="0.15">
      <c r="A756" s="41"/>
    </row>
    <row r="757" spans="1:1" ht="13" x14ac:dyDescent="0.15">
      <c r="A757" s="41"/>
    </row>
    <row r="758" spans="1:1" ht="13" x14ac:dyDescent="0.15">
      <c r="A758" s="41"/>
    </row>
    <row r="759" spans="1:1" ht="13" x14ac:dyDescent="0.15">
      <c r="A759" s="41"/>
    </row>
    <row r="760" spans="1:1" ht="13" x14ac:dyDescent="0.15">
      <c r="A760" s="41"/>
    </row>
    <row r="761" spans="1:1" ht="13" x14ac:dyDescent="0.15">
      <c r="A761" s="41"/>
    </row>
    <row r="762" spans="1:1" ht="13" x14ac:dyDescent="0.15">
      <c r="A762" s="41"/>
    </row>
    <row r="763" spans="1:1" ht="13" x14ac:dyDescent="0.15">
      <c r="A763" s="41"/>
    </row>
    <row r="764" spans="1:1" ht="13" x14ac:dyDescent="0.15">
      <c r="A764" s="41"/>
    </row>
    <row r="765" spans="1:1" ht="13" x14ac:dyDescent="0.15">
      <c r="A765" s="41"/>
    </row>
    <row r="766" spans="1:1" ht="13" x14ac:dyDescent="0.15">
      <c r="A766" s="41"/>
    </row>
    <row r="767" spans="1:1" ht="13" x14ac:dyDescent="0.15">
      <c r="A767" s="41"/>
    </row>
    <row r="768" spans="1:1" ht="13" x14ac:dyDescent="0.15">
      <c r="A768" s="41"/>
    </row>
    <row r="769" spans="1:1" ht="13" x14ac:dyDescent="0.15">
      <c r="A769" s="41"/>
    </row>
    <row r="770" spans="1:1" ht="13" x14ac:dyDescent="0.15">
      <c r="A770" s="41"/>
    </row>
    <row r="771" spans="1:1" ht="13" x14ac:dyDescent="0.15">
      <c r="A771" s="41"/>
    </row>
    <row r="772" spans="1:1" ht="13" x14ac:dyDescent="0.15">
      <c r="A772" s="41"/>
    </row>
    <row r="773" spans="1:1" ht="13" x14ac:dyDescent="0.15">
      <c r="A773" s="41"/>
    </row>
    <row r="774" spans="1:1" ht="13" x14ac:dyDescent="0.15">
      <c r="A774" s="41"/>
    </row>
    <row r="775" spans="1:1" ht="13" x14ac:dyDescent="0.15">
      <c r="A775" s="41"/>
    </row>
    <row r="776" spans="1:1" ht="13" x14ac:dyDescent="0.15">
      <c r="A776" s="41"/>
    </row>
    <row r="777" spans="1:1" ht="13" x14ac:dyDescent="0.15">
      <c r="A777" s="41"/>
    </row>
    <row r="778" spans="1:1" ht="13" x14ac:dyDescent="0.15">
      <c r="A778" s="41"/>
    </row>
    <row r="779" spans="1:1" ht="13" x14ac:dyDescent="0.15">
      <c r="A779" s="41"/>
    </row>
    <row r="780" spans="1:1" ht="13" x14ac:dyDescent="0.15">
      <c r="A780" s="41"/>
    </row>
    <row r="781" spans="1:1" ht="13" x14ac:dyDescent="0.15">
      <c r="A781" s="41"/>
    </row>
    <row r="782" spans="1:1" ht="13" x14ac:dyDescent="0.15">
      <c r="A782" s="41"/>
    </row>
    <row r="783" spans="1:1" ht="13" x14ac:dyDescent="0.15">
      <c r="A783" s="41"/>
    </row>
    <row r="784" spans="1:1" ht="13" x14ac:dyDescent="0.15">
      <c r="A784" s="41"/>
    </row>
    <row r="785" spans="1:1" ht="13" x14ac:dyDescent="0.15">
      <c r="A785" s="41"/>
    </row>
    <row r="786" spans="1:1" ht="13" x14ac:dyDescent="0.15">
      <c r="A786" s="41"/>
    </row>
    <row r="787" spans="1:1" ht="13" x14ac:dyDescent="0.15">
      <c r="A787" s="41"/>
    </row>
    <row r="788" spans="1:1" ht="13" x14ac:dyDescent="0.15">
      <c r="A788" s="41"/>
    </row>
    <row r="789" spans="1:1" ht="13" x14ac:dyDescent="0.15">
      <c r="A789" s="41"/>
    </row>
    <row r="790" spans="1:1" ht="13" x14ac:dyDescent="0.15">
      <c r="A790" s="41"/>
    </row>
    <row r="791" spans="1:1" ht="13" x14ac:dyDescent="0.15">
      <c r="A791" s="41"/>
    </row>
    <row r="792" spans="1:1" ht="13" x14ac:dyDescent="0.15">
      <c r="A792" s="41"/>
    </row>
    <row r="793" spans="1:1" ht="13" x14ac:dyDescent="0.15">
      <c r="A793" s="41"/>
    </row>
    <row r="794" spans="1:1" ht="13" x14ac:dyDescent="0.15">
      <c r="A794" s="41"/>
    </row>
    <row r="795" spans="1:1" ht="13" x14ac:dyDescent="0.15">
      <c r="A795" s="41"/>
    </row>
    <row r="796" spans="1:1" ht="13" x14ac:dyDescent="0.15">
      <c r="A796" s="41"/>
    </row>
    <row r="797" spans="1:1" ht="13" x14ac:dyDescent="0.15">
      <c r="A797" s="41"/>
    </row>
    <row r="798" spans="1:1" ht="13" x14ac:dyDescent="0.15">
      <c r="A798" s="41"/>
    </row>
    <row r="799" spans="1:1" ht="13" x14ac:dyDescent="0.15">
      <c r="A799" s="41"/>
    </row>
    <row r="800" spans="1:1" ht="13" x14ac:dyDescent="0.15">
      <c r="A800" s="41"/>
    </row>
    <row r="801" spans="1:1" ht="13" x14ac:dyDescent="0.15">
      <c r="A801" s="41"/>
    </row>
    <row r="802" spans="1:1" ht="13" x14ac:dyDescent="0.15">
      <c r="A802" s="41"/>
    </row>
    <row r="803" spans="1:1" ht="13" x14ac:dyDescent="0.15">
      <c r="A803" s="41"/>
    </row>
    <row r="804" spans="1:1" ht="13" x14ac:dyDescent="0.15">
      <c r="A804" s="41"/>
    </row>
    <row r="805" spans="1:1" ht="13" x14ac:dyDescent="0.15">
      <c r="A805" s="41"/>
    </row>
    <row r="806" spans="1:1" ht="13" x14ac:dyDescent="0.15">
      <c r="A806" s="41"/>
    </row>
    <row r="807" spans="1:1" ht="13" x14ac:dyDescent="0.15">
      <c r="A807" s="41"/>
    </row>
    <row r="808" spans="1:1" ht="13" x14ac:dyDescent="0.15">
      <c r="A808" s="41"/>
    </row>
    <row r="809" spans="1:1" ht="13" x14ac:dyDescent="0.15">
      <c r="A809" s="41"/>
    </row>
    <row r="810" spans="1:1" ht="13" x14ac:dyDescent="0.15">
      <c r="A810" s="41"/>
    </row>
    <row r="811" spans="1:1" ht="13" x14ac:dyDescent="0.15">
      <c r="A811" s="41"/>
    </row>
    <row r="812" spans="1:1" ht="13" x14ac:dyDescent="0.15">
      <c r="A812" s="41"/>
    </row>
    <row r="813" spans="1:1" ht="13" x14ac:dyDescent="0.15">
      <c r="A813" s="41"/>
    </row>
    <row r="814" spans="1:1" ht="13" x14ac:dyDescent="0.15">
      <c r="A814" s="41"/>
    </row>
    <row r="815" spans="1:1" ht="13" x14ac:dyDescent="0.15">
      <c r="A815" s="41"/>
    </row>
    <row r="816" spans="1:1" ht="13" x14ac:dyDescent="0.15">
      <c r="A816" s="41"/>
    </row>
    <row r="817" spans="1:1" ht="13" x14ac:dyDescent="0.15">
      <c r="A817" s="41"/>
    </row>
    <row r="818" spans="1:1" ht="13" x14ac:dyDescent="0.15">
      <c r="A818" s="41"/>
    </row>
    <row r="819" spans="1:1" ht="13" x14ac:dyDescent="0.15">
      <c r="A819" s="41"/>
    </row>
    <row r="820" spans="1:1" ht="13" x14ac:dyDescent="0.15">
      <c r="A820" s="41"/>
    </row>
    <row r="821" spans="1:1" ht="13" x14ac:dyDescent="0.15">
      <c r="A821" s="41"/>
    </row>
    <row r="822" spans="1:1" ht="13" x14ac:dyDescent="0.15">
      <c r="A822" s="41"/>
    </row>
    <row r="823" spans="1:1" ht="13" x14ac:dyDescent="0.15">
      <c r="A823" s="41"/>
    </row>
    <row r="824" spans="1:1" ht="13" x14ac:dyDescent="0.15">
      <c r="A824" s="41"/>
    </row>
    <row r="825" spans="1:1" ht="13" x14ac:dyDescent="0.15">
      <c r="A825" s="41"/>
    </row>
    <row r="826" spans="1:1" ht="13" x14ac:dyDescent="0.15">
      <c r="A826" s="41"/>
    </row>
    <row r="827" spans="1:1" ht="13" x14ac:dyDescent="0.15">
      <c r="A827" s="41"/>
    </row>
    <row r="828" spans="1:1" ht="13" x14ac:dyDescent="0.15">
      <c r="A828" s="41"/>
    </row>
    <row r="829" spans="1:1" ht="13" x14ac:dyDescent="0.15">
      <c r="A829" s="41"/>
    </row>
    <row r="830" spans="1:1" ht="13" x14ac:dyDescent="0.15">
      <c r="A830" s="41"/>
    </row>
    <row r="831" spans="1:1" ht="13" x14ac:dyDescent="0.15">
      <c r="A831" s="41"/>
    </row>
    <row r="832" spans="1:1" ht="13" x14ac:dyDescent="0.15">
      <c r="A832" s="41"/>
    </row>
    <row r="833" spans="1:1" ht="13" x14ac:dyDescent="0.15">
      <c r="A833" s="41"/>
    </row>
    <row r="834" spans="1:1" ht="13" x14ac:dyDescent="0.15">
      <c r="A834" s="41"/>
    </row>
    <row r="835" spans="1:1" ht="13" x14ac:dyDescent="0.15">
      <c r="A835" s="41"/>
    </row>
    <row r="836" spans="1:1" ht="13" x14ac:dyDescent="0.15">
      <c r="A836" s="41"/>
    </row>
    <row r="837" spans="1:1" ht="13" x14ac:dyDescent="0.15">
      <c r="A837" s="41"/>
    </row>
    <row r="838" spans="1:1" ht="13" x14ac:dyDescent="0.15">
      <c r="A838" s="41"/>
    </row>
    <row r="839" spans="1:1" ht="13" x14ac:dyDescent="0.15">
      <c r="A839" s="41"/>
    </row>
    <row r="840" spans="1:1" ht="13" x14ac:dyDescent="0.15">
      <c r="A840" s="41"/>
    </row>
    <row r="841" spans="1:1" ht="13" x14ac:dyDescent="0.15">
      <c r="A841" s="41"/>
    </row>
    <row r="842" spans="1:1" ht="13" x14ac:dyDescent="0.15">
      <c r="A842" s="41"/>
    </row>
    <row r="843" spans="1:1" ht="13" x14ac:dyDescent="0.15">
      <c r="A843" s="41"/>
    </row>
    <row r="844" spans="1:1" ht="13" x14ac:dyDescent="0.15">
      <c r="A844" s="41"/>
    </row>
    <row r="845" spans="1:1" ht="13" x14ac:dyDescent="0.15">
      <c r="A845" s="41"/>
    </row>
    <row r="846" spans="1:1" ht="13" x14ac:dyDescent="0.15">
      <c r="A846" s="41"/>
    </row>
    <row r="847" spans="1:1" ht="13" x14ac:dyDescent="0.15">
      <c r="A847" s="41"/>
    </row>
    <row r="848" spans="1:1" ht="13" x14ac:dyDescent="0.15">
      <c r="A848" s="41"/>
    </row>
    <row r="849" spans="1:1" ht="13" x14ac:dyDescent="0.15">
      <c r="A849" s="41"/>
    </row>
    <row r="850" spans="1:1" ht="13" x14ac:dyDescent="0.15">
      <c r="A850" s="41"/>
    </row>
    <row r="851" spans="1:1" ht="13" x14ac:dyDescent="0.15">
      <c r="A851" s="41"/>
    </row>
    <row r="852" spans="1:1" ht="13" x14ac:dyDescent="0.15">
      <c r="A852" s="41"/>
    </row>
    <row r="853" spans="1:1" ht="13" x14ac:dyDescent="0.15">
      <c r="A853" s="41"/>
    </row>
    <row r="854" spans="1:1" ht="13" x14ac:dyDescent="0.15">
      <c r="A854" s="41"/>
    </row>
    <row r="855" spans="1:1" ht="13" x14ac:dyDescent="0.15">
      <c r="A855" s="41"/>
    </row>
    <row r="856" spans="1:1" ht="13" x14ac:dyDescent="0.15">
      <c r="A856" s="41"/>
    </row>
    <row r="857" spans="1:1" ht="13" x14ac:dyDescent="0.15">
      <c r="A857" s="41"/>
    </row>
    <row r="858" spans="1:1" ht="13" x14ac:dyDescent="0.15">
      <c r="A858" s="41"/>
    </row>
    <row r="859" spans="1:1" ht="13" x14ac:dyDescent="0.15">
      <c r="A859" s="41"/>
    </row>
    <row r="860" spans="1:1" ht="13" x14ac:dyDescent="0.15">
      <c r="A860" s="41"/>
    </row>
    <row r="861" spans="1:1" ht="13" x14ac:dyDescent="0.15">
      <c r="A861" s="41"/>
    </row>
    <row r="862" spans="1:1" ht="13" x14ac:dyDescent="0.15">
      <c r="A862" s="41"/>
    </row>
    <row r="863" spans="1:1" ht="13" x14ac:dyDescent="0.15">
      <c r="A863" s="41"/>
    </row>
    <row r="864" spans="1:1" ht="13" x14ac:dyDescent="0.15">
      <c r="A864" s="41"/>
    </row>
    <row r="865" spans="1:1" ht="13" x14ac:dyDescent="0.15">
      <c r="A865" s="41"/>
    </row>
    <row r="866" spans="1:1" ht="13" x14ac:dyDescent="0.15">
      <c r="A866" s="41"/>
    </row>
    <row r="867" spans="1:1" ht="13" x14ac:dyDescent="0.15">
      <c r="A867" s="41"/>
    </row>
    <row r="868" spans="1:1" ht="13" x14ac:dyDescent="0.15">
      <c r="A868" s="41"/>
    </row>
    <row r="869" spans="1:1" ht="13" x14ac:dyDescent="0.15">
      <c r="A869" s="41"/>
    </row>
    <row r="870" spans="1:1" ht="13" x14ac:dyDescent="0.15">
      <c r="A870" s="41"/>
    </row>
    <row r="871" spans="1:1" ht="13" x14ac:dyDescent="0.15">
      <c r="A871" s="41"/>
    </row>
    <row r="872" spans="1:1" ht="13" x14ac:dyDescent="0.15">
      <c r="A872" s="41"/>
    </row>
    <row r="873" spans="1:1" ht="13" x14ac:dyDescent="0.15">
      <c r="A873" s="41"/>
    </row>
    <row r="874" spans="1:1" ht="13" x14ac:dyDescent="0.15">
      <c r="A874" s="41"/>
    </row>
    <row r="875" spans="1:1" ht="13" x14ac:dyDescent="0.15">
      <c r="A875" s="41"/>
    </row>
    <row r="876" spans="1:1" ht="13" x14ac:dyDescent="0.15">
      <c r="A876" s="41"/>
    </row>
    <row r="877" spans="1:1" ht="13" x14ac:dyDescent="0.15">
      <c r="A877" s="41"/>
    </row>
    <row r="878" spans="1:1" ht="13" x14ac:dyDescent="0.15">
      <c r="A878" s="41"/>
    </row>
    <row r="879" spans="1:1" ht="13" x14ac:dyDescent="0.15">
      <c r="A879" s="41"/>
    </row>
    <row r="880" spans="1:1" ht="13" x14ac:dyDescent="0.15">
      <c r="A880" s="41"/>
    </row>
    <row r="881" spans="1:1" ht="13" x14ac:dyDescent="0.15">
      <c r="A881" s="41"/>
    </row>
    <row r="882" spans="1:1" ht="13" x14ac:dyDescent="0.15">
      <c r="A882" s="41"/>
    </row>
    <row r="883" spans="1:1" ht="13" x14ac:dyDescent="0.15">
      <c r="A883" s="41"/>
    </row>
    <row r="884" spans="1:1" ht="13" x14ac:dyDescent="0.15">
      <c r="A884" s="41"/>
    </row>
    <row r="885" spans="1:1" ht="13" x14ac:dyDescent="0.15">
      <c r="A885" s="41"/>
    </row>
    <row r="886" spans="1:1" ht="13" x14ac:dyDescent="0.15">
      <c r="A886" s="41"/>
    </row>
    <row r="887" spans="1:1" ht="13" x14ac:dyDescent="0.15">
      <c r="A887" s="41"/>
    </row>
    <row r="888" spans="1:1" ht="13" x14ac:dyDescent="0.15">
      <c r="A888" s="41"/>
    </row>
    <row r="889" spans="1:1" ht="13" x14ac:dyDescent="0.15">
      <c r="A889" s="41"/>
    </row>
    <row r="890" spans="1:1" ht="13" x14ac:dyDescent="0.15">
      <c r="A890" s="41"/>
    </row>
    <row r="891" spans="1:1" ht="13" x14ac:dyDescent="0.15">
      <c r="A891" s="41"/>
    </row>
    <row r="892" spans="1:1" ht="13" x14ac:dyDescent="0.15">
      <c r="A892" s="41"/>
    </row>
    <row r="893" spans="1:1" ht="13" x14ac:dyDescent="0.15">
      <c r="A893" s="41"/>
    </row>
    <row r="894" spans="1:1" ht="13" x14ac:dyDescent="0.15">
      <c r="A894" s="41"/>
    </row>
    <row r="895" spans="1:1" ht="13" x14ac:dyDescent="0.15">
      <c r="A895" s="41"/>
    </row>
    <row r="896" spans="1:1" ht="13" x14ac:dyDescent="0.15">
      <c r="A896" s="41"/>
    </row>
    <row r="897" spans="1:1" ht="13" x14ac:dyDescent="0.15">
      <c r="A897" s="41"/>
    </row>
    <row r="898" spans="1:1" ht="13" x14ac:dyDescent="0.15">
      <c r="A898" s="41"/>
    </row>
    <row r="899" spans="1:1" ht="13" x14ac:dyDescent="0.15">
      <c r="A899" s="41"/>
    </row>
    <row r="900" spans="1:1" ht="13" x14ac:dyDescent="0.15">
      <c r="A900" s="41"/>
    </row>
    <row r="901" spans="1:1" ht="13" x14ac:dyDescent="0.15">
      <c r="A901" s="41"/>
    </row>
    <row r="902" spans="1:1" ht="13" x14ac:dyDescent="0.15">
      <c r="A902" s="41"/>
    </row>
    <row r="903" spans="1:1" ht="13" x14ac:dyDescent="0.15">
      <c r="A903" s="41"/>
    </row>
    <row r="904" spans="1:1" ht="13" x14ac:dyDescent="0.15">
      <c r="A904" s="41"/>
    </row>
    <row r="905" spans="1:1" ht="13" x14ac:dyDescent="0.15">
      <c r="A905" s="41"/>
    </row>
    <row r="906" spans="1:1" ht="13" x14ac:dyDescent="0.15">
      <c r="A906" s="41"/>
    </row>
    <row r="907" spans="1:1" ht="13" x14ac:dyDescent="0.15">
      <c r="A907" s="41"/>
    </row>
    <row r="908" spans="1:1" ht="13" x14ac:dyDescent="0.15">
      <c r="A908" s="41"/>
    </row>
    <row r="909" spans="1:1" ht="13" x14ac:dyDescent="0.15">
      <c r="A909" s="41"/>
    </row>
    <row r="910" spans="1:1" ht="13" x14ac:dyDescent="0.15">
      <c r="A910" s="41"/>
    </row>
    <row r="911" spans="1:1" ht="13" x14ac:dyDescent="0.15">
      <c r="A911" s="41"/>
    </row>
    <row r="912" spans="1:1" ht="13" x14ac:dyDescent="0.15">
      <c r="A912" s="41"/>
    </row>
    <row r="913" spans="1:1" ht="13" x14ac:dyDescent="0.15">
      <c r="A913" s="41"/>
    </row>
    <row r="914" spans="1:1" ht="13" x14ac:dyDescent="0.15">
      <c r="A914" s="41"/>
    </row>
    <row r="915" spans="1:1" ht="13" x14ac:dyDescent="0.15">
      <c r="A915" s="41"/>
    </row>
    <row r="916" spans="1:1" ht="13" x14ac:dyDescent="0.15">
      <c r="A916" s="41"/>
    </row>
    <row r="917" spans="1:1" ht="13" x14ac:dyDescent="0.15">
      <c r="A917" s="41"/>
    </row>
    <row r="918" spans="1:1" ht="13" x14ac:dyDescent="0.15">
      <c r="A918" s="41"/>
    </row>
    <row r="919" spans="1:1" ht="13" x14ac:dyDescent="0.15">
      <c r="A919" s="41"/>
    </row>
    <row r="920" spans="1:1" ht="13" x14ac:dyDescent="0.15">
      <c r="A920" s="41"/>
    </row>
    <row r="921" spans="1:1" ht="13" x14ac:dyDescent="0.15">
      <c r="A921" s="41"/>
    </row>
    <row r="922" spans="1:1" ht="13" x14ac:dyDescent="0.15">
      <c r="A922" s="41"/>
    </row>
    <row r="923" spans="1:1" ht="13" x14ac:dyDescent="0.15">
      <c r="A923" s="41"/>
    </row>
    <row r="924" spans="1:1" ht="13" x14ac:dyDescent="0.15">
      <c r="A924" s="41"/>
    </row>
    <row r="925" spans="1:1" ht="13" x14ac:dyDescent="0.15">
      <c r="A925" s="41"/>
    </row>
    <row r="926" spans="1:1" ht="13" x14ac:dyDescent="0.15">
      <c r="A926" s="41"/>
    </row>
    <row r="927" spans="1:1" ht="13" x14ac:dyDescent="0.15">
      <c r="A927" s="41"/>
    </row>
    <row r="928" spans="1:1" ht="13" x14ac:dyDescent="0.15">
      <c r="A928" s="41"/>
    </row>
    <row r="929" spans="1:1" ht="13" x14ac:dyDescent="0.15">
      <c r="A929" s="41"/>
    </row>
    <row r="930" spans="1:1" ht="13" x14ac:dyDescent="0.15">
      <c r="A930" s="41"/>
    </row>
    <row r="931" spans="1:1" ht="13" x14ac:dyDescent="0.15">
      <c r="A931" s="41"/>
    </row>
    <row r="932" spans="1:1" ht="13" x14ac:dyDescent="0.15">
      <c r="A932" s="41"/>
    </row>
    <row r="933" spans="1:1" ht="13" x14ac:dyDescent="0.15">
      <c r="A933" s="41"/>
    </row>
    <row r="934" spans="1:1" ht="13" x14ac:dyDescent="0.15">
      <c r="A934" s="41"/>
    </row>
    <row r="935" spans="1:1" ht="13" x14ac:dyDescent="0.15">
      <c r="A935" s="41"/>
    </row>
    <row r="936" spans="1:1" ht="13" x14ac:dyDescent="0.15">
      <c r="A936" s="41"/>
    </row>
    <row r="937" spans="1:1" ht="13" x14ac:dyDescent="0.15">
      <c r="A937" s="41"/>
    </row>
    <row r="938" spans="1:1" ht="13" x14ac:dyDescent="0.15">
      <c r="A938" s="41"/>
    </row>
    <row r="939" spans="1:1" ht="13" x14ac:dyDescent="0.15">
      <c r="A939" s="41"/>
    </row>
    <row r="940" spans="1:1" ht="13" x14ac:dyDescent="0.15">
      <c r="A940" s="41"/>
    </row>
    <row r="941" spans="1:1" ht="13" x14ac:dyDescent="0.15">
      <c r="A941" s="41"/>
    </row>
    <row r="942" spans="1:1" ht="13" x14ac:dyDescent="0.15">
      <c r="A942" s="41"/>
    </row>
    <row r="943" spans="1:1" ht="13" x14ac:dyDescent="0.15">
      <c r="A943" s="41"/>
    </row>
    <row r="944" spans="1:1" ht="13" x14ac:dyDescent="0.15">
      <c r="A944" s="41"/>
    </row>
    <row r="945" spans="1:1" ht="13" x14ac:dyDescent="0.15">
      <c r="A945" s="41"/>
    </row>
    <row r="946" spans="1:1" ht="13" x14ac:dyDescent="0.15">
      <c r="A946" s="41"/>
    </row>
    <row r="947" spans="1:1" ht="13" x14ac:dyDescent="0.15">
      <c r="A947" s="41"/>
    </row>
    <row r="948" spans="1:1" ht="13" x14ac:dyDescent="0.15">
      <c r="A948" s="41"/>
    </row>
    <row r="949" spans="1:1" ht="13" x14ac:dyDescent="0.15">
      <c r="A949" s="41"/>
    </row>
    <row r="950" spans="1:1" ht="13" x14ac:dyDescent="0.15">
      <c r="A950" s="41"/>
    </row>
    <row r="951" spans="1:1" ht="13" x14ac:dyDescent="0.15">
      <c r="A951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5AF50-48C9-E74D-B4BF-C5E990374FF9}">
  <sheetPr>
    <outlinePr summaryBelow="0" summaryRight="0"/>
  </sheetPr>
  <dimension ref="A1:Z1166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12.6640625" defaultRowHeight="15.75" customHeight="1" x14ac:dyDescent="0.15"/>
  <cols>
    <col min="1" max="1" width="12.6640625" style="32"/>
    <col min="2" max="2" width="3" style="32" customWidth="1"/>
    <col min="3" max="3" width="4.33203125" style="32" customWidth="1"/>
    <col min="4" max="4" width="6.1640625" style="32" customWidth="1"/>
    <col min="5" max="5" width="12.6640625" style="32"/>
    <col min="6" max="6" width="7.1640625" style="32" customWidth="1"/>
    <col min="7" max="7" width="12.1640625" style="32" customWidth="1"/>
    <col min="8" max="8" width="12.6640625" style="32"/>
    <col min="9" max="9" width="15.33203125" style="32" customWidth="1"/>
    <col min="10" max="10" width="27.6640625" style="32" customWidth="1"/>
    <col min="11" max="23" width="12.6640625" style="32"/>
    <col min="24" max="24" width="17" style="32" customWidth="1"/>
    <col min="25" max="16384" width="12.6640625" style="32"/>
  </cols>
  <sheetData>
    <row r="1" spans="1:26" ht="15" x14ac:dyDescent="0.2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141" t="s">
        <v>5</v>
      </c>
      <c r="G1" s="34" t="s">
        <v>14</v>
      </c>
      <c r="H1" s="34" t="s">
        <v>7</v>
      </c>
      <c r="I1" s="34" t="s">
        <v>8</v>
      </c>
      <c r="J1" s="34" t="s">
        <v>9</v>
      </c>
      <c r="K1" s="95"/>
      <c r="L1" s="95" t="s">
        <v>204</v>
      </c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140"/>
      <c r="Y1" s="95"/>
      <c r="Z1" s="95"/>
    </row>
    <row r="2" spans="1:26" ht="15.75" customHeight="1" x14ac:dyDescent="0.15">
      <c r="A2" s="43">
        <v>44815</v>
      </c>
      <c r="C2" s="40" t="s">
        <v>11</v>
      </c>
      <c r="E2" s="40">
        <f t="shared" ref="E2:E20" si="0">G2-H2</f>
        <v>5.6960000610359884</v>
      </c>
      <c r="F2" s="129">
        <v>16</v>
      </c>
      <c r="G2" s="40">
        <v>261.89999999999998</v>
      </c>
      <c r="H2" s="40">
        <v>256.20399993896399</v>
      </c>
      <c r="I2" s="40">
        <v>1.0930614256892699</v>
      </c>
      <c r="J2" s="40"/>
    </row>
    <row r="3" spans="1:26" ht="15.75" customHeight="1" x14ac:dyDescent="0.15">
      <c r="A3" s="43">
        <v>44806</v>
      </c>
      <c r="C3" s="40" t="s">
        <v>11</v>
      </c>
      <c r="E3" s="40">
        <f t="shared" si="0"/>
        <v>10.648000793457015</v>
      </c>
      <c r="F3" s="129">
        <v>35</v>
      </c>
      <c r="G3" s="40">
        <v>271.3</v>
      </c>
      <c r="H3" s="40">
        <v>260.651999206543</v>
      </c>
      <c r="I3" s="40">
        <v>1.3188235969092701</v>
      </c>
      <c r="J3" s="40"/>
    </row>
    <row r="4" spans="1:26" ht="15.75" customHeight="1" x14ac:dyDescent="0.15">
      <c r="A4" s="43">
        <v>44774</v>
      </c>
      <c r="C4" s="40" t="s">
        <v>11</v>
      </c>
      <c r="E4" s="40">
        <f t="shared" si="0"/>
        <v>12.005660204617982</v>
      </c>
      <c r="F4" s="129">
        <v>39</v>
      </c>
      <c r="G4" s="40">
        <v>271.89999999999998</v>
      </c>
      <c r="H4" s="40">
        <v>259.894339795382</v>
      </c>
      <c r="I4" s="40">
        <v>1.79084717191404</v>
      </c>
      <c r="J4" s="40"/>
    </row>
    <row r="5" spans="1:26" ht="15.75" customHeight="1" x14ac:dyDescent="0.15">
      <c r="A5" s="43">
        <v>44767</v>
      </c>
      <c r="C5" s="40" t="s">
        <v>11</v>
      </c>
      <c r="E5" s="40">
        <f t="shared" si="0"/>
        <v>4.4079992675789867</v>
      </c>
      <c r="F5" s="129">
        <v>9</v>
      </c>
      <c r="G5" s="40">
        <v>271</v>
      </c>
      <c r="H5" s="40">
        <v>266.59200073242101</v>
      </c>
      <c r="I5" s="40">
        <v>1.1859749308896801</v>
      </c>
      <c r="J5" s="40"/>
    </row>
    <row r="6" spans="1:26" ht="15.75" customHeight="1" x14ac:dyDescent="0.15">
      <c r="A6" s="43">
        <v>44719</v>
      </c>
      <c r="C6" s="40" t="s">
        <v>11</v>
      </c>
      <c r="E6" s="40">
        <f t="shared" si="0"/>
        <v>13.099082484814005</v>
      </c>
      <c r="F6" s="129">
        <v>67</v>
      </c>
      <c r="G6" s="40">
        <v>269.8</v>
      </c>
      <c r="H6" s="40">
        <v>256.70091751518601</v>
      </c>
      <c r="I6" s="40">
        <v>1.79849445350784</v>
      </c>
      <c r="J6" s="40" t="s">
        <v>203</v>
      </c>
    </row>
    <row r="7" spans="1:26" ht="15.75" customHeight="1" x14ac:dyDescent="0.15">
      <c r="A7" s="43">
        <v>44712</v>
      </c>
      <c r="C7" s="40" t="s">
        <v>11</v>
      </c>
      <c r="E7" s="40">
        <f t="shared" si="0"/>
        <v>5.6566662258580322</v>
      </c>
      <c r="F7" s="129">
        <v>11</v>
      </c>
      <c r="G7" s="40">
        <v>262.8</v>
      </c>
      <c r="H7" s="40">
        <v>257.14333377414198</v>
      </c>
      <c r="I7" s="40">
        <v>1.68964470107327</v>
      </c>
      <c r="J7" s="40" t="s">
        <v>203</v>
      </c>
    </row>
    <row r="8" spans="1:26" ht="15.75" customHeight="1" x14ac:dyDescent="0.15">
      <c r="A8" s="43">
        <v>44710</v>
      </c>
      <c r="C8" s="40" t="s">
        <v>11</v>
      </c>
      <c r="E8" s="40">
        <f t="shared" si="0"/>
        <v>5.0379997253419901</v>
      </c>
      <c r="F8" s="129">
        <v>17</v>
      </c>
      <c r="G8" s="40">
        <v>260.89999999999998</v>
      </c>
      <c r="H8" s="40">
        <v>255.86200027465799</v>
      </c>
      <c r="I8" s="40">
        <v>1.47558623989768</v>
      </c>
      <c r="J8" s="40" t="s">
        <v>203</v>
      </c>
    </row>
    <row r="9" spans="1:26" ht="15.75" customHeight="1" x14ac:dyDescent="0.15">
      <c r="A9" s="43">
        <v>44703</v>
      </c>
      <c r="C9" s="40" t="s">
        <v>11</v>
      </c>
      <c r="E9" s="40">
        <f t="shared" si="0"/>
        <v>5.4750000000000227</v>
      </c>
      <c r="F9" s="129">
        <v>6</v>
      </c>
      <c r="G9" s="40">
        <v>269.8</v>
      </c>
      <c r="H9" s="40">
        <v>264.32499999999999</v>
      </c>
      <c r="I9" s="40">
        <v>1.64367552709126</v>
      </c>
      <c r="J9" s="40" t="s">
        <v>203</v>
      </c>
    </row>
    <row r="10" spans="1:26" ht="15.75" customHeight="1" x14ac:dyDescent="0.15">
      <c r="A10" s="43">
        <v>44694</v>
      </c>
      <c r="C10" s="40" t="s">
        <v>11</v>
      </c>
      <c r="E10" s="40">
        <f t="shared" si="0"/>
        <v>3.7235850784019817</v>
      </c>
      <c r="F10" s="129">
        <v>2</v>
      </c>
      <c r="G10" s="40">
        <v>267.89999999999998</v>
      </c>
      <c r="H10" s="40">
        <v>264.176414921598</v>
      </c>
      <c r="I10" s="40">
        <v>1.2339949213563599</v>
      </c>
      <c r="J10" s="40" t="s">
        <v>203</v>
      </c>
    </row>
    <row r="11" spans="1:26" ht="15.75" customHeight="1" x14ac:dyDescent="0.15">
      <c r="A11" s="43">
        <v>44671</v>
      </c>
      <c r="C11" s="40" t="s">
        <v>11</v>
      </c>
      <c r="E11" s="40">
        <f t="shared" si="0"/>
        <v>17.212999420166994</v>
      </c>
      <c r="F11" s="129">
        <v>70</v>
      </c>
      <c r="G11" s="40">
        <v>256.5</v>
      </c>
      <c r="H11" s="40">
        <v>239.28700057983301</v>
      </c>
      <c r="I11" s="40">
        <v>1.5757310634989901</v>
      </c>
      <c r="J11" s="40" t="s">
        <v>203</v>
      </c>
    </row>
    <row r="12" spans="1:26" ht="15.75" customHeight="1" x14ac:dyDescent="0.15">
      <c r="A12" s="43">
        <v>44648</v>
      </c>
      <c r="C12" s="40" t="s">
        <v>11</v>
      </c>
      <c r="E12" s="40">
        <f t="shared" si="0"/>
        <v>11.34200088500998</v>
      </c>
      <c r="F12" s="129">
        <v>9</v>
      </c>
      <c r="G12" s="40">
        <v>255.7</v>
      </c>
      <c r="H12" s="40">
        <v>244.35799911499001</v>
      </c>
      <c r="I12" s="40">
        <v>1.9019028510226199</v>
      </c>
      <c r="J12" s="40" t="s">
        <v>203</v>
      </c>
    </row>
    <row r="13" spans="1:26" ht="15.75" customHeight="1" x14ac:dyDescent="0.15">
      <c r="A13" s="43">
        <v>44646</v>
      </c>
      <c r="C13" s="40" t="s">
        <v>11</v>
      </c>
      <c r="E13" s="40">
        <f t="shared" si="0"/>
        <v>9.1350003051759927</v>
      </c>
      <c r="F13" s="129">
        <v>41</v>
      </c>
      <c r="G13" s="40">
        <v>250</v>
      </c>
      <c r="H13" s="40">
        <v>240.86499969482401</v>
      </c>
      <c r="I13" s="40">
        <v>1.3068564225370201</v>
      </c>
      <c r="J13" s="40" t="s">
        <v>203</v>
      </c>
    </row>
    <row r="14" spans="1:26" ht="15.75" customHeight="1" x14ac:dyDescent="0.15">
      <c r="A14" s="43">
        <v>44639</v>
      </c>
      <c r="C14" s="40" t="s">
        <v>11</v>
      </c>
      <c r="E14" s="40">
        <f t="shared" si="0"/>
        <v>3.0239996337899981</v>
      </c>
      <c r="F14" s="129">
        <v>2</v>
      </c>
      <c r="G14" s="40">
        <v>252.8</v>
      </c>
      <c r="H14" s="40">
        <v>249.77600036621001</v>
      </c>
      <c r="I14" s="40">
        <v>0.85030780575051701</v>
      </c>
      <c r="J14" s="40" t="s">
        <v>203</v>
      </c>
    </row>
    <row r="15" spans="1:26" ht="15.75" customHeight="1" x14ac:dyDescent="0.15">
      <c r="A15" s="43">
        <v>44616</v>
      </c>
      <c r="C15" s="40" t="s">
        <v>11</v>
      </c>
      <c r="E15" s="40">
        <f t="shared" si="0"/>
        <v>17.768000640870014</v>
      </c>
      <c r="F15" s="129">
        <v>54</v>
      </c>
      <c r="G15" s="40">
        <v>260</v>
      </c>
      <c r="H15" s="40">
        <v>242.23199935912999</v>
      </c>
      <c r="I15" s="40">
        <v>1.2861477334296301</v>
      </c>
      <c r="J15" s="40" t="s">
        <v>203</v>
      </c>
    </row>
    <row r="16" spans="1:26" ht="15.75" customHeight="1" x14ac:dyDescent="0.15">
      <c r="A16" s="43">
        <v>44584</v>
      </c>
      <c r="C16" s="40" t="s">
        <v>11</v>
      </c>
      <c r="E16" s="40">
        <f t="shared" si="0"/>
        <v>10.72800003051799</v>
      </c>
      <c r="F16" s="129">
        <v>48</v>
      </c>
      <c r="G16" s="40">
        <v>251.7</v>
      </c>
      <c r="H16" s="40">
        <v>240.971999969482</v>
      </c>
      <c r="I16" s="40">
        <v>1.13111202154762</v>
      </c>
      <c r="J16" s="40" t="s">
        <v>203</v>
      </c>
    </row>
    <row r="17" spans="1:10" ht="15.75" customHeight="1" x14ac:dyDescent="0.15">
      <c r="A17" s="43">
        <v>44463</v>
      </c>
      <c r="C17" s="40" t="s">
        <v>11</v>
      </c>
      <c r="E17" s="40">
        <f t="shared" si="0"/>
        <v>11.358999938965042</v>
      </c>
      <c r="F17" s="129">
        <v>43</v>
      </c>
      <c r="G17" s="40">
        <v>268.10000000000002</v>
      </c>
      <c r="H17" s="40">
        <v>256.74100006103498</v>
      </c>
      <c r="I17" s="40">
        <v>1.2903562758159799</v>
      </c>
      <c r="J17" s="40" t="s">
        <v>203</v>
      </c>
    </row>
    <row r="18" spans="1:10" ht="15.75" customHeight="1" x14ac:dyDescent="0.15">
      <c r="A18" s="43">
        <v>44454</v>
      </c>
      <c r="C18" s="40" t="s">
        <v>11</v>
      </c>
      <c r="E18" s="40">
        <f t="shared" si="0"/>
        <v>20.314998626708984</v>
      </c>
      <c r="F18" s="129">
        <v>45</v>
      </c>
      <c r="G18" s="40">
        <v>278.2</v>
      </c>
      <c r="H18" s="40">
        <v>257.885001373291</v>
      </c>
      <c r="I18" s="40">
        <v>1.5896153355586</v>
      </c>
      <c r="J18" s="40" t="s">
        <v>203</v>
      </c>
    </row>
    <row r="19" spans="1:10" ht="15.75" customHeight="1" x14ac:dyDescent="0.15">
      <c r="A19" s="43">
        <v>44438</v>
      </c>
      <c r="C19" s="40" t="s">
        <v>11</v>
      </c>
      <c r="E19" s="40">
        <f t="shared" si="0"/>
        <v>13.659594356653031</v>
      </c>
      <c r="F19" s="129">
        <v>43</v>
      </c>
      <c r="G19" s="40">
        <v>279.60000000000002</v>
      </c>
      <c r="H19" s="40">
        <v>265.94040564334699</v>
      </c>
      <c r="I19" s="40">
        <v>1.65254108715407</v>
      </c>
      <c r="J19" s="40" t="s">
        <v>203</v>
      </c>
    </row>
    <row r="20" spans="1:10" ht="15.75" customHeight="1" x14ac:dyDescent="0.15">
      <c r="A20" s="43">
        <v>44422</v>
      </c>
      <c r="C20" s="40" t="s">
        <v>11</v>
      </c>
      <c r="E20" s="40">
        <f t="shared" si="0"/>
        <v>17.258000488281994</v>
      </c>
      <c r="F20" s="129">
        <v>49</v>
      </c>
      <c r="G20" s="40">
        <v>284.8</v>
      </c>
      <c r="H20" s="40">
        <v>267.54199951171802</v>
      </c>
      <c r="I20" s="40">
        <v>1.55994882543166</v>
      </c>
      <c r="J20" s="40" t="s">
        <v>203</v>
      </c>
    </row>
    <row r="21" spans="1:10" ht="15.75" customHeight="1" x14ac:dyDescent="0.15">
      <c r="A21" s="43">
        <v>44403</v>
      </c>
      <c r="C21" s="40" t="s">
        <v>37</v>
      </c>
      <c r="E21" s="40">
        <v>0</v>
      </c>
      <c r="F21" s="129">
        <v>0</v>
      </c>
      <c r="G21" s="40">
        <v>0</v>
      </c>
      <c r="H21" s="40"/>
      <c r="I21" s="40"/>
      <c r="J21" s="40" t="s">
        <v>203</v>
      </c>
    </row>
    <row r="22" spans="1:10" ht="15.75" customHeight="1" x14ac:dyDescent="0.15">
      <c r="A22" s="43">
        <v>44399</v>
      </c>
      <c r="C22" s="40" t="s">
        <v>11</v>
      </c>
      <c r="E22" s="40">
        <f t="shared" ref="E22:E27" si="1">G22-H22</f>
        <v>14.180998535156959</v>
      </c>
      <c r="F22" s="129">
        <v>52</v>
      </c>
      <c r="G22" s="40">
        <v>283.39999999999998</v>
      </c>
      <c r="H22" s="40">
        <v>269.21900146484302</v>
      </c>
      <c r="I22" s="40">
        <v>1.35164310329443</v>
      </c>
      <c r="J22" s="40" t="s">
        <v>203</v>
      </c>
    </row>
    <row r="23" spans="1:10" ht="15.75" customHeight="1" x14ac:dyDescent="0.15">
      <c r="A23" s="43">
        <v>44342</v>
      </c>
      <c r="C23" s="40" t="s">
        <v>11</v>
      </c>
      <c r="E23" s="40">
        <f t="shared" si="1"/>
        <v>14.384001312256004</v>
      </c>
      <c r="F23" s="129">
        <v>55</v>
      </c>
      <c r="G23" s="40">
        <v>269.3</v>
      </c>
      <c r="H23" s="40">
        <v>254.91599868774401</v>
      </c>
      <c r="I23" s="40">
        <v>1.6680953183926801</v>
      </c>
      <c r="J23" s="40" t="s">
        <v>203</v>
      </c>
    </row>
    <row r="24" spans="1:10" ht="15.75" customHeight="1" x14ac:dyDescent="0.15">
      <c r="A24" s="43">
        <v>44328</v>
      </c>
      <c r="C24" s="40" t="s">
        <v>11</v>
      </c>
      <c r="E24" s="40">
        <f t="shared" si="1"/>
        <v>4.6033328586159996</v>
      </c>
      <c r="F24" s="129">
        <v>4</v>
      </c>
      <c r="G24" s="40">
        <v>256.3</v>
      </c>
      <c r="H24" s="40">
        <v>251.69666714138401</v>
      </c>
      <c r="I24" s="40">
        <v>1.03456433898929</v>
      </c>
      <c r="J24" s="40" t="s">
        <v>203</v>
      </c>
    </row>
    <row r="25" spans="1:10" ht="15.75" customHeight="1" x14ac:dyDescent="0.15">
      <c r="A25" s="43">
        <v>44326</v>
      </c>
      <c r="C25" s="40" t="s">
        <v>11</v>
      </c>
      <c r="E25" s="40">
        <f t="shared" si="1"/>
        <v>18.69433901804797</v>
      </c>
      <c r="F25" s="129">
        <v>50</v>
      </c>
      <c r="G25" s="40">
        <v>273.39999999999998</v>
      </c>
      <c r="H25" s="40">
        <v>254.70566098195201</v>
      </c>
      <c r="I25" s="40">
        <v>1.2251175626840201</v>
      </c>
      <c r="J25" s="40" t="s">
        <v>203</v>
      </c>
    </row>
    <row r="26" spans="1:10" ht="15.75" customHeight="1" x14ac:dyDescent="0.15">
      <c r="A26" s="43">
        <v>44278</v>
      </c>
      <c r="C26" s="40" t="s">
        <v>11</v>
      </c>
      <c r="E26" s="40">
        <f t="shared" si="1"/>
        <v>20.017000732421991</v>
      </c>
      <c r="F26" s="129">
        <v>47</v>
      </c>
      <c r="G26" s="40">
        <v>267.2</v>
      </c>
      <c r="H26" s="40">
        <v>247.182999267578</v>
      </c>
      <c r="I26" s="40">
        <v>1.2946080906658399</v>
      </c>
      <c r="J26" s="40"/>
    </row>
    <row r="27" spans="1:10" ht="15.75" customHeight="1" x14ac:dyDescent="0.15">
      <c r="A27" s="43">
        <v>44271</v>
      </c>
      <c r="C27" s="40" t="s">
        <v>11</v>
      </c>
      <c r="E27" s="40">
        <f t="shared" si="1"/>
        <v>23.342000427247001</v>
      </c>
      <c r="F27" s="129">
        <v>88</v>
      </c>
      <c r="G27" s="40">
        <v>272.7</v>
      </c>
      <c r="H27" s="40">
        <v>249.35799957275299</v>
      </c>
      <c r="I27" s="40">
        <v>1.1308561781112001</v>
      </c>
      <c r="J27" s="40"/>
    </row>
    <row r="28" spans="1:10" ht="15.75" customHeight="1" x14ac:dyDescent="0.15">
      <c r="A28" s="43">
        <v>44264</v>
      </c>
      <c r="C28" s="40" t="s">
        <v>37</v>
      </c>
      <c r="E28" s="40">
        <v>0</v>
      </c>
      <c r="F28" s="129">
        <v>0</v>
      </c>
      <c r="G28" s="40">
        <v>0</v>
      </c>
      <c r="H28" s="40"/>
      <c r="J28" s="40" t="s">
        <v>202</v>
      </c>
    </row>
    <row r="29" spans="1:10" ht="15.75" customHeight="1" x14ac:dyDescent="0.15">
      <c r="A29" s="139">
        <v>44262</v>
      </c>
      <c r="C29" s="40" t="s">
        <v>11</v>
      </c>
      <c r="E29" s="40">
        <f>G29-H29</f>
        <v>30.058888414171008</v>
      </c>
      <c r="F29" s="129">
        <v>43</v>
      </c>
      <c r="G29" s="40">
        <v>265.8</v>
      </c>
      <c r="H29" s="40">
        <v>235.741111585829</v>
      </c>
      <c r="I29" s="40">
        <v>1.42866689389524</v>
      </c>
      <c r="J29" s="134" t="s">
        <v>201</v>
      </c>
    </row>
    <row r="30" spans="1:10" ht="15.75" customHeight="1" x14ac:dyDescent="0.15">
      <c r="A30" s="43">
        <v>44239</v>
      </c>
      <c r="C30" s="40" t="s">
        <v>11</v>
      </c>
      <c r="E30" s="40">
        <f>G30-H30</f>
        <v>21.267999267579</v>
      </c>
      <c r="F30" s="129">
        <v>71</v>
      </c>
      <c r="G30" s="40">
        <v>268.8</v>
      </c>
      <c r="H30" s="40">
        <v>247.53200073242101</v>
      </c>
      <c r="I30" s="40">
        <v>1.39505479091277</v>
      </c>
      <c r="J30" s="40" t="s">
        <v>182</v>
      </c>
    </row>
    <row r="31" spans="1:10" ht="15.75" customHeight="1" x14ac:dyDescent="0.15">
      <c r="A31" s="43">
        <v>44207</v>
      </c>
      <c r="C31" s="40" t="s">
        <v>11</v>
      </c>
      <c r="E31" s="40">
        <v>120</v>
      </c>
      <c r="F31" s="129">
        <v>88</v>
      </c>
      <c r="G31" s="40">
        <f t="shared" ref="G31:G37" si="2">120+H31</f>
        <v>347.69890116597196</v>
      </c>
      <c r="H31" s="40">
        <v>227.69890116597199</v>
      </c>
      <c r="I31" s="40">
        <v>3.59194779728199</v>
      </c>
      <c r="J31" s="40" t="s">
        <v>182</v>
      </c>
    </row>
    <row r="32" spans="1:10" ht="15.75" customHeight="1" x14ac:dyDescent="0.15">
      <c r="A32" s="43">
        <v>44200</v>
      </c>
      <c r="C32" s="40" t="s">
        <v>11</v>
      </c>
      <c r="E32" s="40">
        <v>120</v>
      </c>
      <c r="F32" s="129">
        <v>91</v>
      </c>
      <c r="G32" s="40">
        <f t="shared" si="2"/>
        <v>358.58900070190401</v>
      </c>
      <c r="H32" s="40">
        <v>238.58900070190401</v>
      </c>
      <c r="I32" s="40">
        <v>1.44685193752939</v>
      </c>
      <c r="J32" s="40" t="s">
        <v>182</v>
      </c>
    </row>
    <row r="33" spans="1:9" ht="15.75" customHeight="1" x14ac:dyDescent="0.15">
      <c r="A33" s="43">
        <v>44191</v>
      </c>
      <c r="C33" s="40" t="s">
        <v>11</v>
      </c>
      <c r="E33" s="40">
        <v>120</v>
      </c>
      <c r="F33" s="129">
        <v>81</v>
      </c>
      <c r="G33" s="40">
        <f t="shared" si="2"/>
        <v>359.22700012206997</v>
      </c>
      <c r="H33" s="40">
        <v>239.22700012207</v>
      </c>
      <c r="I33" s="40">
        <v>1.3836080284998</v>
      </c>
    </row>
    <row r="34" spans="1:9" ht="15.75" customHeight="1" x14ac:dyDescent="0.15">
      <c r="A34" s="43">
        <v>44175</v>
      </c>
      <c r="C34" s="40" t="s">
        <v>11</v>
      </c>
      <c r="E34" s="40">
        <v>120</v>
      </c>
      <c r="F34" s="129">
        <v>59</v>
      </c>
      <c r="G34" s="40">
        <f t="shared" si="2"/>
        <v>361.69800003051699</v>
      </c>
      <c r="H34" s="40">
        <v>241.69800003051699</v>
      </c>
      <c r="I34" s="40">
        <v>0.47748943960179902</v>
      </c>
    </row>
    <row r="35" spans="1:9" ht="15.75" customHeight="1" x14ac:dyDescent="0.15">
      <c r="A35" s="43">
        <v>44166</v>
      </c>
      <c r="C35" s="40" t="s">
        <v>11</v>
      </c>
      <c r="E35" s="40">
        <v>120</v>
      </c>
      <c r="F35" s="129">
        <v>70</v>
      </c>
      <c r="G35" s="40">
        <f t="shared" si="2"/>
        <v>360.563999938964</v>
      </c>
      <c r="H35" s="40">
        <v>240.563999938964</v>
      </c>
      <c r="I35" s="40">
        <v>1.14947986720388</v>
      </c>
    </row>
    <row r="36" spans="1:9" ht="15.75" customHeight="1" x14ac:dyDescent="0.15">
      <c r="A36" s="43">
        <v>44159</v>
      </c>
      <c r="C36" s="40" t="s">
        <v>11</v>
      </c>
      <c r="E36" s="40">
        <v>120</v>
      </c>
      <c r="F36" s="129">
        <v>81</v>
      </c>
      <c r="G36" s="40">
        <f t="shared" si="2"/>
        <v>356.60199951171796</v>
      </c>
      <c r="H36" s="40">
        <v>236.60199951171799</v>
      </c>
      <c r="I36" s="40">
        <v>0.87212220314844002</v>
      </c>
    </row>
    <row r="37" spans="1:9" ht="15.75" customHeight="1" x14ac:dyDescent="0.15">
      <c r="A37" s="43">
        <v>44150</v>
      </c>
      <c r="C37" s="40" t="s">
        <v>11</v>
      </c>
      <c r="E37" s="40">
        <v>120</v>
      </c>
      <c r="F37" s="129">
        <v>64</v>
      </c>
      <c r="G37" s="40">
        <f t="shared" si="2"/>
        <v>367.83600036620999</v>
      </c>
      <c r="H37" s="40">
        <v>247.83600036620999</v>
      </c>
      <c r="I37" s="40">
        <v>1.0923832589097699</v>
      </c>
    </row>
    <row r="38" spans="1:9" ht="15.75" customHeight="1" x14ac:dyDescent="0.15">
      <c r="A38" s="43">
        <v>44143</v>
      </c>
      <c r="C38" s="40" t="s">
        <v>11</v>
      </c>
      <c r="E38" s="40">
        <f>G38-H38</f>
        <v>40.320000305175967</v>
      </c>
      <c r="F38" s="129">
        <v>47</v>
      </c>
      <c r="G38" s="40">
        <v>279.89999999999998</v>
      </c>
      <c r="H38" s="40">
        <v>239.57999969482401</v>
      </c>
      <c r="I38" s="40">
        <v>0.92811732229048904</v>
      </c>
    </row>
    <row r="39" spans="1:9" ht="15.75" customHeight="1" x14ac:dyDescent="0.15">
      <c r="A39" s="43">
        <v>44136</v>
      </c>
      <c r="C39" s="40" t="s">
        <v>11</v>
      </c>
      <c r="E39" s="40">
        <v>120</v>
      </c>
      <c r="F39" s="129">
        <v>98</v>
      </c>
      <c r="G39" s="40">
        <f>120+H39</f>
        <v>370.35700012206996</v>
      </c>
      <c r="H39" s="40">
        <v>250.35700012206999</v>
      </c>
      <c r="I39" s="40">
        <v>1.1343940994734201</v>
      </c>
    </row>
    <row r="40" spans="1:9" ht="15.75" customHeight="1" x14ac:dyDescent="0.15">
      <c r="A40" s="43">
        <v>44104</v>
      </c>
      <c r="C40" s="40" t="s">
        <v>11</v>
      </c>
      <c r="E40" s="40">
        <f>G40-H40</f>
        <v>13.435999603272023</v>
      </c>
      <c r="F40" s="129">
        <v>58</v>
      </c>
      <c r="G40" s="40">
        <v>267.3</v>
      </c>
      <c r="H40" s="40">
        <v>253.86400039672799</v>
      </c>
      <c r="I40" s="40">
        <v>1.16683538249239</v>
      </c>
    </row>
    <row r="41" spans="1:9" ht="15.75" customHeight="1" x14ac:dyDescent="0.15">
      <c r="A41" s="43">
        <v>44063</v>
      </c>
      <c r="C41" s="40" t="s">
        <v>11</v>
      </c>
      <c r="E41" s="40">
        <f>G41-H41</f>
        <v>14.282999725341995</v>
      </c>
      <c r="F41" s="129">
        <v>39</v>
      </c>
      <c r="G41" s="40">
        <v>271.60000000000002</v>
      </c>
      <c r="H41" s="40">
        <v>257.31700027465803</v>
      </c>
      <c r="I41" s="40">
        <v>2.2028642835538301</v>
      </c>
    </row>
    <row r="42" spans="1:9" ht="15.75" customHeight="1" x14ac:dyDescent="0.15">
      <c r="A42" s="43">
        <v>44054</v>
      </c>
      <c r="C42" s="40" t="s">
        <v>11</v>
      </c>
      <c r="E42" s="40">
        <f>G42-H42</f>
        <v>8.3022210015200244</v>
      </c>
      <c r="F42" s="129">
        <v>23</v>
      </c>
      <c r="G42" s="40">
        <v>275.5</v>
      </c>
      <c r="H42" s="40">
        <v>267.19777899847998</v>
      </c>
      <c r="I42" s="40">
        <v>0.76405179849789395</v>
      </c>
    </row>
    <row r="43" spans="1:9" ht="15.75" customHeight="1" x14ac:dyDescent="0.15">
      <c r="A43" s="43">
        <v>44024</v>
      </c>
      <c r="C43" s="40" t="s">
        <v>11</v>
      </c>
      <c r="E43" s="40">
        <f>G43-H43</f>
        <v>14.412499364218036</v>
      </c>
      <c r="F43" s="129">
        <v>37</v>
      </c>
      <c r="G43" s="40">
        <v>284.60000000000002</v>
      </c>
      <c r="H43" s="40">
        <v>270.18750063578199</v>
      </c>
      <c r="I43" s="40">
        <v>0.57540671579846303</v>
      </c>
    </row>
    <row r="44" spans="1:9" ht="15.75" customHeight="1" x14ac:dyDescent="0.15">
      <c r="A44" s="43">
        <v>43990</v>
      </c>
      <c r="C44" s="40" t="s">
        <v>11</v>
      </c>
      <c r="E44" s="40">
        <v>120</v>
      </c>
      <c r="F44" s="129">
        <v>39</v>
      </c>
      <c r="G44" s="40">
        <f>120+H44</f>
        <v>386.66999938964801</v>
      </c>
      <c r="H44" s="40">
        <v>266.66999938964801</v>
      </c>
      <c r="I44" s="40">
        <v>1.4383658992196799</v>
      </c>
    </row>
    <row r="45" spans="1:9" ht="15.75" customHeight="1" x14ac:dyDescent="0.15">
      <c r="A45" s="43">
        <v>43967</v>
      </c>
      <c r="C45" s="40" t="s">
        <v>11</v>
      </c>
      <c r="E45" s="40">
        <v>120</v>
      </c>
      <c r="F45" s="129">
        <v>76</v>
      </c>
      <c r="G45" s="40">
        <f>120+H45</f>
        <v>368.929999084472</v>
      </c>
      <c r="H45" s="40">
        <v>248.929999084472</v>
      </c>
      <c r="I45" s="40">
        <v>1.47502584971942</v>
      </c>
    </row>
    <row r="46" spans="1:9" ht="15.75" customHeight="1" x14ac:dyDescent="0.15">
      <c r="A46" s="43">
        <v>43958</v>
      </c>
      <c r="C46" s="40" t="s">
        <v>11</v>
      </c>
      <c r="E46" s="40">
        <f>G46-H46</f>
        <v>88.12444322374202</v>
      </c>
      <c r="F46" s="129">
        <v>74</v>
      </c>
      <c r="G46" s="40">
        <v>339.8</v>
      </c>
      <c r="H46" s="40">
        <v>251.67555677625799</v>
      </c>
      <c r="I46" s="40">
        <v>1.09436036816978</v>
      </c>
    </row>
    <row r="47" spans="1:9" ht="15.75" customHeight="1" x14ac:dyDescent="0.15">
      <c r="A47" s="43">
        <v>43944</v>
      </c>
      <c r="C47" s="40" t="s">
        <v>11</v>
      </c>
      <c r="E47" s="40">
        <v>120</v>
      </c>
      <c r="F47" s="129">
        <v>53</v>
      </c>
      <c r="G47" s="40">
        <f>120+H47</f>
        <v>373.82700027465796</v>
      </c>
      <c r="H47" s="40">
        <v>253.82700027465799</v>
      </c>
      <c r="I47" s="40">
        <v>0.86300122796241097</v>
      </c>
    </row>
    <row r="48" spans="1:9" ht="15.75" customHeight="1" x14ac:dyDescent="0.15">
      <c r="A48" s="43">
        <v>43942</v>
      </c>
      <c r="C48" s="40" t="s">
        <v>11</v>
      </c>
      <c r="E48" s="40">
        <v>120</v>
      </c>
      <c r="F48" s="129">
        <v>61</v>
      </c>
      <c r="G48" s="40">
        <f>120+H48</f>
        <v>372.75257700497298</v>
      </c>
      <c r="H48" s="40">
        <v>252.75257700497301</v>
      </c>
      <c r="I48" s="40">
        <v>1.00402240627923</v>
      </c>
    </row>
    <row r="49" spans="1:26" ht="15.75" customHeight="1" x14ac:dyDescent="0.15">
      <c r="A49" s="43">
        <v>43926</v>
      </c>
      <c r="C49" s="40" t="s">
        <v>11</v>
      </c>
      <c r="E49" s="40">
        <f t="shared" ref="E49:E59" si="3">G49-H49</f>
        <v>59.704000701904988</v>
      </c>
      <c r="F49" s="129">
        <v>52</v>
      </c>
      <c r="G49" s="40">
        <v>301.5</v>
      </c>
      <c r="H49" s="40">
        <v>241.79599929809501</v>
      </c>
      <c r="I49" s="40">
        <v>1.1442822965242201</v>
      </c>
    </row>
    <row r="50" spans="1:26" ht="15.75" customHeight="1" x14ac:dyDescent="0.15">
      <c r="A50" s="43">
        <v>43919</v>
      </c>
      <c r="C50" s="40" t="s">
        <v>11</v>
      </c>
      <c r="E50" s="40">
        <f t="shared" si="3"/>
        <v>96.963000335694005</v>
      </c>
      <c r="F50" s="129">
        <v>80</v>
      </c>
      <c r="G50" s="40">
        <v>338.5</v>
      </c>
      <c r="H50" s="40">
        <v>241.53699966430599</v>
      </c>
      <c r="I50" s="40">
        <v>1.22504344159362</v>
      </c>
    </row>
    <row r="51" spans="1:26" ht="15.75" customHeight="1" x14ac:dyDescent="0.15">
      <c r="A51" s="43">
        <v>43910</v>
      </c>
      <c r="C51" s="40" t="s">
        <v>11</v>
      </c>
      <c r="E51" s="40">
        <f t="shared" si="3"/>
        <v>78.020000372993024</v>
      </c>
      <c r="F51" s="129">
        <v>50</v>
      </c>
      <c r="G51" s="40">
        <v>322.3</v>
      </c>
      <c r="H51" s="40">
        <v>244.27999962700699</v>
      </c>
      <c r="I51" s="40">
        <v>0.81557085865448398</v>
      </c>
    </row>
    <row r="52" spans="1:26" ht="15.75" customHeight="1" x14ac:dyDescent="0.15">
      <c r="A52" s="43">
        <v>43887</v>
      </c>
      <c r="C52" s="40" t="s">
        <v>11</v>
      </c>
      <c r="E52" s="40">
        <f t="shared" si="3"/>
        <v>10.035000305175998</v>
      </c>
      <c r="F52" s="129">
        <v>47</v>
      </c>
      <c r="G52" s="40">
        <v>253.3</v>
      </c>
      <c r="H52" s="40">
        <v>243.26499969482401</v>
      </c>
      <c r="I52" s="40">
        <v>0.90469604953038196</v>
      </c>
      <c r="J52" s="40" t="s">
        <v>200</v>
      </c>
    </row>
    <row r="53" spans="1:26" ht="13" x14ac:dyDescent="0.15">
      <c r="A53" s="43">
        <v>43878</v>
      </c>
      <c r="C53" s="40" t="s">
        <v>11</v>
      </c>
      <c r="E53" s="40">
        <f t="shared" si="3"/>
        <v>17.351999816894988</v>
      </c>
      <c r="F53" s="129">
        <v>65</v>
      </c>
      <c r="G53" s="40">
        <v>257.89999999999998</v>
      </c>
      <c r="H53" s="40">
        <v>240.54800018310499</v>
      </c>
      <c r="I53" s="40">
        <v>1.22249617752762</v>
      </c>
      <c r="J53" s="40"/>
    </row>
    <row r="54" spans="1:26" ht="13" x14ac:dyDescent="0.15">
      <c r="A54" s="43">
        <v>43864</v>
      </c>
      <c r="C54" s="40" t="s">
        <v>11</v>
      </c>
      <c r="E54" s="40">
        <f t="shared" si="3"/>
        <v>38.345999145508017</v>
      </c>
      <c r="F54" s="129">
        <v>90</v>
      </c>
      <c r="G54" s="40">
        <v>273.8</v>
      </c>
      <c r="H54" s="40">
        <v>235.45400085449199</v>
      </c>
      <c r="I54" s="40">
        <v>0.83682982617581203</v>
      </c>
      <c r="J54" s="40"/>
    </row>
    <row r="55" spans="1:26" ht="13" x14ac:dyDescent="0.15">
      <c r="A55" s="43">
        <v>43848</v>
      </c>
      <c r="C55" s="40" t="s">
        <v>11</v>
      </c>
      <c r="E55" s="40">
        <f t="shared" si="3"/>
        <v>19.274000091553006</v>
      </c>
      <c r="F55" s="129">
        <v>69</v>
      </c>
      <c r="G55" s="40">
        <v>254.5</v>
      </c>
      <c r="H55" s="40">
        <v>235.22599990844699</v>
      </c>
      <c r="I55" s="40">
        <v>0.92451334901752102</v>
      </c>
    </row>
    <row r="56" spans="1:26" ht="13" x14ac:dyDescent="0.15">
      <c r="A56" s="43">
        <v>43814</v>
      </c>
      <c r="C56" s="40" t="s">
        <v>11</v>
      </c>
      <c r="E56" s="40">
        <f t="shared" si="3"/>
        <v>20.591208623530008</v>
      </c>
      <c r="F56" s="129">
        <v>82</v>
      </c>
      <c r="G56" s="40">
        <v>259.3</v>
      </c>
      <c r="H56" s="40">
        <v>238.70879137647</v>
      </c>
      <c r="I56" s="40">
        <v>1.1524127195498099</v>
      </c>
    </row>
    <row r="57" spans="1:26" ht="13" x14ac:dyDescent="0.15">
      <c r="A57" s="43">
        <v>43798</v>
      </c>
      <c r="C57" s="40" t="s">
        <v>11</v>
      </c>
      <c r="D57" s="40"/>
      <c r="E57" s="40">
        <f t="shared" si="3"/>
        <v>13.04000000000002</v>
      </c>
      <c r="F57" s="129">
        <v>17</v>
      </c>
      <c r="G57" s="40">
        <v>248.3</v>
      </c>
      <c r="H57" s="40">
        <v>235.26</v>
      </c>
      <c r="I57" s="40">
        <v>0.97693446354533797</v>
      </c>
    </row>
    <row r="58" spans="1:26" ht="13" x14ac:dyDescent="0.15">
      <c r="A58" s="43">
        <v>43727</v>
      </c>
      <c r="C58" s="40" t="s">
        <v>11</v>
      </c>
      <c r="D58" s="40"/>
      <c r="E58" s="40">
        <f t="shared" si="3"/>
        <v>19.146000061036005</v>
      </c>
      <c r="F58" s="129">
        <v>61</v>
      </c>
      <c r="G58" s="40">
        <v>274.3</v>
      </c>
      <c r="H58" s="40">
        <v>255.15399993896401</v>
      </c>
      <c r="I58" s="40">
        <v>1.49100071761552</v>
      </c>
    </row>
    <row r="59" spans="1:26" ht="13" x14ac:dyDescent="0.15">
      <c r="A59" s="43">
        <v>43695</v>
      </c>
      <c r="C59" s="40" t="s">
        <v>11</v>
      </c>
      <c r="D59" s="40"/>
      <c r="E59" s="40">
        <f t="shared" si="3"/>
        <v>18.589321692013982</v>
      </c>
      <c r="F59" s="129">
        <v>60</v>
      </c>
      <c r="G59" s="40">
        <v>281.5</v>
      </c>
      <c r="H59" s="40">
        <v>262.91067830798602</v>
      </c>
      <c r="I59" s="40">
        <v>1.29614260660763</v>
      </c>
    </row>
    <row r="60" spans="1:26" ht="13" x14ac:dyDescent="0.15">
      <c r="A60" s="43">
        <v>43679</v>
      </c>
      <c r="C60" s="40" t="s">
        <v>11</v>
      </c>
      <c r="D60" s="40" t="s">
        <v>199</v>
      </c>
      <c r="F60" s="129"/>
    </row>
    <row r="61" spans="1:26" ht="13" x14ac:dyDescent="0.15">
      <c r="A61" s="43">
        <v>43631</v>
      </c>
      <c r="C61" s="40" t="s">
        <v>11</v>
      </c>
      <c r="E61" s="40">
        <f t="shared" ref="E61:E87" si="4">G61-H61</f>
        <v>12.073999328614036</v>
      </c>
      <c r="F61" s="129">
        <v>38</v>
      </c>
      <c r="G61" s="40">
        <v>276.3</v>
      </c>
      <c r="H61" s="40">
        <v>264.22600067138598</v>
      </c>
      <c r="I61" s="40">
        <v>1.4080929686698</v>
      </c>
    </row>
    <row r="62" spans="1:26" ht="13" x14ac:dyDescent="0.15">
      <c r="A62" s="43">
        <v>43606</v>
      </c>
      <c r="C62" s="40" t="s">
        <v>11</v>
      </c>
      <c r="E62" s="40">
        <f t="shared" si="4"/>
        <v>8.8010009765629889</v>
      </c>
      <c r="F62" s="129">
        <v>45</v>
      </c>
      <c r="G62" s="40">
        <v>268.2</v>
      </c>
      <c r="H62" s="40">
        <v>259.398999023437</v>
      </c>
      <c r="I62" s="40">
        <v>1.3675879231717301</v>
      </c>
    </row>
    <row r="63" spans="1:26" ht="13" x14ac:dyDescent="0.15">
      <c r="A63" s="43">
        <v>43592</v>
      </c>
      <c r="C63" s="40" t="s">
        <v>11</v>
      </c>
      <c r="E63" s="40">
        <f t="shared" si="4"/>
        <v>11.729999084473036</v>
      </c>
      <c r="F63" s="129">
        <v>42</v>
      </c>
      <c r="G63" s="40">
        <v>270.60000000000002</v>
      </c>
      <c r="H63" s="40">
        <v>258.87000091552699</v>
      </c>
      <c r="I63" s="40">
        <v>1.2338964831264001</v>
      </c>
    </row>
    <row r="64" spans="1:26" ht="13" x14ac:dyDescent="0.15">
      <c r="A64" s="126">
        <v>43464</v>
      </c>
      <c r="B64" s="41"/>
      <c r="C64" s="40" t="s">
        <v>11</v>
      </c>
      <c r="D64" s="41"/>
      <c r="E64" s="40">
        <f t="shared" si="4"/>
        <v>24.924444071452001</v>
      </c>
      <c r="F64" s="118">
        <v>58</v>
      </c>
      <c r="G64" s="118">
        <v>265.3</v>
      </c>
      <c r="H64" s="118">
        <v>240.37555592854801</v>
      </c>
      <c r="I64" s="118">
        <v>1.4057279296640799</v>
      </c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 spans="1:26" ht="13" x14ac:dyDescent="0.15">
      <c r="A65" s="43">
        <v>43398</v>
      </c>
      <c r="C65" s="40" t="s">
        <v>11</v>
      </c>
      <c r="E65" s="40">
        <f t="shared" si="4"/>
        <v>15.706000213624009</v>
      </c>
      <c r="F65" s="129">
        <v>79</v>
      </c>
      <c r="G65" s="40">
        <v>265.10000000000002</v>
      </c>
      <c r="H65" s="40">
        <v>249.39399978637601</v>
      </c>
      <c r="I65" s="40">
        <v>0.81997787945464995</v>
      </c>
    </row>
    <row r="66" spans="1:26" ht="13" x14ac:dyDescent="0.15">
      <c r="A66" s="126">
        <v>43384</v>
      </c>
      <c r="B66" s="41"/>
      <c r="C66" s="40" t="s">
        <v>11</v>
      </c>
      <c r="D66" s="41"/>
      <c r="E66" s="40">
        <f t="shared" si="4"/>
        <v>6.9570100873440026</v>
      </c>
      <c r="F66" s="118">
        <v>9</v>
      </c>
      <c r="G66" s="118">
        <v>260.8</v>
      </c>
      <c r="H66" s="118">
        <v>253.84298991265601</v>
      </c>
      <c r="I66" s="118">
        <v>1.1756963277405701</v>
      </c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 spans="1:26" ht="13" x14ac:dyDescent="0.15">
      <c r="A67" s="43">
        <v>43366</v>
      </c>
      <c r="C67" s="40" t="s">
        <v>11</v>
      </c>
      <c r="E67" s="40">
        <f t="shared" si="4"/>
        <v>26.77222256130699</v>
      </c>
      <c r="F67" s="129">
        <v>69</v>
      </c>
      <c r="G67" s="40">
        <v>278.39999999999998</v>
      </c>
      <c r="H67" s="40">
        <v>251.62777743869299</v>
      </c>
      <c r="I67" s="40">
        <v>1.3168164466685901</v>
      </c>
    </row>
    <row r="68" spans="1:26" ht="13" x14ac:dyDescent="0.15">
      <c r="A68" s="43">
        <v>43343</v>
      </c>
      <c r="C68" s="40" t="s">
        <v>11</v>
      </c>
      <c r="E68" s="40">
        <f t="shared" si="4"/>
        <v>25.25</v>
      </c>
      <c r="F68" s="129">
        <v>71</v>
      </c>
      <c r="G68" s="40">
        <v>282</v>
      </c>
      <c r="H68" s="40">
        <v>256.75</v>
      </c>
      <c r="I68" s="40">
        <v>1.39237222796243</v>
      </c>
    </row>
    <row r="69" spans="1:26" ht="13" x14ac:dyDescent="0.15">
      <c r="A69" s="43">
        <v>43279</v>
      </c>
      <c r="C69" s="40" t="s">
        <v>11</v>
      </c>
      <c r="E69" s="40">
        <f t="shared" si="4"/>
        <v>24.774000549317009</v>
      </c>
      <c r="F69" s="129">
        <v>66</v>
      </c>
      <c r="G69" s="40">
        <v>284.5</v>
      </c>
      <c r="H69" s="40">
        <v>259.72599945068299</v>
      </c>
      <c r="I69" s="40">
        <v>1.85437946126189</v>
      </c>
    </row>
    <row r="70" spans="1:26" ht="13" x14ac:dyDescent="0.15">
      <c r="A70" s="43">
        <v>43240</v>
      </c>
      <c r="C70" s="40" t="s">
        <v>11</v>
      </c>
      <c r="E70" s="40">
        <f t="shared" si="4"/>
        <v>35.049000091553012</v>
      </c>
      <c r="F70" s="129">
        <v>38</v>
      </c>
      <c r="G70" s="40">
        <v>295</v>
      </c>
      <c r="H70" s="40">
        <v>259.95099990844699</v>
      </c>
      <c r="I70" s="40">
        <v>3.67438476702559</v>
      </c>
    </row>
    <row r="71" spans="1:26" ht="13" x14ac:dyDescent="0.15">
      <c r="A71" s="43">
        <v>43238</v>
      </c>
      <c r="C71" s="40" t="s">
        <v>11</v>
      </c>
      <c r="E71" s="40">
        <f t="shared" si="4"/>
        <v>4.5259991455079671</v>
      </c>
      <c r="F71" s="129">
        <v>2</v>
      </c>
      <c r="G71" s="40">
        <v>265.2</v>
      </c>
      <c r="H71" s="40">
        <v>260.67400085449202</v>
      </c>
      <c r="I71" s="40">
        <v>1.3775052847968801</v>
      </c>
    </row>
    <row r="72" spans="1:26" ht="13" x14ac:dyDescent="0.15">
      <c r="A72" s="43">
        <v>43142</v>
      </c>
      <c r="C72" s="40" t="s">
        <v>11</v>
      </c>
      <c r="E72" s="40">
        <f t="shared" si="4"/>
        <v>13.90699920654302</v>
      </c>
      <c r="F72" s="129">
        <v>21</v>
      </c>
      <c r="G72" s="40">
        <v>256.3</v>
      </c>
      <c r="H72" s="40">
        <v>242.39300079345699</v>
      </c>
      <c r="I72" s="40">
        <v>1.3850092250102399</v>
      </c>
    </row>
    <row r="73" spans="1:26" ht="13" x14ac:dyDescent="0.15">
      <c r="A73" s="43">
        <v>43094</v>
      </c>
      <c r="C73" s="40" t="s">
        <v>11</v>
      </c>
      <c r="E73" s="40">
        <f t="shared" si="4"/>
        <v>9.4020008850099828</v>
      </c>
      <c r="F73" s="129">
        <v>49</v>
      </c>
      <c r="G73" s="40">
        <v>249.7</v>
      </c>
      <c r="H73" s="40">
        <v>240.29799911499001</v>
      </c>
      <c r="I73" s="40">
        <v>1.61573419953868</v>
      </c>
    </row>
    <row r="74" spans="1:26" ht="13" x14ac:dyDescent="0.15">
      <c r="A74" s="43">
        <v>42943</v>
      </c>
      <c r="C74" s="40" t="s">
        <v>11</v>
      </c>
      <c r="E74" s="40">
        <f t="shared" si="4"/>
        <v>6.4920013427740173</v>
      </c>
      <c r="F74" s="129">
        <v>12</v>
      </c>
      <c r="G74" s="40">
        <v>273</v>
      </c>
      <c r="H74" s="40">
        <v>266.50799865722598</v>
      </c>
      <c r="I74" s="40">
        <v>1.1698447354849599</v>
      </c>
    </row>
    <row r="75" spans="1:26" ht="13" x14ac:dyDescent="0.15">
      <c r="A75" s="43">
        <v>42936</v>
      </c>
      <c r="C75" s="40" t="s">
        <v>11</v>
      </c>
      <c r="E75" s="40">
        <f t="shared" si="4"/>
        <v>8.7612906507270054</v>
      </c>
      <c r="F75" s="129">
        <v>20</v>
      </c>
      <c r="G75" s="40">
        <v>280.60000000000002</v>
      </c>
      <c r="H75" s="40">
        <v>271.83870934927302</v>
      </c>
      <c r="I75" s="40">
        <v>0.68013753734997695</v>
      </c>
    </row>
    <row r="76" spans="1:26" ht="13" x14ac:dyDescent="0.15">
      <c r="A76" s="139">
        <v>42918</v>
      </c>
      <c r="C76" s="40" t="s">
        <v>11</v>
      </c>
      <c r="E76" s="40">
        <f t="shared" si="4"/>
        <v>7.0880007934579794</v>
      </c>
      <c r="F76" s="129">
        <v>13</v>
      </c>
      <c r="G76" s="40">
        <v>274.39999999999998</v>
      </c>
      <c r="H76" s="40">
        <v>267.311999206542</v>
      </c>
      <c r="I76" s="40">
        <v>0.84383374212628304</v>
      </c>
    </row>
    <row r="77" spans="1:26" ht="13" x14ac:dyDescent="0.15">
      <c r="A77" s="43">
        <v>42856</v>
      </c>
      <c r="C77" s="40" t="s">
        <v>11</v>
      </c>
      <c r="E77" s="40">
        <f t="shared" si="4"/>
        <v>18.775757113370986</v>
      </c>
      <c r="F77" s="129">
        <v>58</v>
      </c>
      <c r="G77" s="40">
        <v>270.7</v>
      </c>
      <c r="H77" s="40">
        <v>251.924242886629</v>
      </c>
      <c r="I77" s="40">
        <v>1.4256733525046601</v>
      </c>
    </row>
    <row r="78" spans="1:26" ht="13" x14ac:dyDescent="0.15">
      <c r="A78" s="43">
        <v>42840</v>
      </c>
      <c r="C78" s="40" t="s">
        <v>11</v>
      </c>
      <c r="E78" s="40">
        <f t="shared" si="4"/>
        <v>18.594999389649018</v>
      </c>
      <c r="F78" s="129">
        <v>34</v>
      </c>
      <c r="G78" s="40">
        <v>261.8</v>
      </c>
      <c r="H78" s="40">
        <v>243.20500061035099</v>
      </c>
      <c r="I78" s="40">
        <v>0.93309974836505305</v>
      </c>
    </row>
    <row r="79" spans="1:26" ht="13" x14ac:dyDescent="0.15">
      <c r="A79" s="43">
        <v>42822</v>
      </c>
      <c r="C79" s="40" t="s">
        <v>11</v>
      </c>
      <c r="E79" s="40">
        <f t="shared" si="4"/>
        <v>14.831000366210986</v>
      </c>
      <c r="F79" s="129">
        <v>29</v>
      </c>
      <c r="G79" s="40">
        <v>264.39999999999998</v>
      </c>
      <c r="H79" s="40">
        <v>249.56899963378899</v>
      </c>
      <c r="I79" s="40">
        <v>0.90229655261820996</v>
      </c>
    </row>
    <row r="80" spans="1:26" ht="13" x14ac:dyDescent="0.15">
      <c r="A80" s="43">
        <v>42760</v>
      </c>
      <c r="C80" s="40" t="s">
        <v>11</v>
      </c>
      <c r="E80" s="40">
        <f t="shared" si="4"/>
        <v>12.223327000000012</v>
      </c>
      <c r="F80" s="129">
        <v>23</v>
      </c>
      <c r="G80" s="40">
        <f>12.223327+H80</f>
        <v>249.399994107476</v>
      </c>
      <c r="H80" s="40">
        <v>237.17666710747599</v>
      </c>
      <c r="I80" s="40">
        <v>0.89069842928060505</v>
      </c>
      <c r="J80" s="40" t="s">
        <v>198</v>
      </c>
    </row>
    <row r="81" spans="1:11" ht="13" x14ac:dyDescent="0.15">
      <c r="A81" s="43">
        <v>42758</v>
      </c>
      <c r="C81" s="40" t="s">
        <v>11</v>
      </c>
      <c r="E81" s="40">
        <f t="shared" si="4"/>
        <v>30.061000671386978</v>
      </c>
      <c r="F81" s="129">
        <v>64</v>
      </c>
      <c r="G81" s="40">
        <v>267.39999999999998</v>
      </c>
      <c r="H81" s="40">
        <v>237.338999328613</v>
      </c>
      <c r="I81" s="40">
        <v>0.99296477595252597</v>
      </c>
      <c r="J81" s="40" t="s">
        <v>197</v>
      </c>
    </row>
    <row r="82" spans="1:11" ht="13" x14ac:dyDescent="0.15">
      <c r="A82" s="43">
        <v>42726</v>
      </c>
      <c r="C82" s="40" t="s">
        <v>11</v>
      </c>
      <c r="E82" s="40">
        <f t="shared" si="4"/>
        <v>23.323000183105989</v>
      </c>
      <c r="F82" s="129">
        <v>60</v>
      </c>
      <c r="G82" s="40">
        <v>260.89999999999998</v>
      </c>
      <c r="H82" s="40">
        <v>237.57699981689399</v>
      </c>
      <c r="I82" s="40">
        <v>1.09159105355997</v>
      </c>
      <c r="K82" s="40"/>
    </row>
    <row r="83" spans="1:11" ht="13" x14ac:dyDescent="0.15">
      <c r="A83" s="43">
        <v>42696</v>
      </c>
      <c r="C83" s="40" t="s">
        <v>11</v>
      </c>
      <c r="E83" s="40">
        <f t="shared" si="4"/>
        <v>15.992000122071005</v>
      </c>
      <c r="F83" s="129">
        <v>51</v>
      </c>
      <c r="G83" s="40">
        <v>260</v>
      </c>
      <c r="H83" s="40">
        <v>244.007999877929</v>
      </c>
      <c r="I83" s="40">
        <v>1.0505891366058999</v>
      </c>
      <c r="K83" s="40"/>
    </row>
    <row r="84" spans="1:11" ht="13" x14ac:dyDescent="0.15">
      <c r="A84" s="43">
        <v>42694</v>
      </c>
      <c r="C84" s="40" t="s">
        <v>11</v>
      </c>
      <c r="E84" s="40">
        <f t="shared" si="4"/>
        <v>30.767000122071011</v>
      </c>
      <c r="F84" s="129">
        <v>106</v>
      </c>
      <c r="G84" s="40">
        <v>272</v>
      </c>
      <c r="H84" s="40">
        <v>241.23299987792899</v>
      </c>
      <c r="I84" s="40">
        <v>1.2187741297774599</v>
      </c>
      <c r="K84" s="40"/>
    </row>
    <row r="85" spans="1:11" ht="13" x14ac:dyDescent="0.15">
      <c r="A85" s="43">
        <v>42655</v>
      </c>
      <c r="C85" s="40" t="s">
        <v>11</v>
      </c>
      <c r="E85" s="40">
        <f t="shared" si="4"/>
        <v>24.655769172081989</v>
      </c>
      <c r="F85" s="129">
        <v>35</v>
      </c>
      <c r="G85" s="40">
        <v>274.7</v>
      </c>
      <c r="H85" s="40">
        <v>250.044230827918</v>
      </c>
      <c r="I85" s="40">
        <v>0.74133836853040402</v>
      </c>
      <c r="K85" s="40"/>
    </row>
    <row r="86" spans="1:11" ht="13" x14ac:dyDescent="0.15">
      <c r="A86" s="43">
        <v>42646</v>
      </c>
      <c r="C86" s="40" t="s">
        <v>11</v>
      </c>
      <c r="E86" s="40">
        <f t="shared" si="4"/>
        <v>31.290110057788979</v>
      </c>
      <c r="F86" s="129">
        <v>80</v>
      </c>
      <c r="G86" s="40">
        <v>280.39999999999998</v>
      </c>
      <c r="H86" s="40">
        <v>249.109889942211</v>
      </c>
      <c r="I86" s="40">
        <v>1.74476108686043</v>
      </c>
      <c r="K86" s="40"/>
    </row>
    <row r="87" spans="1:11" ht="13" x14ac:dyDescent="0.15">
      <c r="A87" s="43">
        <v>42614</v>
      </c>
      <c r="C87" s="40" t="s">
        <v>11</v>
      </c>
      <c r="E87" s="40">
        <f t="shared" si="4"/>
        <v>76.690909152561005</v>
      </c>
      <c r="F87" s="129">
        <v>59</v>
      </c>
      <c r="G87" s="40">
        <v>342.2</v>
      </c>
      <c r="H87" s="40">
        <v>265.50909084743898</v>
      </c>
      <c r="I87" s="40">
        <v>1.1946916277152999</v>
      </c>
      <c r="K87" s="40"/>
    </row>
    <row r="88" spans="1:11" ht="13" x14ac:dyDescent="0.15">
      <c r="A88" s="43">
        <v>42607</v>
      </c>
      <c r="C88" s="40" t="s">
        <v>11</v>
      </c>
      <c r="E88" s="40">
        <v>120</v>
      </c>
      <c r="F88" s="129">
        <v>54</v>
      </c>
      <c r="G88" s="40">
        <f>120+H88</f>
        <v>385.722641279112</v>
      </c>
      <c r="H88" s="40">
        <v>265.722641279112</v>
      </c>
      <c r="I88" s="40">
        <v>1.09175986549728</v>
      </c>
      <c r="K88" s="40"/>
    </row>
    <row r="89" spans="1:11" ht="13" x14ac:dyDescent="0.15">
      <c r="A89" s="43">
        <v>42584</v>
      </c>
      <c r="C89" s="40" t="s">
        <v>11</v>
      </c>
      <c r="E89" s="40">
        <f>G89-H89</f>
        <v>23.507001037598002</v>
      </c>
      <c r="F89" s="129">
        <v>27</v>
      </c>
      <c r="G89" s="40">
        <v>291.60000000000002</v>
      </c>
      <c r="H89" s="40">
        <v>268.09299896240202</v>
      </c>
      <c r="I89" s="40">
        <v>1.6921739659869699</v>
      </c>
      <c r="K89" s="40"/>
    </row>
    <row r="90" spans="1:11" ht="13" x14ac:dyDescent="0.15">
      <c r="A90" s="43">
        <v>42568</v>
      </c>
      <c r="C90" s="40" t="s">
        <v>11</v>
      </c>
      <c r="E90" s="40">
        <f>G90-H90</f>
        <v>14.155999145508019</v>
      </c>
      <c r="F90" s="129">
        <v>30</v>
      </c>
      <c r="G90" s="40">
        <v>286.10000000000002</v>
      </c>
      <c r="H90" s="40">
        <v>271.944000854492</v>
      </c>
      <c r="I90" s="40">
        <v>0.46846989973181402</v>
      </c>
      <c r="K90" s="40"/>
    </row>
    <row r="91" spans="1:11" ht="13" x14ac:dyDescent="0.15">
      <c r="A91" s="43">
        <v>42543</v>
      </c>
      <c r="C91" s="40" t="s">
        <v>11</v>
      </c>
      <c r="E91" s="40">
        <v>120</v>
      </c>
      <c r="F91" s="129">
        <v>38</v>
      </c>
      <c r="G91" s="40">
        <f>120+H91</f>
        <v>389.68799835204999</v>
      </c>
      <c r="H91" s="40">
        <v>269.68799835204999</v>
      </c>
      <c r="I91" s="40">
        <v>1.1008433007140099</v>
      </c>
      <c r="K91" s="40"/>
    </row>
    <row r="92" spans="1:11" ht="13" x14ac:dyDescent="0.15">
      <c r="A92" s="43">
        <v>42534</v>
      </c>
      <c r="C92" s="40" t="s">
        <v>11</v>
      </c>
      <c r="E92" s="40">
        <f>G92-H92</f>
        <v>28.601998901368006</v>
      </c>
      <c r="F92" s="129">
        <v>28</v>
      </c>
      <c r="G92" s="40">
        <v>292.7</v>
      </c>
      <c r="H92" s="40">
        <v>264.09800109863198</v>
      </c>
      <c r="I92" s="40">
        <v>1.4799306273271999</v>
      </c>
    </row>
    <row r="93" spans="1:11" ht="13" x14ac:dyDescent="0.15">
      <c r="A93" s="43">
        <v>42527</v>
      </c>
      <c r="C93" s="40" t="s">
        <v>11</v>
      </c>
      <c r="E93" s="40">
        <f>G93-H93</f>
        <v>36.641237742631034</v>
      </c>
      <c r="F93" s="129">
        <v>54</v>
      </c>
      <c r="G93" s="40">
        <v>288.10000000000002</v>
      </c>
      <c r="H93" s="40">
        <v>251.45876225736899</v>
      </c>
      <c r="I93" s="40">
        <v>0.87434887382801596</v>
      </c>
    </row>
    <row r="94" spans="1:11" ht="13" x14ac:dyDescent="0.15">
      <c r="A94" s="43">
        <v>42472</v>
      </c>
      <c r="C94" s="40" t="s">
        <v>11</v>
      </c>
      <c r="E94" s="40">
        <v>120</v>
      </c>
      <c r="F94" s="129">
        <v>47</v>
      </c>
      <c r="G94" s="40">
        <f>120+H94</f>
        <v>366.90300033569304</v>
      </c>
      <c r="H94" s="40">
        <v>246.90300033569301</v>
      </c>
      <c r="I94" s="40">
        <v>1.3299216389073401</v>
      </c>
    </row>
    <row r="95" spans="1:11" ht="13" x14ac:dyDescent="0.15">
      <c r="A95" s="43">
        <v>42440</v>
      </c>
      <c r="C95" s="40" t="s">
        <v>11</v>
      </c>
      <c r="E95" s="40">
        <f t="shared" ref="E95:E100" si="5">G95-H95</f>
        <v>22.646999969482977</v>
      </c>
      <c r="F95" s="129">
        <v>58</v>
      </c>
      <c r="G95" s="40">
        <v>259.7</v>
      </c>
      <c r="H95" s="40">
        <v>237.05300003051701</v>
      </c>
      <c r="I95" s="40">
        <v>1.0841081402121699</v>
      </c>
    </row>
    <row r="96" spans="1:11" ht="13" x14ac:dyDescent="0.15">
      <c r="A96" s="43">
        <v>42438</v>
      </c>
      <c r="C96" s="40" t="s">
        <v>11</v>
      </c>
      <c r="E96" s="40">
        <f t="shared" si="5"/>
        <v>17.597938867943014</v>
      </c>
      <c r="F96" s="129">
        <v>57</v>
      </c>
      <c r="G96" s="40">
        <v>258.3</v>
      </c>
      <c r="H96" s="40">
        <v>240.702061132057</v>
      </c>
      <c r="I96" s="40">
        <v>1.05576330992853</v>
      </c>
    </row>
    <row r="97" spans="1:26" ht="13" x14ac:dyDescent="0.15">
      <c r="A97" s="43">
        <v>42376</v>
      </c>
      <c r="C97" s="40" t="s">
        <v>11</v>
      </c>
      <c r="E97" s="40">
        <f t="shared" si="5"/>
        <v>27.900999603271998</v>
      </c>
      <c r="F97" s="129">
        <v>67</v>
      </c>
      <c r="G97" s="40">
        <v>258.3</v>
      </c>
      <c r="H97" s="40">
        <v>230.39900039672801</v>
      </c>
      <c r="I97" s="40">
        <v>0.69014422379643603</v>
      </c>
    </row>
    <row r="98" spans="1:26" ht="13" x14ac:dyDescent="0.15">
      <c r="A98" s="43">
        <v>42374</v>
      </c>
      <c r="C98" s="40" t="s">
        <v>11</v>
      </c>
      <c r="E98" s="40">
        <f t="shared" si="5"/>
        <v>25.058999633789966</v>
      </c>
      <c r="F98" s="129">
        <v>64</v>
      </c>
      <c r="G98" s="40">
        <v>256.89999999999998</v>
      </c>
      <c r="H98" s="40">
        <v>231.84100036621001</v>
      </c>
      <c r="I98" s="40">
        <v>1.3106555726235201</v>
      </c>
    </row>
    <row r="99" spans="1:26" ht="13" x14ac:dyDescent="0.15">
      <c r="A99" s="126">
        <v>42358</v>
      </c>
      <c r="B99" s="138"/>
      <c r="C99" s="40" t="s">
        <v>11</v>
      </c>
      <c r="D99" s="41"/>
      <c r="E99" s="40">
        <f t="shared" si="5"/>
        <v>30.438000335693999</v>
      </c>
      <c r="F99" s="41">
        <v>80</v>
      </c>
      <c r="G99" s="41">
        <v>261.7</v>
      </c>
      <c r="H99" s="118">
        <v>231.26199966430599</v>
      </c>
      <c r="I99" s="118">
        <v>0.99134014278816895</v>
      </c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 spans="1:26" ht="13" x14ac:dyDescent="0.15">
      <c r="A100" s="43">
        <v>42326</v>
      </c>
      <c r="B100" s="137"/>
      <c r="C100" s="40" t="s">
        <v>11</v>
      </c>
      <c r="E100" s="40">
        <f t="shared" si="5"/>
        <v>12.173999786376982</v>
      </c>
      <c r="F100" s="129">
        <v>83</v>
      </c>
      <c r="G100" s="40">
        <v>253.1</v>
      </c>
      <c r="H100" s="40">
        <v>240.92600021362301</v>
      </c>
      <c r="I100" s="40">
        <v>1.4493175028326699</v>
      </c>
    </row>
    <row r="101" spans="1:26" ht="13" x14ac:dyDescent="0.15">
      <c r="A101" s="43">
        <v>42310</v>
      </c>
      <c r="C101" s="40" t="s">
        <v>37</v>
      </c>
      <c r="E101" s="40">
        <v>0</v>
      </c>
      <c r="F101" s="129">
        <v>0</v>
      </c>
      <c r="G101" s="40">
        <v>0</v>
      </c>
      <c r="H101" s="40"/>
      <c r="I101" s="40"/>
      <c r="J101" s="40" t="s">
        <v>196</v>
      </c>
    </row>
    <row r="102" spans="1:26" ht="13" x14ac:dyDescent="0.15">
      <c r="A102" s="43">
        <v>42280</v>
      </c>
      <c r="C102" s="40" t="s">
        <v>11</v>
      </c>
      <c r="E102" s="40">
        <f t="shared" ref="E102:E107" si="6">G102-H102</f>
        <v>17.206999969482979</v>
      </c>
      <c r="F102" s="129">
        <v>55</v>
      </c>
      <c r="G102" s="40">
        <v>266.7</v>
      </c>
      <c r="H102" s="40">
        <v>249.49300003051701</v>
      </c>
      <c r="I102" s="40">
        <v>1.8669893558455699</v>
      </c>
      <c r="J102" s="40"/>
    </row>
    <row r="103" spans="1:26" ht="13" x14ac:dyDescent="0.15">
      <c r="A103" s="43">
        <v>42278</v>
      </c>
      <c r="C103" s="40" t="s">
        <v>11</v>
      </c>
      <c r="E103" s="40">
        <f t="shared" si="6"/>
        <v>16.741999969482976</v>
      </c>
      <c r="F103" s="129">
        <v>46</v>
      </c>
      <c r="G103" s="40">
        <v>270.2</v>
      </c>
      <c r="H103" s="40">
        <v>253.45800003051701</v>
      </c>
      <c r="I103" s="40">
        <v>1.46418444050747</v>
      </c>
      <c r="J103" s="40"/>
    </row>
    <row r="104" spans="1:26" ht="13" x14ac:dyDescent="0.15">
      <c r="A104" s="43">
        <v>42264</v>
      </c>
      <c r="C104" s="40" t="s">
        <v>11</v>
      </c>
      <c r="E104" s="40">
        <f t="shared" si="6"/>
        <v>6.7709994506839735</v>
      </c>
      <c r="F104" s="129">
        <v>26</v>
      </c>
      <c r="G104" s="40">
        <v>271.89999999999998</v>
      </c>
      <c r="H104" s="40">
        <v>265.129000549316</v>
      </c>
      <c r="I104" s="40">
        <v>1.14475371491857</v>
      </c>
      <c r="J104" s="40"/>
    </row>
    <row r="105" spans="1:26" ht="13" x14ac:dyDescent="0.15">
      <c r="A105" s="43">
        <v>42134</v>
      </c>
      <c r="C105" s="40" t="s">
        <v>11</v>
      </c>
      <c r="E105" s="40">
        <f t="shared" si="6"/>
        <v>4.7220001220709946</v>
      </c>
      <c r="F105" s="129">
        <v>3</v>
      </c>
      <c r="G105" s="40">
        <v>258.5</v>
      </c>
      <c r="H105" s="40">
        <v>253.77799987792901</v>
      </c>
      <c r="I105" s="40">
        <v>0.82165394247772106</v>
      </c>
      <c r="J105" s="40" t="s">
        <v>195</v>
      </c>
    </row>
    <row r="106" spans="1:26" ht="13" x14ac:dyDescent="0.15">
      <c r="A106" s="43">
        <v>42079</v>
      </c>
      <c r="C106" s="40" t="s">
        <v>11</v>
      </c>
      <c r="E106" s="40">
        <f t="shared" si="6"/>
        <v>28.930986404418888</v>
      </c>
      <c r="F106" s="129">
        <v>97</v>
      </c>
      <c r="G106" s="40">
        <f>28.9309864044189+H106</f>
        <v>272.2999869537349</v>
      </c>
      <c r="H106" s="40">
        <v>243.36900054931601</v>
      </c>
      <c r="I106" s="40">
        <v>0.90958175049511303</v>
      </c>
    </row>
    <row r="107" spans="1:26" ht="13" x14ac:dyDescent="0.15">
      <c r="A107" s="43">
        <v>42070</v>
      </c>
      <c r="C107" s="40" t="s">
        <v>11</v>
      </c>
      <c r="E107" s="40">
        <f t="shared" si="6"/>
        <v>16.370999908447999</v>
      </c>
      <c r="F107" s="129">
        <v>35</v>
      </c>
      <c r="G107" s="40">
        <v>259.5</v>
      </c>
      <c r="H107" s="40">
        <v>243.129000091552</v>
      </c>
      <c r="I107" s="40">
        <v>1.2279495533396301</v>
      </c>
    </row>
    <row r="108" spans="1:26" ht="13" x14ac:dyDescent="0.15">
      <c r="A108" s="43">
        <v>42038</v>
      </c>
      <c r="B108" s="137"/>
      <c r="C108" s="40" t="s">
        <v>11</v>
      </c>
      <c r="E108" s="40">
        <v>120</v>
      </c>
      <c r="F108" s="129">
        <v>65</v>
      </c>
      <c r="G108" s="40">
        <f>120+H108</f>
        <v>377.70200012206999</v>
      </c>
      <c r="H108" s="40">
        <v>257.70200012206999</v>
      </c>
      <c r="I108" s="40">
        <v>0.99297418238125901</v>
      </c>
    </row>
    <row r="109" spans="1:26" ht="13" x14ac:dyDescent="0.15">
      <c r="A109" s="43">
        <v>42022</v>
      </c>
      <c r="B109" s="137"/>
      <c r="C109" s="40" t="s">
        <v>11</v>
      </c>
      <c r="E109" s="40">
        <v>120</v>
      </c>
      <c r="F109" s="129">
        <v>79</v>
      </c>
      <c r="G109" s="40">
        <f>120+H109</f>
        <v>361.25392150878901</v>
      </c>
      <c r="H109" s="40">
        <v>241.25392150878901</v>
      </c>
      <c r="I109" s="40">
        <v>1.19251498615411</v>
      </c>
      <c r="J109" s="40" t="s">
        <v>194</v>
      </c>
    </row>
    <row r="110" spans="1:26" ht="13" x14ac:dyDescent="0.15">
      <c r="A110" s="43">
        <v>42008</v>
      </c>
      <c r="B110" s="137"/>
      <c r="C110" s="40" t="s">
        <v>11</v>
      </c>
      <c r="E110" s="40">
        <v>120</v>
      </c>
      <c r="F110" s="129">
        <v>52</v>
      </c>
      <c r="G110" s="40">
        <f>120+H110</f>
        <v>365.19599975585902</v>
      </c>
      <c r="H110" s="40">
        <v>245.19599975585899</v>
      </c>
      <c r="I110" s="40">
        <v>1.1060664551434101</v>
      </c>
    </row>
    <row r="111" spans="1:26" ht="13" x14ac:dyDescent="0.15">
      <c r="A111" s="43">
        <v>41960</v>
      </c>
      <c r="B111" s="137"/>
      <c r="C111" s="40" t="s">
        <v>11</v>
      </c>
      <c r="E111" s="40">
        <f t="shared" ref="E111:E119" si="7">G111-H111</f>
        <v>11.268999023437999</v>
      </c>
      <c r="F111" s="129">
        <v>24</v>
      </c>
      <c r="G111" s="40">
        <v>256.5</v>
      </c>
      <c r="H111" s="40">
        <v>245.231000976562</v>
      </c>
      <c r="I111" s="40">
        <v>1.14408861919544</v>
      </c>
    </row>
    <row r="112" spans="1:26" ht="13" x14ac:dyDescent="0.15">
      <c r="A112" s="43">
        <v>41894</v>
      </c>
      <c r="B112" s="137"/>
      <c r="C112" s="40" t="s">
        <v>11</v>
      </c>
      <c r="E112" s="40">
        <f t="shared" si="7"/>
        <v>5.118999633789997</v>
      </c>
      <c r="F112" s="129">
        <v>25</v>
      </c>
      <c r="G112" s="40">
        <v>266.8</v>
      </c>
      <c r="H112" s="40">
        <v>261.68100036621001</v>
      </c>
      <c r="I112" s="40">
        <v>1.17785306474009</v>
      </c>
    </row>
    <row r="113" spans="1:10" ht="13" x14ac:dyDescent="0.15">
      <c r="A113" s="43">
        <v>41878</v>
      </c>
      <c r="B113" s="137"/>
      <c r="C113" s="40" t="s">
        <v>11</v>
      </c>
      <c r="E113" s="40">
        <f t="shared" si="7"/>
        <v>9.7535354768390334</v>
      </c>
      <c r="F113" s="129">
        <v>48</v>
      </c>
      <c r="G113" s="40">
        <v>274.60000000000002</v>
      </c>
      <c r="H113" s="40">
        <v>264.84646452316099</v>
      </c>
      <c r="I113" s="40">
        <v>0.82282100727070295</v>
      </c>
    </row>
    <row r="114" spans="1:10" ht="13" x14ac:dyDescent="0.15">
      <c r="A114" s="43">
        <v>41839</v>
      </c>
      <c r="B114" s="137"/>
      <c r="C114" s="40" t="s">
        <v>11</v>
      </c>
      <c r="E114" s="40">
        <f t="shared" si="7"/>
        <v>8.6990002441409615</v>
      </c>
      <c r="F114" s="129">
        <v>25</v>
      </c>
      <c r="G114" s="40">
        <v>279.89999999999998</v>
      </c>
      <c r="H114" s="40">
        <v>271.20099975585902</v>
      </c>
      <c r="I114" s="40">
        <v>1.3699270816556599</v>
      </c>
    </row>
    <row r="115" spans="1:10" ht="13" x14ac:dyDescent="0.15">
      <c r="A115" s="43">
        <v>41736</v>
      </c>
      <c r="C115" s="40" t="s">
        <v>11</v>
      </c>
      <c r="E115" s="40">
        <f t="shared" si="7"/>
        <v>12.873999938965</v>
      </c>
      <c r="F115" s="129">
        <v>54</v>
      </c>
      <c r="G115" s="40">
        <v>265.5</v>
      </c>
      <c r="H115" s="40">
        <v>252.626000061035</v>
      </c>
      <c r="I115" s="40">
        <v>0.90350613593303597</v>
      </c>
    </row>
    <row r="116" spans="1:10" ht="13" x14ac:dyDescent="0.15">
      <c r="A116" s="43">
        <v>41695</v>
      </c>
      <c r="C116" s="40" t="s">
        <v>11</v>
      </c>
      <c r="E116" s="40">
        <f t="shared" si="7"/>
        <v>28.762001037597997</v>
      </c>
      <c r="F116" s="129">
        <v>96</v>
      </c>
      <c r="G116" s="40">
        <v>265.7</v>
      </c>
      <c r="H116" s="40">
        <v>236.93799896240199</v>
      </c>
      <c r="I116" s="40">
        <v>1.2877718561651801</v>
      </c>
    </row>
    <row r="117" spans="1:10" ht="13" x14ac:dyDescent="0.15">
      <c r="A117" s="43">
        <v>41688</v>
      </c>
      <c r="C117" s="40" t="s">
        <v>11</v>
      </c>
      <c r="E117" s="40">
        <f t="shared" si="7"/>
        <v>13.233000946044996</v>
      </c>
      <c r="F117" s="129">
        <v>77</v>
      </c>
      <c r="G117" s="40">
        <v>264</v>
      </c>
      <c r="H117" s="40">
        <v>250.766999053955</v>
      </c>
      <c r="I117" s="40">
        <v>0.97714447974923002</v>
      </c>
    </row>
    <row r="118" spans="1:10" ht="13" x14ac:dyDescent="0.15">
      <c r="A118" s="43">
        <v>41640</v>
      </c>
      <c r="C118" s="40" t="s">
        <v>11</v>
      </c>
      <c r="E118" s="40">
        <f t="shared" si="7"/>
        <v>18.276190766834986</v>
      </c>
      <c r="F118" s="129">
        <v>104</v>
      </c>
      <c r="G118" s="40">
        <v>258.2</v>
      </c>
      <c r="H118" s="40">
        <v>239.923809233165</v>
      </c>
      <c r="I118" s="40">
        <v>0.72223500260427398</v>
      </c>
    </row>
    <row r="119" spans="1:10" ht="13" x14ac:dyDescent="0.15">
      <c r="A119" s="43">
        <v>41638</v>
      </c>
      <c r="C119" s="40" t="s">
        <v>11</v>
      </c>
      <c r="E119" s="40">
        <f t="shared" si="7"/>
        <v>24.159000244140998</v>
      </c>
      <c r="F119" s="129">
        <v>77</v>
      </c>
      <c r="G119" s="40">
        <v>261.3</v>
      </c>
      <c r="H119" s="40">
        <v>237.14099975585901</v>
      </c>
      <c r="I119" s="40">
        <v>0.85194950796963798</v>
      </c>
      <c r="J119" s="40"/>
    </row>
    <row r="120" spans="1:10" ht="13" x14ac:dyDescent="0.15">
      <c r="A120" s="43">
        <v>41624</v>
      </c>
      <c r="C120" s="40" t="s">
        <v>11</v>
      </c>
      <c r="E120" s="40">
        <v>29.761987686157202</v>
      </c>
      <c r="F120" s="129">
        <v>119</v>
      </c>
      <c r="G120" s="40">
        <f>E120+H120</f>
        <v>276.79998756408622</v>
      </c>
      <c r="H120" s="40">
        <v>247.037999877929</v>
      </c>
      <c r="I120" s="40">
        <v>1.01457170310457</v>
      </c>
      <c r="J120" s="40"/>
    </row>
    <row r="121" spans="1:10" ht="13" x14ac:dyDescent="0.15">
      <c r="A121" s="43">
        <v>41622</v>
      </c>
      <c r="C121" s="40" t="s">
        <v>11</v>
      </c>
      <c r="E121" s="40">
        <f>G121-H121</f>
        <v>15.473000640869998</v>
      </c>
      <c r="F121" s="129">
        <v>81</v>
      </c>
      <c r="G121" s="40">
        <v>265.2</v>
      </c>
      <c r="H121" s="40">
        <v>249.72699935912999</v>
      </c>
      <c r="I121" s="40">
        <v>1.49196940142247</v>
      </c>
      <c r="J121" s="40"/>
    </row>
    <row r="122" spans="1:10" ht="13" x14ac:dyDescent="0.15">
      <c r="A122" s="43">
        <v>41590</v>
      </c>
      <c r="C122" s="40" t="s">
        <v>11</v>
      </c>
      <c r="E122" s="40">
        <f>G122-H122</f>
        <v>23.676999816895034</v>
      </c>
      <c r="F122" s="129">
        <v>61</v>
      </c>
      <c r="G122" s="40">
        <v>278.10000000000002</v>
      </c>
      <c r="H122" s="40">
        <v>254.42300018310499</v>
      </c>
      <c r="I122" s="40">
        <v>1.1951451074167601</v>
      </c>
      <c r="J122" s="40"/>
    </row>
    <row r="123" spans="1:10" ht="13" x14ac:dyDescent="0.15">
      <c r="A123" s="43">
        <v>41574</v>
      </c>
      <c r="C123" s="40" t="s">
        <v>11</v>
      </c>
      <c r="E123" s="40">
        <f>G123-H123</f>
        <v>59.164409637451087</v>
      </c>
      <c r="F123" s="129">
        <v>120</v>
      </c>
      <c r="G123" s="40">
        <f>H123+59.1644096374511</f>
        <v>305.79998661921508</v>
      </c>
      <c r="H123" s="40">
        <v>246.63557698176399</v>
      </c>
      <c r="I123" s="40">
        <v>1.2053506237670599</v>
      </c>
      <c r="J123" s="40"/>
    </row>
    <row r="124" spans="1:10" ht="13" x14ac:dyDescent="0.15">
      <c r="A124" s="43">
        <v>41542</v>
      </c>
      <c r="C124" s="40" t="s">
        <v>11</v>
      </c>
      <c r="E124" s="40">
        <v>120</v>
      </c>
      <c r="F124" s="129">
        <v>114</v>
      </c>
      <c r="G124" s="40">
        <f>120+H124</f>
        <v>373.99700012207001</v>
      </c>
      <c r="H124" s="40">
        <v>253.99700012207001</v>
      </c>
      <c r="I124" s="40">
        <v>1.2105746068213701</v>
      </c>
      <c r="J124" s="40" t="s">
        <v>193</v>
      </c>
    </row>
    <row r="125" spans="1:10" ht="13" x14ac:dyDescent="0.15">
      <c r="A125" s="43">
        <v>41519</v>
      </c>
      <c r="C125" s="40" t="s">
        <v>11</v>
      </c>
      <c r="E125" s="40">
        <v>120</v>
      </c>
      <c r="F125" s="129">
        <v>34</v>
      </c>
      <c r="G125" s="40">
        <f>120+H125</f>
        <v>386.78599945068299</v>
      </c>
      <c r="H125" s="40">
        <v>266.78599945068299</v>
      </c>
      <c r="I125" s="40">
        <v>1.08406885889811</v>
      </c>
    </row>
    <row r="126" spans="1:10" ht="13" x14ac:dyDescent="0.15">
      <c r="A126" s="43">
        <v>41391</v>
      </c>
      <c r="C126" s="40" t="s">
        <v>11</v>
      </c>
      <c r="E126" s="40">
        <f t="shared" ref="E126:E135" si="8">G126-H126</f>
        <v>8.672999725341981</v>
      </c>
      <c r="F126" s="129">
        <v>16</v>
      </c>
      <c r="G126" s="40">
        <v>266.7</v>
      </c>
      <c r="H126" s="40">
        <v>258.02700027465801</v>
      </c>
      <c r="I126" s="40">
        <v>1.5518924687306499</v>
      </c>
    </row>
    <row r="127" spans="1:10" ht="13" x14ac:dyDescent="0.15">
      <c r="A127" s="43">
        <v>41375</v>
      </c>
      <c r="C127" s="40" t="s">
        <v>11</v>
      </c>
      <c r="E127" s="40">
        <f t="shared" si="8"/>
        <v>15.176000976562989</v>
      </c>
      <c r="F127" s="129">
        <v>36</v>
      </c>
      <c r="G127" s="40">
        <v>264.5</v>
      </c>
      <c r="H127" s="40">
        <v>249.32399902343701</v>
      </c>
      <c r="I127" s="40">
        <v>1.0145067547033899</v>
      </c>
    </row>
    <row r="128" spans="1:10" ht="13" x14ac:dyDescent="0.15">
      <c r="A128" s="43">
        <v>41286</v>
      </c>
      <c r="C128" s="40" t="s">
        <v>11</v>
      </c>
      <c r="E128" s="40">
        <f t="shared" si="8"/>
        <v>12.747573793281987</v>
      </c>
      <c r="F128" s="129">
        <v>31</v>
      </c>
      <c r="G128" s="40">
        <v>250.7</v>
      </c>
      <c r="H128" s="40">
        <v>237.952426206718</v>
      </c>
      <c r="I128" s="40">
        <v>1.2531006728972001</v>
      </c>
    </row>
    <row r="129" spans="1:10" ht="13" x14ac:dyDescent="0.15">
      <c r="A129" s="43">
        <v>41254</v>
      </c>
      <c r="C129" s="40" t="s">
        <v>11</v>
      </c>
      <c r="E129" s="40">
        <f t="shared" si="8"/>
        <v>34.155999298095963</v>
      </c>
      <c r="F129" s="129">
        <v>45</v>
      </c>
      <c r="G129" s="40">
        <v>273.39999999999998</v>
      </c>
      <c r="H129" s="40">
        <v>239.24400070190401</v>
      </c>
      <c r="I129" s="40">
        <v>0.74944316341752204</v>
      </c>
    </row>
    <row r="130" spans="1:10" ht="13" x14ac:dyDescent="0.15">
      <c r="A130" s="43">
        <v>41183</v>
      </c>
      <c r="C130" s="40" t="s">
        <v>11</v>
      </c>
      <c r="E130" s="40">
        <f t="shared" si="8"/>
        <v>18.962999877930002</v>
      </c>
      <c r="F130" s="129">
        <v>45</v>
      </c>
      <c r="G130" s="40">
        <v>271.2</v>
      </c>
      <c r="H130" s="40">
        <v>252.23700012206999</v>
      </c>
      <c r="I130" s="40">
        <v>0.86955707916848002</v>
      </c>
    </row>
    <row r="131" spans="1:10" ht="13" x14ac:dyDescent="0.15">
      <c r="A131" s="43">
        <v>41016</v>
      </c>
      <c r="C131" s="40" t="s">
        <v>11</v>
      </c>
      <c r="E131" s="40">
        <f t="shared" si="8"/>
        <v>10.521999969483034</v>
      </c>
      <c r="F131" s="129">
        <v>34</v>
      </c>
      <c r="G131" s="40">
        <v>265.10000000000002</v>
      </c>
      <c r="H131" s="40">
        <v>254.57800003051699</v>
      </c>
      <c r="I131" s="40">
        <v>1.45894404157792</v>
      </c>
    </row>
    <row r="132" spans="1:10" ht="13" x14ac:dyDescent="0.15">
      <c r="A132" s="43">
        <v>41014</v>
      </c>
      <c r="C132" s="40" t="s">
        <v>11</v>
      </c>
      <c r="E132" s="40">
        <f t="shared" si="8"/>
        <v>9.3539991760259795</v>
      </c>
      <c r="F132" s="129">
        <v>26</v>
      </c>
      <c r="G132" s="40">
        <v>263.89999999999998</v>
      </c>
      <c r="H132" s="40">
        <v>254.546000823974</v>
      </c>
      <c r="I132" s="40">
        <v>1.13335233135219</v>
      </c>
    </row>
    <row r="133" spans="1:10" ht="13" x14ac:dyDescent="0.15">
      <c r="A133" s="43">
        <v>40991</v>
      </c>
      <c r="C133" s="40" t="s">
        <v>11</v>
      </c>
      <c r="E133" s="40">
        <f t="shared" si="8"/>
        <v>18.03586963155999</v>
      </c>
      <c r="F133" s="129">
        <v>73</v>
      </c>
      <c r="G133" s="40">
        <v>253.6</v>
      </c>
      <c r="H133" s="40">
        <v>235.56413036844</v>
      </c>
      <c r="I133" s="40">
        <v>1.36863898491999</v>
      </c>
    </row>
    <row r="134" spans="1:10" ht="13" x14ac:dyDescent="0.15">
      <c r="A134" s="43">
        <v>40984</v>
      </c>
      <c r="C134" s="40" t="s">
        <v>11</v>
      </c>
      <c r="E134" s="40">
        <f t="shared" si="8"/>
        <v>25.90999984741299</v>
      </c>
      <c r="F134" s="129">
        <v>74</v>
      </c>
      <c r="G134" s="40">
        <v>260.2</v>
      </c>
      <c r="H134" s="40">
        <v>234.290000152587</v>
      </c>
      <c r="I134" s="40">
        <v>0.82807006931360405</v>
      </c>
    </row>
    <row r="135" spans="1:10" ht="13" x14ac:dyDescent="0.15">
      <c r="A135" s="43">
        <v>40975</v>
      </c>
      <c r="C135" s="40" t="s">
        <v>11</v>
      </c>
      <c r="E135" s="40">
        <f t="shared" si="8"/>
        <v>11.369724266683022</v>
      </c>
      <c r="F135" s="129">
        <v>32</v>
      </c>
      <c r="G135" s="40">
        <v>255.8</v>
      </c>
      <c r="H135" s="40">
        <v>244.43027573331699</v>
      </c>
      <c r="I135" s="40">
        <v>1.47116009171256</v>
      </c>
      <c r="J135" s="40"/>
    </row>
    <row r="136" spans="1:10" ht="13" x14ac:dyDescent="0.15">
      <c r="A136" s="43">
        <v>40942</v>
      </c>
      <c r="C136" s="40" t="s">
        <v>11</v>
      </c>
      <c r="F136" s="129"/>
      <c r="J136" s="40" t="s">
        <v>192</v>
      </c>
    </row>
    <row r="137" spans="1:10" ht="13" x14ac:dyDescent="0.15">
      <c r="A137" s="133">
        <v>40911</v>
      </c>
      <c r="C137" s="40" t="s">
        <v>11</v>
      </c>
      <c r="E137" s="40">
        <f>G137-H137</f>
        <v>11.722000274658996</v>
      </c>
      <c r="F137" s="129">
        <v>37</v>
      </c>
      <c r="G137" s="40">
        <v>250.1</v>
      </c>
      <c r="H137" s="40">
        <v>238.377999725341</v>
      </c>
      <c r="I137" s="40">
        <v>1.1153098772137899</v>
      </c>
    </row>
    <row r="138" spans="1:10" ht="13" x14ac:dyDescent="0.15">
      <c r="A138" s="43">
        <v>40888</v>
      </c>
      <c r="C138" s="40" t="s">
        <v>11</v>
      </c>
      <c r="D138" s="40"/>
      <c r="E138" s="40">
        <f>G138-H138</f>
        <v>26.615000305176011</v>
      </c>
      <c r="F138" s="129">
        <v>36</v>
      </c>
      <c r="G138" s="40">
        <v>264.60000000000002</v>
      </c>
      <c r="H138" s="40">
        <v>237.98499969482401</v>
      </c>
      <c r="I138" s="40">
        <v>1.31631219179756</v>
      </c>
    </row>
    <row r="139" spans="1:10" ht="13" x14ac:dyDescent="0.15">
      <c r="A139" s="43">
        <v>40808</v>
      </c>
      <c r="C139" s="40" t="s">
        <v>11</v>
      </c>
      <c r="D139" s="40"/>
      <c r="E139" s="40">
        <f>G139-H139</f>
        <v>13.580000457763987</v>
      </c>
      <c r="F139" s="129">
        <v>47</v>
      </c>
      <c r="G139" s="40">
        <v>264.39999999999998</v>
      </c>
      <c r="H139" s="40">
        <v>250.81999954223599</v>
      </c>
      <c r="I139" s="40">
        <v>1.0735924509576</v>
      </c>
    </row>
    <row r="140" spans="1:10" ht="13" x14ac:dyDescent="0.15">
      <c r="A140" s="43">
        <v>40783</v>
      </c>
      <c r="C140" s="40" t="s">
        <v>11</v>
      </c>
      <c r="D140" s="40" t="s">
        <v>11</v>
      </c>
      <c r="F140" s="129"/>
      <c r="G140" s="40"/>
      <c r="H140" s="40"/>
      <c r="I140" s="40"/>
    </row>
    <row r="141" spans="1:10" ht="13" x14ac:dyDescent="0.15">
      <c r="A141" s="43">
        <v>40648</v>
      </c>
      <c r="C141" s="40" t="s">
        <v>11</v>
      </c>
      <c r="E141" s="40">
        <f t="shared" ref="E141:E147" si="9">G141-H141</f>
        <v>10.426999969483006</v>
      </c>
      <c r="F141" s="129">
        <v>19</v>
      </c>
      <c r="G141" s="40">
        <v>261</v>
      </c>
      <c r="H141" s="40">
        <v>250.57300003051699</v>
      </c>
      <c r="I141" s="40">
        <v>0.83807509228666</v>
      </c>
    </row>
    <row r="142" spans="1:10" ht="13" x14ac:dyDescent="0.15">
      <c r="A142" s="43">
        <v>40639</v>
      </c>
      <c r="C142" s="40" t="s">
        <v>11</v>
      </c>
      <c r="E142" s="40">
        <f t="shared" si="9"/>
        <v>12.730000152587991</v>
      </c>
      <c r="F142" s="129">
        <v>56</v>
      </c>
      <c r="G142" s="40">
        <v>256</v>
      </c>
      <c r="H142" s="40">
        <v>243.26999984741201</v>
      </c>
      <c r="I142" s="40">
        <v>1.20062504449019</v>
      </c>
    </row>
    <row r="143" spans="1:10" ht="13" x14ac:dyDescent="0.15">
      <c r="A143" s="43">
        <v>40630</v>
      </c>
      <c r="C143" s="40" t="s">
        <v>11</v>
      </c>
      <c r="E143" s="40">
        <f t="shared" si="9"/>
        <v>17.766999816895009</v>
      </c>
      <c r="F143" s="129">
        <v>44</v>
      </c>
      <c r="G143" s="40">
        <v>258.10000000000002</v>
      </c>
      <c r="H143" s="40">
        <v>240.33300018310501</v>
      </c>
      <c r="I143" s="40">
        <v>0.96964478668589504</v>
      </c>
    </row>
    <row r="144" spans="1:10" ht="13" x14ac:dyDescent="0.15">
      <c r="A144" s="43">
        <v>40616</v>
      </c>
      <c r="C144" s="40" t="s">
        <v>11</v>
      </c>
      <c r="D144" s="40" t="s">
        <v>11</v>
      </c>
      <c r="E144" s="40">
        <f t="shared" si="9"/>
        <v>12.911999206542987</v>
      </c>
      <c r="F144" s="129">
        <v>45</v>
      </c>
      <c r="G144" s="40">
        <v>262</v>
      </c>
      <c r="H144" s="40">
        <v>249.08800079345701</v>
      </c>
      <c r="I144" s="40">
        <v>0.81366847380987395</v>
      </c>
      <c r="J144" s="40" t="s">
        <v>191</v>
      </c>
    </row>
    <row r="145" spans="1:10" ht="13" x14ac:dyDescent="0.15">
      <c r="A145" s="43">
        <v>40575</v>
      </c>
      <c r="C145" s="40" t="s">
        <v>11</v>
      </c>
      <c r="E145" s="40">
        <f t="shared" si="9"/>
        <v>24.598000030518023</v>
      </c>
      <c r="F145" s="129">
        <v>73</v>
      </c>
      <c r="G145" s="40">
        <v>257.10000000000002</v>
      </c>
      <c r="H145" s="40">
        <v>232.501999969482</v>
      </c>
      <c r="I145" s="40">
        <v>0.92433562851533102</v>
      </c>
      <c r="J145" s="40" t="s">
        <v>190</v>
      </c>
    </row>
    <row r="146" spans="1:10" ht="13" x14ac:dyDescent="0.15">
      <c r="A146" s="43">
        <v>40543</v>
      </c>
      <c r="C146" s="40" t="s">
        <v>11</v>
      </c>
      <c r="D146" s="40"/>
      <c r="E146" s="40">
        <f t="shared" si="9"/>
        <v>15.441000061036021</v>
      </c>
      <c r="F146" s="129">
        <v>38</v>
      </c>
      <c r="G146" s="40">
        <v>253.3</v>
      </c>
      <c r="H146" s="40">
        <v>237.85899993896399</v>
      </c>
      <c r="I146" s="40">
        <v>1.2177931894781799</v>
      </c>
      <c r="J146" s="40"/>
    </row>
    <row r="147" spans="1:10" ht="13" x14ac:dyDescent="0.15">
      <c r="A147" s="43">
        <v>40518</v>
      </c>
      <c r="C147" s="40" t="s">
        <v>11</v>
      </c>
      <c r="D147" s="40"/>
      <c r="E147" s="40">
        <f t="shared" si="9"/>
        <v>26.416000061035987</v>
      </c>
      <c r="F147" s="129">
        <v>73</v>
      </c>
      <c r="G147" s="40">
        <v>275.2</v>
      </c>
      <c r="H147" s="40">
        <v>248.783999938964</v>
      </c>
      <c r="I147" s="40">
        <v>1.23448066854728</v>
      </c>
      <c r="J147" s="40"/>
    </row>
    <row r="148" spans="1:10" ht="13" x14ac:dyDescent="0.15">
      <c r="A148" s="43">
        <v>40504</v>
      </c>
      <c r="C148" s="40" t="s">
        <v>11</v>
      </c>
      <c r="D148" s="40" t="s">
        <v>11</v>
      </c>
      <c r="E148" s="40"/>
      <c r="F148" s="129"/>
      <c r="G148" s="40"/>
      <c r="H148" s="40"/>
      <c r="I148" s="40"/>
      <c r="J148" s="40" t="s">
        <v>189</v>
      </c>
    </row>
    <row r="149" spans="1:10" ht="13" x14ac:dyDescent="0.15">
      <c r="A149" s="43">
        <v>40486</v>
      </c>
      <c r="C149" s="40" t="s">
        <v>11</v>
      </c>
      <c r="D149" s="40"/>
      <c r="E149" s="40">
        <f>H149-I149</f>
        <v>250.43065831848367</v>
      </c>
      <c r="F149" s="129">
        <v>36</v>
      </c>
      <c r="G149" s="40">
        <v>309.39999999999998</v>
      </c>
      <c r="H149" s="40">
        <v>251.35900039672799</v>
      </c>
      <c r="I149" s="40">
        <v>0.92834207824433301</v>
      </c>
      <c r="J149" s="40"/>
    </row>
    <row r="150" spans="1:10" ht="13" x14ac:dyDescent="0.15">
      <c r="A150" s="43">
        <v>40463</v>
      </c>
      <c r="C150" s="40" t="s">
        <v>11</v>
      </c>
      <c r="D150" s="40"/>
      <c r="E150" s="40">
        <f>H150-I150</f>
        <v>257.5340441753512</v>
      </c>
      <c r="F150" s="129">
        <v>37</v>
      </c>
      <c r="G150" s="40">
        <v>348.5</v>
      </c>
      <c r="H150" s="40">
        <v>258.686002197265</v>
      </c>
      <c r="I150" s="40">
        <v>1.1519580219138199</v>
      </c>
      <c r="J150" s="40"/>
    </row>
    <row r="151" spans="1:10" ht="13" x14ac:dyDescent="0.15">
      <c r="A151" s="43">
        <v>40438</v>
      </c>
      <c r="C151" s="40" t="s">
        <v>11</v>
      </c>
      <c r="D151" s="40"/>
      <c r="E151" s="40">
        <v>120</v>
      </c>
      <c r="F151" s="129">
        <v>38</v>
      </c>
      <c r="G151" s="40">
        <f t="shared" ref="G151:G159" si="10">120+H151</f>
        <v>383.311001892089</v>
      </c>
      <c r="H151" s="40">
        <v>263.311001892089</v>
      </c>
      <c r="I151" s="40">
        <v>1.0552633166343599</v>
      </c>
      <c r="J151" s="40" t="s">
        <v>188</v>
      </c>
    </row>
    <row r="152" spans="1:10" ht="13" x14ac:dyDescent="0.15">
      <c r="A152" s="43">
        <v>40424</v>
      </c>
      <c r="C152" s="40" t="s">
        <v>11</v>
      </c>
      <c r="D152" s="40"/>
      <c r="E152" s="40">
        <v>120</v>
      </c>
      <c r="F152" s="129">
        <v>110</v>
      </c>
      <c r="G152" s="40">
        <f t="shared" si="10"/>
        <v>388.11299987792898</v>
      </c>
      <c r="H152" s="40">
        <v>268.11299987792898</v>
      </c>
      <c r="I152" s="40">
        <v>0.81690410796033897</v>
      </c>
      <c r="J152" s="40" t="s">
        <v>188</v>
      </c>
    </row>
    <row r="153" spans="1:10" ht="13" x14ac:dyDescent="0.15">
      <c r="A153" s="43">
        <v>40422</v>
      </c>
      <c r="C153" s="40" t="s">
        <v>11</v>
      </c>
      <c r="D153" s="40"/>
      <c r="E153" s="40">
        <v>120</v>
      </c>
      <c r="F153" s="129">
        <v>111</v>
      </c>
      <c r="G153" s="40">
        <f t="shared" si="10"/>
        <v>386.90899993896397</v>
      </c>
      <c r="H153" s="40">
        <v>266.90899993896397</v>
      </c>
      <c r="I153" s="40">
        <v>1.3473738860700799</v>
      </c>
      <c r="J153" s="40"/>
    </row>
    <row r="154" spans="1:10" ht="13" x14ac:dyDescent="0.15">
      <c r="A154" s="43">
        <v>40294</v>
      </c>
      <c r="C154" s="40" t="s">
        <v>11</v>
      </c>
      <c r="D154" s="40"/>
      <c r="E154" s="40">
        <v>120</v>
      </c>
      <c r="F154" s="129">
        <v>63</v>
      </c>
      <c r="G154" s="40">
        <f t="shared" si="10"/>
        <v>366.03000061035101</v>
      </c>
      <c r="H154" s="40">
        <v>246.03000061035101</v>
      </c>
      <c r="I154" s="40">
        <v>0.78326307829594299</v>
      </c>
      <c r="J154" s="40"/>
    </row>
    <row r="155" spans="1:10" ht="13" x14ac:dyDescent="0.15">
      <c r="A155" s="43">
        <v>40287</v>
      </c>
      <c r="C155" s="40" t="s">
        <v>11</v>
      </c>
      <c r="D155" s="40"/>
      <c r="E155" s="40">
        <v>120</v>
      </c>
      <c r="F155" s="129">
        <v>51</v>
      </c>
      <c r="G155" s="40">
        <f t="shared" si="10"/>
        <v>364.73299987792899</v>
      </c>
      <c r="H155" s="40">
        <v>244.73299987792899</v>
      </c>
      <c r="I155" s="40">
        <v>1.37179137914976</v>
      </c>
      <c r="J155" s="40"/>
    </row>
    <row r="156" spans="1:10" ht="13" x14ac:dyDescent="0.15">
      <c r="A156" s="43">
        <v>40278</v>
      </c>
      <c r="C156" s="40" t="s">
        <v>11</v>
      </c>
      <c r="D156" s="40"/>
      <c r="E156" s="40">
        <v>120</v>
      </c>
      <c r="F156" s="129">
        <v>77</v>
      </c>
      <c r="G156" s="40">
        <f t="shared" si="10"/>
        <v>365.14300048828102</v>
      </c>
      <c r="H156" s="40">
        <v>245.14300048828099</v>
      </c>
      <c r="I156" s="40">
        <v>1.32350000996789</v>
      </c>
      <c r="J156" s="40"/>
    </row>
    <row r="157" spans="1:10" ht="13" x14ac:dyDescent="0.15">
      <c r="A157" s="43">
        <v>40264</v>
      </c>
      <c r="C157" s="40" t="s">
        <v>11</v>
      </c>
      <c r="D157" s="40"/>
      <c r="E157" s="40">
        <v>120</v>
      </c>
      <c r="F157" s="129">
        <v>111</v>
      </c>
      <c r="G157" s="40">
        <f t="shared" si="10"/>
        <v>363.35899932861298</v>
      </c>
      <c r="H157" s="40">
        <v>243.35899932861301</v>
      </c>
      <c r="I157" s="40">
        <v>0.93809310647252198</v>
      </c>
      <c r="J157" s="40"/>
    </row>
    <row r="158" spans="1:10" ht="13" x14ac:dyDescent="0.15">
      <c r="A158" s="43">
        <v>40262</v>
      </c>
      <c r="C158" s="40" t="s">
        <v>11</v>
      </c>
      <c r="D158" s="40"/>
      <c r="E158" s="40">
        <v>120</v>
      </c>
      <c r="F158" s="129">
        <v>77</v>
      </c>
      <c r="G158" s="40">
        <f t="shared" si="10"/>
        <v>362.23925324912301</v>
      </c>
      <c r="H158" s="40">
        <v>242.23925324912301</v>
      </c>
      <c r="I158" s="40">
        <v>1.2684345688324601</v>
      </c>
      <c r="J158" s="40"/>
    </row>
    <row r="159" spans="1:10" ht="13" x14ac:dyDescent="0.15">
      <c r="A159" s="43">
        <v>40246</v>
      </c>
      <c r="C159" s="40" t="s">
        <v>11</v>
      </c>
      <c r="D159" s="40"/>
      <c r="E159" s="40">
        <v>120</v>
      </c>
      <c r="F159" s="129">
        <v>52</v>
      </c>
      <c r="G159" s="40">
        <f t="shared" si="10"/>
        <v>357.123999481201</v>
      </c>
      <c r="H159" s="40">
        <v>237.123999481201</v>
      </c>
      <c r="I159" s="40">
        <v>0.62962110111890102</v>
      </c>
      <c r="J159" s="40" t="s">
        <v>187</v>
      </c>
    </row>
    <row r="160" spans="1:10" ht="13" x14ac:dyDescent="0.15">
      <c r="A160" s="43">
        <v>40239</v>
      </c>
      <c r="C160" s="40" t="s">
        <v>11</v>
      </c>
      <c r="D160" s="40" t="s">
        <v>11</v>
      </c>
      <c r="F160" s="129"/>
      <c r="J160" s="40" t="s">
        <v>186</v>
      </c>
    </row>
    <row r="161" spans="1:15" ht="13" x14ac:dyDescent="0.15">
      <c r="A161" s="43">
        <v>40230</v>
      </c>
      <c r="C161" s="40" t="s">
        <v>11</v>
      </c>
      <c r="D161" s="40" t="s">
        <v>11</v>
      </c>
      <c r="F161" s="129"/>
      <c r="J161" s="40" t="s">
        <v>186</v>
      </c>
    </row>
    <row r="162" spans="1:15" ht="13" x14ac:dyDescent="0.15">
      <c r="A162" s="43">
        <v>40198</v>
      </c>
      <c r="C162" s="40" t="s">
        <v>11</v>
      </c>
      <c r="F162" s="129"/>
      <c r="J162" s="40" t="s">
        <v>185</v>
      </c>
    </row>
    <row r="163" spans="1:15" ht="13" x14ac:dyDescent="0.15">
      <c r="A163" s="43">
        <v>40191</v>
      </c>
      <c r="C163" s="40" t="s">
        <v>11</v>
      </c>
      <c r="E163" s="40">
        <v>120</v>
      </c>
      <c r="F163" s="129">
        <v>73</v>
      </c>
      <c r="G163" s="40">
        <f>120+H163</f>
        <v>357.56380964006598</v>
      </c>
      <c r="H163" s="40">
        <v>237.56380964006601</v>
      </c>
      <c r="I163" s="40">
        <v>1.0169166564423999</v>
      </c>
      <c r="J163" s="40"/>
    </row>
    <row r="164" spans="1:15" ht="13" x14ac:dyDescent="0.15">
      <c r="A164" s="43">
        <v>40182</v>
      </c>
      <c r="C164" s="40" t="s">
        <v>11</v>
      </c>
      <c r="E164" s="40">
        <v>120</v>
      </c>
      <c r="F164" s="129">
        <v>98</v>
      </c>
      <c r="G164" s="40">
        <f>120+H164</f>
        <v>366.74499984741203</v>
      </c>
      <c r="H164" s="40">
        <v>246.744999847412</v>
      </c>
      <c r="I164" s="40">
        <v>1.3377874920395001</v>
      </c>
      <c r="J164" s="40"/>
    </row>
    <row r="165" spans="1:15" ht="13" x14ac:dyDescent="0.15">
      <c r="A165" s="43">
        <v>40175</v>
      </c>
      <c r="C165" s="40" t="s">
        <v>11</v>
      </c>
      <c r="E165" s="40">
        <v>120</v>
      </c>
      <c r="F165" s="129">
        <v>62</v>
      </c>
      <c r="G165" s="40">
        <f>120+H165</f>
        <v>357.92900054931602</v>
      </c>
      <c r="H165" s="40">
        <v>237.92900054931599</v>
      </c>
      <c r="I165" s="40">
        <v>1.2198603874574301</v>
      </c>
    </row>
    <row r="166" spans="1:15" ht="13" x14ac:dyDescent="0.15">
      <c r="A166" s="43">
        <v>40152</v>
      </c>
      <c r="C166" s="40" t="s">
        <v>11</v>
      </c>
      <c r="E166" s="40">
        <v>120</v>
      </c>
      <c r="F166" s="129">
        <v>54</v>
      </c>
      <c r="G166" s="40">
        <f>120+H166</f>
        <v>359.26400009155202</v>
      </c>
      <c r="H166" s="40">
        <v>239.26400009155199</v>
      </c>
      <c r="I166" s="40">
        <v>1.33165518757385</v>
      </c>
    </row>
    <row r="167" spans="1:15" ht="13" x14ac:dyDescent="0.15">
      <c r="A167" s="43">
        <v>40143</v>
      </c>
      <c r="C167" s="40" t="s">
        <v>11</v>
      </c>
      <c r="E167" s="40">
        <f t="shared" ref="E167:E174" si="11">G167-H167</f>
        <v>119.21900115966801</v>
      </c>
      <c r="F167" s="129">
        <v>58</v>
      </c>
      <c r="G167" s="40">
        <v>356.3</v>
      </c>
      <c r="H167" s="40">
        <v>237.080998840332</v>
      </c>
      <c r="I167" s="40">
        <v>1.5062995800792101</v>
      </c>
    </row>
    <row r="168" spans="1:15" ht="13" x14ac:dyDescent="0.15">
      <c r="A168" s="43">
        <v>40120</v>
      </c>
      <c r="C168" s="40" t="s">
        <v>11</v>
      </c>
      <c r="E168" s="40">
        <f t="shared" si="11"/>
        <v>103.903999938965</v>
      </c>
      <c r="F168" s="129">
        <v>55</v>
      </c>
      <c r="G168" s="40">
        <v>341.7</v>
      </c>
      <c r="H168" s="40">
        <v>237.79600006103499</v>
      </c>
      <c r="I168" s="40">
        <v>0.94930677846413203</v>
      </c>
    </row>
    <row r="169" spans="1:15" ht="13" x14ac:dyDescent="0.15">
      <c r="A169" s="43">
        <v>40104</v>
      </c>
      <c r="C169" s="40" t="s">
        <v>11</v>
      </c>
      <c r="E169" s="40">
        <f t="shared" si="11"/>
        <v>68.104999847413012</v>
      </c>
      <c r="F169" s="129">
        <v>46</v>
      </c>
      <c r="G169" s="40">
        <v>316</v>
      </c>
      <c r="H169" s="40">
        <v>247.89500015258699</v>
      </c>
      <c r="I169" s="40">
        <v>1.10647013846584</v>
      </c>
    </row>
    <row r="170" spans="1:15" ht="13" x14ac:dyDescent="0.15">
      <c r="A170" s="43">
        <v>40102</v>
      </c>
      <c r="C170" s="40" t="s">
        <v>11</v>
      </c>
      <c r="E170" s="40">
        <f t="shared" si="11"/>
        <v>47.675000457764014</v>
      </c>
      <c r="F170" s="129">
        <v>55</v>
      </c>
      <c r="G170" s="40">
        <v>294.5</v>
      </c>
      <c r="H170" s="40">
        <v>246.82499954223599</v>
      </c>
      <c r="I170" s="40">
        <v>0.83215024366716495</v>
      </c>
    </row>
    <row r="171" spans="1:15" ht="13" x14ac:dyDescent="0.15">
      <c r="A171" s="43">
        <v>40088</v>
      </c>
      <c r="C171" s="40" t="s">
        <v>11</v>
      </c>
      <c r="E171" s="40">
        <f t="shared" si="11"/>
        <v>65.276999969483001</v>
      </c>
      <c r="F171" s="129">
        <v>39</v>
      </c>
      <c r="G171" s="40">
        <v>317</v>
      </c>
      <c r="H171" s="40">
        <v>251.723000030517</v>
      </c>
      <c r="I171" s="40">
        <v>1.2904157489943799</v>
      </c>
    </row>
    <row r="172" spans="1:15" ht="13" x14ac:dyDescent="0.15">
      <c r="A172" s="43">
        <v>40086</v>
      </c>
      <c r="C172" s="40" t="s">
        <v>11</v>
      </c>
      <c r="E172" s="40">
        <f t="shared" si="11"/>
        <v>90.919564852507989</v>
      </c>
      <c r="F172" s="129">
        <v>44</v>
      </c>
      <c r="G172" s="40">
        <v>345.7</v>
      </c>
      <c r="H172" s="40">
        <v>254.780435147492</v>
      </c>
      <c r="I172" s="40">
        <v>1.17521942371443</v>
      </c>
    </row>
    <row r="173" spans="1:15" ht="13" x14ac:dyDescent="0.15">
      <c r="A173" s="43">
        <v>40063</v>
      </c>
      <c r="C173" s="40" t="s">
        <v>11</v>
      </c>
      <c r="E173" s="40">
        <f t="shared" si="11"/>
        <v>10.314738705283958</v>
      </c>
      <c r="F173" s="129">
        <v>13</v>
      </c>
      <c r="G173" s="40">
        <v>275.39999999999998</v>
      </c>
      <c r="H173" s="40">
        <v>265.08526129471602</v>
      </c>
      <c r="I173" s="40">
        <v>1.1471668103467201</v>
      </c>
    </row>
    <row r="174" spans="1:15" ht="13" x14ac:dyDescent="0.15">
      <c r="A174" s="43">
        <v>40047</v>
      </c>
      <c r="C174" s="40" t="s">
        <v>11</v>
      </c>
      <c r="E174" s="40">
        <f t="shared" si="11"/>
        <v>56.117389314070977</v>
      </c>
      <c r="F174" s="129">
        <v>20</v>
      </c>
      <c r="G174" s="40">
        <v>318.39999999999998</v>
      </c>
      <c r="H174" s="40">
        <v>262.282610685929</v>
      </c>
      <c r="I174" s="40">
        <v>1.19860608560203</v>
      </c>
    </row>
    <row r="175" spans="1:15" ht="13" x14ac:dyDescent="0.15">
      <c r="A175" s="131">
        <v>40047</v>
      </c>
      <c r="B175" s="41"/>
      <c r="C175" s="41" t="s">
        <v>11</v>
      </c>
      <c r="D175" s="41" t="s">
        <v>11</v>
      </c>
      <c r="E175" s="118"/>
      <c r="F175" s="118"/>
      <c r="G175" s="118"/>
      <c r="H175" s="118"/>
      <c r="I175" s="41"/>
      <c r="J175" s="41" t="s">
        <v>184</v>
      </c>
      <c r="K175" s="41"/>
      <c r="L175" s="41"/>
      <c r="M175" s="41"/>
      <c r="N175" s="41"/>
      <c r="O175" s="41"/>
    </row>
    <row r="176" spans="1:15" ht="13" x14ac:dyDescent="0.15">
      <c r="A176" s="131">
        <v>40023</v>
      </c>
      <c r="B176" s="41"/>
      <c r="C176" s="41" t="s">
        <v>11</v>
      </c>
      <c r="D176" s="41"/>
      <c r="E176" s="118">
        <f t="shared" ref="E176:E193" si="12">G176-H176</f>
        <v>33</v>
      </c>
      <c r="F176" s="118">
        <v>75</v>
      </c>
      <c r="G176" s="118">
        <v>311</v>
      </c>
      <c r="H176" s="118">
        <v>278</v>
      </c>
      <c r="I176" s="41"/>
      <c r="J176" s="41" t="s">
        <v>162</v>
      </c>
      <c r="K176" s="41"/>
      <c r="L176" s="41"/>
      <c r="M176" s="41"/>
      <c r="N176" s="41"/>
      <c r="O176" s="41"/>
    </row>
    <row r="177" spans="1:15" ht="13" x14ac:dyDescent="0.15">
      <c r="A177" s="131">
        <v>40008</v>
      </c>
      <c r="B177" s="41"/>
      <c r="C177" s="41" t="s">
        <v>11</v>
      </c>
      <c r="D177" s="41"/>
      <c r="E177" s="118">
        <f t="shared" si="12"/>
        <v>19</v>
      </c>
      <c r="F177" s="118">
        <v>58</v>
      </c>
      <c r="G177" s="118">
        <v>274</v>
      </c>
      <c r="H177" s="118">
        <v>255</v>
      </c>
      <c r="I177" s="41"/>
      <c r="J177" s="41" t="s">
        <v>161</v>
      </c>
      <c r="K177" s="41"/>
      <c r="L177" s="41"/>
      <c r="M177" s="41"/>
      <c r="N177" s="41"/>
      <c r="O177" s="41"/>
    </row>
    <row r="178" spans="1:15" ht="13" x14ac:dyDescent="0.15">
      <c r="A178" s="131">
        <v>39998</v>
      </c>
      <c r="B178" s="41"/>
      <c r="C178" s="41" t="s">
        <v>11</v>
      </c>
      <c r="D178" s="41"/>
      <c r="E178" s="118">
        <f t="shared" si="12"/>
        <v>15</v>
      </c>
      <c r="F178" s="118" t="s">
        <v>156</v>
      </c>
      <c r="G178" s="118">
        <v>277</v>
      </c>
      <c r="H178" s="118">
        <v>262</v>
      </c>
      <c r="I178" s="41"/>
      <c r="J178" s="41" t="s">
        <v>160</v>
      </c>
      <c r="K178" s="41"/>
      <c r="L178" s="41"/>
      <c r="M178" s="41"/>
      <c r="N178" s="41"/>
      <c r="O178" s="41"/>
    </row>
    <row r="179" spans="1:15" ht="13" x14ac:dyDescent="0.15">
      <c r="A179" s="131">
        <v>39976</v>
      </c>
      <c r="B179" s="41"/>
      <c r="C179" s="41" t="s">
        <v>11</v>
      </c>
      <c r="D179" s="41"/>
      <c r="E179" s="118">
        <f t="shared" si="12"/>
        <v>7</v>
      </c>
      <c r="F179" s="118">
        <v>47</v>
      </c>
      <c r="G179" s="118">
        <v>267</v>
      </c>
      <c r="H179" s="118">
        <v>260</v>
      </c>
      <c r="I179" s="41"/>
      <c r="J179" s="41"/>
      <c r="K179" s="41"/>
      <c r="L179" s="41"/>
      <c r="M179" s="41"/>
      <c r="N179" s="41"/>
      <c r="O179" s="41"/>
    </row>
    <row r="180" spans="1:15" ht="13" x14ac:dyDescent="0.15">
      <c r="A180" s="131">
        <v>39967</v>
      </c>
      <c r="B180" s="41"/>
      <c r="C180" s="41" t="s">
        <v>11</v>
      </c>
      <c r="D180" s="41"/>
      <c r="E180" s="118">
        <f t="shared" si="12"/>
        <v>10</v>
      </c>
      <c r="F180" s="118">
        <v>56</v>
      </c>
      <c r="G180" s="118">
        <v>266</v>
      </c>
      <c r="H180" s="118">
        <v>256</v>
      </c>
      <c r="I180" s="41"/>
      <c r="J180" s="41" t="s">
        <v>159</v>
      </c>
      <c r="K180" s="41"/>
      <c r="L180" s="41"/>
      <c r="M180" s="41"/>
      <c r="N180" s="41"/>
      <c r="O180" s="41"/>
    </row>
    <row r="181" spans="1:15" ht="13" x14ac:dyDescent="0.15">
      <c r="A181" s="131">
        <v>39959</v>
      </c>
      <c r="B181" s="41"/>
      <c r="C181" s="41" t="s">
        <v>11</v>
      </c>
      <c r="D181" s="41"/>
      <c r="E181" s="118">
        <f t="shared" si="12"/>
        <v>16</v>
      </c>
      <c r="F181" s="118" t="s">
        <v>156</v>
      </c>
      <c r="G181" s="118">
        <v>296</v>
      </c>
      <c r="H181" s="118">
        <v>280</v>
      </c>
      <c r="I181" s="41"/>
      <c r="J181" s="41" t="s">
        <v>158</v>
      </c>
      <c r="K181" s="41"/>
      <c r="L181" s="41"/>
      <c r="M181" s="41"/>
      <c r="N181" s="41"/>
      <c r="O181" s="41"/>
    </row>
    <row r="182" spans="1:15" ht="13" x14ac:dyDescent="0.15">
      <c r="A182" s="131">
        <v>39951</v>
      </c>
      <c r="B182" s="41"/>
      <c r="C182" s="41" t="s">
        <v>11</v>
      </c>
      <c r="D182" s="41"/>
      <c r="E182" s="118">
        <f t="shared" si="12"/>
        <v>12</v>
      </c>
      <c r="F182" s="118">
        <v>65</v>
      </c>
      <c r="G182" s="118">
        <v>266</v>
      </c>
      <c r="H182" s="118">
        <v>254</v>
      </c>
      <c r="I182" s="41"/>
      <c r="J182" s="41" t="s">
        <v>157</v>
      </c>
      <c r="K182" s="41"/>
      <c r="L182" s="41"/>
      <c r="M182" s="41"/>
      <c r="N182" s="41"/>
      <c r="O182" s="41"/>
    </row>
    <row r="183" spans="1:15" ht="13" x14ac:dyDescent="0.15">
      <c r="A183" s="131">
        <v>39943</v>
      </c>
      <c r="B183" s="41"/>
      <c r="C183" s="41" t="s">
        <v>11</v>
      </c>
      <c r="D183" s="41"/>
      <c r="E183" s="118">
        <f t="shared" si="12"/>
        <v>5</v>
      </c>
      <c r="F183" s="118" t="s">
        <v>156</v>
      </c>
      <c r="G183" s="118">
        <v>270</v>
      </c>
      <c r="H183" s="118">
        <v>265</v>
      </c>
      <c r="I183" s="41"/>
      <c r="J183" s="41" t="s">
        <v>155</v>
      </c>
      <c r="K183" s="41"/>
      <c r="L183" s="41"/>
      <c r="M183" s="41"/>
      <c r="N183" s="41"/>
      <c r="O183" s="41"/>
    </row>
    <row r="184" spans="1:15" ht="13" x14ac:dyDescent="0.15">
      <c r="A184" s="131">
        <v>39928</v>
      </c>
      <c r="B184" s="41"/>
      <c r="C184" s="41" t="s">
        <v>11</v>
      </c>
      <c r="D184" s="41"/>
      <c r="E184" s="118">
        <f t="shared" si="12"/>
        <v>9.0200000000000102</v>
      </c>
      <c r="F184" s="118">
        <v>48</v>
      </c>
      <c r="G184" s="118">
        <v>254.02</v>
      </c>
      <c r="H184" s="118">
        <v>245</v>
      </c>
      <c r="I184" s="41"/>
      <c r="J184" s="41" t="s">
        <v>154</v>
      </c>
      <c r="K184" s="41"/>
      <c r="L184" s="41"/>
      <c r="M184" s="41"/>
      <c r="N184" s="41"/>
      <c r="O184" s="41"/>
    </row>
    <row r="185" spans="1:15" ht="13" x14ac:dyDescent="0.15">
      <c r="A185" s="131">
        <v>39926</v>
      </c>
      <c r="B185" s="41"/>
      <c r="C185" s="41" t="s">
        <v>11</v>
      </c>
      <c r="D185" s="41"/>
      <c r="E185" s="118">
        <f t="shared" si="12"/>
        <v>5.7310002136239859</v>
      </c>
      <c r="F185" s="118">
        <v>13</v>
      </c>
      <c r="G185" s="118">
        <v>259</v>
      </c>
      <c r="H185" s="118">
        <v>253.26899978637601</v>
      </c>
      <c r="I185" s="41">
        <v>0.88166779557930497</v>
      </c>
      <c r="J185" s="41"/>
      <c r="K185" s="41"/>
      <c r="L185" s="41"/>
      <c r="M185" s="41"/>
      <c r="N185" s="41"/>
      <c r="O185" s="41"/>
    </row>
    <row r="186" spans="1:15" ht="13" x14ac:dyDescent="0.15">
      <c r="A186" s="131">
        <v>39912</v>
      </c>
      <c r="B186" s="41"/>
      <c r="C186" s="41" t="s">
        <v>11</v>
      </c>
      <c r="D186" s="41"/>
      <c r="E186" s="118">
        <f t="shared" si="12"/>
        <v>14.321000366210995</v>
      </c>
      <c r="F186" s="118">
        <v>53</v>
      </c>
      <c r="G186" s="118">
        <v>262</v>
      </c>
      <c r="H186" s="118">
        <v>247.678999633789</v>
      </c>
      <c r="I186" s="41">
        <v>1.1328102829797999</v>
      </c>
      <c r="J186" s="41"/>
      <c r="K186" s="41"/>
      <c r="L186" s="41"/>
      <c r="M186" s="41"/>
      <c r="N186" s="41"/>
      <c r="O186" s="41"/>
    </row>
    <row r="187" spans="1:15" ht="13" x14ac:dyDescent="0.15">
      <c r="A187" s="131">
        <v>39910</v>
      </c>
      <c r="B187" s="41"/>
      <c r="C187" s="41" t="s">
        <v>11</v>
      </c>
      <c r="D187" s="41"/>
      <c r="E187" s="118">
        <f t="shared" si="12"/>
        <v>13.404444715712003</v>
      </c>
      <c r="F187" s="118">
        <v>46</v>
      </c>
      <c r="G187" s="118">
        <v>263.8</v>
      </c>
      <c r="H187" s="118">
        <v>250.39555528428801</v>
      </c>
      <c r="I187" s="41">
        <v>0.73362203260863601</v>
      </c>
      <c r="J187" s="41"/>
      <c r="K187" s="41"/>
      <c r="L187" s="41"/>
      <c r="M187" s="41"/>
      <c r="N187" s="41"/>
      <c r="O187" s="41"/>
    </row>
    <row r="188" spans="1:15" ht="13" x14ac:dyDescent="0.15">
      <c r="A188" s="131">
        <v>39909</v>
      </c>
      <c r="B188" s="41"/>
      <c r="C188" s="41" t="s">
        <v>11</v>
      </c>
      <c r="D188" s="41"/>
      <c r="E188" s="118">
        <f t="shared" si="12"/>
        <v>1</v>
      </c>
      <c r="F188" s="118">
        <v>3</v>
      </c>
      <c r="G188" s="118">
        <v>269</v>
      </c>
      <c r="H188" s="118">
        <v>268</v>
      </c>
      <c r="I188" s="41"/>
      <c r="J188" s="41" t="s">
        <v>153</v>
      </c>
      <c r="K188" s="41"/>
      <c r="L188" s="41"/>
      <c r="M188" s="41"/>
      <c r="N188" s="41"/>
      <c r="O188" s="41"/>
    </row>
    <row r="189" spans="1:15" ht="13" x14ac:dyDescent="0.15">
      <c r="A189" s="131">
        <v>39896</v>
      </c>
      <c r="B189" s="41"/>
      <c r="C189" s="41" t="s">
        <v>11</v>
      </c>
      <c r="D189" s="41"/>
      <c r="E189" s="118">
        <f t="shared" si="12"/>
        <v>23.38399978637699</v>
      </c>
      <c r="F189" s="118">
        <v>68</v>
      </c>
      <c r="G189" s="118">
        <v>277.39999999999998</v>
      </c>
      <c r="H189" s="118">
        <v>254.01600021362299</v>
      </c>
      <c r="I189" s="41">
        <v>1.5404368622548099</v>
      </c>
      <c r="J189" s="41"/>
      <c r="K189" s="41"/>
      <c r="L189" s="41"/>
      <c r="M189" s="41"/>
      <c r="N189" s="41"/>
      <c r="O189" s="41"/>
    </row>
    <row r="190" spans="1:15" ht="13" x14ac:dyDescent="0.15">
      <c r="A190" s="131">
        <v>39871</v>
      </c>
      <c r="B190" s="41"/>
      <c r="C190" s="41" t="s">
        <v>11</v>
      </c>
      <c r="D190" s="41"/>
      <c r="E190" s="118">
        <f t="shared" si="12"/>
        <v>13.967000122070999</v>
      </c>
      <c r="F190" s="118">
        <v>29</v>
      </c>
      <c r="G190" s="118">
        <v>251.9</v>
      </c>
      <c r="H190" s="118">
        <v>237.93299987792901</v>
      </c>
      <c r="I190" s="41">
        <v>1.02039766993245</v>
      </c>
      <c r="J190" s="41"/>
      <c r="K190" s="41"/>
      <c r="L190" s="41"/>
      <c r="M190" s="41"/>
      <c r="N190" s="41"/>
      <c r="O190" s="41"/>
    </row>
    <row r="191" spans="1:15" ht="13" x14ac:dyDescent="0.15">
      <c r="A191" s="131">
        <v>39862</v>
      </c>
      <c r="B191" s="41"/>
      <c r="C191" s="41" t="s">
        <v>11</v>
      </c>
      <c r="D191" s="41"/>
      <c r="E191" s="118">
        <f t="shared" si="12"/>
        <v>24.552941385904973</v>
      </c>
      <c r="F191" s="118">
        <v>97</v>
      </c>
      <c r="G191" s="118">
        <v>260.89999999999998</v>
      </c>
      <c r="H191" s="118">
        <v>236.347058614095</v>
      </c>
      <c r="I191" s="41">
        <v>0.85734532433192101</v>
      </c>
      <c r="J191" s="41" t="s">
        <v>183</v>
      </c>
      <c r="K191" s="41"/>
      <c r="L191" s="41"/>
      <c r="M191" s="41"/>
      <c r="N191" s="41"/>
      <c r="O191" s="41"/>
    </row>
    <row r="192" spans="1:15" ht="13" x14ac:dyDescent="0.15">
      <c r="A192" s="126">
        <v>39823</v>
      </c>
      <c r="B192" s="41"/>
      <c r="C192" s="41" t="s">
        <v>11</v>
      </c>
      <c r="D192" s="41"/>
      <c r="E192" s="118">
        <f t="shared" si="12"/>
        <v>60.690000305176</v>
      </c>
      <c r="F192" s="118">
        <v>61</v>
      </c>
      <c r="G192" s="118">
        <v>300.2</v>
      </c>
      <c r="H192" s="118">
        <v>239.50999969482399</v>
      </c>
      <c r="I192" s="41">
        <v>1.28914785939728</v>
      </c>
      <c r="J192" s="41" t="s">
        <v>182</v>
      </c>
      <c r="K192" s="41"/>
      <c r="L192" s="41"/>
      <c r="M192" s="41"/>
      <c r="N192" s="41"/>
      <c r="O192" s="41"/>
    </row>
    <row r="193" spans="1:26" ht="13" x14ac:dyDescent="0.15">
      <c r="A193" s="126">
        <v>39814</v>
      </c>
      <c r="B193" s="41"/>
      <c r="C193" s="41" t="s">
        <v>11</v>
      </c>
      <c r="D193" s="41"/>
      <c r="E193" s="118">
        <f t="shared" si="12"/>
        <v>22.441999816894992</v>
      </c>
      <c r="F193" s="118">
        <v>68</v>
      </c>
      <c r="G193" s="118">
        <v>264</v>
      </c>
      <c r="H193" s="118">
        <v>241.55800018310501</v>
      </c>
      <c r="I193" s="41">
        <v>1.3343304747837901</v>
      </c>
      <c r="J193" s="41"/>
      <c r="K193" s="41"/>
      <c r="L193" s="41"/>
      <c r="M193" s="41"/>
      <c r="N193" s="41"/>
      <c r="O193" s="41"/>
    </row>
    <row r="194" spans="1:26" ht="13" x14ac:dyDescent="0.15">
      <c r="A194" s="126">
        <v>39807</v>
      </c>
      <c r="B194" s="118"/>
      <c r="C194" s="41" t="s">
        <v>11</v>
      </c>
      <c r="D194" s="118"/>
      <c r="E194" s="118">
        <v>120</v>
      </c>
      <c r="F194" s="118">
        <v>62</v>
      </c>
      <c r="G194" s="118">
        <f>120+H194</f>
        <v>363.12900039672797</v>
      </c>
      <c r="H194" s="118">
        <v>243.129000396728</v>
      </c>
      <c r="I194" s="118">
        <v>1.2438088961023199</v>
      </c>
      <c r="J194" s="118"/>
      <c r="K194" s="118"/>
      <c r="L194" s="118"/>
      <c r="M194" s="118"/>
      <c r="N194" s="118"/>
      <c r="O194" s="118"/>
      <c r="P194" s="129"/>
      <c r="Q194" s="129"/>
      <c r="R194" s="129"/>
      <c r="S194" s="129"/>
      <c r="T194" s="129"/>
      <c r="U194" s="129"/>
      <c r="V194" s="129"/>
      <c r="W194" s="129"/>
      <c r="X194" s="129"/>
      <c r="Y194" s="129"/>
      <c r="Z194" s="129"/>
    </row>
    <row r="195" spans="1:26" ht="13" x14ac:dyDescent="0.15">
      <c r="A195" s="126">
        <v>39791</v>
      </c>
      <c r="B195" s="118"/>
      <c r="C195" s="41" t="s">
        <v>11</v>
      </c>
      <c r="D195" s="118"/>
      <c r="E195" s="118">
        <v>120</v>
      </c>
      <c r="F195" s="118">
        <v>85</v>
      </c>
      <c r="G195" s="118">
        <f>120+H195</f>
        <v>360.585999450683</v>
      </c>
      <c r="H195" s="118">
        <v>240.585999450683</v>
      </c>
      <c r="I195" s="118">
        <v>0.90066868280719103</v>
      </c>
      <c r="J195" s="118"/>
      <c r="K195" s="118"/>
      <c r="L195" s="118"/>
      <c r="M195" s="118"/>
      <c r="N195" s="118"/>
      <c r="O195" s="118"/>
      <c r="P195" s="129"/>
      <c r="Q195" s="129"/>
      <c r="R195" s="129"/>
      <c r="S195" s="129"/>
      <c r="T195" s="129"/>
      <c r="U195" s="129"/>
      <c r="V195" s="129"/>
      <c r="W195" s="129"/>
      <c r="X195" s="129"/>
      <c r="Y195" s="129"/>
      <c r="Z195" s="129"/>
    </row>
    <row r="196" spans="1:26" ht="13" x14ac:dyDescent="0.15">
      <c r="A196" s="126">
        <v>39768</v>
      </c>
      <c r="B196" s="118"/>
      <c r="C196" s="41" t="s">
        <v>11</v>
      </c>
      <c r="D196" s="118"/>
      <c r="E196" s="118">
        <v>120</v>
      </c>
      <c r="F196" s="118">
        <v>56</v>
      </c>
      <c r="G196" s="118">
        <f>120+H196</f>
        <v>361.84999969482396</v>
      </c>
      <c r="H196" s="118">
        <v>241.84999969482399</v>
      </c>
      <c r="I196" s="118">
        <v>1.3469597566198499</v>
      </c>
      <c r="J196" s="118"/>
      <c r="K196" s="118"/>
      <c r="L196" s="118"/>
      <c r="M196" s="118"/>
      <c r="N196" s="118"/>
      <c r="O196" s="118"/>
      <c r="P196" s="129"/>
      <c r="Q196" s="129"/>
      <c r="R196" s="129"/>
      <c r="S196" s="129"/>
      <c r="T196" s="129"/>
      <c r="U196" s="129"/>
      <c r="V196" s="129"/>
      <c r="W196" s="129"/>
      <c r="X196" s="129"/>
      <c r="Y196" s="129"/>
      <c r="Z196" s="129"/>
    </row>
    <row r="197" spans="1:26" ht="13" x14ac:dyDescent="0.15">
      <c r="A197" s="126">
        <v>39766</v>
      </c>
      <c r="B197" s="118"/>
      <c r="C197" s="41" t="s">
        <v>11</v>
      </c>
      <c r="D197" s="118"/>
      <c r="E197" s="118">
        <v>120</v>
      </c>
      <c r="F197" s="118">
        <v>74</v>
      </c>
      <c r="G197" s="118">
        <f>120+H197</f>
        <v>357.97000045776304</v>
      </c>
      <c r="H197" s="118">
        <v>237.97000045776301</v>
      </c>
      <c r="I197" s="118">
        <v>0.915805794540136</v>
      </c>
      <c r="J197" s="118"/>
      <c r="K197" s="118"/>
      <c r="L197" s="118"/>
      <c r="M197" s="118"/>
      <c r="N197" s="118"/>
      <c r="O197" s="118"/>
      <c r="P197" s="129"/>
      <c r="Q197" s="129"/>
      <c r="R197" s="129"/>
      <c r="S197" s="129"/>
      <c r="T197" s="129"/>
      <c r="U197" s="129"/>
      <c r="V197" s="129"/>
      <c r="W197" s="129"/>
      <c r="X197" s="129"/>
      <c r="Y197" s="129"/>
      <c r="Z197" s="129"/>
    </row>
    <row r="198" spans="1:26" ht="13" x14ac:dyDescent="0.15">
      <c r="A198" s="126">
        <v>39752</v>
      </c>
      <c r="B198" s="118"/>
      <c r="C198" s="41" t="s">
        <v>11</v>
      </c>
      <c r="D198" s="118"/>
      <c r="E198" s="118">
        <f t="shared" ref="E198:E206" si="13">G198-H198</f>
        <v>61.642999877930009</v>
      </c>
      <c r="F198" s="118">
        <v>34</v>
      </c>
      <c r="G198" s="118">
        <v>306.8</v>
      </c>
      <c r="H198" s="118">
        <v>245.15700012207</v>
      </c>
      <c r="I198" s="118">
        <v>0.86905180572552498</v>
      </c>
      <c r="J198" s="118"/>
      <c r="K198" s="118"/>
      <c r="L198" s="118"/>
      <c r="M198" s="118"/>
      <c r="N198" s="118"/>
      <c r="O198" s="118"/>
      <c r="P198" s="129"/>
      <c r="Q198" s="129"/>
      <c r="R198" s="129"/>
      <c r="S198" s="129"/>
      <c r="T198" s="129"/>
      <c r="U198" s="129"/>
      <c r="V198" s="129"/>
      <c r="W198" s="129"/>
      <c r="X198" s="129"/>
      <c r="Y198" s="129"/>
      <c r="Z198" s="129"/>
    </row>
    <row r="199" spans="1:26" ht="13" x14ac:dyDescent="0.15">
      <c r="A199" s="126">
        <v>39704</v>
      </c>
      <c r="B199" s="118"/>
      <c r="C199" s="41" t="s">
        <v>11</v>
      </c>
      <c r="D199" s="118"/>
      <c r="E199" s="118">
        <f t="shared" si="13"/>
        <v>75.207999267578998</v>
      </c>
      <c r="F199" s="118">
        <v>47</v>
      </c>
      <c r="G199" s="118">
        <v>339.2</v>
      </c>
      <c r="H199" s="118">
        <v>263.99200073242099</v>
      </c>
      <c r="I199" s="118">
        <v>2.0755090651401402</v>
      </c>
      <c r="J199" s="118"/>
      <c r="K199" s="118"/>
      <c r="L199" s="118"/>
      <c r="M199" s="118"/>
      <c r="N199" s="118"/>
      <c r="O199" s="118"/>
      <c r="P199" s="129"/>
      <c r="Q199" s="129"/>
      <c r="R199" s="129"/>
      <c r="S199" s="129"/>
      <c r="T199" s="129"/>
      <c r="U199" s="129"/>
      <c r="V199" s="129"/>
      <c r="W199" s="129"/>
      <c r="X199" s="129"/>
      <c r="Y199" s="129"/>
      <c r="Z199" s="129"/>
    </row>
    <row r="200" spans="1:26" ht="13" x14ac:dyDescent="0.15">
      <c r="A200" s="126">
        <v>39686</v>
      </c>
      <c r="B200" s="118"/>
      <c r="C200" s="41" t="s">
        <v>11</v>
      </c>
      <c r="D200" s="118"/>
      <c r="E200" s="118">
        <f t="shared" si="13"/>
        <v>85.146000671387014</v>
      </c>
      <c r="F200" s="118">
        <v>30</v>
      </c>
      <c r="G200" s="118">
        <v>353.8</v>
      </c>
      <c r="H200" s="118">
        <v>268.653999328613</v>
      </c>
      <c r="I200" s="118">
        <v>0.74664936139264204</v>
      </c>
      <c r="J200" s="118"/>
      <c r="K200" s="118"/>
      <c r="L200" s="118"/>
      <c r="M200" s="118"/>
      <c r="N200" s="118"/>
      <c r="O200" s="118"/>
      <c r="P200" s="129"/>
      <c r="Q200" s="129"/>
      <c r="R200" s="129"/>
      <c r="S200" s="129"/>
      <c r="T200" s="129"/>
      <c r="U200" s="129"/>
      <c r="V200" s="129"/>
      <c r="W200" s="129"/>
      <c r="X200" s="129"/>
      <c r="Y200" s="129"/>
      <c r="Z200" s="129"/>
    </row>
    <row r="201" spans="1:26" ht="13" x14ac:dyDescent="0.15">
      <c r="A201" s="136">
        <v>39542</v>
      </c>
      <c r="B201" s="118"/>
      <c r="C201" s="41" t="s">
        <v>11</v>
      </c>
      <c r="D201" s="118"/>
      <c r="E201" s="118">
        <f t="shared" si="13"/>
        <v>8.3789991760259852</v>
      </c>
      <c r="F201" s="118">
        <v>38</v>
      </c>
      <c r="G201" s="118">
        <v>257.89999999999998</v>
      </c>
      <c r="H201" s="118">
        <v>249.52100082397399</v>
      </c>
      <c r="I201" s="118">
        <v>1.3707146775947301</v>
      </c>
      <c r="J201" s="118"/>
      <c r="K201" s="118"/>
      <c r="L201" s="118"/>
      <c r="M201" s="118"/>
      <c r="N201" s="118"/>
      <c r="O201" s="118"/>
      <c r="P201" s="129"/>
      <c r="Q201" s="129"/>
      <c r="R201" s="129"/>
      <c r="S201" s="129"/>
      <c r="T201" s="129"/>
      <c r="U201" s="129"/>
      <c r="V201" s="129"/>
      <c r="W201" s="129"/>
      <c r="X201" s="129"/>
      <c r="Y201" s="129"/>
      <c r="Z201" s="129"/>
    </row>
    <row r="202" spans="1:26" ht="13" x14ac:dyDescent="0.15">
      <c r="A202" s="126">
        <v>39526</v>
      </c>
      <c r="B202" s="118"/>
      <c r="C202" s="41" t="s">
        <v>11</v>
      </c>
      <c r="D202" s="118"/>
      <c r="E202" s="118">
        <f t="shared" si="13"/>
        <v>10.915000762939997</v>
      </c>
      <c r="F202" s="118">
        <v>46</v>
      </c>
      <c r="G202" s="118">
        <v>261</v>
      </c>
      <c r="H202" s="118">
        <v>250.08499923706</v>
      </c>
      <c r="I202" s="118">
        <v>1.2113114272798799</v>
      </c>
      <c r="J202" s="118"/>
      <c r="K202" s="118"/>
      <c r="L202" s="118"/>
      <c r="M202" s="118"/>
      <c r="N202" s="118"/>
      <c r="O202" s="118"/>
      <c r="P202" s="129"/>
      <c r="Q202" s="129"/>
      <c r="R202" s="129"/>
      <c r="S202" s="129"/>
      <c r="T202" s="129"/>
      <c r="U202" s="129"/>
      <c r="V202" s="129"/>
      <c r="W202" s="129"/>
      <c r="X202" s="129"/>
      <c r="Y202" s="129"/>
      <c r="Z202" s="129"/>
    </row>
    <row r="203" spans="1:26" ht="13" x14ac:dyDescent="0.15">
      <c r="A203" s="126">
        <v>39535</v>
      </c>
      <c r="B203" s="118"/>
      <c r="C203" s="41" t="s">
        <v>11</v>
      </c>
      <c r="D203" s="118"/>
      <c r="E203" s="118">
        <f t="shared" si="13"/>
        <v>9.1869999694830256</v>
      </c>
      <c r="F203" s="118">
        <v>54</v>
      </c>
      <c r="G203" s="118">
        <v>257.8</v>
      </c>
      <c r="H203" s="118">
        <v>248.61300003051699</v>
      </c>
      <c r="I203" s="118">
        <v>1.1166615837967999</v>
      </c>
      <c r="J203" s="118"/>
      <c r="K203" s="118"/>
      <c r="L203" s="118"/>
      <c r="M203" s="118"/>
      <c r="N203" s="118"/>
      <c r="O203" s="118"/>
      <c r="P203" s="129"/>
      <c r="Q203" s="129"/>
      <c r="R203" s="129"/>
      <c r="S203" s="129"/>
      <c r="T203" s="129"/>
      <c r="U203" s="129"/>
      <c r="V203" s="129"/>
      <c r="W203" s="129"/>
      <c r="X203" s="129"/>
      <c r="Y203" s="129"/>
      <c r="Z203" s="129"/>
    </row>
    <row r="204" spans="1:26" ht="13" x14ac:dyDescent="0.15">
      <c r="A204" s="126">
        <v>39519</v>
      </c>
      <c r="B204" s="41"/>
      <c r="C204" s="41" t="s">
        <v>11</v>
      </c>
      <c r="D204" s="41"/>
      <c r="E204" s="118">
        <f t="shared" si="13"/>
        <v>16.660550822686986</v>
      </c>
      <c r="F204" s="118">
        <v>49</v>
      </c>
      <c r="G204" s="118">
        <v>257.39999999999998</v>
      </c>
      <c r="H204" s="118">
        <v>240.73944917731299</v>
      </c>
      <c r="I204" s="41">
        <v>1.7505452947697899</v>
      </c>
      <c r="J204" s="41"/>
      <c r="K204" s="41"/>
      <c r="L204" s="41"/>
      <c r="M204" s="41"/>
      <c r="N204" s="41"/>
      <c r="O204" s="41"/>
    </row>
    <row r="205" spans="1:26" ht="13" x14ac:dyDescent="0.15">
      <c r="A205" s="131">
        <v>39446</v>
      </c>
      <c r="B205" s="41"/>
      <c r="C205" s="41" t="s">
        <v>11</v>
      </c>
      <c r="D205" s="41"/>
      <c r="E205" s="118">
        <f t="shared" si="13"/>
        <v>14.514000549316989</v>
      </c>
      <c r="F205" s="41">
        <v>78</v>
      </c>
      <c r="G205" s="41">
        <v>254.5</v>
      </c>
      <c r="H205" s="41">
        <v>239.98599945068301</v>
      </c>
      <c r="I205" s="41">
        <v>0.73851435160755297</v>
      </c>
      <c r="J205" s="134"/>
      <c r="K205" s="41"/>
      <c r="L205" s="41"/>
      <c r="M205" s="41"/>
      <c r="N205" s="41"/>
      <c r="O205" s="41"/>
    </row>
    <row r="206" spans="1:26" ht="13" x14ac:dyDescent="0.15">
      <c r="A206" s="131">
        <v>39430</v>
      </c>
      <c r="B206" s="41"/>
      <c r="C206" s="41" t="s">
        <v>11</v>
      </c>
      <c r="D206" s="41"/>
      <c r="E206" s="118">
        <f t="shared" si="13"/>
        <v>17.130999755859989</v>
      </c>
      <c r="F206" s="41">
        <v>64</v>
      </c>
      <c r="G206" s="41">
        <v>258.7</v>
      </c>
      <c r="H206" s="41">
        <v>241.56900024414</v>
      </c>
      <c r="I206" s="41">
        <v>0.960696899640202</v>
      </c>
      <c r="J206" s="134"/>
      <c r="K206" s="41"/>
      <c r="L206" s="41"/>
      <c r="M206" s="41"/>
      <c r="N206" s="41"/>
      <c r="O206" s="41"/>
    </row>
    <row r="207" spans="1:26" ht="13" x14ac:dyDescent="0.15">
      <c r="A207" s="131">
        <v>39416</v>
      </c>
      <c r="B207" s="41"/>
      <c r="C207" s="41" t="s">
        <v>11</v>
      </c>
      <c r="D207" s="41"/>
      <c r="E207" s="118">
        <v>23.020988464355401</v>
      </c>
      <c r="F207" s="41">
        <v>88</v>
      </c>
      <c r="G207" s="41">
        <f>E207+H207</f>
        <v>263.29998825073142</v>
      </c>
      <c r="H207" s="41">
        <v>240.278999786376</v>
      </c>
      <c r="I207" s="41">
        <v>0.69025998773173103</v>
      </c>
      <c r="J207" s="134"/>
      <c r="K207" s="41"/>
      <c r="L207" s="41"/>
      <c r="M207" s="41"/>
      <c r="N207" s="41"/>
      <c r="O207" s="41"/>
    </row>
    <row r="208" spans="1:26" ht="13" x14ac:dyDescent="0.15">
      <c r="A208" s="131">
        <v>39375</v>
      </c>
      <c r="B208" s="41"/>
      <c r="C208" s="41" t="s">
        <v>11</v>
      </c>
      <c r="D208" s="41"/>
      <c r="E208" s="118">
        <f>G208-H208</f>
        <v>5.7579998779300183</v>
      </c>
      <c r="F208" s="41">
        <v>14</v>
      </c>
      <c r="G208" s="41">
        <v>260.8</v>
      </c>
      <c r="H208" s="41">
        <v>255.04200012206999</v>
      </c>
      <c r="I208" s="41">
        <v>0.99851697455056299</v>
      </c>
      <c r="J208" s="134"/>
      <c r="K208" s="41"/>
      <c r="L208" s="41"/>
      <c r="M208" s="41"/>
      <c r="N208" s="41"/>
      <c r="O208" s="41"/>
    </row>
    <row r="209" spans="1:15" ht="13" x14ac:dyDescent="0.15">
      <c r="A209" s="131">
        <v>39343</v>
      </c>
      <c r="B209" s="41"/>
      <c r="C209" s="41" t="s">
        <v>37</v>
      </c>
      <c r="D209" s="41"/>
      <c r="E209" s="118">
        <v>0</v>
      </c>
      <c r="F209" s="41">
        <v>0</v>
      </c>
      <c r="G209" s="41">
        <v>0</v>
      </c>
      <c r="H209" s="41"/>
      <c r="I209" s="41"/>
      <c r="J209" s="134"/>
      <c r="K209" s="41"/>
      <c r="L209" s="41"/>
      <c r="M209" s="41"/>
      <c r="N209" s="41"/>
      <c r="O209" s="41"/>
    </row>
    <row r="210" spans="1:15" ht="13" x14ac:dyDescent="0.15">
      <c r="A210" s="131">
        <v>39327</v>
      </c>
      <c r="B210" s="41"/>
      <c r="C210" s="41" t="s">
        <v>11</v>
      </c>
      <c r="D210" s="41"/>
      <c r="E210" s="118">
        <f>G210-H210</f>
        <v>18.572999572754043</v>
      </c>
      <c r="F210" s="41">
        <v>39</v>
      </c>
      <c r="G210" s="41">
        <v>280.60000000000002</v>
      </c>
      <c r="H210" s="41">
        <v>262.02700042724598</v>
      </c>
      <c r="I210" s="41">
        <v>1.4503703411286499</v>
      </c>
      <c r="J210" s="134"/>
      <c r="K210" s="41"/>
      <c r="L210" s="41"/>
      <c r="M210" s="41"/>
      <c r="N210" s="41"/>
      <c r="O210" s="41"/>
    </row>
    <row r="211" spans="1:15" ht="13" x14ac:dyDescent="0.15">
      <c r="A211" s="131">
        <v>39206</v>
      </c>
      <c r="B211" s="41"/>
      <c r="C211" s="41" t="s">
        <v>11</v>
      </c>
      <c r="D211" s="41"/>
      <c r="E211" s="118">
        <v>120</v>
      </c>
      <c r="F211" s="41">
        <v>70</v>
      </c>
      <c r="G211" s="41">
        <f>120+H211</f>
        <v>376.695918803312</v>
      </c>
      <c r="H211" s="41">
        <v>256.695918803312</v>
      </c>
      <c r="I211" s="41">
        <v>0.59811274605929499</v>
      </c>
      <c r="J211" s="134"/>
      <c r="K211" s="41"/>
      <c r="L211" s="41"/>
      <c r="M211" s="41"/>
      <c r="N211" s="41"/>
      <c r="O211" s="41"/>
    </row>
    <row r="212" spans="1:15" ht="13" x14ac:dyDescent="0.15">
      <c r="A212" s="131">
        <v>39199</v>
      </c>
      <c r="B212" s="41"/>
      <c r="C212" s="41" t="s">
        <v>11</v>
      </c>
      <c r="D212" s="41"/>
      <c r="E212" s="118">
        <f>G212-H212</f>
        <v>13.931999969483002</v>
      </c>
      <c r="F212" s="41">
        <v>20</v>
      </c>
      <c r="G212" s="41">
        <v>262.7</v>
      </c>
      <c r="H212" s="41">
        <v>248.76800003051699</v>
      </c>
      <c r="I212" s="41">
        <v>0.91639315968324098</v>
      </c>
      <c r="J212" s="134"/>
      <c r="K212" s="41"/>
      <c r="L212" s="41"/>
      <c r="M212" s="41"/>
      <c r="N212" s="41"/>
      <c r="O212" s="41"/>
    </row>
    <row r="213" spans="1:15" ht="13" x14ac:dyDescent="0.15">
      <c r="A213" s="131">
        <v>39183</v>
      </c>
      <c r="B213" s="41"/>
      <c r="C213" s="41" t="s">
        <v>11</v>
      </c>
      <c r="D213" s="41"/>
      <c r="E213" s="118">
        <v>120</v>
      </c>
      <c r="F213" s="41">
        <v>48</v>
      </c>
      <c r="G213" s="41">
        <f>120+H213</f>
        <v>368.92600082397399</v>
      </c>
      <c r="H213" s="41">
        <v>248.92600082397399</v>
      </c>
      <c r="I213" s="41">
        <v>1.40403839794165</v>
      </c>
      <c r="J213" s="134"/>
      <c r="K213" s="41"/>
      <c r="L213" s="41"/>
      <c r="M213" s="41"/>
      <c r="N213" s="41"/>
      <c r="O213" s="41"/>
    </row>
    <row r="214" spans="1:15" ht="13" x14ac:dyDescent="0.15">
      <c r="A214" s="131">
        <v>39174</v>
      </c>
      <c r="B214" s="41"/>
      <c r="C214" s="41" t="s">
        <v>11</v>
      </c>
      <c r="D214" s="41"/>
      <c r="E214" s="118">
        <f>G214-H214</f>
        <v>80.453000030517984</v>
      </c>
      <c r="F214" s="41">
        <v>34</v>
      </c>
      <c r="G214" s="41">
        <v>324.89999999999998</v>
      </c>
      <c r="H214" s="41">
        <v>244.44699996948199</v>
      </c>
      <c r="I214" s="41">
        <v>0.91120342425941003</v>
      </c>
      <c r="J214" s="134"/>
      <c r="K214" s="41"/>
      <c r="L214" s="41"/>
      <c r="M214" s="41"/>
      <c r="N214" s="41"/>
      <c r="O214" s="41"/>
    </row>
    <row r="215" spans="1:15" ht="13" x14ac:dyDescent="0.15">
      <c r="A215" s="131">
        <v>39158</v>
      </c>
      <c r="B215" s="41"/>
      <c r="C215" s="41" t="s">
        <v>11</v>
      </c>
      <c r="D215" s="41"/>
      <c r="E215" s="118">
        <f>G215-H215</f>
        <v>17.869000091553005</v>
      </c>
      <c r="F215" s="41">
        <v>7</v>
      </c>
      <c r="G215" s="41">
        <v>265.3</v>
      </c>
      <c r="H215" s="41">
        <v>247.43099990844701</v>
      </c>
      <c r="I215" s="41">
        <v>0.94611776359572397</v>
      </c>
      <c r="J215" s="134"/>
      <c r="K215" s="41"/>
      <c r="L215" s="41"/>
      <c r="M215" s="41"/>
      <c r="N215" s="41"/>
      <c r="O215" s="41"/>
    </row>
    <row r="216" spans="1:15" ht="13" x14ac:dyDescent="0.15">
      <c r="A216" s="131">
        <v>39128</v>
      </c>
      <c r="B216" s="41"/>
      <c r="C216" s="41" t="s">
        <v>11</v>
      </c>
      <c r="D216" s="41"/>
      <c r="E216" s="118">
        <v>91.831985473632798</v>
      </c>
      <c r="F216" s="41">
        <v>78</v>
      </c>
      <c r="G216" s="41">
        <f>E216+H216</f>
        <v>329.29998580932579</v>
      </c>
      <c r="H216" s="41">
        <v>237.46800033569301</v>
      </c>
      <c r="I216" s="41">
        <v>1.13867347599324</v>
      </c>
      <c r="J216" s="134" t="s">
        <v>181</v>
      </c>
      <c r="K216" s="41"/>
      <c r="L216" s="41"/>
      <c r="M216" s="41"/>
      <c r="N216" s="41"/>
      <c r="O216" s="41"/>
    </row>
    <row r="217" spans="1:15" ht="13" x14ac:dyDescent="0.15">
      <c r="A217" s="131">
        <v>39110</v>
      </c>
      <c r="B217" s="41"/>
      <c r="C217" s="41" t="s">
        <v>11</v>
      </c>
      <c r="D217" s="41"/>
      <c r="E217" s="118">
        <f t="shared" ref="E217:E230" si="14">G217-H217</f>
        <v>15.233000030518014</v>
      </c>
      <c r="F217" s="41">
        <v>24</v>
      </c>
      <c r="G217" s="41">
        <v>256.60000000000002</v>
      </c>
      <c r="H217" s="41">
        <v>241.36699996948201</v>
      </c>
      <c r="I217" s="41">
        <v>1.4095437726189399</v>
      </c>
      <c r="J217" s="134" t="s">
        <v>180</v>
      </c>
      <c r="K217" s="41"/>
      <c r="L217" s="41"/>
      <c r="M217" s="41"/>
      <c r="N217" s="41"/>
      <c r="O217" s="41"/>
    </row>
    <row r="218" spans="1:15" ht="13" x14ac:dyDescent="0.15">
      <c r="A218" s="131">
        <v>39103</v>
      </c>
      <c r="B218" s="41"/>
      <c r="C218" s="41" t="s">
        <v>11</v>
      </c>
      <c r="D218" s="41"/>
      <c r="E218" s="118">
        <f t="shared" si="14"/>
        <v>16.248999633789992</v>
      </c>
      <c r="F218" s="41">
        <v>54</v>
      </c>
      <c r="G218" s="41">
        <v>251.1</v>
      </c>
      <c r="H218" s="41">
        <v>234.85100036621</v>
      </c>
      <c r="I218" s="41">
        <v>1.6147131320453301</v>
      </c>
      <c r="J218" s="41" t="s">
        <v>179</v>
      </c>
      <c r="K218" s="41"/>
      <c r="L218" s="41"/>
      <c r="M218" s="41"/>
      <c r="N218" s="41"/>
      <c r="O218" s="41"/>
    </row>
    <row r="219" spans="1:15" ht="13" x14ac:dyDescent="0.15">
      <c r="A219" s="131">
        <v>39096</v>
      </c>
      <c r="B219" s="41"/>
      <c r="C219" s="41" t="s">
        <v>11</v>
      </c>
      <c r="D219" s="41"/>
      <c r="E219" s="118">
        <f t="shared" si="14"/>
        <v>66.149999694824999</v>
      </c>
      <c r="F219" s="41">
        <v>56</v>
      </c>
      <c r="G219" s="41">
        <v>303</v>
      </c>
      <c r="H219" s="41">
        <v>236.850000305175</v>
      </c>
      <c r="I219" s="41">
        <v>1.04033622296106</v>
      </c>
      <c r="J219" s="41" t="s">
        <v>178</v>
      </c>
      <c r="K219" s="41"/>
      <c r="L219" s="41"/>
      <c r="M219" s="41"/>
      <c r="N219" s="41"/>
      <c r="O219" s="41"/>
    </row>
    <row r="220" spans="1:15" ht="13" x14ac:dyDescent="0.15">
      <c r="A220" s="131">
        <v>39071</v>
      </c>
      <c r="B220" s="41"/>
      <c r="C220" s="41" t="s">
        <v>11</v>
      </c>
      <c r="D220" s="41"/>
      <c r="E220" s="118">
        <f t="shared" si="14"/>
        <v>6.6079998779299842</v>
      </c>
      <c r="F220" s="41">
        <v>18</v>
      </c>
      <c r="G220" s="41">
        <v>239.7</v>
      </c>
      <c r="H220" s="41">
        <v>233.09200012207</v>
      </c>
      <c r="I220" s="41">
        <v>1.2822386633404399</v>
      </c>
      <c r="J220" s="41" t="s">
        <v>177</v>
      </c>
      <c r="K220" s="41"/>
      <c r="L220" s="41"/>
      <c r="M220" s="41"/>
      <c r="N220" s="41"/>
      <c r="O220" s="41"/>
    </row>
    <row r="221" spans="1:15" ht="13" x14ac:dyDescent="0.15">
      <c r="A221" s="131">
        <v>39048</v>
      </c>
      <c r="B221" s="41"/>
      <c r="C221" s="41" t="s">
        <v>11</v>
      </c>
      <c r="D221" s="41"/>
      <c r="E221" s="118">
        <f t="shared" si="14"/>
        <v>18.035999298096016</v>
      </c>
      <c r="F221" s="41">
        <v>61</v>
      </c>
      <c r="G221" s="41">
        <v>258.10000000000002</v>
      </c>
      <c r="H221" s="41">
        <v>240.06400070190401</v>
      </c>
      <c r="I221" s="41">
        <v>1.2082637989012599</v>
      </c>
      <c r="J221" s="41"/>
      <c r="K221" s="41"/>
      <c r="L221" s="41"/>
      <c r="M221" s="41"/>
      <c r="N221" s="41"/>
      <c r="O221" s="41"/>
    </row>
    <row r="222" spans="1:15" ht="13" x14ac:dyDescent="0.15">
      <c r="A222" s="131">
        <v>39032</v>
      </c>
      <c r="B222" s="41"/>
      <c r="C222" s="41" t="s">
        <v>11</v>
      </c>
      <c r="D222" s="41"/>
      <c r="E222" s="118">
        <f t="shared" si="14"/>
        <v>5.3819144391000009</v>
      </c>
      <c r="F222" s="41">
        <v>19</v>
      </c>
      <c r="G222" s="41">
        <v>261.89999999999998</v>
      </c>
      <c r="H222" s="41">
        <v>256.51808556089998</v>
      </c>
      <c r="I222" s="41">
        <v>0.75158881706492597</v>
      </c>
      <c r="J222" s="41" t="s">
        <v>176</v>
      </c>
      <c r="K222" s="41"/>
      <c r="L222" s="41"/>
      <c r="M222" s="41"/>
      <c r="N222" s="41"/>
      <c r="O222" s="41"/>
    </row>
    <row r="223" spans="1:15" ht="13" x14ac:dyDescent="0.15">
      <c r="A223" s="131">
        <v>39023</v>
      </c>
      <c r="B223" s="41"/>
      <c r="C223" s="41" t="s">
        <v>11</v>
      </c>
      <c r="D223" s="41"/>
      <c r="E223" s="118">
        <f t="shared" si="14"/>
        <v>8.2336969126830013</v>
      </c>
      <c r="F223" s="41">
        <v>19</v>
      </c>
      <c r="G223" s="41">
        <v>256.3</v>
      </c>
      <c r="H223" s="41">
        <v>248.06630308731701</v>
      </c>
      <c r="I223" s="41">
        <v>1.2908773703993599</v>
      </c>
      <c r="J223" s="41" t="s">
        <v>175</v>
      </c>
      <c r="K223" s="41"/>
      <c r="L223" s="41"/>
      <c r="M223" s="41"/>
      <c r="N223" s="41"/>
      <c r="O223" s="41"/>
    </row>
    <row r="224" spans="1:15" ht="13" x14ac:dyDescent="0.15">
      <c r="A224" s="131">
        <v>39007</v>
      </c>
      <c r="B224" s="41"/>
      <c r="C224" s="41" t="s">
        <v>11</v>
      </c>
      <c r="D224" s="41"/>
      <c r="E224" s="118">
        <f t="shared" si="14"/>
        <v>11.284043332364007</v>
      </c>
      <c r="F224" s="41">
        <v>60</v>
      </c>
      <c r="G224" s="41">
        <v>255</v>
      </c>
      <c r="H224" s="41">
        <v>243.71595666763599</v>
      </c>
      <c r="I224" s="41">
        <v>0.84819032075188106</v>
      </c>
      <c r="J224" s="41"/>
      <c r="K224" s="41"/>
      <c r="L224" s="41"/>
      <c r="M224" s="41"/>
      <c r="N224" s="41"/>
      <c r="O224" s="41"/>
    </row>
    <row r="225" spans="1:26" ht="13" x14ac:dyDescent="0.15">
      <c r="A225" s="131">
        <v>38998</v>
      </c>
      <c r="B225" s="41"/>
      <c r="C225" s="41" t="s">
        <v>11</v>
      </c>
      <c r="D225" s="41"/>
      <c r="E225" s="118">
        <f t="shared" si="14"/>
        <v>13.573333740235</v>
      </c>
      <c r="F225" s="41">
        <v>49</v>
      </c>
      <c r="G225" s="41">
        <v>268</v>
      </c>
      <c r="H225" s="41">
        <v>254.426666259765</v>
      </c>
      <c r="I225" s="41">
        <v>1.1127347513499499</v>
      </c>
      <c r="J225" s="41" t="s">
        <v>174</v>
      </c>
      <c r="K225" s="41"/>
      <c r="L225" s="41"/>
      <c r="M225" s="41"/>
      <c r="N225" s="41"/>
      <c r="O225" s="41"/>
    </row>
    <row r="226" spans="1:26" ht="13" x14ac:dyDescent="0.15">
      <c r="A226" s="131">
        <v>38982</v>
      </c>
      <c r="B226" s="41"/>
      <c r="C226" s="41" t="s">
        <v>11</v>
      </c>
      <c r="D226" s="41"/>
      <c r="E226" s="118">
        <f t="shared" si="14"/>
        <v>8.214000396729034</v>
      </c>
      <c r="F226" s="41">
        <v>47</v>
      </c>
      <c r="G226" s="41">
        <v>265.8</v>
      </c>
      <c r="H226" s="41">
        <v>257.58599960327098</v>
      </c>
      <c r="I226" s="41">
        <v>2.0221291612815802</v>
      </c>
      <c r="J226" s="41" t="s">
        <v>173</v>
      </c>
      <c r="K226" s="41"/>
      <c r="L226" s="41"/>
      <c r="M226" s="41"/>
      <c r="N226" s="41"/>
      <c r="O226" s="41"/>
    </row>
    <row r="227" spans="1:26" ht="13" x14ac:dyDescent="0.15">
      <c r="A227" s="131">
        <v>38968</v>
      </c>
      <c r="B227" s="41"/>
      <c r="C227" s="41" t="s">
        <v>11</v>
      </c>
      <c r="D227" s="41"/>
      <c r="E227" s="118">
        <f t="shared" si="14"/>
        <v>9.137000885009968</v>
      </c>
      <c r="F227" s="41">
        <v>29</v>
      </c>
      <c r="G227" s="41">
        <v>267.39999999999998</v>
      </c>
      <c r="H227" s="41">
        <v>258.26299911499001</v>
      </c>
      <c r="I227" s="41">
        <v>1.32647267235022</v>
      </c>
      <c r="J227" s="41" t="s">
        <v>172</v>
      </c>
      <c r="K227" s="41"/>
      <c r="L227" s="41"/>
      <c r="M227" s="41"/>
      <c r="N227" s="41"/>
      <c r="O227" s="41"/>
    </row>
    <row r="228" spans="1:26" ht="13" x14ac:dyDescent="0.15">
      <c r="A228" s="131">
        <v>38952</v>
      </c>
      <c r="B228" s="41"/>
      <c r="C228" s="41" t="s">
        <v>11</v>
      </c>
      <c r="D228" s="41"/>
      <c r="E228" s="118">
        <f t="shared" si="14"/>
        <v>6.5566667344839971</v>
      </c>
      <c r="F228" s="41">
        <v>12</v>
      </c>
      <c r="G228" s="41">
        <v>271.3</v>
      </c>
      <c r="H228" s="41">
        <v>264.74333326551601</v>
      </c>
      <c r="I228" s="41">
        <v>1.37364514431944</v>
      </c>
      <c r="J228" s="41" t="s">
        <v>171</v>
      </c>
      <c r="K228" s="41" t="s">
        <v>76</v>
      </c>
      <c r="L228" s="41"/>
      <c r="M228" s="41"/>
      <c r="N228" s="41"/>
      <c r="O228" s="41"/>
    </row>
    <row r="229" spans="1:26" ht="13" x14ac:dyDescent="0.15">
      <c r="A229" s="131">
        <v>38808</v>
      </c>
      <c r="B229" s="41"/>
      <c r="C229" s="41" t="s">
        <v>11</v>
      </c>
      <c r="D229" s="41"/>
      <c r="E229" s="118">
        <f t="shared" si="14"/>
        <v>10.634000091552991</v>
      </c>
      <c r="F229" s="41">
        <v>45</v>
      </c>
      <c r="G229" s="41">
        <v>257</v>
      </c>
      <c r="H229" s="41">
        <v>246.36599990844701</v>
      </c>
      <c r="I229" s="41">
        <v>0.778873224219648</v>
      </c>
      <c r="J229" s="41" t="s">
        <v>170</v>
      </c>
      <c r="K229" s="41" t="s">
        <v>169</v>
      </c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 spans="1:26" ht="13" x14ac:dyDescent="0.15">
      <c r="A230" s="131">
        <v>38806</v>
      </c>
      <c r="B230" s="41"/>
      <c r="C230" s="41" t="s">
        <v>11</v>
      </c>
      <c r="D230" s="41"/>
      <c r="E230" s="118">
        <f t="shared" si="14"/>
        <v>11.548999938965011</v>
      </c>
      <c r="F230" s="41">
        <v>31</v>
      </c>
      <c r="G230" s="41">
        <v>258</v>
      </c>
      <c r="H230" s="41">
        <v>246.45100006103499</v>
      </c>
      <c r="I230" s="41">
        <v>1.29687997491299</v>
      </c>
      <c r="J230" s="134" t="s">
        <v>168</v>
      </c>
      <c r="K230" s="135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 spans="1:26" ht="13" x14ac:dyDescent="0.15">
      <c r="A231" s="131">
        <v>38774</v>
      </c>
      <c r="B231" s="41"/>
      <c r="C231" s="41" t="s">
        <v>37</v>
      </c>
      <c r="D231" s="41"/>
      <c r="E231" s="118">
        <v>0</v>
      </c>
      <c r="F231" s="41">
        <v>0</v>
      </c>
      <c r="G231" s="41">
        <v>0</v>
      </c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 spans="1:26" ht="13" x14ac:dyDescent="0.15">
      <c r="A232" s="131">
        <v>38726</v>
      </c>
      <c r="B232" s="41"/>
      <c r="C232" s="41" t="s">
        <v>11</v>
      </c>
      <c r="D232" s="41"/>
      <c r="E232" s="118">
        <f t="shared" ref="E232:E241" si="15">G232-H232</f>
        <v>17.302999572754004</v>
      </c>
      <c r="F232" s="41">
        <v>51</v>
      </c>
      <c r="G232" s="41">
        <v>261.3</v>
      </c>
      <c r="H232" s="41">
        <v>243.99700042724601</v>
      </c>
      <c r="I232" s="41">
        <v>1.12778194679904</v>
      </c>
      <c r="J232" s="134" t="s">
        <v>167</v>
      </c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 spans="1:26" ht="13" x14ac:dyDescent="0.15">
      <c r="A233" s="131">
        <v>38710</v>
      </c>
      <c r="B233" s="130"/>
      <c r="C233" s="41" t="s">
        <v>11</v>
      </c>
      <c r="D233" s="41"/>
      <c r="E233" s="118">
        <f t="shared" si="15"/>
        <v>17.872999877929999</v>
      </c>
      <c r="F233" s="41">
        <v>89</v>
      </c>
      <c r="G233" s="118">
        <v>252.3</v>
      </c>
      <c r="H233" s="118">
        <v>234.42700012207001</v>
      </c>
      <c r="I233" s="41">
        <v>1.36768821983251</v>
      </c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 spans="1:26" ht="13" x14ac:dyDescent="0.15">
      <c r="A234" s="131">
        <v>38703</v>
      </c>
      <c r="B234" s="130"/>
      <c r="C234" s="41" t="s">
        <v>11</v>
      </c>
      <c r="D234" s="41"/>
      <c r="E234" s="118">
        <f t="shared" si="15"/>
        <v>11.389000396728989</v>
      </c>
      <c r="F234" s="41">
        <v>26</v>
      </c>
      <c r="G234" s="118">
        <v>254</v>
      </c>
      <c r="H234" s="118">
        <v>242.61099960327101</v>
      </c>
      <c r="I234" s="41">
        <v>1.0156665429996401</v>
      </c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 spans="1:26" ht="13" x14ac:dyDescent="0.15">
      <c r="A235" s="131">
        <v>38680</v>
      </c>
      <c r="B235" s="130"/>
      <c r="C235" s="41" t="s">
        <v>11</v>
      </c>
      <c r="D235" s="41"/>
      <c r="E235" s="118">
        <f t="shared" si="15"/>
        <v>12.859000091552986</v>
      </c>
      <c r="F235" s="41">
        <v>57</v>
      </c>
      <c r="G235" s="118">
        <v>253.1</v>
      </c>
      <c r="H235" s="118">
        <v>240.24099990844701</v>
      </c>
      <c r="I235" s="41">
        <v>1.43039180097733</v>
      </c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 spans="1:26" ht="13" x14ac:dyDescent="0.15">
      <c r="A236" s="131">
        <v>38678</v>
      </c>
      <c r="B236" s="130"/>
      <c r="C236" s="41" t="s">
        <v>11</v>
      </c>
      <c r="D236" s="41"/>
      <c r="E236" s="118">
        <f t="shared" si="15"/>
        <v>14.220000152587971</v>
      </c>
      <c r="F236" s="41">
        <v>45</v>
      </c>
      <c r="G236" s="118">
        <v>258.89999999999998</v>
      </c>
      <c r="H236" s="118">
        <v>244.67999984741201</v>
      </c>
      <c r="I236" s="41">
        <v>0.90950573253209599</v>
      </c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 spans="1:26" ht="13" x14ac:dyDescent="0.15">
      <c r="A237" s="131">
        <v>38648</v>
      </c>
      <c r="B237" s="130"/>
      <c r="C237" s="41" t="s">
        <v>11</v>
      </c>
      <c r="D237" s="41"/>
      <c r="E237" s="118">
        <f t="shared" si="15"/>
        <v>12.766000366211017</v>
      </c>
      <c r="F237" s="41">
        <v>66</v>
      </c>
      <c r="G237" s="118">
        <v>264.3</v>
      </c>
      <c r="H237" s="118">
        <v>251.53399963378899</v>
      </c>
      <c r="I237" s="41">
        <v>0.83093013642569602</v>
      </c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 spans="1:26" ht="13" x14ac:dyDescent="0.15">
      <c r="A238" s="131">
        <v>38600</v>
      </c>
      <c r="B238" s="130"/>
      <c r="C238" s="41" t="s">
        <v>11</v>
      </c>
      <c r="D238" s="41"/>
      <c r="E238" s="118">
        <f t="shared" si="15"/>
        <v>26.597000122070995</v>
      </c>
      <c r="F238" s="41">
        <v>81</v>
      </c>
      <c r="G238" s="118">
        <v>282.2</v>
      </c>
      <c r="H238" s="118">
        <v>255.60299987792899</v>
      </c>
      <c r="I238" s="41">
        <v>1.06746911194959</v>
      </c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 spans="1:26" ht="13" x14ac:dyDescent="0.15">
      <c r="A239" s="131">
        <v>38584</v>
      </c>
      <c r="B239" s="130"/>
      <c r="C239" s="41" t="s">
        <v>11</v>
      </c>
      <c r="D239" s="41"/>
      <c r="E239" s="118">
        <f t="shared" si="15"/>
        <v>14.258997802734996</v>
      </c>
      <c r="F239" s="41">
        <v>52</v>
      </c>
      <c r="G239" s="118">
        <v>275.5</v>
      </c>
      <c r="H239" s="118">
        <v>261.241002197265</v>
      </c>
      <c r="I239" s="41">
        <v>2.8784413797939701</v>
      </c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 spans="1:26" ht="13" x14ac:dyDescent="0.15">
      <c r="A240" s="131">
        <v>38470</v>
      </c>
      <c r="B240" s="130"/>
      <c r="C240" s="41" t="s">
        <v>11</v>
      </c>
      <c r="D240" s="41"/>
      <c r="E240" s="118">
        <f t="shared" si="15"/>
        <v>19.591999969482998</v>
      </c>
      <c r="F240" s="41">
        <v>55</v>
      </c>
      <c r="G240" s="118">
        <v>275.5</v>
      </c>
      <c r="H240" s="118">
        <v>255.908000030517</v>
      </c>
      <c r="I240" s="41">
        <v>0.93762313699107802</v>
      </c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 spans="1:26" ht="13" x14ac:dyDescent="0.15">
      <c r="A241" s="131">
        <v>38456</v>
      </c>
      <c r="B241" s="130"/>
      <c r="C241" s="41" t="s">
        <v>11</v>
      </c>
      <c r="D241" s="41"/>
      <c r="E241" s="118">
        <f t="shared" si="15"/>
        <v>23.526471336216048</v>
      </c>
      <c r="F241" s="41">
        <v>42</v>
      </c>
      <c r="G241" s="118">
        <v>280.10000000000002</v>
      </c>
      <c r="H241" s="118">
        <v>256.57352866378397</v>
      </c>
      <c r="I241" s="41">
        <v>1.82648999057559</v>
      </c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 spans="1:26" ht="13" x14ac:dyDescent="0.15">
      <c r="A242" s="131">
        <v>38422</v>
      </c>
      <c r="B242" s="130"/>
      <c r="C242" s="41" t="s">
        <v>11</v>
      </c>
      <c r="D242" s="41"/>
      <c r="E242" s="118">
        <v>120</v>
      </c>
      <c r="F242" s="41">
        <v>98</v>
      </c>
      <c r="G242" s="118">
        <f>120+H242</f>
        <v>365.92500000000001</v>
      </c>
      <c r="H242" s="118">
        <v>245.92500000000001</v>
      </c>
      <c r="I242" s="41">
        <v>1.2141152156427699</v>
      </c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 spans="1:26" ht="13" x14ac:dyDescent="0.15">
      <c r="A243" s="131">
        <v>38415</v>
      </c>
      <c r="B243" s="130"/>
      <c r="C243" s="41" t="s">
        <v>11</v>
      </c>
      <c r="D243" s="41"/>
      <c r="E243" s="118">
        <v>120</v>
      </c>
      <c r="F243" s="41">
        <v>125</v>
      </c>
      <c r="G243" s="118">
        <f>120+H243</f>
        <v>360.85800003051702</v>
      </c>
      <c r="H243" s="118">
        <v>240.85800003051699</v>
      </c>
      <c r="I243" s="41">
        <v>0.88760040716933897</v>
      </c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 spans="1:26" ht="13" x14ac:dyDescent="0.15">
      <c r="A244" s="131">
        <v>38399</v>
      </c>
      <c r="B244" s="130"/>
      <c r="C244" s="41" t="s">
        <v>11</v>
      </c>
      <c r="D244" s="41"/>
      <c r="E244" s="118">
        <v>120</v>
      </c>
      <c r="F244" s="41">
        <v>109</v>
      </c>
      <c r="G244" s="118">
        <f>120+H244</f>
        <v>359.572726779513</v>
      </c>
      <c r="H244" s="118">
        <v>239.572726779513</v>
      </c>
      <c r="I244" s="41">
        <v>1.0942289936368099</v>
      </c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 spans="1:26" ht="13" x14ac:dyDescent="0.15">
      <c r="A245" s="131">
        <v>38374</v>
      </c>
      <c r="B245" s="130">
        <v>8.1250000000000003E-2</v>
      </c>
      <c r="C245" s="41" t="s">
        <v>11</v>
      </c>
      <c r="D245" s="41"/>
      <c r="E245" s="118">
        <f t="shared" ref="E245:E251" si="16">G245-H245</f>
        <v>133.28900000000002</v>
      </c>
      <c r="F245" s="41">
        <v>68</v>
      </c>
      <c r="G245" s="118">
        <v>372.18900000000002</v>
      </c>
      <c r="H245" s="118">
        <v>238.9</v>
      </c>
      <c r="I245" s="41">
        <v>0.75326020328641796</v>
      </c>
      <c r="J245" s="41" t="s">
        <v>166</v>
      </c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 spans="1:26" ht="13" x14ac:dyDescent="0.15">
      <c r="A246" s="131">
        <v>38367</v>
      </c>
      <c r="B246" s="130">
        <v>0.4548611111111111</v>
      </c>
      <c r="C246" s="41" t="s">
        <v>11</v>
      </c>
      <c r="D246" s="41"/>
      <c r="E246" s="118">
        <f t="shared" si="16"/>
        <v>8.0369996643069896</v>
      </c>
      <c r="F246" s="41">
        <v>25</v>
      </c>
      <c r="G246" s="118">
        <v>253</v>
      </c>
      <c r="H246" s="40">
        <v>244.96300033569301</v>
      </c>
      <c r="I246" s="41">
        <v>0.83745486597359597</v>
      </c>
      <c r="J246" s="134" t="s">
        <v>165</v>
      </c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 spans="1:26" ht="13" x14ac:dyDescent="0.15">
      <c r="A247" s="131">
        <v>38326</v>
      </c>
      <c r="B247" s="130">
        <v>0.45902777777777776</v>
      </c>
      <c r="C247" s="41" t="s">
        <v>11</v>
      </c>
      <c r="D247" s="41"/>
      <c r="E247" s="118">
        <f t="shared" si="16"/>
        <v>4.1430003356940119</v>
      </c>
      <c r="F247" s="118">
        <v>9</v>
      </c>
      <c r="G247" s="118">
        <v>247.9</v>
      </c>
      <c r="H247" s="118">
        <v>243.75699966430599</v>
      </c>
      <c r="I247" s="41">
        <v>0.91665222453195405</v>
      </c>
      <c r="J247" s="41" t="s">
        <v>152</v>
      </c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 spans="1:26" ht="13" x14ac:dyDescent="0.15">
      <c r="A248" s="131">
        <v>38232</v>
      </c>
      <c r="B248" s="130">
        <v>0.45069444444444445</v>
      </c>
      <c r="C248" s="41" t="s">
        <v>11</v>
      </c>
      <c r="D248" s="41"/>
      <c r="E248" s="118">
        <f t="shared" si="16"/>
        <v>9.7032592773439887</v>
      </c>
      <c r="F248" s="118">
        <v>27</v>
      </c>
      <c r="G248" s="118">
        <v>273.8</v>
      </c>
      <c r="H248" s="118">
        <v>264.09674072265602</v>
      </c>
      <c r="I248" s="41">
        <v>1.32562080290034</v>
      </c>
      <c r="J248" s="41" t="s">
        <v>151</v>
      </c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 spans="1:26" ht="13" x14ac:dyDescent="0.15">
      <c r="A249" s="131">
        <v>38230</v>
      </c>
      <c r="B249" s="130"/>
      <c r="C249" s="41" t="s">
        <v>11</v>
      </c>
      <c r="D249" s="41"/>
      <c r="E249" s="118">
        <f t="shared" si="16"/>
        <v>11.662999267578982</v>
      </c>
      <c r="F249" s="118">
        <v>50</v>
      </c>
      <c r="G249" s="118">
        <v>275.39999999999998</v>
      </c>
      <c r="H249" s="118">
        <v>263.737000732421</v>
      </c>
      <c r="I249" s="41">
        <v>1.3229265961791199</v>
      </c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 spans="1:26" ht="13" x14ac:dyDescent="0.15">
      <c r="A250" s="131">
        <v>38038</v>
      </c>
      <c r="B250" s="130"/>
      <c r="C250" s="41" t="s">
        <v>11</v>
      </c>
      <c r="D250" s="41"/>
      <c r="E250" s="118">
        <f t="shared" si="16"/>
        <v>17.777998809815017</v>
      </c>
      <c r="F250" s="118">
        <v>74</v>
      </c>
      <c r="G250" s="118">
        <v>255.4</v>
      </c>
      <c r="H250" s="118">
        <v>237.62200119018499</v>
      </c>
      <c r="I250" s="41">
        <v>0.80691828174914604</v>
      </c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 spans="1:26" ht="13" x14ac:dyDescent="0.15">
      <c r="A251" s="131">
        <v>37990</v>
      </c>
      <c r="B251" s="130"/>
      <c r="C251" s="41" t="s">
        <v>11</v>
      </c>
      <c r="D251" s="41"/>
      <c r="E251" s="118">
        <f t="shared" si="16"/>
        <v>11.713889030173988</v>
      </c>
      <c r="F251" s="118">
        <v>58</v>
      </c>
      <c r="G251" s="118">
        <v>251.7</v>
      </c>
      <c r="H251" s="118">
        <v>239.986110969826</v>
      </c>
      <c r="I251" s="41">
        <v>0.65862672591477101</v>
      </c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 spans="1:26" ht="13" x14ac:dyDescent="0.15">
      <c r="A252" s="126">
        <v>37935</v>
      </c>
      <c r="B252" s="41"/>
      <c r="C252" s="41" t="s">
        <v>11</v>
      </c>
      <c r="D252" s="41"/>
      <c r="E252" s="41">
        <v>120</v>
      </c>
      <c r="F252" s="41">
        <v>69</v>
      </c>
      <c r="G252" s="41">
        <f>120+H252</f>
        <v>361.89081651337199</v>
      </c>
      <c r="H252" s="41">
        <v>241.89081651337199</v>
      </c>
      <c r="I252" s="41">
        <v>1.0121790868396101</v>
      </c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 spans="1:26" ht="13" x14ac:dyDescent="0.15">
      <c r="A253" s="126">
        <v>37862</v>
      </c>
      <c r="B253" s="41"/>
      <c r="C253" s="41" t="s">
        <v>11</v>
      </c>
      <c r="D253" s="41" t="s">
        <v>11</v>
      </c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 spans="1:26" ht="13" x14ac:dyDescent="0.15">
      <c r="A254" s="126">
        <v>37848</v>
      </c>
      <c r="B254" s="41"/>
      <c r="C254" s="41" t="s">
        <v>11</v>
      </c>
      <c r="D254" s="41"/>
      <c r="E254" s="41">
        <v>120</v>
      </c>
      <c r="F254" s="41">
        <v>85</v>
      </c>
      <c r="G254" s="41">
        <f>120+H254</f>
        <v>379.62000122070299</v>
      </c>
      <c r="H254" s="41">
        <v>259.62000122070299</v>
      </c>
      <c r="I254" s="41">
        <v>0.92865371886843995</v>
      </c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 spans="1:26" ht="13" x14ac:dyDescent="0.15">
      <c r="A255" s="126">
        <v>37720</v>
      </c>
      <c r="B255" s="41"/>
      <c r="C255" s="41" t="s">
        <v>37</v>
      </c>
      <c r="D255" s="41"/>
      <c r="E255" s="41">
        <v>0</v>
      </c>
      <c r="F255" s="41">
        <v>0</v>
      </c>
      <c r="G255" s="41">
        <v>0</v>
      </c>
      <c r="H255" s="41"/>
      <c r="I255" s="41"/>
      <c r="J255" s="41" t="s">
        <v>76</v>
      </c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 spans="1:26" ht="13" x14ac:dyDescent="0.15">
      <c r="A256" s="126">
        <v>37704</v>
      </c>
      <c r="B256" s="41"/>
      <c r="C256" s="41" t="s">
        <v>11</v>
      </c>
      <c r="D256" s="41"/>
      <c r="E256" s="41">
        <f t="shared" ref="E256:E267" si="17">G256-H256</f>
        <v>17.072000122070989</v>
      </c>
      <c r="F256" s="41">
        <v>52</v>
      </c>
      <c r="G256" s="41">
        <v>258</v>
      </c>
      <c r="H256" s="41">
        <v>240.92799987792901</v>
      </c>
      <c r="I256" s="41">
        <v>1.35137497471456</v>
      </c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 spans="1:26" ht="13" x14ac:dyDescent="0.15">
      <c r="A257" s="126">
        <v>37688</v>
      </c>
      <c r="B257" s="41"/>
      <c r="C257" s="41" t="s">
        <v>11</v>
      </c>
      <c r="D257" s="41"/>
      <c r="E257" s="41">
        <f t="shared" si="17"/>
        <v>9.1440000915530106</v>
      </c>
      <c r="F257" s="41">
        <v>52</v>
      </c>
      <c r="G257" s="41">
        <v>256</v>
      </c>
      <c r="H257" s="41">
        <v>246.85599990844699</v>
      </c>
      <c r="I257" s="41">
        <v>1.12457218005492</v>
      </c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 spans="1:26" ht="13" x14ac:dyDescent="0.15">
      <c r="A258" s="126">
        <v>37672</v>
      </c>
      <c r="B258" s="41"/>
      <c r="C258" s="41" t="s">
        <v>11</v>
      </c>
      <c r="D258" s="41"/>
      <c r="E258" s="41">
        <f t="shared" si="17"/>
        <v>7.5469385263880042</v>
      </c>
      <c r="F258" s="41">
        <v>40</v>
      </c>
      <c r="G258" s="41">
        <v>250.5</v>
      </c>
      <c r="H258" s="41">
        <v>242.953061473612</v>
      </c>
      <c r="I258" s="41">
        <v>1.27928577656457</v>
      </c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 spans="1:26" ht="13" x14ac:dyDescent="0.15">
      <c r="A259" s="43">
        <v>37640</v>
      </c>
      <c r="B259" s="41"/>
      <c r="C259" s="41" t="s">
        <v>11</v>
      </c>
      <c r="D259" s="41"/>
      <c r="E259" s="41">
        <f t="shared" si="17"/>
        <v>13.503000030518024</v>
      </c>
      <c r="F259" s="41">
        <v>63</v>
      </c>
      <c r="G259" s="41">
        <v>258.3</v>
      </c>
      <c r="H259" s="41">
        <v>244.79699996948199</v>
      </c>
      <c r="I259" s="41">
        <v>1.32901910486081</v>
      </c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 spans="1:26" ht="13" x14ac:dyDescent="0.15">
      <c r="A260" s="132">
        <v>37622</v>
      </c>
      <c r="C260" s="41" t="s">
        <v>11</v>
      </c>
      <c r="E260" s="41">
        <f t="shared" si="17"/>
        <v>15.888000335693988</v>
      </c>
      <c r="F260" s="129">
        <v>93</v>
      </c>
      <c r="G260" s="40">
        <v>255.1</v>
      </c>
      <c r="H260" s="40">
        <v>239.21199966430601</v>
      </c>
      <c r="I260" s="40">
        <v>1.8716990398878799</v>
      </c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 spans="1:26" ht="13" x14ac:dyDescent="0.15">
      <c r="A261" s="132">
        <v>37592</v>
      </c>
      <c r="C261" s="41" t="s">
        <v>11</v>
      </c>
      <c r="E261" s="41">
        <f t="shared" si="17"/>
        <v>7.6010000610359896</v>
      </c>
      <c r="F261" s="129">
        <v>38</v>
      </c>
      <c r="G261" s="40">
        <v>246.7</v>
      </c>
      <c r="H261" s="40">
        <v>239.098999938964</v>
      </c>
      <c r="I261" s="40">
        <v>1.2666101059681001</v>
      </c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 spans="1:26" ht="13" x14ac:dyDescent="0.15">
      <c r="A262" s="132">
        <v>37535</v>
      </c>
      <c r="C262" s="41" t="s">
        <v>11</v>
      </c>
      <c r="E262" s="41">
        <f t="shared" si="17"/>
        <v>12.706863493078004</v>
      </c>
      <c r="F262" s="129">
        <v>78</v>
      </c>
      <c r="G262" s="40">
        <v>264.3</v>
      </c>
      <c r="H262" s="40">
        <v>251.59313650692201</v>
      </c>
      <c r="I262" s="40">
        <v>1.1156865129512801</v>
      </c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 spans="1:26" ht="13" x14ac:dyDescent="0.15">
      <c r="A263" s="132">
        <v>37519</v>
      </c>
      <c r="C263" s="41" t="s">
        <v>11</v>
      </c>
      <c r="E263" s="41">
        <f t="shared" si="17"/>
        <v>16.233332994249992</v>
      </c>
      <c r="F263" s="129">
        <v>70</v>
      </c>
      <c r="G263" s="40">
        <v>271.5</v>
      </c>
      <c r="H263" s="40">
        <v>255.26666700575001</v>
      </c>
      <c r="I263" s="40">
        <v>1.0836161594292899</v>
      </c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 spans="1:26" ht="13" x14ac:dyDescent="0.15">
      <c r="A264" s="132">
        <v>37334</v>
      </c>
      <c r="C264" s="41" t="s">
        <v>11</v>
      </c>
      <c r="E264" s="41">
        <f t="shared" si="17"/>
        <v>17.56399963378999</v>
      </c>
      <c r="F264" s="129">
        <v>93</v>
      </c>
      <c r="G264" s="40">
        <v>256.7</v>
      </c>
      <c r="H264" s="40">
        <v>239.13600036621</v>
      </c>
      <c r="I264" s="40">
        <v>0.72835663078624402</v>
      </c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 spans="1:26" ht="13" x14ac:dyDescent="0.15">
      <c r="A265" s="132">
        <v>37304</v>
      </c>
      <c r="C265" s="41" t="s">
        <v>11</v>
      </c>
      <c r="E265" s="41">
        <f t="shared" si="17"/>
        <v>7.2798168497349991</v>
      </c>
      <c r="F265" s="129">
        <v>37</v>
      </c>
      <c r="G265" s="40">
        <v>249.6</v>
      </c>
      <c r="H265" s="40">
        <v>242.320183150265</v>
      </c>
      <c r="I265" s="40">
        <v>1.0219411800223701</v>
      </c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 spans="1:26" ht="13" x14ac:dyDescent="0.15">
      <c r="A266" s="132">
        <v>37302</v>
      </c>
      <c r="C266" s="41" t="s">
        <v>11</v>
      </c>
      <c r="E266" s="41">
        <f t="shared" si="17"/>
        <v>11.579788110611986</v>
      </c>
      <c r="F266" s="129">
        <v>61</v>
      </c>
      <c r="G266" s="40">
        <v>254.6</v>
      </c>
      <c r="H266" s="40">
        <v>243.02021188938801</v>
      </c>
      <c r="I266" s="40">
        <v>0.95143579715231796</v>
      </c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 spans="1:26" ht="13" x14ac:dyDescent="0.15">
      <c r="A267" s="132">
        <v>37295</v>
      </c>
      <c r="C267" s="41" t="s">
        <v>11</v>
      </c>
      <c r="E267" s="41">
        <f t="shared" si="17"/>
        <v>10.369000091553005</v>
      </c>
      <c r="F267" s="129">
        <v>47</v>
      </c>
      <c r="G267" s="40">
        <v>251.9</v>
      </c>
      <c r="H267" s="40">
        <v>241.530999908447</v>
      </c>
      <c r="I267" s="40">
        <v>0.84423827629931802</v>
      </c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 spans="1:26" ht="13" x14ac:dyDescent="0.15">
      <c r="A268" s="133">
        <v>37263</v>
      </c>
      <c r="C268" s="40" t="s">
        <v>37</v>
      </c>
      <c r="E268" s="40">
        <v>0</v>
      </c>
      <c r="F268" s="40">
        <v>0</v>
      </c>
      <c r="G268" s="40">
        <v>0</v>
      </c>
      <c r="H268" s="40"/>
      <c r="I268" s="40"/>
      <c r="J268" s="40" t="s">
        <v>164</v>
      </c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 spans="1:26" ht="13" x14ac:dyDescent="0.15">
      <c r="A269" s="132">
        <v>37174</v>
      </c>
      <c r="C269" s="40" t="s">
        <v>11</v>
      </c>
      <c r="D269" s="40"/>
      <c r="E269" s="40">
        <f>G269-H269</f>
        <v>17.019999389649001</v>
      </c>
      <c r="F269" s="40">
        <v>65</v>
      </c>
      <c r="G269" s="40">
        <v>269.3</v>
      </c>
      <c r="H269" s="40">
        <v>252.28000061035101</v>
      </c>
      <c r="I269" s="40">
        <v>0.96860695139271702</v>
      </c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 spans="1:26" ht="13" x14ac:dyDescent="0.15">
      <c r="A270" s="132">
        <v>37110</v>
      </c>
      <c r="C270" s="40" t="s">
        <v>37</v>
      </c>
      <c r="D270" s="40" t="s">
        <v>11</v>
      </c>
      <c r="F270" s="40"/>
      <c r="G270" s="40"/>
      <c r="H270" s="40"/>
      <c r="I270" s="40"/>
      <c r="J270" s="40" t="s">
        <v>163</v>
      </c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 spans="1:26" ht="13" x14ac:dyDescent="0.15">
      <c r="A271" s="132">
        <v>37000</v>
      </c>
      <c r="C271" s="40" t="s">
        <v>11</v>
      </c>
      <c r="E271" s="40">
        <f t="shared" ref="E271:E280" si="18">G271-H271</f>
        <v>11.14903831481999</v>
      </c>
      <c r="F271" s="40">
        <v>66</v>
      </c>
      <c r="G271" s="40">
        <v>261.5</v>
      </c>
      <c r="H271" s="40">
        <v>250.35096168518001</v>
      </c>
      <c r="I271" s="40">
        <v>1.6187604647974001</v>
      </c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 spans="1:26" ht="13" x14ac:dyDescent="0.15">
      <c r="A272" s="132">
        <v>36998</v>
      </c>
      <c r="C272" s="40" t="s">
        <v>11</v>
      </c>
      <c r="E272" s="40">
        <f t="shared" si="18"/>
        <v>5.073000793457993</v>
      </c>
      <c r="F272" s="40">
        <v>14</v>
      </c>
      <c r="G272" s="40">
        <v>257.2</v>
      </c>
      <c r="H272" s="40">
        <v>252.126999206542</v>
      </c>
      <c r="I272" s="40">
        <v>1.19840379898612</v>
      </c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 spans="1:26" ht="13" x14ac:dyDescent="0.15">
      <c r="A273" s="132">
        <v>36920</v>
      </c>
      <c r="C273" s="40" t="s">
        <v>11</v>
      </c>
      <c r="E273" s="40">
        <f t="shared" si="18"/>
        <v>7.0440003967289897</v>
      </c>
      <c r="F273" s="40">
        <v>28</v>
      </c>
      <c r="G273" s="40">
        <v>249.2</v>
      </c>
      <c r="H273" s="40">
        <v>242.155999603271</v>
      </c>
      <c r="I273" s="40">
        <v>0.82635576057550797</v>
      </c>
    </row>
    <row r="274" spans="1:26" ht="13" x14ac:dyDescent="0.15">
      <c r="A274" s="132">
        <v>36895</v>
      </c>
      <c r="C274" s="40" t="s">
        <v>11</v>
      </c>
      <c r="E274" s="40">
        <f t="shared" si="18"/>
        <v>12.606000518798993</v>
      </c>
      <c r="F274" s="40">
        <v>53</v>
      </c>
      <c r="G274" s="40">
        <v>250.4</v>
      </c>
      <c r="H274" s="40">
        <v>237.79399948120101</v>
      </c>
      <c r="I274" s="40">
        <v>1.0050689908683901</v>
      </c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 spans="1:26" ht="13" x14ac:dyDescent="0.15">
      <c r="A275" s="132">
        <v>36863</v>
      </c>
      <c r="C275" s="40" t="s">
        <v>11</v>
      </c>
      <c r="E275" s="40">
        <f t="shared" si="18"/>
        <v>11.130000305175997</v>
      </c>
      <c r="F275" s="40">
        <v>52</v>
      </c>
      <c r="G275" s="40">
        <v>250</v>
      </c>
      <c r="H275" s="40">
        <v>238.869999694824</v>
      </c>
      <c r="I275" s="40">
        <v>1.2668462448050899</v>
      </c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 spans="1:26" ht="13" x14ac:dyDescent="0.15">
      <c r="A276" s="132">
        <v>36824</v>
      </c>
      <c r="C276" s="40" t="s">
        <v>11</v>
      </c>
      <c r="E276" s="40">
        <f t="shared" si="18"/>
        <v>5.8229995727540143</v>
      </c>
      <c r="F276" s="40">
        <v>48</v>
      </c>
      <c r="G276" s="40">
        <v>253.9</v>
      </c>
      <c r="H276" s="40">
        <v>248.07700042724599</v>
      </c>
      <c r="I276" s="40">
        <v>0.64122615117179604</v>
      </c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 spans="1:26" ht="13" x14ac:dyDescent="0.15">
      <c r="A277" s="132">
        <v>36808</v>
      </c>
      <c r="C277" s="40" t="s">
        <v>11</v>
      </c>
      <c r="E277" s="40">
        <f t="shared" si="18"/>
        <v>14.091999816894997</v>
      </c>
      <c r="F277" s="40">
        <v>89</v>
      </c>
      <c r="G277" s="40">
        <v>262.8</v>
      </c>
      <c r="H277" s="40">
        <v>248.70800018310501</v>
      </c>
      <c r="I277" s="40">
        <v>1.3872039418880899</v>
      </c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 spans="1:26" ht="13" x14ac:dyDescent="0.15">
      <c r="A278" s="132">
        <v>36790</v>
      </c>
      <c r="C278" s="40" t="s">
        <v>11</v>
      </c>
      <c r="E278" s="40">
        <f t="shared" si="18"/>
        <v>21.633000793457995</v>
      </c>
      <c r="F278" s="40">
        <v>66</v>
      </c>
      <c r="G278" s="40">
        <v>279.7</v>
      </c>
      <c r="H278" s="40">
        <v>258.06699920654199</v>
      </c>
      <c r="I278" s="40">
        <v>1.6769044070322701</v>
      </c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 spans="1:26" ht="13" x14ac:dyDescent="0.15">
      <c r="A279" s="132">
        <v>36776</v>
      </c>
      <c r="C279" s="40" t="s">
        <v>11</v>
      </c>
      <c r="E279" s="40">
        <f t="shared" si="18"/>
        <v>18.558998718261989</v>
      </c>
      <c r="F279" s="40">
        <v>58</v>
      </c>
      <c r="G279" s="40">
        <v>278.39999999999998</v>
      </c>
      <c r="H279" s="40">
        <v>259.84100128173799</v>
      </c>
      <c r="I279" s="40">
        <v>1.4621286582685</v>
      </c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 spans="1:26" ht="13" x14ac:dyDescent="0.15">
      <c r="A280" s="33">
        <v>36742</v>
      </c>
      <c r="C280" s="40" t="s">
        <v>11</v>
      </c>
      <c r="E280" s="40">
        <f t="shared" si="18"/>
        <v>13.343999633789963</v>
      </c>
      <c r="F280" s="40">
        <v>42</v>
      </c>
      <c r="G280" s="40">
        <v>276.89999999999998</v>
      </c>
      <c r="H280" s="40">
        <v>263.55600036621001</v>
      </c>
      <c r="I280" s="40">
        <v>1.6394706896348099</v>
      </c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 spans="1:26" ht="13" x14ac:dyDescent="0.15"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 spans="1:26" ht="13" x14ac:dyDescent="0.15"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 spans="1:26" ht="13" x14ac:dyDescent="0.15"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 spans="1:26" ht="13" x14ac:dyDescent="0.15"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 spans="1:26" ht="13" x14ac:dyDescent="0.15"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 spans="1:26" ht="13" x14ac:dyDescent="0.15"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 spans="1:26" ht="13" x14ac:dyDescent="0.15"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 spans="1:26" ht="13" x14ac:dyDescent="0.15"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 spans="16:26" ht="13" x14ac:dyDescent="0.15"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 spans="16:26" ht="13" x14ac:dyDescent="0.15"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 spans="16:26" ht="13" x14ac:dyDescent="0.15"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 spans="16:26" ht="13" x14ac:dyDescent="0.15"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 spans="16:26" ht="13" x14ac:dyDescent="0.15"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 spans="16:26" ht="13" x14ac:dyDescent="0.15"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 spans="16:26" ht="13" x14ac:dyDescent="0.15"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 spans="16:26" ht="13" x14ac:dyDescent="0.15"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319" spans="16:26" ht="13" x14ac:dyDescent="0.15"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 spans="16:26" ht="13" x14ac:dyDescent="0.15"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 spans="16:26" ht="13" x14ac:dyDescent="0.15"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 spans="16:26" ht="13" x14ac:dyDescent="0.15"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 spans="16:26" ht="13" x14ac:dyDescent="0.15"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 spans="16:26" ht="13" x14ac:dyDescent="0.15"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 spans="16:26" ht="13" x14ac:dyDescent="0.15"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 spans="16:26" ht="13" x14ac:dyDescent="0.15"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 spans="16:26" ht="13" x14ac:dyDescent="0.15"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 spans="16:26" ht="13" x14ac:dyDescent="0.15"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 spans="16:26" ht="13" x14ac:dyDescent="0.15"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 spans="16:26" ht="13" x14ac:dyDescent="0.15"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 spans="16:26" ht="13" x14ac:dyDescent="0.15"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 spans="16:26" ht="13" x14ac:dyDescent="0.15"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 spans="16:26" ht="13" x14ac:dyDescent="0.15"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 spans="16:26" ht="13" x14ac:dyDescent="0.15"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 spans="16:26" ht="13" x14ac:dyDescent="0.15"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 spans="16:26" ht="13" x14ac:dyDescent="0.15"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 spans="16:26" ht="13" x14ac:dyDescent="0.15"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 spans="16:26" ht="13" x14ac:dyDescent="0.15"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 spans="16:26" ht="13" x14ac:dyDescent="0.15"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 spans="16:26" ht="13" x14ac:dyDescent="0.15"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 spans="16:26" ht="13" x14ac:dyDescent="0.15"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 spans="16:26" ht="13" x14ac:dyDescent="0.15"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 spans="16:26" ht="13" x14ac:dyDescent="0.15"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 spans="16:26" ht="13" x14ac:dyDescent="0.15"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 spans="16:26" ht="13" x14ac:dyDescent="0.15"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 spans="16:26" ht="13" x14ac:dyDescent="0.15"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 spans="16:26" ht="13" x14ac:dyDescent="0.15"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 spans="16:26" ht="13" x14ac:dyDescent="0.15"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 spans="16:26" ht="13" x14ac:dyDescent="0.15"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 spans="16:26" ht="13" x14ac:dyDescent="0.15"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 spans="16:26" ht="13" x14ac:dyDescent="0.15"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 spans="16:26" ht="13" x14ac:dyDescent="0.15"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 spans="16:26" ht="13" x14ac:dyDescent="0.15"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 spans="16:26" ht="13" x14ac:dyDescent="0.15"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 spans="16:26" ht="13" x14ac:dyDescent="0.15"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 spans="16:26" ht="13" x14ac:dyDescent="0.15"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75" spans="1:6" ht="13" x14ac:dyDescent="0.15">
      <c r="A375" s="41"/>
      <c r="F375" s="129"/>
    </row>
    <row r="376" spans="1:6" ht="13" x14ac:dyDescent="0.15">
      <c r="A376" s="41"/>
      <c r="F376" s="129"/>
    </row>
    <row r="377" spans="1:6" ht="13" x14ac:dyDescent="0.15">
      <c r="A377" s="41"/>
      <c r="F377" s="129"/>
    </row>
    <row r="378" spans="1:6" ht="13" x14ac:dyDescent="0.15">
      <c r="A378" s="41"/>
      <c r="F378" s="129"/>
    </row>
    <row r="379" spans="1:6" ht="13" x14ac:dyDescent="0.15">
      <c r="A379" s="41"/>
      <c r="F379" s="129"/>
    </row>
    <row r="380" spans="1:6" ht="13" x14ac:dyDescent="0.15">
      <c r="A380" s="41"/>
      <c r="F380" s="129"/>
    </row>
    <row r="381" spans="1:6" ht="13" x14ac:dyDescent="0.15">
      <c r="A381" s="41"/>
      <c r="F381" s="129"/>
    </row>
    <row r="382" spans="1:6" ht="13" x14ac:dyDescent="0.15">
      <c r="A382" s="41"/>
      <c r="F382" s="129"/>
    </row>
    <row r="383" spans="1:6" ht="13" x14ac:dyDescent="0.15">
      <c r="A383" s="41"/>
      <c r="F383" s="129"/>
    </row>
    <row r="384" spans="1:6" ht="13" x14ac:dyDescent="0.15">
      <c r="A384" s="41"/>
      <c r="F384" s="129"/>
    </row>
    <row r="385" spans="1:6" ht="13" x14ac:dyDescent="0.15">
      <c r="A385" s="41"/>
      <c r="F385" s="129"/>
    </row>
    <row r="386" spans="1:6" ht="13" x14ac:dyDescent="0.15">
      <c r="A386" s="41"/>
      <c r="F386" s="129"/>
    </row>
    <row r="387" spans="1:6" ht="13" x14ac:dyDescent="0.15">
      <c r="A387" s="41"/>
      <c r="F387" s="129"/>
    </row>
    <row r="388" spans="1:6" ht="13" x14ac:dyDescent="0.15">
      <c r="A388" s="41"/>
      <c r="F388" s="129"/>
    </row>
    <row r="389" spans="1:6" ht="13" x14ac:dyDescent="0.15">
      <c r="A389" s="41"/>
      <c r="F389" s="129"/>
    </row>
    <row r="390" spans="1:6" ht="13" x14ac:dyDescent="0.15">
      <c r="A390" s="41"/>
      <c r="F390" s="129"/>
    </row>
    <row r="391" spans="1:6" ht="13" x14ac:dyDescent="0.15">
      <c r="A391" s="41"/>
      <c r="F391" s="129"/>
    </row>
    <row r="392" spans="1:6" ht="13" x14ac:dyDescent="0.15">
      <c r="A392" s="41"/>
      <c r="F392" s="129"/>
    </row>
    <row r="393" spans="1:6" ht="13" x14ac:dyDescent="0.15">
      <c r="A393" s="41"/>
      <c r="F393" s="129"/>
    </row>
    <row r="394" spans="1:6" ht="13" x14ac:dyDescent="0.15">
      <c r="A394" s="41"/>
      <c r="F394" s="129"/>
    </row>
    <row r="395" spans="1:6" ht="13" x14ac:dyDescent="0.15">
      <c r="A395" s="41"/>
      <c r="F395" s="129"/>
    </row>
    <row r="396" spans="1:6" ht="13" x14ac:dyDescent="0.15">
      <c r="A396" s="41"/>
      <c r="F396" s="129"/>
    </row>
    <row r="397" spans="1:6" ht="13" x14ac:dyDescent="0.15">
      <c r="A397" s="41"/>
      <c r="F397" s="129"/>
    </row>
    <row r="398" spans="1:6" ht="13" x14ac:dyDescent="0.15">
      <c r="A398" s="41"/>
      <c r="F398" s="129"/>
    </row>
    <row r="399" spans="1:6" ht="13" x14ac:dyDescent="0.15">
      <c r="A399" s="41"/>
      <c r="F399" s="129"/>
    </row>
    <row r="400" spans="1:6" ht="13" x14ac:dyDescent="0.15">
      <c r="A400" s="41"/>
      <c r="F400" s="129"/>
    </row>
    <row r="401" spans="1:6" ht="13" x14ac:dyDescent="0.15">
      <c r="A401" s="41"/>
      <c r="F401" s="129"/>
    </row>
    <row r="402" spans="1:6" ht="13" x14ac:dyDescent="0.15">
      <c r="A402" s="41"/>
      <c r="F402" s="129"/>
    </row>
    <row r="403" spans="1:6" ht="13" x14ac:dyDescent="0.15">
      <c r="A403" s="41"/>
      <c r="F403" s="129"/>
    </row>
    <row r="404" spans="1:6" ht="13" x14ac:dyDescent="0.15">
      <c r="A404" s="41"/>
      <c r="F404" s="129"/>
    </row>
    <row r="405" spans="1:6" ht="13" x14ac:dyDescent="0.15">
      <c r="A405" s="41"/>
      <c r="F405" s="129"/>
    </row>
    <row r="406" spans="1:6" ht="13" x14ac:dyDescent="0.15">
      <c r="A406" s="41"/>
      <c r="F406" s="129"/>
    </row>
    <row r="407" spans="1:6" ht="13" x14ac:dyDescent="0.15">
      <c r="A407" s="41"/>
      <c r="F407" s="129"/>
    </row>
    <row r="408" spans="1:6" ht="13" x14ac:dyDescent="0.15">
      <c r="A408" s="41"/>
      <c r="F408" s="129"/>
    </row>
    <row r="409" spans="1:6" ht="13" x14ac:dyDescent="0.15">
      <c r="A409" s="41"/>
      <c r="F409" s="129"/>
    </row>
    <row r="410" spans="1:6" ht="13" x14ac:dyDescent="0.15">
      <c r="A410" s="41"/>
      <c r="F410" s="129"/>
    </row>
    <row r="411" spans="1:6" ht="13" x14ac:dyDescent="0.15">
      <c r="A411" s="41"/>
      <c r="F411" s="129"/>
    </row>
    <row r="412" spans="1:6" ht="13" x14ac:dyDescent="0.15">
      <c r="A412" s="41"/>
      <c r="F412" s="129"/>
    </row>
    <row r="413" spans="1:6" ht="13" x14ac:dyDescent="0.15">
      <c r="A413" s="41"/>
      <c r="F413" s="129"/>
    </row>
    <row r="414" spans="1:6" ht="13" x14ac:dyDescent="0.15">
      <c r="A414" s="41"/>
      <c r="F414" s="129"/>
    </row>
    <row r="415" spans="1:6" ht="13" x14ac:dyDescent="0.15">
      <c r="A415" s="41"/>
      <c r="F415" s="129"/>
    </row>
    <row r="416" spans="1:6" ht="13" x14ac:dyDescent="0.15">
      <c r="A416" s="41"/>
      <c r="F416" s="129"/>
    </row>
    <row r="417" spans="1:6" ht="13" x14ac:dyDescent="0.15">
      <c r="A417" s="41"/>
      <c r="F417" s="129"/>
    </row>
    <row r="418" spans="1:6" ht="13" x14ac:dyDescent="0.15">
      <c r="A418" s="41"/>
      <c r="F418" s="129"/>
    </row>
    <row r="419" spans="1:6" ht="13" x14ac:dyDescent="0.15">
      <c r="A419" s="41"/>
      <c r="F419" s="129"/>
    </row>
    <row r="420" spans="1:6" ht="13" x14ac:dyDescent="0.15">
      <c r="A420" s="41"/>
      <c r="F420" s="129"/>
    </row>
    <row r="421" spans="1:6" ht="13" x14ac:dyDescent="0.15">
      <c r="A421" s="41"/>
      <c r="F421" s="129"/>
    </row>
    <row r="422" spans="1:6" ht="13" x14ac:dyDescent="0.15">
      <c r="A422" s="41"/>
      <c r="F422" s="129"/>
    </row>
    <row r="423" spans="1:6" ht="13" x14ac:dyDescent="0.15">
      <c r="A423" s="41"/>
      <c r="F423" s="129"/>
    </row>
    <row r="424" spans="1:6" ht="13" x14ac:dyDescent="0.15">
      <c r="A424" s="41"/>
      <c r="F424" s="129"/>
    </row>
    <row r="425" spans="1:6" ht="13" x14ac:dyDescent="0.15">
      <c r="A425" s="41"/>
      <c r="F425" s="129"/>
    </row>
    <row r="426" spans="1:6" ht="13" x14ac:dyDescent="0.15">
      <c r="A426" s="41"/>
      <c r="F426" s="129"/>
    </row>
    <row r="427" spans="1:6" ht="13" x14ac:dyDescent="0.15">
      <c r="A427" s="41"/>
      <c r="F427" s="129"/>
    </row>
    <row r="428" spans="1:6" ht="13" x14ac:dyDescent="0.15">
      <c r="A428" s="41"/>
      <c r="F428" s="129"/>
    </row>
    <row r="429" spans="1:6" ht="13" x14ac:dyDescent="0.15">
      <c r="A429" s="41"/>
      <c r="F429" s="129"/>
    </row>
    <row r="430" spans="1:6" ht="13" x14ac:dyDescent="0.15">
      <c r="A430" s="41"/>
      <c r="F430" s="129"/>
    </row>
    <row r="431" spans="1:6" ht="13" x14ac:dyDescent="0.15">
      <c r="A431" s="41"/>
      <c r="F431" s="129"/>
    </row>
    <row r="432" spans="1:6" ht="13" x14ac:dyDescent="0.15">
      <c r="A432" s="41"/>
      <c r="F432" s="129"/>
    </row>
    <row r="433" spans="1:6" ht="13" x14ac:dyDescent="0.15">
      <c r="A433" s="41"/>
      <c r="F433" s="129"/>
    </row>
    <row r="434" spans="1:6" ht="13" x14ac:dyDescent="0.15">
      <c r="A434" s="41"/>
      <c r="F434" s="129"/>
    </row>
    <row r="435" spans="1:6" ht="13" x14ac:dyDescent="0.15">
      <c r="A435" s="41"/>
      <c r="F435" s="129"/>
    </row>
    <row r="436" spans="1:6" ht="13" x14ac:dyDescent="0.15">
      <c r="A436" s="41"/>
      <c r="F436" s="129"/>
    </row>
    <row r="437" spans="1:6" ht="13" x14ac:dyDescent="0.15">
      <c r="A437" s="41"/>
      <c r="F437" s="129"/>
    </row>
    <row r="438" spans="1:6" ht="13" x14ac:dyDescent="0.15">
      <c r="A438" s="41"/>
      <c r="F438" s="129"/>
    </row>
    <row r="439" spans="1:6" ht="13" x14ac:dyDescent="0.15">
      <c r="A439" s="41"/>
      <c r="F439" s="129"/>
    </row>
    <row r="440" spans="1:6" ht="13" x14ac:dyDescent="0.15">
      <c r="A440" s="41"/>
      <c r="F440" s="129"/>
    </row>
    <row r="441" spans="1:6" ht="13" x14ac:dyDescent="0.15">
      <c r="A441" s="41"/>
      <c r="F441" s="129"/>
    </row>
    <row r="442" spans="1:6" ht="13" x14ac:dyDescent="0.15">
      <c r="A442" s="41"/>
      <c r="F442" s="129"/>
    </row>
    <row r="443" spans="1:6" ht="13" x14ac:dyDescent="0.15">
      <c r="A443" s="41"/>
      <c r="F443" s="129"/>
    </row>
    <row r="444" spans="1:6" ht="13" x14ac:dyDescent="0.15">
      <c r="A444" s="41"/>
      <c r="F444" s="129"/>
    </row>
    <row r="445" spans="1:6" ht="13" x14ac:dyDescent="0.15">
      <c r="A445" s="41"/>
      <c r="F445" s="129"/>
    </row>
    <row r="446" spans="1:6" ht="13" x14ac:dyDescent="0.15">
      <c r="A446" s="41"/>
      <c r="F446" s="129"/>
    </row>
    <row r="447" spans="1:6" ht="13" x14ac:dyDescent="0.15">
      <c r="A447" s="41"/>
      <c r="F447" s="129"/>
    </row>
    <row r="448" spans="1:6" ht="13" x14ac:dyDescent="0.15">
      <c r="A448" s="41"/>
      <c r="F448" s="129"/>
    </row>
    <row r="449" spans="1:6" ht="13" x14ac:dyDescent="0.15">
      <c r="A449" s="41"/>
      <c r="F449" s="129"/>
    </row>
    <row r="450" spans="1:6" ht="13" x14ac:dyDescent="0.15">
      <c r="A450" s="41"/>
      <c r="F450" s="129"/>
    </row>
    <row r="451" spans="1:6" ht="13" x14ac:dyDescent="0.15">
      <c r="A451" s="41"/>
      <c r="F451" s="129"/>
    </row>
    <row r="452" spans="1:6" ht="13" x14ac:dyDescent="0.15">
      <c r="A452" s="41"/>
      <c r="F452" s="129"/>
    </row>
    <row r="453" spans="1:6" ht="13" x14ac:dyDescent="0.15">
      <c r="A453" s="41"/>
      <c r="F453" s="129"/>
    </row>
    <row r="454" spans="1:6" ht="13" x14ac:dyDescent="0.15">
      <c r="A454" s="41"/>
      <c r="F454" s="129"/>
    </row>
    <row r="455" spans="1:6" ht="13" x14ac:dyDescent="0.15">
      <c r="A455" s="41"/>
      <c r="F455" s="129"/>
    </row>
    <row r="456" spans="1:6" ht="13" x14ac:dyDescent="0.15">
      <c r="A456" s="41"/>
      <c r="F456" s="129"/>
    </row>
    <row r="457" spans="1:6" ht="13" x14ac:dyDescent="0.15">
      <c r="A457" s="41"/>
      <c r="F457" s="129"/>
    </row>
    <row r="458" spans="1:6" ht="13" x14ac:dyDescent="0.15">
      <c r="A458" s="41"/>
      <c r="F458" s="129"/>
    </row>
    <row r="459" spans="1:6" ht="13" x14ac:dyDescent="0.15">
      <c r="A459" s="41"/>
      <c r="F459" s="129"/>
    </row>
    <row r="460" spans="1:6" ht="13" x14ac:dyDescent="0.15">
      <c r="A460" s="41"/>
      <c r="F460" s="129"/>
    </row>
    <row r="461" spans="1:6" ht="13" x14ac:dyDescent="0.15">
      <c r="A461" s="41"/>
      <c r="F461" s="129"/>
    </row>
    <row r="462" spans="1:6" ht="13" x14ac:dyDescent="0.15">
      <c r="A462" s="41"/>
      <c r="F462" s="129"/>
    </row>
    <row r="463" spans="1:6" ht="13" x14ac:dyDescent="0.15">
      <c r="A463" s="41"/>
      <c r="F463" s="129"/>
    </row>
    <row r="464" spans="1:6" ht="13" x14ac:dyDescent="0.15">
      <c r="A464" s="41"/>
      <c r="F464" s="129"/>
    </row>
    <row r="465" spans="1:6" ht="13" x14ac:dyDescent="0.15">
      <c r="A465" s="41"/>
      <c r="F465" s="129"/>
    </row>
    <row r="466" spans="1:6" ht="13" x14ac:dyDescent="0.15">
      <c r="A466" s="41"/>
      <c r="F466" s="129"/>
    </row>
    <row r="467" spans="1:6" ht="13" x14ac:dyDescent="0.15">
      <c r="A467" s="41"/>
      <c r="F467" s="129"/>
    </row>
    <row r="468" spans="1:6" ht="13" x14ac:dyDescent="0.15">
      <c r="A468" s="41"/>
      <c r="F468" s="129"/>
    </row>
    <row r="469" spans="1:6" ht="13" x14ac:dyDescent="0.15">
      <c r="A469" s="41"/>
      <c r="F469" s="129"/>
    </row>
    <row r="470" spans="1:6" ht="13" x14ac:dyDescent="0.15">
      <c r="A470" s="41"/>
      <c r="F470" s="129"/>
    </row>
    <row r="471" spans="1:6" ht="13" x14ac:dyDescent="0.15">
      <c r="A471" s="41"/>
      <c r="F471" s="129"/>
    </row>
    <row r="472" spans="1:6" ht="13" x14ac:dyDescent="0.15">
      <c r="A472" s="41"/>
      <c r="F472" s="129"/>
    </row>
    <row r="473" spans="1:6" ht="13" x14ac:dyDescent="0.15">
      <c r="A473" s="41"/>
      <c r="F473" s="129"/>
    </row>
    <row r="474" spans="1:6" ht="13" x14ac:dyDescent="0.15">
      <c r="A474" s="41"/>
      <c r="F474" s="129"/>
    </row>
    <row r="475" spans="1:6" ht="13" x14ac:dyDescent="0.15">
      <c r="A475" s="41"/>
      <c r="F475" s="129"/>
    </row>
    <row r="476" spans="1:6" ht="13" x14ac:dyDescent="0.15">
      <c r="A476" s="41"/>
      <c r="F476" s="129"/>
    </row>
    <row r="477" spans="1:6" ht="13" x14ac:dyDescent="0.15">
      <c r="A477" s="41"/>
      <c r="F477" s="129"/>
    </row>
    <row r="478" spans="1:6" ht="13" x14ac:dyDescent="0.15">
      <c r="A478" s="41"/>
      <c r="F478" s="129"/>
    </row>
    <row r="479" spans="1:6" ht="13" x14ac:dyDescent="0.15">
      <c r="A479" s="41"/>
      <c r="F479" s="129"/>
    </row>
    <row r="480" spans="1:6" ht="13" x14ac:dyDescent="0.15">
      <c r="A480" s="41"/>
      <c r="F480" s="129"/>
    </row>
    <row r="481" spans="1:6" ht="13" x14ac:dyDescent="0.15">
      <c r="A481" s="41"/>
      <c r="F481" s="129"/>
    </row>
    <row r="482" spans="1:6" ht="13" x14ac:dyDescent="0.15">
      <c r="A482" s="41"/>
      <c r="F482" s="129"/>
    </row>
    <row r="483" spans="1:6" ht="13" x14ac:dyDescent="0.15">
      <c r="A483" s="41"/>
      <c r="F483" s="129"/>
    </row>
    <row r="484" spans="1:6" ht="13" x14ac:dyDescent="0.15">
      <c r="A484" s="41"/>
      <c r="F484" s="129"/>
    </row>
    <row r="485" spans="1:6" ht="13" x14ac:dyDescent="0.15">
      <c r="A485" s="41"/>
      <c r="F485" s="129"/>
    </row>
    <row r="486" spans="1:6" ht="13" x14ac:dyDescent="0.15">
      <c r="A486" s="41"/>
      <c r="F486" s="129"/>
    </row>
    <row r="487" spans="1:6" ht="13" x14ac:dyDescent="0.15">
      <c r="A487" s="41"/>
      <c r="F487" s="129"/>
    </row>
    <row r="488" spans="1:6" ht="13" x14ac:dyDescent="0.15">
      <c r="A488" s="41"/>
      <c r="F488" s="129"/>
    </row>
    <row r="489" spans="1:6" ht="13" x14ac:dyDescent="0.15">
      <c r="A489" s="41"/>
      <c r="F489" s="129"/>
    </row>
    <row r="490" spans="1:6" ht="13" x14ac:dyDescent="0.15">
      <c r="A490" s="41"/>
      <c r="F490" s="129"/>
    </row>
    <row r="491" spans="1:6" ht="13" x14ac:dyDescent="0.15">
      <c r="A491" s="41"/>
      <c r="F491" s="129"/>
    </row>
    <row r="492" spans="1:6" ht="13" x14ac:dyDescent="0.15">
      <c r="A492" s="41"/>
      <c r="F492" s="129"/>
    </row>
    <row r="493" spans="1:6" ht="13" x14ac:dyDescent="0.15">
      <c r="A493" s="41"/>
      <c r="F493" s="129"/>
    </row>
    <row r="494" spans="1:6" ht="13" x14ac:dyDescent="0.15">
      <c r="A494" s="41"/>
      <c r="F494" s="129"/>
    </row>
    <row r="495" spans="1:6" ht="13" x14ac:dyDescent="0.15">
      <c r="A495" s="41"/>
      <c r="F495" s="129"/>
    </row>
    <row r="496" spans="1:6" ht="13" x14ac:dyDescent="0.15">
      <c r="A496" s="41"/>
      <c r="F496" s="129"/>
    </row>
    <row r="497" spans="1:6" ht="13" x14ac:dyDescent="0.15">
      <c r="A497" s="41"/>
      <c r="F497" s="129"/>
    </row>
    <row r="498" spans="1:6" ht="13" x14ac:dyDescent="0.15">
      <c r="A498" s="41"/>
      <c r="F498" s="129"/>
    </row>
    <row r="499" spans="1:6" ht="13" x14ac:dyDescent="0.15">
      <c r="A499" s="41"/>
      <c r="F499" s="129"/>
    </row>
    <row r="500" spans="1:6" ht="13" x14ac:dyDescent="0.15">
      <c r="A500" s="41"/>
      <c r="F500" s="129"/>
    </row>
    <row r="501" spans="1:6" ht="13" x14ac:dyDescent="0.15">
      <c r="A501" s="41"/>
      <c r="F501" s="129"/>
    </row>
    <row r="502" spans="1:6" ht="13" x14ac:dyDescent="0.15">
      <c r="A502" s="41"/>
      <c r="F502" s="129"/>
    </row>
    <row r="503" spans="1:6" ht="13" x14ac:dyDescent="0.15">
      <c r="A503" s="41"/>
      <c r="F503" s="129"/>
    </row>
    <row r="504" spans="1:6" ht="13" x14ac:dyDescent="0.15">
      <c r="A504" s="41"/>
      <c r="F504" s="129"/>
    </row>
    <row r="505" spans="1:6" ht="13" x14ac:dyDescent="0.15">
      <c r="A505" s="41"/>
      <c r="F505" s="129"/>
    </row>
    <row r="506" spans="1:6" ht="13" x14ac:dyDescent="0.15">
      <c r="A506" s="41"/>
      <c r="F506" s="129"/>
    </row>
    <row r="507" spans="1:6" ht="13" x14ac:dyDescent="0.15">
      <c r="A507" s="41"/>
      <c r="F507" s="129"/>
    </row>
    <row r="508" spans="1:6" ht="13" x14ac:dyDescent="0.15">
      <c r="A508" s="41"/>
      <c r="F508" s="129"/>
    </row>
    <row r="509" spans="1:6" ht="13" x14ac:dyDescent="0.15">
      <c r="A509" s="41"/>
      <c r="F509" s="129"/>
    </row>
    <row r="510" spans="1:6" ht="13" x14ac:dyDescent="0.15">
      <c r="A510" s="41"/>
      <c r="F510" s="129"/>
    </row>
    <row r="511" spans="1:6" ht="13" x14ac:dyDescent="0.15">
      <c r="A511" s="41"/>
      <c r="F511" s="129"/>
    </row>
    <row r="512" spans="1:6" ht="13" x14ac:dyDescent="0.15">
      <c r="A512" s="41"/>
      <c r="F512" s="129"/>
    </row>
    <row r="513" spans="1:6" ht="13" x14ac:dyDescent="0.15">
      <c r="A513" s="41"/>
      <c r="F513" s="129"/>
    </row>
    <row r="514" spans="1:6" ht="13" x14ac:dyDescent="0.15">
      <c r="A514" s="41"/>
      <c r="F514" s="129"/>
    </row>
    <row r="515" spans="1:6" ht="13" x14ac:dyDescent="0.15">
      <c r="A515" s="41"/>
      <c r="F515" s="129"/>
    </row>
    <row r="516" spans="1:6" ht="13" x14ac:dyDescent="0.15">
      <c r="A516" s="41"/>
      <c r="F516" s="129"/>
    </row>
    <row r="517" spans="1:6" ht="13" x14ac:dyDescent="0.15">
      <c r="A517" s="41"/>
      <c r="F517" s="129"/>
    </row>
    <row r="518" spans="1:6" ht="13" x14ac:dyDescent="0.15">
      <c r="A518" s="41"/>
      <c r="F518" s="129"/>
    </row>
    <row r="519" spans="1:6" ht="13" x14ac:dyDescent="0.15">
      <c r="A519" s="41"/>
      <c r="F519" s="129"/>
    </row>
    <row r="520" spans="1:6" ht="13" x14ac:dyDescent="0.15">
      <c r="A520" s="41"/>
      <c r="F520" s="129"/>
    </row>
    <row r="521" spans="1:6" ht="13" x14ac:dyDescent="0.15">
      <c r="A521" s="41"/>
      <c r="F521" s="129"/>
    </row>
    <row r="522" spans="1:6" ht="13" x14ac:dyDescent="0.15">
      <c r="A522" s="41"/>
      <c r="F522" s="129"/>
    </row>
    <row r="523" spans="1:6" ht="13" x14ac:dyDescent="0.15">
      <c r="A523" s="41"/>
      <c r="F523" s="129"/>
    </row>
    <row r="524" spans="1:6" ht="13" x14ac:dyDescent="0.15">
      <c r="A524" s="41"/>
      <c r="F524" s="129"/>
    </row>
    <row r="525" spans="1:6" ht="13" x14ac:dyDescent="0.15">
      <c r="A525" s="41"/>
      <c r="F525" s="129"/>
    </row>
    <row r="526" spans="1:6" ht="13" x14ac:dyDescent="0.15">
      <c r="A526" s="41"/>
      <c r="F526" s="129"/>
    </row>
    <row r="527" spans="1:6" ht="13" x14ac:dyDescent="0.15">
      <c r="A527" s="41"/>
      <c r="F527" s="129"/>
    </row>
    <row r="528" spans="1:6" ht="13" x14ac:dyDescent="0.15">
      <c r="A528" s="41"/>
      <c r="F528" s="129"/>
    </row>
    <row r="529" spans="1:6" ht="13" x14ac:dyDescent="0.15">
      <c r="A529" s="41"/>
      <c r="F529" s="129"/>
    </row>
    <row r="530" spans="1:6" ht="13" x14ac:dyDescent="0.15">
      <c r="A530" s="41"/>
      <c r="F530" s="129"/>
    </row>
    <row r="531" spans="1:6" ht="13" x14ac:dyDescent="0.15">
      <c r="A531" s="41"/>
      <c r="F531" s="129"/>
    </row>
    <row r="532" spans="1:6" ht="13" x14ac:dyDescent="0.15">
      <c r="A532" s="41"/>
      <c r="F532" s="129"/>
    </row>
    <row r="533" spans="1:6" ht="13" x14ac:dyDescent="0.15">
      <c r="A533" s="41"/>
      <c r="F533" s="129"/>
    </row>
    <row r="534" spans="1:6" ht="13" x14ac:dyDescent="0.15">
      <c r="A534" s="41"/>
      <c r="F534" s="129"/>
    </row>
    <row r="535" spans="1:6" ht="13" x14ac:dyDescent="0.15">
      <c r="A535" s="41"/>
      <c r="F535" s="129"/>
    </row>
    <row r="536" spans="1:6" ht="13" x14ac:dyDescent="0.15">
      <c r="A536" s="41"/>
      <c r="F536" s="129"/>
    </row>
    <row r="537" spans="1:6" ht="13" x14ac:dyDescent="0.15">
      <c r="A537" s="41"/>
      <c r="F537" s="129"/>
    </row>
    <row r="538" spans="1:6" ht="13" x14ac:dyDescent="0.15">
      <c r="A538" s="41"/>
      <c r="F538" s="129"/>
    </row>
    <row r="539" spans="1:6" ht="13" x14ac:dyDescent="0.15">
      <c r="A539" s="41"/>
      <c r="F539" s="129"/>
    </row>
    <row r="540" spans="1:6" ht="13" x14ac:dyDescent="0.15">
      <c r="A540" s="41"/>
      <c r="F540" s="129"/>
    </row>
    <row r="541" spans="1:6" ht="13" x14ac:dyDescent="0.15">
      <c r="A541" s="41"/>
      <c r="F541" s="129"/>
    </row>
    <row r="542" spans="1:6" ht="13" x14ac:dyDescent="0.15">
      <c r="A542" s="41"/>
      <c r="F542" s="129"/>
    </row>
    <row r="543" spans="1:6" ht="13" x14ac:dyDescent="0.15">
      <c r="A543" s="41"/>
      <c r="F543" s="129"/>
    </row>
    <row r="544" spans="1:6" ht="13" x14ac:dyDescent="0.15">
      <c r="A544" s="41"/>
      <c r="F544" s="129"/>
    </row>
    <row r="545" spans="1:6" ht="13" x14ac:dyDescent="0.15">
      <c r="A545" s="41"/>
      <c r="F545" s="129"/>
    </row>
    <row r="546" spans="1:6" ht="13" x14ac:dyDescent="0.15">
      <c r="A546" s="41"/>
      <c r="F546" s="129"/>
    </row>
    <row r="547" spans="1:6" ht="13" x14ac:dyDescent="0.15">
      <c r="A547" s="41"/>
      <c r="F547" s="129"/>
    </row>
    <row r="548" spans="1:6" ht="13" x14ac:dyDescent="0.15">
      <c r="A548" s="41"/>
      <c r="F548" s="129"/>
    </row>
    <row r="549" spans="1:6" ht="13" x14ac:dyDescent="0.15">
      <c r="A549" s="41"/>
      <c r="F549" s="129"/>
    </row>
    <row r="550" spans="1:6" ht="13" x14ac:dyDescent="0.15">
      <c r="A550" s="41"/>
      <c r="F550" s="129"/>
    </row>
    <row r="551" spans="1:6" ht="13" x14ac:dyDescent="0.15">
      <c r="A551" s="41"/>
      <c r="F551" s="129"/>
    </row>
    <row r="552" spans="1:6" ht="13" x14ac:dyDescent="0.15">
      <c r="A552" s="41"/>
      <c r="F552" s="129"/>
    </row>
    <row r="553" spans="1:6" ht="13" x14ac:dyDescent="0.15">
      <c r="A553" s="41"/>
      <c r="F553" s="129"/>
    </row>
    <row r="554" spans="1:6" ht="13" x14ac:dyDescent="0.15">
      <c r="A554" s="41"/>
      <c r="F554" s="129"/>
    </row>
    <row r="555" spans="1:6" ht="13" x14ac:dyDescent="0.15">
      <c r="A555" s="41"/>
      <c r="F555" s="129"/>
    </row>
    <row r="556" spans="1:6" ht="13" x14ac:dyDescent="0.15">
      <c r="A556" s="41"/>
      <c r="F556" s="129"/>
    </row>
    <row r="557" spans="1:6" ht="13" x14ac:dyDescent="0.15">
      <c r="A557" s="41"/>
      <c r="F557" s="129"/>
    </row>
    <row r="558" spans="1:6" ht="13" x14ac:dyDescent="0.15">
      <c r="A558" s="41"/>
      <c r="F558" s="129"/>
    </row>
    <row r="559" spans="1:6" ht="13" x14ac:dyDescent="0.15">
      <c r="A559" s="41"/>
      <c r="F559" s="129"/>
    </row>
    <row r="560" spans="1:6" ht="13" x14ac:dyDescent="0.15">
      <c r="A560" s="41"/>
      <c r="F560" s="129"/>
    </row>
    <row r="561" spans="1:6" ht="13" x14ac:dyDescent="0.15">
      <c r="A561" s="41"/>
      <c r="F561" s="129"/>
    </row>
    <row r="562" spans="1:6" ht="13" x14ac:dyDescent="0.15">
      <c r="A562" s="41"/>
      <c r="F562" s="129"/>
    </row>
    <row r="563" spans="1:6" ht="13" x14ac:dyDescent="0.15">
      <c r="A563" s="41"/>
      <c r="F563" s="129"/>
    </row>
    <row r="564" spans="1:6" ht="13" x14ac:dyDescent="0.15">
      <c r="A564" s="41"/>
      <c r="F564" s="129"/>
    </row>
    <row r="565" spans="1:6" ht="13" x14ac:dyDescent="0.15">
      <c r="A565" s="41"/>
      <c r="F565" s="129"/>
    </row>
    <row r="566" spans="1:6" ht="13" x14ac:dyDescent="0.15">
      <c r="A566" s="41"/>
      <c r="F566" s="129"/>
    </row>
    <row r="567" spans="1:6" ht="13" x14ac:dyDescent="0.15">
      <c r="A567" s="41"/>
      <c r="F567" s="129"/>
    </row>
    <row r="568" spans="1:6" ht="13" x14ac:dyDescent="0.15">
      <c r="A568" s="41"/>
      <c r="F568" s="129"/>
    </row>
    <row r="569" spans="1:6" ht="13" x14ac:dyDescent="0.15">
      <c r="A569" s="41"/>
      <c r="F569" s="129"/>
    </row>
    <row r="570" spans="1:6" ht="13" x14ac:dyDescent="0.15">
      <c r="A570" s="41"/>
      <c r="F570" s="129"/>
    </row>
    <row r="571" spans="1:6" ht="13" x14ac:dyDescent="0.15">
      <c r="A571" s="41"/>
      <c r="F571" s="129"/>
    </row>
    <row r="572" spans="1:6" ht="13" x14ac:dyDescent="0.15">
      <c r="A572" s="41"/>
      <c r="F572" s="129"/>
    </row>
    <row r="573" spans="1:6" ht="13" x14ac:dyDescent="0.15">
      <c r="A573" s="41"/>
      <c r="F573" s="129"/>
    </row>
    <row r="574" spans="1:6" ht="13" x14ac:dyDescent="0.15">
      <c r="A574" s="41"/>
      <c r="F574" s="129"/>
    </row>
    <row r="575" spans="1:6" ht="13" x14ac:dyDescent="0.15">
      <c r="A575" s="41"/>
      <c r="F575" s="129"/>
    </row>
    <row r="576" spans="1:6" ht="13" x14ac:dyDescent="0.15">
      <c r="A576" s="41"/>
      <c r="F576" s="129"/>
    </row>
    <row r="577" spans="1:6" ht="13" x14ac:dyDescent="0.15">
      <c r="A577" s="41"/>
      <c r="F577" s="129"/>
    </row>
    <row r="578" spans="1:6" ht="13" x14ac:dyDescent="0.15">
      <c r="A578" s="41"/>
      <c r="F578" s="129"/>
    </row>
    <row r="579" spans="1:6" ht="13" x14ac:dyDescent="0.15">
      <c r="A579" s="41"/>
      <c r="F579" s="129"/>
    </row>
    <row r="580" spans="1:6" ht="13" x14ac:dyDescent="0.15">
      <c r="A580" s="41"/>
      <c r="F580" s="129"/>
    </row>
    <row r="581" spans="1:6" ht="13" x14ac:dyDescent="0.15">
      <c r="A581" s="41"/>
      <c r="F581" s="129"/>
    </row>
    <row r="582" spans="1:6" ht="13" x14ac:dyDescent="0.15">
      <c r="A582" s="41"/>
      <c r="F582" s="129"/>
    </row>
    <row r="583" spans="1:6" ht="13" x14ac:dyDescent="0.15">
      <c r="A583" s="41"/>
      <c r="F583" s="129"/>
    </row>
    <row r="584" spans="1:6" ht="13" x14ac:dyDescent="0.15">
      <c r="A584" s="41"/>
      <c r="F584" s="129"/>
    </row>
    <row r="585" spans="1:6" ht="13" x14ac:dyDescent="0.15">
      <c r="A585" s="41"/>
      <c r="F585" s="129"/>
    </row>
    <row r="586" spans="1:6" ht="13" x14ac:dyDescent="0.15">
      <c r="A586" s="41"/>
      <c r="F586" s="129"/>
    </row>
    <row r="587" spans="1:6" ht="13" x14ac:dyDescent="0.15">
      <c r="A587" s="41"/>
      <c r="F587" s="129"/>
    </row>
    <row r="588" spans="1:6" ht="13" x14ac:dyDescent="0.15">
      <c r="A588" s="41"/>
      <c r="F588" s="129"/>
    </row>
    <row r="589" spans="1:6" ht="13" x14ac:dyDescent="0.15">
      <c r="A589" s="41"/>
      <c r="F589" s="129"/>
    </row>
    <row r="590" spans="1:6" ht="13" x14ac:dyDescent="0.15">
      <c r="A590" s="41"/>
      <c r="F590" s="129"/>
    </row>
    <row r="591" spans="1:6" ht="13" x14ac:dyDescent="0.15">
      <c r="A591" s="41"/>
      <c r="F591" s="129"/>
    </row>
    <row r="592" spans="1:6" ht="13" x14ac:dyDescent="0.15">
      <c r="A592" s="41"/>
      <c r="F592" s="129"/>
    </row>
    <row r="593" spans="1:6" ht="13" x14ac:dyDescent="0.15">
      <c r="A593" s="41"/>
      <c r="F593" s="129"/>
    </row>
    <row r="594" spans="1:6" ht="13" x14ac:dyDescent="0.15">
      <c r="A594" s="41"/>
      <c r="F594" s="129"/>
    </row>
    <row r="595" spans="1:6" ht="13" x14ac:dyDescent="0.15">
      <c r="A595" s="41"/>
      <c r="F595" s="129"/>
    </row>
    <row r="596" spans="1:6" ht="13" x14ac:dyDescent="0.15">
      <c r="A596" s="41"/>
      <c r="F596" s="129"/>
    </row>
    <row r="597" spans="1:6" ht="13" x14ac:dyDescent="0.15">
      <c r="A597" s="41"/>
      <c r="F597" s="129"/>
    </row>
    <row r="598" spans="1:6" ht="13" x14ac:dyDescent="0.15">
      <c r="A598" s="41"/>
      <c r="F598" s="129"/>
    </row>
    <row r="599" spans="1:6" ht="13" x14ac:dyDescent="0.15">
      <c r="A599" s="41"/>
      <c r="F599" s="129"/>
    </row>
    <row r="600" spans="1:6" ht="13" x14ac:dyDescent="0.15">
      <c r="A600" s="41"/>
      <c r="F600" s="129"/>
    </row>
    <row r="601" spans="1:6" ht="13" x14ac:dyDescent="0.15">
      <c r="A601" s="41"/>
      <c r="F601" s="129"/>
    </row>
    <row r="602" spans="1:6" ht="13" x14ac:dyDescent="0.15">
      <c r="A602" s="41"/>
      <c r="F602" s="129"/>
    </row>
    <row r="603" spans="1:6" ht="13" x14ac:dyDescent="0.15">
      <c r="A603" s="41"/>
      <c r="F603" s="129"/>
    </row>
    <row r="604" spans="1:6" ht="13" x14ac:dyDescent="0.15">
      <c r="A604" s="41"/>
      <c r="F604" s="129"/>
    </row>
    <row r="605" spans="1:6" ht="13" x14ac:dyDescent="0.15">
      <c r="A605" s="41"/>
      <c r="F605" s="129"/>
    </row>
    <row r="606" spans="1:6" ht="13" x14ac:dyDescent="0.15">
      <c r="A606" s="41"/>
      <c r="F606" s="129"/>
    </row>
    <row r="607" spans="1:6" ht="13" x14ac:dyDescent="0.15">
      <c r="A607" s="41"/>
      <c r="F607" s="129"/>
    </row>
    <row r="608" spans="1:6" ht="13" x14ac:dyDescent="0.15">
      <c r="A608" s="41"/>
      <c r="F608" s="129"/>
    </row>
    <row r="609" spans="1:6" ht="13" x14ac:dyDescent="0.15">
      <c r="A609" s="41"/>
      <c r="F609" s="129"/>
    </row>
    <row r="610" spans="1:6" ht="13" x14ac:dyDescent="0.15">
      <c r="A610" s="41"/>
      <c r="F610" s="129"/>
    </row>
    <row r="611" spans="1:6" ht="13" x14ac:dyDescent="0.15">
      <c r="A611" s="41"/>
      <c r="F611" s="129"/>
    </row>
    <row r="612" spans="1:6" ht="13" x14ac:dyDescent="0.15">
      <c r="A612" s="41"/>
      <c r="F612" s="129"/>
    </row>
    <row r="613" spans="1:6" ht="13" x14ac:dyDescent="0.15">
      <c r="A613" s="41"/>
      <c r="F613" s="129"/>
    </row>
    <row r="614" spans="1:6" ht="13" x14ac:dyDescent="0.15">
      <c r="A614" s="41"/>
      <c r="F614" s="129"/>
    </row>
    <row r="615" spans="1:6" ht="13" x14ac:dyDescent="0.15">
      <c r="A615" s="41"/>
      <c r="F615" s="129"/>
    </row>
    <row r="616" spans="1:6" ht="13" x14ac:dyDescent="0.15">
      <c r="A616" s="41"/>
      <c r="F616" s="129"/>
    </row>
    <row r="617" spans="1:6" ht="13" x14ac:dyDescent="0.15">
      <c r="A617" s="41"/>
      <c r="F617" s="129"/>
    </row>
    <row r="618" spans="1:6" ht="13" x14ac:dyDescent="0.15">
      <c r="A618" s="41"/>
      <c r="F618" s="129"/>
    </row>
    <row r="619" spans="1:6" ht="13" x14ac:dyDescent="0.15">
      <c r="A619" s="41"/>
      <c r="F619" s="129"/>
    </row>
    <row r="620" spans="1:6" ht="13" x14ac:dyDescent="0.15">
      <c r="A620" s="41"/>
      <c r="F620" s="129"/>
    </row>
    <row r="621" spans="1:6" ht="13" x14ac:dyDescent="0.15">
      <c r="A621" s="41"/>
      <c r="F621" s="129"/>
    </row>
    <row r="622" spans="1:6" ht="13" x14ac:dyDescent="0.15">
      <c r="A622" s="41"/>
      <c r="F622" s="129"/>
    </row>
    <row r="623" spans="1:6" ht="13" x14ac:dyDescent="0.15">
      <c r="A623" s="41"/>
      <c r="F623" s="129"/>
    </row>
    <row r="624" spans="1:6" ht="13" x14ac:dyDescent="0.15">
      <c r="A624" s="41"/>
      <c r="F624" s="129"/>
    </row>
    <row r="625" spans="1:6" ht="13" x14ac:dyDescent="0.15">
      <c r="A625" s="41"/>
      <c r="F625" s="129"/>
    </row>
    <row r="626" spans="1:6" ht="13" x14ac:dyDescent="0.15">
      <c r="A626" s="41"/>
      <c r="F626" s="129"/>
    </row>
    <row r="627" spans="1:6" ht="13" x14ac:dyDescent="0.15">
      <c r="A627" s="41"/>
      <c r="F627" s="129"/>
    </row>
    <row r="628" spans="1:6" ht="13" x14ac:dyDescent="0.15">
      <c r="A628" s="41"/>
      <c r="F628" s="129"/>
    </row>
    <row r="629" spans="1:6" ht="13" x14ac:dyDescent="0.15">
      <c r="A629" s="41"/>
      <c r="F629" s="129"/>
    </row>
    <row r="630" spans="1:6" ht="13" x14ac:dyDescent="0.15">
      <c r="A630" s="41"/>
      <c r="F630" s="129"/>
    </row>
    <row r="631" spans="1:6" ht="13" x14ac:dyDescent="0.15">
      <c r="A631" s="41"/>
      <c r="F631" s="129"/>
    </row>
    <row r="632" spans="1:6" ht="13" x14ac:dyDescent="0.15">
      <c r="A632" s="41"/>
      <c r="F632" s="129"/>
    </row>
    <row r="633" spans="1:6" ht="13" x14ac:dyDescent="0.15">
      <c r="A633" s="41"/>
      <c r="F633" s="129"/>
    </row>
    <row r="634" spans="1:6" ht="13" x14ac:dyDescent="0.15">
      <c r="A634" s="41"/>
      <c r="F634" s="129"/>
    </row>
    <row r="635" spans="1:6" ht="13" x14ac:dyDescent="0.15">
      <c r="A635" s="41"/>
      <c r="F635" s="129"/>
    </row>
    <row r="636" spans="1:6" ht="13" x14ac:dyDescent="0.15">
      <c r="A636" s="41"/>
      <c r="F636" s="129"/>
    </row>
    <row r="637" spans="1:6" ht="13" x14ac:dyDescent="0.15">
      <c r="A637" s="41"/>
      <c r="F637" s="129"/>
    </row>
    <row r="638" spans="1:6" ht="13" x14ac:dyDescent="0.15">
      <c r="A638" s="41"/>
      <c r="F638" s="129"/>
    </row>
    <row r="639" spans="1:6" ht="13" x14ac:dyDescent="0.15">
      <c r="A639" s="41"/>
      <c r="F639" s="129"/>
    </row>
    <row r="640" spans="1:6" ht="13" x14ac:dyDescent="0.15">
      <c r="A640" s="41"/>
      <c r="F640" s="129"/>
    </row>
    <row r="641" spans="1:6" ht="13" x14ac:dyDescent="0.15">
      <c r="A641" s="41"/>
      <c r="F641" s="129"/>
    </row>
    <row r="642" spans="1:6" ht="13" x14ac:dyDescent="0.15">
      <c r="A642" s="41"/>
      <c r="F642" s="129"/>
    </row>
    <row r="643" spans="1:6" ht="13" x14ac:dyDescent="0.15">
      <c r="A643" s="41"/>
      <c r="F643" s="129"/>
    </row>
    <row r="644" spans="1:6" ht="13" x14ac:dyDescent="0.15">
      <c r="A644" s="41"/>
      <c r="F644" s="129"/>
    </row>
    <row r="645" spans="1:6" ht="13" x14ac:dyDescent="0.15">
      <c r="A645" s="41"/>
      <c r="F645" s="129"/>
    </row>
    <row r="646" spans="1:6" ht="13" x14ac:dyDescent="0.15">
      <c r="A646" s="41"/>
      <c r="F646" s="129"/>
    </row>
    <row r="647" spans="1:6" ht="13" x14ac:dyDescent="0.15">
      <c r="A647" s="41"/>
      <c r="F647" s="129"/>
    </row>
    <row r="648" spans="1:6" ht="13" x14ac:dyDescent="0.15">
      <c r="A648" s="41"/>
      <c r="F648" s="129"/>
    </row>
    <row r="649" spans="1:6" ht="13" x14ac:dyDescent="0.15">
      <c r="A649" s="41"/>
      <c r="F649" s="129"/>
    </row>
    <row r="650" spans="1:6" ht="13" x14ac:dyDescent="0.15">
      <c r="A650" s="41"/>
      <c r="F650" s="129"/>
    </row>
    <row r="651" spans="1:6" ht="13" x14ac:dyDescent="0.15">
      <c r="A651" s="41"/>
      <c r="F651" s="129"/>
    </row>
    <row r="652" spans="1:6" ht="13" x14ac:dyDescent="0.15">
      <c r="A652" s="41"/>
      <c r="F652" s="129"/>
    </row>
    <row r="653" spans="1:6" ht="13" x14ac:dyDescent="0.15">
      <c r="A653" s="41"/>
      <c r="F653" s="129"/>
    </row>
    <row r="654" spans="1:6" ht="13" x14ac:dyDescent="0.15">
      <c r="A654" s="41"/>
      <c r="F654" s="129"/>
    </row>
    <row r="655" spans="1:6" ht="13" x14ac:dyDescent="0.15">
      <c r="A655" s="41"/>
      <c r="F655" s="129"/>
    </row>
    <row r="656" spans="1:6" ht="13" x14ac:dyDescent="0.15">
      <c r="A656" s="41"/>
      <c r="F656" s="129"/>
    </row>
    <row r="657" spans="1:6" ht="13" x14ac:dyDescent="0.15">
      <c r="A657" s="41"/>
      <c r="F657" s="129"/>
    </row>
    <row r="658" spans="1:6" ht="13" x14ac:dyDescent="0.15">
      <c r="A658" s="41"/>
      <c r="F658" s="129"/>
    </row>
    <row r="659" spans="1:6" ht="13" x14ac:dyDescent="0.15">
      <c r="A659" s="41"/>
      <c r="F659" s="129"/>
    </row>
    <row r="660" spans="1:6" ht="13" x14ac:dyDescent="0.15">
      <c r="A660" s="41"/>
      <c r="F660" s="129"/>
    </row>
    <row r="661" spans="1:6" ht="13" x14ac:dyDescent="0.15">
      <c r="A661" s="41"/>
      <c r="F661" s="129"/>
    </row>
    <row r="662" spans="1:6" ht="13" x14ac:dyDescent="0.15">
      <c r="A662" s="41"/>
      <c r="F662" s="129"/>
    </row>
    <row r="663" spans="1:6" ht="13" x14ac:dyDescent="0.15">
      <c r="A663" s="41"/>
      <c r="F663" s="129"/>
    </row>
    <row r="664" spans="1:6" ht="13" x14ac:dyDescent="0.15">
      <c r="A664" s="41"/>
      <c r="F664" s="129"/>
    </row>
    <row r="665" spans="1:6" ht="13" x14ac:dyDescent="0.15">
      <c r="A665" s="41"/>
      <c r="F665" s="129"/>
    </row>
    <row r="666" spans="1:6" ht="13" x14ac:dyDescent="0.15">
      <c r="A666" s="41"/>
      <c r="F666" s="129"/>
    </row>
    <row r="667" spans="1:6" ht="13" x14ac:dyDescent="0.15">
      <c r="A667" s="41"/>
      <c r="F667" s="129"/>
    </row>
    <row r="668" spans="1:6" ht="13" x14ac:dyDescent="0.15">
      <c r="A668" s="41"/>
      <c r="F668" s="129"/>
    </row>
    <row r="669" spans="1:6" ht="13" x14ac:dyDescent="0.15">
      <c r="A669" s="41"/>
      <c r="F669" s="129"/>
    </row>
    <row r="670" spans="1:6" ht="13" x14ac:dyDescent="0.15">
      <c r="A670" s="41"/>
      <c r="F670" s="129"/>
    </row>
    <row r="671" spans="1:6" ht="13" x14ac:dyDescent="0.15">
      <c r="A671" s="41"/>
      <c r="F671" s="129"/>
    </row>
    <row r="672" spans="1:6" ht="13" x14ac:dyDescent="0.15">
      <c r="A672" s="41"/>
      <c r="F672" s="129"/>
    </row>
    <row r="673" spans="1:6" ht="13" x14ac:dyDescent="0.15">
      <c r="A673" s="41"/>
      <c r="F673" s="129"/>
    </row>
    <row r="674" spans="1:6" ht="13" x14ac:dyDescent="0.15">
      <c r="A674" s="41"/>
      <c r="F674" s="129"/>
    </row>
    <row r="675" spans="1:6" ht="13" x14ac:dyDescent="0.15">
      <c r="A675" s="41"/>
      <c r="F675" s="129"/>
    </row>
    <row r="676" spans="1:6" ht="13" x14ac:dyDescent="0.15">
      <c r="A676" s="41"/>
      <c r="F676" s="129"/>
    </row>
    <row r="677" spans="1:6" ht="13" x14ac:dyDescent="0.15">
      <c r="A677" s="41"/>
      <c r="F677" s="129"/>
    </row>
    <row r="678" spans="1:6" ht="13" x14ac:dyDescent="0.15">
      <c r="A678" s="41"/>
      <c r="F678" s="129"/>
    </row>
    <row r="679" spans="1:6" ht="13" x14ac:dyDescent="0.15">
      <c r="A679" s="41"/>
      <c r="F679" s="129"/>
    </row>
    <row r="680" spans="1:6" ht="13" x14ac:dyDescent="0.15">
      <c r="A680" s="41"/>
      <c r="F680" s="129"/>
    </row>
    <row r="681" spans="1:6" ht="13" x14ac:dyDescent="0.15">
      <c r="A681" s="41"/>
      <c r="F681" s="129"/>
    </row>
    <row r="682" spans="1:6" ht="13" x14ac:dyDescent="0.15">
      <c r="A682" s="41"/>
      <c r="F682" s="129"/>
    </row>
    <row r="683" spans="1:6" ht="13" x14ac:dyDescent="0.15">
      <c r="A683" s="41"/>
      <c r="F683" s="129"/>
    </row>
    <row r="684" spans="1:6" ht="13" x14ac:dyDescent="0.15">
      <c r="A684" s="41"/>
      <c r="F684" s="129"/>
    </row>
    <row r="685" spans="1:6" ht="13" x14ac:dyDescent="0.15">
      <c r="A685" s="41"/>
      <c r="F685" s="129"/>
    </row>
    <row r="686" spans="1:6" ht="13" x14ac:dyDescent="0.15">
      <c r="A686" s="41"/>
      <c r="F686" s="129"/>
    </row>
    <row r="687" spans="1:6" ht="13" x14ac:dyDescent="0.15">
      <c r="A687" s="41"/>
      <c r="F687" s="129"/>
    </row>
    <row r="688" spans="1:6" ht="13" x14ac:dyDescent="0.15">
      <c r="A688" s="41"/>
      <c r="F688" s="129"/>
    </row>
    <row r="689" spans="1:6" ht="13" x14ac:dyDescent="0.15">
      <c r="A689" s="41"/>
      <c r="F689" s="129"/>
    </row>
    <row r="690" spans="1:6" ht="13" x14ac:dyDescent="0.15">
      <c r="A690" s="41"/>
      <c r="F690" s="129"/>
    </row>
    <row r="691" spans="1:6" ht="13" x14ac:dyDescent="0.15">
      <c r="A691" s="41"/>
      <c r="F691" s="129"/>
    </row>
    <row r="692" spans="1:6" ht="13" x14ac:dyDescent="0.15">
      <c r="A692" s="41"/>
      <c r="F692" s="129"/>
    </row>
    <row r="693" spans="1:6" ht="13" x14ac:dyDescent="0.15">
      <c r="A693" s="41"/>
      <c r="F693" s="129"/>
    </row>
    <row r="694" spans="1:6" ht="13" x14ac:dyDescent="0.15">
      <c r="A694" s="41"/>
      <c r="F694" s="129"/>
    </row>
    <row r="695" spans="1:6" ht="13" x14ac:dyDescent="0.15">
      <c r="A695" s="41"/>
      <c r="F695" s="129"/>
    </row>
    <row r="696" spans="1:6" ht="13" x14ac:dyDescent="0.15">
      <c r="A696" s="41"/>
      <c r="F696" s="129"/>
    </row>
    <row r="697" spans="1:6" ht="13" x14ac:dyDescent="0.15">
      <c r="A697" s="41"/>
      <c r="F697" s="129"/>
    </row>
    <row r="698" spans="1:6" ht="13" x14ac:dyDescent="0.15">
      <c r="A698" s="41"/>
      <c r="F698" s="129"/>
    </row>
    <row r="699" spans="1:6" ht="13" x14ac:dyDescent="0.15">
      <c r="A699" s="41"/>
      <c r="F699" s="129"/>
    </row>
    <row r="700" spans="1:6" ht="13" x14ac:dyDescent="0.15">
      <c r="A700" s="41"/>
      <c r="F700" s="129"/>
    </row>
    <row r="701" spans="1:6" ht="13" x14ac:dyDescent="0.15">
      <c r="A701" s="41"/>
      <c r="F701" s="129"/>
    </row>
    <row r="702" spans="1:6" ht="13" x14ac:dyDescent="0.15">
      <c r="A702" s="41"/>
      <c r="F702" s="129"/>
    </row>
    <row r="703" spans="1:6" ht="13" x14ac:dyDescent="0.15">
      <c r="A703" s="41"/>
      <c r="F703" s="129"/>
    </row>
    <row r="704" spans="1:6" ht="13" x14ac:dyDescent="0.15">
      <c r="A704" s="41"/>
      <c r="F704" s="129"/>
    </row>
    <row r="705" spans="1:6" ht="13" x14ac:dyDescent="0.15">
      <c r="A705" s="41"/>
      <c r="F705" s="129"/>
    </row>
    <row r="706" spans="1:6" ht="13" x14ac:dyDescent="0.15">
      <c r="A706" s="41"/>
      <c r="F706" s="129"/>
    </row>
    <row r="707" spans="1:6" ht="13" x14ac:dyDescent="0.15">
      <c r="A707" s="41"/>
      <c r="F707" s="129"/>
    </row>
    <row r="708" spans="1:6" ht="13" x14ac:dyDescent="0.15">
      <c r="A708" s="41"/>
      <c r="F708" s="129"/>
    </row>
    <row r="709" spans="1:6" ht="13" x14ac:dyDescent="0.15">
      <c r="A709" s="41"/>
      <c r="F709" s="129"/>
    </row>
    <row r="710" spans="1:6" ht="13" x14ac:dyDescent="0.15">
      <c r="A710" s="41"/>
      <c r="F710" s="129"/>
    </row>
    <row r="711" spans="1:6" ht="13" x14ac:dyDescent="0.15">
      <c r="A711" s="41"/>
      <c r="F711" s="129"/>
    </row>
    <row r="712" spans="1:6" ht="13" x14ac:dyDescent="0.15">
      <c r="A712" s="41"/>
      <c r="F712" s="129"/>
    </row>
    <row r="713" spans="1:6" ht="13" x14ac:dyDescent="0.15">
      <c r="A713" s="41"/>
      <c r="F713" s="129"/>
    </row>
    <row r="714" spans="1:6" ht="13" x14ac:dyDescent="0.15">
      <c r="A714" s="41"/>
      <c r="F714" s="129"/>
    </row>
    <row r="715" spans="1:6" ht="13" x14ac:dyDescent="0.15">
      <c r="A715" s="41"/>
      <c r="F715" s="129"/>
    </row>
    <row r="716" spans="1:6" ht="13" x14ac:dyDescent="0.15">
      <c r="A716" s="41"/>
      <c r="F716" s="129"/>
    </row>
    <row r="717" spans="1:6" ht="13" x14ac:dyDescent="0.15">
      <c r="A717" s="41"/>
      <c r="F717" s="129"/>
    </row>
    <row r="718" spans="1:6" ht="13" x14ac:dyDescent="0.15">
      <c r="A718" s="41"/>
      <c r="F718" s="129"/>
    </row>
    <row r="719" spans="1:6" ht="13" x14ac:dyDescent="0.15">
      <c r="A719" s="41"/>
      <c r="F719" s="129"/>
    </row>
    <row r="720" spans="1:6" ht="13" x14ac:dyDescent="0.15">
      <c r="A720" s="41"/>
      <c r="F720" s="129"/>
    </row>
    <row r="721" spans="1:6" ht="13" x14ac:dyDescent="0.15">
      <c r="A721" s="41"/>
      <c r="F721" s="129"/>
    </row>
    <row r="722" spans="1:6" ht="13" x14ac:dyDescent="0.15">
      <c r="A722" s="41"/>
      <c r="F722" s="129"/>
    </row>
    <row r="723" spans="1:6" ht="13" x14ac:dyDescent="0.15">
      <c r="A723" s="41"/>
      <c r="F723" s="129"/>
    </row>
    <row r="724" spans="1:6" ht="13" x14ac:dyDescent="0.15">
      <c r="A724" s="41"/>
      <c r="F724" s="129"/>
    </row>
    <row r="725" spans="1:6" ht="13" x14ac:dyDescent="0.15">
      <c r="A725" s="41"/>
      <c r="F725" s="129"/>
    </row>
    <row r="726" spans="1:6" ht="13" x14ac:dyDescent="0.15">
      <c r="A726" s="41"/>
      <c r="F726" s="129"/>
    </row>
    <row r="727" spans="1:6" ht="13" x14ac:dyDescent="0.15">
      <c r="A727" s="41"/>
      <c r="F727" s="129"/>
    </row>
    <row r="728" spans="1:6" ht="13" x14ac:dyDescent="0.15">
      <c r="A728" s="41"/>
      <c r="F728" s="129"/>
    </row>
    <row r="729" spans="1:6" ht="13" x14ac:dyDescent="0.15">
      <c r="A729" s="41"/>
      <c r="F729" s="129"/>
    </row>
    <row r="730" spans="1:6" ht="13" x14ac:dyDescent="0.15">
      <c r="A730" s="41"/>
      <c r="F730" s="129"/>
    </row>
    <row r="731" spans="1:6" ht="13" x14ac:dyDescent="0.15">
      <c r="A731" s="41"/>
      <c r="F731" s="129"/>
    </row>
    <row r="732" spans="1:6" ht="13" x14ac:dyDescent="0.15">
      <c r="A732" s="41"/>
      <c r="F732" s="129"/>
    </row>
    <row r="733" spans="1:6" ht="13" x14ac:dyDescent="0.15">
      <c r="A733" s="41"/>
      <c r="F733" s="129"/>
    </row>
    <row r="734" spans="1:6" ht="13" x14ac:dyDescent="0.15">
      <c r="A734" s="41"/>
      <c r="F734" s="129"/>
    </row>
    <row r="735" spans="1:6" ht="13" x14ac:dyDescent="0.15">
      <c r="A735" s="41"/>
      <c r="F735" s="129"/>
    </row>
    <row r="736" spans="1:6" ht="13" x14ac:dyDescent="0.15">
      <c r="A736" s="41"/>
      <c r="F736" s="129"/>
    </row>
    <row r="737" spans="1:6" ht="13" x14ac:dyDescent="0.15">
      <c r="A737" s="41"/>
      <c r="F737" s="129"/>
    </row>
    <row r="738" spans="1:6" ht="13" x14ac:dyDescent="0.15">
      <c r="A738" s="41"/>
      <c r="F738" s="129"/>
    </row>
    <row r="739" spans="1:6" ht="13" x14ac:dyDescent="0.15">
      <c r="A739" s="41"/>
      <c r="F739" s="129"/>
    </row>
    <row r="740" spans="1:6" ht="13" x14ac:dyDescent="0.15">
      <c r="A740" s="41"/>
      <c r="F740" s="129"/>
    </row>
    <row r="741" spans="1:6" ht="13" x14ac:dyDescent="0.15">
      <c r="A741" s="41"/>
      <c r="F741" s="129"/>
    </row>
    <row r="742" spans="1:6" ht="13" x14ac:dyDescent="0.15">
      <c r="A742" s="41"/>
      <c r="F742" s="129"/>
    </row>
    <row r="743" spans="1:6" ht="13" x14ac:dyDescent="0.15">
      <c r="A743" s="41"/>
      <c r="F743" s="129"/>
    </row>
    <row r="744" spans="1:6" ht="13" x14ac:dyDescent="0.15">
      <c r="A744" s="41"/>
      <c r="F744" s="129"/>
    </row>
    <row r="745" spans="1:6" ht="13" x14ac:dyDescent="0.15">
      <c r="A745" s="41"/>
      <c r="F745" s="129"/>
    </row>
    <row r="746" spans="1:6" ht="13" x14ac:dyDescent="0.15">
      <c r="A746" s="41"/>
      <c r="F746" s="129"/>
    </row>
    <row r="747" spans="1:6" ht="13" x14ac:dyDescent="0.15">
      <c r="A747" s="41"/>
      <c r="F747" s="129"/>
    </row>
    <row r="748" spans="1:6" ht="13" x14ac:dyDescent="0.15">
      <c r="A748" s="41"/>
      <c r="F748" s="129"/>
    </row>
    <row r="749" spans="1:6" ht="13" x14ac:dyDescent="0.15">
      <c r="A749" s="41"/>
      <c r="F749" s="129"/>
    </row>
    <row r="750" spans="1:6" ht="13" x14ac:dyDescent="0.15">
      <c r="A750" s="41"/>
      <c r="F750" s="129"/>
    </row>
    <row r="751" spans="1:6" ht="13" x14ac:dyDescent="0.15">
      <c r="A751" s="41"/>
      <c r="F751" s="129"/>
    </row>
    <row r="752" spans="1:6" ht="13" x14ac:dyDescent="0.15">
      <c r="A752" s="41"/>
      <c r="F752" s="129"/>
    </row>
    <row r="753" spans="1:6" ht="13" x14ac:dyDescent="0.15">
      <c r="A753" s="41"/>
      <c r="F753" s="129"/>
    </row>
    <row r="754" spans="1:6" ht="13" x14ac:dyDescent="0.15">
      <c r="A754" s="41"/>
      <c r="F754" s="129"/>
    </row>
    <row r="755" spans="1:6" ht="13" x14ac:dyDescent="0.15">
      <c r="A755" s="41"/>
      <c r="F755" s="129"/>
    </row>
    <row r="756" spans="1:6" ht="13" x14ac:dyDescent="0.15">
      <c r="A756" s="41"/>
      <c r="F756" s="129"/>
    </row>
    <row r="757" spans="1:6" ht="13" x14ac:dyDescent="0.15">
      <c r="A757" s="41"/>
      <c r="F757" s="129"/>
    </row>
    <row r="758" spans="1:6" ht="13" x14ac:dyDescent="0.15">
      <c r="A758" s="41"/>
      <c r="F758" s="129"/>
    </row>
    <row r="759" spans="1:6" ht="13" x14ac:dyDescent="0.15">
      <c r="A759" s="41"/>
      <c r="F759" s="129"/>
    </row>
    <row r="760" spans="1:6" ht="13" x14ac:dyDescent="0.15">
      <c r="A760" s="41"/>
      <c r="F760" s="129"/>
    </row>
    <row r="761" spans="1:6" ht="13" x14ac:dyDescent="0.15">
      <c r="A761" s="41"/>
      <c r="F761" s="129"/>
    </row>
    <row r="762" spans="1:6" ht="13" x14ac:dyDescent="0.15">
      <c r="A762" s="41"/>
      <c r="F762" s="129"/>
    </row>
    <row r="763" spans="1:6" ht="13" x14ac:dyDescent="0.15">
      <c r="A763" s="41"/>
      <c r="F763" s="129"/>
    </row>
    <row r="764" spans="1:6" ht="13" x14ac:dyDescent="0.15">
      <c r="A764" s="41"/>
      <c r="F764" s="129"/>
    </row>
    <row r="765" spans="1:6" ht="13" x14ac:dyDescent="0.15">
      <c r="A765" s="41"/>
      <c r="F765" s="129"/>
    </row>
    <row r="766" spans="1:6" ht="13" x14ac:dyDescent="0.15">
      <c r="A766" s="41"/>
      <c r="F766" s="129"/>
    </row>
    <row r="767" spans="1:6" ht="13" x14ac:dyDescent="0.15">
      <c r="A767" s="41"/>
      <c r="F767" s="129"/>
    </row>
    <row r="768" spans="1:6" ht="13" x14ac:dyDescent="0.15">
      <c r="A768" s="41"/>
      <c r="F768" s="129"/>
    </row>
    <row r="769" spans="1:6" ht="13" x14ac:dyDescent="0.15">
      <c r="A769" s="41"/>
      <c r="F769" s="129"/>
    </row>
    <row r="770" spans="1:6" ht="13" x14ac:dyDescent="0.15">
      <c r="A770" s="41"/>
      <c r="F770" s="129"/>
    </row>
    <row r="771" spans="1:6" ht="13" x14ac:dyDescent="0.15">
      <c r="A771" s="41"/>
      <c r="F771" s="129"/>
    </row>
    <row r="772" spans="1:6" ht="13" x14ac:dyDescent="0.15">
      <c r="A772" s="41"/>
      <c r="F772" s="129"/>
    </row>
    <row r="773" spans="1:6" ht="13" x14ac:dyDescent="0.15">
      <c r="A773" s="41"/>
      <c r="F773" s="129"/>
    </row>
    <row r="774" spans="1:6" ht="13" x14ac:dyDescent="0.15">
      <c r="A774" s="41"/>
      <c r="F774" s="129"/>
    </row>
    <row r="775" spans="1:6" ht="13" x14ac:dyDescent="0.15">
      <c r="A775" s="41"/>
      <c r="F775" s="129"/>
    </row>
    <row r="776" spans="1:6" ht="13" x14ac:dyDescent="0.15">
      <c r="A776" s="41"/>
      <c r="F776" s="129"/>
    </row>
    <row r="777" spans="1:6" ht="13" x14ac:dyDescent="0.15">
      <c r="A777" s="41"/>
      <c r="F777" s="129"/>
    </row>
    <row r="778" spans="1:6" ht="13" x14ac:dyDescent="0.15">
      <c r="A778" s="41"/>
      <c r="F778" s="129"/>
    </row>
    <row r="779" spans="1:6" ht="13" x14ac:dyDescent="0.15">
      <c r="A779" s="41"/>
      <c r="F779" s="129"/>
    </row>
    <row r="780" spans="1:6" ht="13" x14ac:dyDescent="0.15">
      <c r="A780" s="41"/>
      <c r="F780" s="129"/>
    </row>
    <row r="781" spans="1:6" ht="13" x14ac:dyDescent="0.15">
      <c r="A781" s="41"/>
      <c r="F781" s="129"/>
    </row>
    <row r="782" spans="1:6" ht="13" x14ac:dyDescent="0.15">
      <c r="A782" s="41"/>
      <c r="F782" s="129"/>
    </row>
    <row r="783" spans="1:6" ht="13" x14ac:dyDescent="0.15">
      <c r="A783" s="41"/>
      <c r="F783" s="129"/>
    </row>
    <row r="784" spans="1:6" ht="13" x14ac:dyDescent="0.15">
      <c r="A784" s="41"/>
      <c r="F784" s="129"/>
    </row>
    <row r="785" spans="1:6" ht="13" x14ac:dyDescent="0.15">
      <c r="A785" s="41"/>
      <c r="F785" s="129"/>
    </row>
    <row r="786" spans="1:6" ht="13" x14ac:dyDescent="0.15">
      <c r="A786" s="41"/>
      <c r="F786" s="129"/>
    </row>
    <row r="787" spans="1:6" ht="13" x14ac:dyDescent="0.15">
      <c r="A787" s="41"/>
      <c r="F787" s="129"/>
    </row>
    <row r="788" spans="1:6" ht="13" x14ac:dyDescent="0.15">
      <c r="A788" s="41"/>
      <c r="F788" s="129"/>
    </row>
    <row r="789" spans="1:6" ht="13" x14ac:dyDescent="0.15">
      <c r="A789" s="41"/>
      <c r="F789" s="129"/>
    </row>
    <row r="790" spans="1:6" ht="13" x14ac:dyDescent="0.15">
      <c r="A790" s="41"/>
      <c r="F790" s="129"/>
    </row>
    <row r="791" spans="1:6" ht="13" x14ac:dyDescent="0.15">
      <c r="A791" s="41"/>
      <c r="F791" s="129"/>
    </row>
    <row r="792" spans="1:6" ht="13" x14ac:dyDescent="0.15">
      <c r="A792" s="41"/>
      <c r="F792" s="129"/>
    </row>
    <row r="793" spans="1:6" ht="13" x14ac:dyDescent="0.15">
      <c r="A793" s="41"/>
      <c r="F793" s="129"/>
    </row>
    <row r="794" spans="1:6" ht="13" x14ac:dyDescent="0.15">
      <c r="A794" s="41"/>
      <c r="F794" s="129"/>
    </row>
    <row r="795" spans="1:6" ht="13" x14ac:dyDescent="0.15">
      <c r="A795" s="41"/>
      <c r="F795" s="129"/>
    </row>
    <row r="796" spans="1:6" ht="13" x14ac:dyDescent="0.15">
      <c r="A796" s="41"/>
      <c r="F796" s="129"/>
    </row>
    <row r="797" spans="1:6" ht="13" x14ac:dyDescent="0.15">
      <c r="A797" s="41"/>
      <c r="F797" s="129"/>
    </row>
    <row r="798" spans="1:6" ht="13" x14ac:dyDescent="0.15">
      <c r="A798" s="41"/>
      <c r="F798" s="129"/>
    </row>
    <row r="799" spans="1:6" ht="13" x14ac:dyDescent="0.15">
      <c r="A799" s="41"/>
      <c r="F799" s="129"/>
    </row>
    <row r="800" spans="1:6" ht="13" x14ac:dyDescent="0.15">
      <c r="A800" s="41"/>
      <c r="F800" s="129"/>
    </row>
    <row r="801" spans="1:6" ht="13" x14ac:dyDescent="0.15">
      <c r="A801" s="41"/>
      <c r="F801" s="129"/>
    </row>
    <row r="802" spans="1:6" ht="13" x14ac:dyDescent="0.15">
      <c r="A802" s="41"/>
      <c r="F802" s="129"/>
    </row>
    <row r="803" spans="1:6" ht="13" x14ac:dyDescent="0.15">
      <c r="A803" s="41"/>
      <c r="F803" s="129"/>
    </row>
    <row r="804" spans="1:6" ht="13" x14ac:dyDescent="0.15">
      <c r="A804" s="41"/>
      <c r="F804" s="129"/>
    </row>
    <row r="805" spans="1:6" ht="13" x14ac:dyDescent="0.15">
      <c r="A805" s="41"/>
      <c r="F805" s="129"/>
    </row>
    <row r="806" spans="1:6" ht="13" x14ac:dyDescent="0.15">
      <c r="A806" s="41"/>
      <c r="F806" s="129"/>
    </row>
    <row r="807" spans="1:6" ht="13" x14ac:dyDescent="0.15">
      <c r="A807" s="41"/>
      <c r="F807" s="129"/>
    </row>
    <row r="808" spans="1:6" ht="13" x14ac:dyDescent="0.15">
      <c r="A808" s="41"/>
      <c r="F808" s="129"/>
    </row>
    <row r="809" spans="1:6" ht="13" x14ac:dyDescent="0.15">
      <c r="A809" s="41"/>
      <c r="F809" s="129"/>
    </row>
    <row r="810" spans="1:6" ht="13" x14ac:dyDescent="0.15">
      <c r="A810" s="41"/>
      <c r="F810" s="129"/>
    </row>
    <row r="811" spans="1:6" ht="13" x14ac:dyDescent="0.15">
      <c r="A811" s="41"/>
      <c r="F811" s="129"/>
    </row>
    <row r="812" spans="1:6" ht="13" x14ac:dyDescent="0.15">
      <c r="A812" s="41"/>
      <c r="F812" s="129"/>
    </row>
    <row r="813" spans="1:6" ht="13" x14ac:dyDescent="0.15">
      <c r="A813" s="41"/>
      <c r="F813" s="129"/>
    </row>
    <row r="814" spans="1:6" ht="13" x14ac:dyDescent="0.15">
      <c r="A814" s="41"/>
      <c r="F814" s="129"/>
    </row>
    <row r="815" spans="1:6" ht="13" x14ac:dyDescent="0.15">
      <c r="A815" s="41"/>
      <c r="F815" s="129"/>
    </row>
    <row r="816" spans="1:6" ht="13" x14ac:dyDescent="0.15">
      <c r="A816" s="41"/>
      <c r="F816" s="129"/>
    </row>
    <row r="817" spans="1:6" ht="13" x14ac:dyDescent="0.15">
      <c r="A817" s="41"/>
      <c r="F817" s="129"/>
    </row>
    <row r="818" spans="1:6" ht="13" x14ac:dyDescent="0.15">
      <c r="A818" s="41"/>
      <c r="F818" s="129"/>
    </row>
    <row r="819" spans="1:6" ht="13" x14ac:dyDescent="0.15">
      <c r="A819" s="41"/>
      <c r="F819" s="129"/>
    </row>
    <row r="820" spans="1:6" ht="13" x14ac:dyDescent="0.15">
      <c r="A820" s="41"/>
      <c r="F820" s="129"/>
    </row>
    <row r="821" spans="1:6" ht="13" x14ac:dyDescent="0.15">
      <c r="A821" s="41"/>
      <c r="F821" s="129"/>
    </row>
    <row r="822" spans="1:6" ht="13" x14ac:dyDescent="0.15">
      <c r="A822" s="41"/>
      <c r="F822" s="129"/>
    </row>
    <row r="823" spans="1:6" ht="13" x14ac:dyDescent="0.15">
      <c r="A823" s="41"/>
      <c r="F823" s="129"/>
    </row>
    <row r="824" spans="1:6" ht="13" x14ac:dyDescent="0.15">
      <c r="A824" s="41"/>
      <c r="F824" s="129"/>
    </row>
    <row r="825" spans="1:6" ht="13" x14ac:dyDescent="0.15">
      <c r="A825" s="41"/>
      <c r="F825" s="129"/>
    </row>
    <row r="826" spans="1:6" ht="13" x14ac:dyDescent="0.15">
      <c r="A826" s="41"/>
      <c r="F826" s="129"/>
    </row>
    <row r="827" spans="1:6" ht="13" x14ac:dyDescent="0.15">
      <c r="A827" s="41"/>
      <c r="F827" s="129"/>
    </row>
    <row r="828" spans="1:6" ht="13" x14ac:dyDescent="0.15">
      <c r="A828" s="41"/>
      <c r="F828" s="129"/>
    </row>
    <row r="829" spans="1:6" ht="13" x14ac:dyDescent="0.15">
      <c r="A829" s="41"/>
      <c r="F829" s="129"/>
    </row>
    <row r="830" spans="1:6" ht="13" x14ac:dyDescent="0.15">
      <c r="A830" s="41"/>
      <c r="F830" s="129"/>
    </row>
    <row r="831" spans="1:6" ht="13" x14ac:dyDescent="0.15">
      <c r="A831" s="41"/>
      <c r="F831" s="129"/>
    </row>
    <row r="832" spans="1:6" ht="13" x14ac:dyDescent="0.15">
      <c r="A832" s="41"/>
      <c r="F832" s="129"/>
    </row>
    <row r="833" spans="1:6" ht="13" x14ac:dyDescent="0.15">
      <c r="A833" s="41"/>
      <c r="F833" s="129"/>
    </row>
    <row r="834" spans="1:6" ht="13" x14ac:dyDescent="0.15">
      <c r="A834" s="41"/>
      <c r="F834" s="129"/>
    </row>
    <row r="835" spans="1:6" ht="13" x14ac:dyDescent="0.15">
      <c r="A835" s="41"/>
      <c r="F835" s="129"/>
    </row>
    <row r="836" spans="1:6" ht="13" x14ac:dyDescent="0.15">
      <c r="A836" s="41"/>
      <c r="F836" s="129"/>
    </row>
    <row r="837" spans="1:6" ht="13" x14ac:dyDescent="0.15">
      <c r="A837" s="41"/>
      <c r="F837" s="129"/>
    </row>
    <row r="838" spans="1:6" ht="13" x14ac:dyDescent="0.15">
      <c r="A838" s="41"/>
      <c r="F838" s="129"/>
    </row>
    <row r="839" spans="1:6" ht="13" x14ac:dyDescent="0.15">
      <c r="A839" s="41"/>
      <c r="F839" s="129"/>
    </row>
    <row r="840" spans="1:6" ht="13" x14ac:dyDescent="0.15">
      <c r="A840" s="41"/>
      <c r="F840" s="129"/>
    </row>
    <row r="841" spans="1:6" ht="13" x14ac:dyDescent="0.15">
      <c r="A841" s="41"/>
      <c r="F841" s="129"/>
    </row>
    <row r="842" spans="1:6" ht="13" x14ac:dyDescent="0.15">
      <c r="A842" s="41"/>
      <c r="F842" s="129"/>
    </row>
    <row r="843" spans="1:6" ht="13" x14ac:dyDescent="0.15">
      <c r="A843" s="41"/>
      <c r="F843" s="129"/>
    </row>
    <row r="844" spans="1:6" ht="13" x14ac:dyDescent="0.15">
      <c r="A844" s="41"/>
      <c r="F844" s="129"/>
    </row>
    <row r="845" spans="1:6" ht="13" x14ac:dyDescent="0.15">
      <c r="A845" s="41"/>
      <c r="F845" s="129"/>
    </row>
    <row r="846" spans="1:6" ht="13" x14ac:dyDescent="0.15">
      <c r="A846" s="41"/>
      <c r="F846" s="129"/>
    </row>
    <row r="847" spans="1:6" ht="13" x14ac:dyDescent="0.15">
      <c r="A847" s="41"/>
      <c r="F847" s="129"/>
    </row>
    <row r="848" spans="1:6" ht="13" x14ac:dyDescent="0.15">
      <c r="A848" s="41"/>
      <c r="F848" s="129"/>
    </row>
    <row r="849" spans="1:6" ht="13" x14ac:dyDescent="0.15">
      <c r="A849" s="41"/>
      <c r="F849" s="129"/>
    </row>
    <row r="850" spans="1:6" ht="13" x14ac:dyDescent="0.15">
      <c r="A850" s="41"/>
      <c r="F850" s="129"/>
    </row>
    <row r="851" spans="1:6" ht="13" x14ac:dyDescent="0.15">
      <c r="A851" s="41"/>
      <c r="F851" s="129"/>
    </row>
    <row r="852" spans="1:6" ht="13" x14ac:dyDescent="0.15">
      <c r="A852" s="41"/>
      <c r="F852" s="129"/>
    </row>
    <row r="853" spans="1:6" ht="13" x14ac:dyDescent="0.15">
      <c r="A853" s="41"/>
      <c r="F853" s="129"/>
    </row>
    <row r="854" spans="1:6" ht="13" x14ac:dyDescent="0.15">
      <c r="A854" s="41"/>
      <c r="F854" s="129"/>
    </row>
    <row r="855" spans="1:6" ht="13" x14ac:dyDescent="0.15">
      <c r="A855" s="41"/>
      <c r="F855" s="129"/>
    </row>
    <row r="856" spans="1:6" ht="13" x14ac:dyDescent="0.15">
      <c r="A856" s="41"/>
      <c r="F856" s="129"/>
    </row>
    <row r="857" spans="1:6" ht="13" x14ac:dyDescent="0.15">
      <c r="A857" s="41"/>
      <c r="F857" s="129"/>
    </row>
    <row r="858" spans="1:6" ht="13" x14ac:dyDescent="0.15">
      <c r="A858" s="41"/>
      <c r="F858" s="129"/>
    </row>
    <row r="859" spans="1:6" ht="13" x14ac:dyDescent="0.15">
      <c r="A859" s="41"/>
      <c r="F859" s="129"/>
    </row>
    <row r="860" spans="1:6" ht="13" x14ac:dyDescent="0.15">
      <c r="A860" s="41"/>
      <c r="F860" s="129"/>
    </row>
    <row r="861" spans="1:6" ht="13" x14ac:dyDescent="0.15">
      <c r="A861" s="41"/>
      <c r="F861" s="129"/>
    </row>
    <row r="862" spans="1:6" ht="13" x14ac:dyDescent="0.15">
      <c r="A862" s="41"/>
      <c r="F862" s="129"/>
    </row>
    <row r="863" spans="1:6" ht="13" x14ac:dyDescent="0.15">
      <c r="A863" s="41"/>
      <c r="F863" s="129"/>
    </row>
    <row r="864" spans="1:6" ht="13" x14ac:dyDescent="0.15">
      <c r="A864" s="41"/>
      <c r="F864" s="129"/>
    </row>
    <row r="865" spans="1:6" ht="13" x14ac:dyDescent="0.15">
      <c r="A865" s="41"/>
      <c r="F865" s="129"/>
    </row>
    <row r="866" spans="1:6" ht="13" x14ac:dyDescent="0.15">
      <c r="A866" s="41"/>
      <c r="F866" s="129"/>
    </row>
    <row r="867" spans="1:6" ht="13" x14ac:dyDescent="0.15">
      <c r="A867" s="41"/>
      <c r="F867" s="129"/>
    </row>
    <row r="868" spans="1:6" ht="13" x14ac:dyDescent="0.15">
      <c r="A868" s="41"/>
      <c r="F868" s="129"/>
    </row>
    <row r="869" spans="1:6" ht="13" x14ac:dyDescent="0.15">
      <c r="A869" s="41"/>
      <c r="F869" s="129"/>
    </row>
    <row r="870" spans="1:6" ht="13" x14ac:dyDescent="0.15">
      <c r="A870" s="41"/>
      <c r="F870" s="129"/>
    </row>
    <row r="871" spans="1:6" ht="13" x14ac:dyDescent="0.15">
      <c r="A871" s="41"/>
      <c r="F871" s="129"/>
    </row>
    <row r="872" spans="1:6" ht="13" x14ac:dyDescent="0.15">
      <c r="A872" s="41"/>
      <c r="F872" s="129"/>
    </row>
    <row r="873" spans="1:6" ht="13" x14ac:dyDescent="0.15">
      <c r="A873" s="41"/>
      <c r="F873" s="129"/>
    </row>
    <row r="874" spans="1:6" ht="13" x14ac:dyDescent="0.15">
      <c r="A874" s="41"/>
      <c r="F874" s="129"/>
    </row>
    <row r="875" spans="1:6" ht="13" x14ac:dyDescent="0.15">
      <c r="A875" s="41"/>
      <c r="F875" s="129"/>
    </row>
    <row r="876" spans="1:6" ht="13" x14ac:dyDescent="0.15">
      <c r="A876" s="41"/>
      <c r="F876" s="129"/>
    </row>
    <row r="877" spans="1:6" ht="13" x14ac:dyDescent="0.15">
      <c r="A877" s="41"/>
      <c r="F877" s="129"/>
    </row>
    <row r="878" spans="1:6" ht="13" x14ac:dyDescent="0.15">
      <c r="A878" s="41"/>
      <c r="F878" s="129"/>
    </row>
    <row r="879" spans="1:6" ht="13" x14ac:dyDescent="0.15">
      <c r="A879" s="41"/>
      <c r="F879" s="129"/>
    </row>
    <row r="880" spans="1:6" ht="13" x14ac:dyDescent="0.15">
      <c r="A880" s="41"/>
      <c r="F880" s="129"/>
    </row>
    <row r="881" spans="1:6" ht="13" x14ac:dyDescent="0.15">
      <c r="A881" s="41"/>
      <c r="F881" s="129"/>
    </row>
    <row r="882" spans="1:6" ht="13" x14ac:dyDescent="0.15">
      <c r="A882" s="41"/>
      <c r="F882" s="129"/>
    </row>
    <row r="883" spans="1:6" ht="13" x14ac:dyDescent="0.15">
      <c r="A883" s="41"/>
      <c r="F883" s="129"/>
    </row>
    <row r="884" spans="1:6" ht="13" x14ac:dyDescent="0.15">
      <c r="A884" s="41"/>
      <c r="F884" s="129"/>
    </row>
    <row r="885" spans="1:6" ht="13" x14ac:dyDescent="0.15">
      <c r="A885" s="41"/>
      <c r="F885" s="129"/>
    </row>
    <row r="886" spans="1:6" ht="13" x14ac:dyDescent="0.15">
      <c r="A886" s="41"/>
      <c r="F886" s="129"/>
    </row>
    <row r="887" spans="1:6" ht="13" x14ac:dyDescent="0.15">
      <c r="A887" s="41"/>
      <c r="F887" s="129"/>
    </row>
    <row r="888" spans="1:6" ht="13" x14ac:dyDescent="0.15">
      <c r="A888" s="41"/>
      <c r="F888" s="129"/>
    </row>
    <row r="889" spans="1:6" ht="13" x14ac:dyDescent="0.15">
      <c r="A889" s="41"/>
      <c r="F889" s="129"/>
    </row>
    <row r="890" spans="1:6" ht="13" x14ac:dyDescent="0.15">
      <c r="A890" s="41"/>
      <c r="F890" s="129"/>
    </row>
    <row r="891" spans="1:6" ht="13" x14ac:dyDescent="0.15">
      <c r="A891" s="41"/>
      <c r="F891" s="129"/>
    </row>
    <row r="892" spans="1:6" ht="13" x14ac:dyDescent="0.15">
      <c r="A892" s="41"/>
      <c r="F892" s="129"/>
    </row>
    <row r="893" spans="1:6" ht="13" x14ac:dyDescent="0.15">
      <c r="A893" s="41"/>
      <c r="F893" s="129"/>
    </row>
    <row r="894" spans="1:6" ht="13" x14ac:dyDescent="0.15">
      <c r="A894" s="41"/>
      <c r="F894" s="129"/>
    </row>
    <row r="895" spans="1:6" ht="13" x14ac:dyDescent="0.15">
      <c r="A895" s="41"/>
      <c r="F895" s="129"/>
    </row>
    <row r="896" spans="1:6" ht="13" x14ac:dyDescent="0.15">
      <c r="A896" s="41"/>
      <c r="F896" s="129"/>
    </row>
    <row r="897" spans="1:6" ht="13" x14ac:dyDescent="0.15">
      <c r="A897" s="41"/>
      <c r="F897" s="129"/>
    </row>
    <row r="898" spans="1:6" ht="13" x14ac:dyDescent="0.15">
      <c r="A898" s="41"/>
      <c r="F898" s="129"/>
    </row>
    <row r="899" spans="1:6" ht="13" x14ac:dyDescent="0.15">
      <c r="A899" s="41"/>
      <c r="F899" s="129"/>
    </row>
    <row r="900" spans="1:6" ht="13" x14ac:dyDescent="0.15">
      <c r="A900" s="41"/>
      <c r="F900" s="129"/>
    </row>
    <row r="901" spans="1:6" ht="13" x14ac:dyDescent="0.15">
      <c r="A901" s="41"/>
      <c r="F901" s="129"/>
    </row>
    <row r="902" spans="1:6" ht="13" x14ac:dyDescent="0.15">
      <c r="A902" s="41"/>
      <c r="F902" s="129"/>
    </row>
    <row r="903" spans="1:6" ht="13" x14ac:dyDescent="0.15">
      <c r="A903" s="41"/>
      <c r="F903" s="129"/>
    </row>
    <row r="904" spans="1:6" ht="13" x14ac:dyDescent="0.15">
      <c r="A904" s="41"/>
      <c r="F904" s="129"/>
    </row>
    <row r="905" spans="1:6" ht="13" x14ac:dyDescent="0.15">
      <c r="A905" s="41"/>
      <c r="F905" s="129"/>
    </row>
    <row r="906" spans="1:6" ht="13" x14ac:dyDescent="0.15">
      <c r="A906" s="41"/>
      <c r="F906" s="129"/>
    </row>
    <row r="907" spans="1:6" ht="13" x14ac:dyDescent="0.15">
      <c r="A907" s="41"/>
      <c r="F907" s="129"/>
    </row>
    <row r="908" spans="1:6" ht="13" x14ac:dyDescent="0.15">
      <c r="A908" s="41"/>
      <c r="F908" s="129"/>
    </row>
    <row r="909" spans="1:6" ht="13" x14ac:dyDescent="0.15">
      <c r="A909" s="41"/>
      <c r="F909" s="129"/>
    </row>
    <row r="910" spans="1:6" ht="13" x14ac:dyDescent="0.15">
      <c r="A910" s="41"/>
      <c r="F910" s="129"/>
    </row>
    <row r="911" spans="1:6" ht="13" x14ac:dyDescent="0.15">
      <c r="A911" s="41"/>
      <c r="F911" s="129"/>
    </row>
    <row r="912" spans="1:6" ht="13" x14ac:dyDescent="0.15">
      <c r="A912" s="41"/>
      <c r="F912" s="129"/>
    </row>
    <row r="913" spans="1:6" ht="13" x14ac:dyDescent="0.15">
      <c r="A913" s="41"/>
      <c r="F913" s="129"/>
    </row>
    <row r="914" spans="1:6" ht="13" x14ac:dyDescent="0.15">
      <c r="A914" s="41"/>
      <c r="F914" s="129"/>
    </row>
    <row r="915" spans="1:6" ht="13" x14ac:dyDescent="0.15">
      <c r="A915" s="41"/>
      <c r="F915" s="129"/>
    </row>
    <row r="916" spans="1:6" ht="13" x14ac:dyDescent="0.15">
      <c r="A916" s="41"/>
      <c r="F916" s="129"/>
    </row>
    <row r="917" spans="1:6" ht="13" x14ac:dyDescent="0.15">
      <c r="A917" s="41"/>
      <c r="F917" s="129"/>
    </row>
    <row r="918" spans="1:6" ht="13" x14ac:dyDescent="0.15">
      <c r="A918" s="41"/>
      <c r="F918" s="129"/>
    </row>
    <row r="919" spans="1:6" ht="13" x14ac:dyDescent="0.15">
      <c r="A919" s="41"/>
      <c r="F919" s="129"/>
    </row>
    <row r="920" spans="1:6" ht="13" x14ac:dyDescent="0.15">
      <c r="A920" s="41"/>
      <c r="F920" s="129"/>
    </row>
    <row r="921" spans="1:6" ht="13" x14ac:dyDescent="0.15">
      <c r="A921" s="41"/>
      <c r="F921" s="129"/>
    </row>
    <row r="922" spans="1:6" ht="13" x14ac:dyDescent="0.15">
      <c r="A922" s="41"/>
      <c r="F922" s="129"/>
    </row>
    <row r="923" spans="1:6" ht="13" x14ac:dyDescent="0.15">
      <c r="A923" s="41"/>
      <c r="F923" s="129"/>
    </row>
    <row r="924" spans="1:6" ht="13" x14ac:dyDescent="0.15">
      <c r="A924" s="41"/>
      <c r="F924" s="129"/>
    </row>
    <row r="925" spans="1:6" ht="13" x14ac:dyDescent="0.15">
      <c r="A925" s="41"/>
      <c r="F925" s="129"/>
    </row>
    <row r="926" spans="1:6" ht="13" x14ac:dyDescent="0.15">
      <c r="A926" s="41"/>
      <c r="F926" s="129"/>
    </row>
    <row r="927" spans="1:6" ht="13" x14ac:dyDescent="0.15">
      <c r="A927" s="41"/>
      <c r="F927" s="129"/>
    </row>
    <row r="928" spans="1:6" ht="13" x14ac:dyDescent="0.15">
      <c r="A928" s="41"/>
      <c r="F928" s="129"/>
    </row>
    <row r="929" spans="1:6" ht="13" x14ac:dyDescent="0.15">
      <c r="A929" s="41"/>
      <c r="F929" s="129"/>
    </row>
    <row r="930" spans="1:6" ht="13" x14ac:dyDescent="0.15">
      <c r="A930" s="41"/>
      <c r="F930" s="129"/>
    </row>
    <row r="931" spans="1:6" ht="13" x14ac:dyDescent="0.15">
      <c r="A931" s="41"/>
      <c r="F931" s="129"/>
    </row>
    <row r="932" spans="1:6" ht="13" x14ac:dyDescent="0.15">
      <c r="A932" s="41"/>
      <c r="F932" s="129"/>
    </row>
    <row r="933" spans="1:6" ht="13" x14ac:dyDescent="0.15">
      <c r="A933" s="41"/>
      <c r="F933" s="129"/>
    </row>
    <row r="934" spans="1:6" ht="13" x14ac:dyDescent="0.15">
      <c r="A934" s="41"/>
      <c r="F934" s="129"/>
    </row>
    <row r="935" spans="1:6" ht="13" x14ac:dyDescent="0.15">
      <c r="A935" s="41"/>
      <c r="F935" s="129"/>
    </row>
    <row r="936" spans="1:6" ht="13" x14ac:dyDescent="0.15">
      <c r="A936" s="41"/>
      <c r="F936" s="129"/>
    </row>
    <row r="937" spans="1:6" ht="13" x14ac:dyDescent="0.15">
      <c r="A937" s="41"/>
      <c r="F937" s="129"/>
    </row>
    <row r="938" spans="1:6" ht="13" x14ac:dyDescent="0.15">
      <c r="A938" s="41"/>
      <c r="F938" s="129"/>
    </row>
    <row r="939" spans="1:6" ht="13" x14ac:dyDescent="0.15">
      <c r="A939" s="41"/>
      <c r="F939" s="129"/>
    </row>
    <row r="940" spans="1:6" ht="13" x14ac:dyDescent="0.15">
      <c r="A940" s="41"/>
      <c r="F940" s="129"/>
    </row>
    <row r="941" spans="1:6" ht="13" x14ac:dyDescent="0.15">
      <c r="A941" s="41"/>
      <c r="F941" s="129"/>
    </row>
    <row r="942" spans="1:6" ht="13" x14ac:dyDescent="0.15">
      <c r="A942" s="41"/>
      <c r="F942" s="129"/>
    </row>
    <row r="943" spans="1:6" ht="13" x14ac:dyDescent="0.15">
      <c r="A943" s="41"/>
      <c r="F943" s="129"/>
    </row>
    <row r="944" spans="1:6" ht="13" x14ac:dyDescent="0.15">
      <c r="A944" s="41"/>
      <c r="F944" s="129"/>
    </row>
    <row r="945" spans="1:6" ht="13" x14ac:dyDescent="0.15">
      <c r="A945" s="41"/>
      <c r="F945" s="129"/>
    </row>
    <row r="946" spans="1:6" ht="13" x14ac:dyDescent="0.15">
      <c r="A946" s="41"/>
      <c r="F946" s="129"/>
    </row>
    <row r="947" spans="1:6" ht="13" x14ac:dyDescent="0.15">
      <c r="A947" s="41"/>
      <c r="F947" s="129"/>
    </row>
    <row r="948" spans="1:6" ht="13" x14ac:dyDescent="0.15">
      <c r="A948" s="41"/>
      <c r="F948" s="129"/>
    </row>
    <row r="949" spans="1:6" ht="13" x14ac:dyDescent="0.15">
      <c r="A949" s="41"/>
      <c r="F949" s="129"/>
    </row>
    <row r="950" spans="1:6" ht="13" x14ac:dyDescent="0.15">
      <c r="A950" s="41"/>
      <c r="F950" s="129"/>
    </row>
    <row r="951" spans="1:6" ht="13" x14ac:dyDescent="0.15">
      <c r="A951" s="41"/>
      <c r="F951" s="129"/>
    </row>
    <row r="952" spans="1:6" ht="13" x14ac:dyDescent="0.15">
      <c r="A952" s="41"/>
      <c r="F952" s="129"/>
    </row>
    <row r="953" spans="1:6" ht="13" x14ac:dyDescent="0.15">
      <c r="A953" s="41"/>
      <c r="F953" s="129"/>
    </row>
    <row r="954" spans="1:6" ht="13" x14ac:dyDescent="0.15">
      <c r="A954" s="41"/>
      <c r="F954" s="129"/>
    </row>
    <row r="955" spans="1:6" ht="13" x14ac:dyDescent="0.15">
      <c r="A955" s="41"/>
      <c r="F955" s="129"/>
    </row>
    <row r="956" spans="1:6" ht="13" x14ac:dyDescent="0.15">
      <c r="A956" s="41"/>
      <c r="F956" s="129"/>
    </row>
    <row r="957" spans="1:6" ht="13" x14ac:dyDescent="0.15">
      <c r="A957" s="41"/>
      <c r="F957" s="129"/>
    </row>
    <row r="958" spans="1:6" ht="13" x14ac:dyDescent="0.15">
      <c r="A958" s="41"/>
      <c r="F958" s="129"/>
    </row>
    <row r="959" spans="1:6" ht="13" x14ac:dyDescent="0.15">
      <c r="A959" s="41"/>
      <c r="F959" s="129"/>
    </row>
    <row r="960" spans="1:6" ht="13" x14ac:dyDescent="0.15">
      <c r="A960" s="41"/>
      <c r="F960" s="129"/>
    </row>
    <row r="961" spans="1:6" ht="13" x14ac:dyDescent="0.15">
      <c r="A961" s="41"/>
      <c r="F961" s="129"/>
    </row>
    <row r="962" spans="1:6" ht="13" x14ac:dyDescent="0.15">
      <c r="A962" s="41"/>
      <c r="F962" s="129"/>
    </row>
    <row r="963" spans="1:6" ht="13" x14ac:dyDescent="0.15">
      <c r="A963" s="41"/>
      <c r="F963" s="129"/>
    </row>
    <row r="964" spans="1:6" ht="13" x14ac:dyDescent="0.15">
      <c r="A964" s="41"/>
      <c r="F964" s="129"/>
    </row>
    <row r="965" spans="1:6" ht="13" x14ac:dyDescent="0.15">
      <c r="A965" s="41"/>
      <c r="F965" s="129"/>
    </row>
    <row r="966" spans="1:6" ht="13" x14ac:dyDescent="0.15">
      <c r="A966" s="41"/>
      <c r="F966" s="129"/>
    </row>
    <row r="967" spans="1:6" ht="13" x14ac:dyDescent="0.15">
      <c r="A967" s="41"/>
      <c r="F967" s="129"/>
    </row>
    <row r="968" spans="1:6" ht="13" x14ac:dyDescent="0.15">
      <c r="A968" s="41"/>
      <c r="F968" s="129"/>
    </row>
    <row r="969" spans="1:6" ht="13" x14ac:dyDescent="0.15">
      <c r="A969" s="41"/>
      <c r="F969" s="129"/>
    </row>
    <row r="970" spans="1:6" ht="13" x14ac:dyDescent="0.15">
      <c r="A970" s="41"/>
      <c r="F970" s="129"/>
    </row>
    <row r="971" spans="1:6" ht="13" x14ac:dyDescent="0.15">
      <c r="A971" s="41"/>
      <c r="F971" s="129"/>
    </row>
    <row r="972" spans="1:6" ht="13" x14ac:dyDescent="0.15">
      <c r="A972" s="41"/>
      <c r="F972" s="129"/>
    </row>
    <row r="973" spans="1:6" ht="13" x14ac:dyDescent="0.15">
      <c r="A973" s="41"/>
      <c r="F973" s="129"/>
    </row>
    <row r="974" spans="1:6" ht="13" x14ac:dyDescent="0.15">
      <c r="A974" s="41"/>
      <c r="F974" s="129"/>
    </row>
    <row r="975" spans="1:6" ht="13" x14ac:dyDescent="0.15">
      <c r="A975" s="41"/>
      <c r="F975" s="129"/>
    </row>
    <row r="976" spans="1:6" ht="13" x14ac:dyDescent="0.15">
      <c r="A976" s="41"/>
      <c r="F976" s="129"/>
    </row>
    <row r="977" spans="1:6" ht="13" x14ac:dyDescent="0.15">
      <c r="A977" s="41"/>
      <c r="F977" s="129"/>
    </row>
    <row r="978" spans="1:6" ht="13" x14ac:dyDescent="0.15">
      <c r="A978" s="41"/>
      <c r="F978" s="129"/>
    </row>
    <row r="979" spans="1:6" ht="13" x14ac:dyDescent="0.15">
      <c r="A979" s="41"/>
      <c r="F979" s="129"/>
    </row>
    <row r="980" spans="1:6" ht="13" x14ac:dyDescent="0.15">
      <c r="A980" s="41"/>
      <c r="F980" s="129"/>
    </row>
    <row r="981" spans="1:6" ht="13" x14ac:dyDescent="0.15">
      <c r="A981" s="41"/>
      <c r="F981" s="129"/>
    </row>
    <row r="982" spans="1:6" ht="13" x14ac:dyDescent="0.15">
      <c r="A982" s="41"/>
      <c r="F982" s="129"/>
    </row>
    <row r="983" spans="1:6" ht="13" x14ac:dyDescent="0.15">
      <c r="A983" s="41"/>
      <c r="F983" s="129"/>
    </row>
    <row r="984" spans="1:6" ht="13" x14ac:dyDescent="0.15">
      <c r="A984" s="41"/>
      <c r="F984" s="129"/>
    </row>
    <row r="985" spans="1:6" ht="13" x14ac:dyDescent="0.15">
      <c r="A985" s="41"/>
      <c r="F985" s="129"/>
    </row>
    <row r="986" spans="1:6" ht="13" x14ac:dyDescent="0.15">
      <c r="A986" s="41"/>
      <c r="F986" s="129"/>
    </row>
    <row r="987" spans="1:6" ht="13" x14ac:dyDescent="0.15">
      <c r="A987" s="41"/>
      <c r="F987" s="129"/>
    </row>
    <row r="988" spans="1:6" ht="13" x14ac:dyDescent="0.15">
      <c r="A988" s="41"/>
      <c r="F988" s="129"/>
    </row>
    <row r="989" spans="1:6" ht="13" x14ac:dyDescent="0.15">
      <c r="A989" s="41"/>
      <c r="F989" s="129"/>
    </row>
    <row r="990" spans="1:6" ht="13" x14ac:dyDescent="0.15">
      <c r="A990" s="41"/>
      <c r="F990" s="129"/>
    </row>
    <row r="991" spans="1:6" ht="13" x14ac:dyDescent="0.15">
      <c r="A991" s="41"/>
      <c r="F991" s="129"/>
    </row>
    <row r="992" spans="1:6" ht="13" x14ac:dyDescent="0.15">
      <c r="A992" s="41"/>
      <c r="F992" s="129"/>
    </row>
    <row r="993" spans="1:6" ht="13" x14ac:dyDescent="0.15">
      <c r="A993" s="41"/>
      <c r="F993" s="129"/>
    </row>
    <row r="994" spans="1:6" ht="13" x14ac:dyDescent="0.15">
      <c r="A994" s="41"/>
      <c r="F994" s="129"/>
    </row>
    <row r="995" spans="1:6" ht="13" x14ac:dyDescent="0.15">
      <c r="A995" s="41"/>
      <c r="F995" s="129"/>
    </row>
    <row r="996" spans="1:6" ht="13" x14ac:dyDescent="0.15">
      <c r="A996" s="41"/>
      <c r="F996" s="129"/>
    </row>
    <row r="997" spans="1:6" ht="13" x14ac:dyDescent="0.15">
      <c r="A997" s="41"/>
      <c r="F997" s="129"/>
    </row>
    <row r="998" spans="1:6" ht="13" x14ac:dyDescent="0.15">
      <c r="A998" s="41"/>
      <c r="F998" s="129"/>
    </row>
    <row r="999" spans="1:6" ht="13" x14ac:dyDescent="0.15">
      <c r="A999" s="41"/>
      <c r="F999" s="129"/>
    </row>
    <row r="1000" spans="1:6" ht="13" x14ac:dyDescent="0.15">
      <c r="A1000" s="41"/>
      <c r="F1000" s="129"/>
    </row>
    <row r="1001" spans="1:6" ht="13" x14ac:dyDescent="0.15">
      <c r="A1001" s="41"/>
      <c r="F1001" s="129"/>
    </row>
    <row r="1002" spans="1:6" ht="13" x14ac:dyDescent="0.15">
      <c r="A1002" s="41"/>
      <c r="F1002" s="129"/>
    </row>
    <row r="1003" spans="1:6" ht="13" x14ac:dyDescent="0.15">
      <c r="A1003" s="41"/>
      <c r="F1003" s="129"/>
    </row>
    <row r="1004" spans="1:6" ht="13" x14ac:dyDescent="0.15">
      <c r="A1004" s="41"/>
      <c r="F1004" s="129"/>
    </row>
    <row r="1005" spans="1:6" ht="13" x14ac:dyDescent="0.15">
      <c r="A1005" s="41"/>
      <c r="F1005" s="129"/>
    </row>
    <row r="1006" spans="1:6" ht="13" x14ac:dyDescent="0.15">
      <c r="A1006" s="41"/>
      <c r="F1006" s="129"/>
    </row>
    <row r="1007" spans="1:6" ht="13" x14ac:dyDescent="0.15">
      <c r="A1007" s="41"/>
      <c r="F1007" s="129"/>
    </row>
    <row r="1008" spans="1:6" ht="13" x14ac:dyDescent="0.15">
      <c r="A1008" s="41"/>
      <c r="F1008" s="129"/>
    </row>
    <row r="1009" spans="1:6" ht="13" x14ac:dyDescent="0.15">
      <c r="A1009" s="41"/>
      <c r="F1009" s="129"/>
    </row>
    <row r="1010" spans="1:6" ht="13" x14ac:dyDescent="0.15">
      <c r="A1010" s="41"/>
      <c r="F1010" s="129"/>
    </row>
    <row r="1011" spans="1:6" ht="13" x14ac:dyDescent="0.15">
      <c r="A1011" s="41"/>
      <c r="F1011" s="129"/>
    </row>
    <row r="1012" spans="1:6" ht="13" x14ac:dyDescent="0.15">
      <c r="A1012" s="41"/>
      <c r="F1012" s="129"/>
    </row>
    <row r="1013" spans="1:6" ht="13" x14ac:dyDescent="0.15">
      <c r="A1013" s="41"/>
      <c r="F1013" s="129"/>
    </row>
    <row r="1014" spans="1:6" ht="13" x14ac:dyDescent="0.15">
      <c r="A1014" s="41"/>
      <c r="F1014" s="129"/>
    </row>
    <row r="1015" spans="1:6" ht="13" x14ac:dyDescent="0.15">
      <c r="A1015" s="41"/>
      <c r="F1015" s="129"/>
    </row>
    <row r="1016" spans="1:6" ht="13" x14ac:dyDescent="0.15">
      <c r="A1016" s="41"/>
      <c r="F1016" s="129"/>
    </row>
    <row r="1017" spans="1:6" ht="13" x14ac:dyDescent="0.15">
      <c r="A1017" s="41"/>
      <c r="F1017" s="129"/>
    </row>
    <row r="1018" spans="1:6" ht="13" x14ac:dyDescent="0.15">
      <c r="A1018" s="41"/>
      <c r="F1018" s="129"/>
    </row>
    <row r="1019" spans="1:6" ht="13" x14ac:dyDescent="0.15">
      <c r="A1019" s="41"/>
      <c r="F1019" s="129"/>
    </row>
    <row r="1020" spans="1:6" ht="13" x14ac:dyDescent="0.15">
      <c r="A1020" s="41"/>
      <c r="F1020" s="129"/>
    </row>
    <row r="1021" spans="1:6" ht="13" x14ac:dyDescent="0.15">
      <c r="A1021" s="41"/>
      <c r="F1021" s="129"/>
    </row>
    <row r="1022" spans="1:6" ht="13" x14ac:dyDescent="0.15">
      <c r="A1022" s="41"/>
      <c r="F1022" s="129"/>
    </row>
    <row r="1023" spans="1:6" ht="13" x14ac:dyDescent="0.15">
      <c r="A1023" s="41"/>
      <c r="F1023" s="129"/>
    </row>
    <row r="1024" spans="1:6" ht="13" x14ac:dyDescent="0.15">
      <c r="A1024" s="41"/>
      <c r="F1024" s="129"/>
    </row>
    <row r="1025" spans="1:6" ht="13" x14ac:dyDescent="0.15">
      <c r="A1025" s="41"/>
      <c r="F1025" s="129"/>
    </row>
    <row r="1026" spans="1:6" ht="13" x14ac:dyDescent="0.15">
      <c r="A1026" s="41"/>
      <c r="F1026" s="129"/>
    </row>
    <row r="1027" spans="1:6" ht="13" x14ac:dyDescent="0.15">
      <c r="A1027" s="41"/>
      <c r="F1027" s="129"/>
    </row>
    <row r="1028" spans="1:6" ht="13" x14ac:dyDescent="0.15">
      <c r="A1028" s="41"/>
      <c r="F1028" s="129"/>
    </row>
    <row r="1029" spans="1:6" ht="13" x14ac:dyDescent="0.15">
      <c r="A1029" s="41"/>
      <c r="F1029" s="129"/>
    </row>
    <row r="1030" spans="1:6" ht="13" x14ac:dyDescent="0.15">
      <c r="A1030" s="41"/>
      <c r="F1030" s="129"/>
    </row>
    <row r="1031" spans="1:6" ht="13" x14ac:dyDescent="0.15">
      <c r="A1031" s="41"/>
      <c r="F1031" s="129"/>
    </row>
    <row r="1032" spans="1:6" ht="13" x14ac:dyDescent="0.15">
      <c r="A1032" s="41"/>
      <c r="F1032" s="129"/>
    </row>
    <row r="1033" spans="1:6" ht="13" x14ac:dyDescent="0.15">
      <c r="A1033" s="41"/>
      <c r="F1033" s="129"/>
    </row>
    <row r="1034" spans="1:6" ht="13" x14ac:dyDescent="0.15">
      <c r="A1034" s="41"/>
      <c r="F1034" s="129"/>
    </row>
    <row r="1035" spans="1:6" ht="13" x14ac:dyDescent="0.15">
      <c r="A1035" s="41"/>
      <c r="F1035" s="129"/>
    </row>
    <row r="1036" spans="1:6" ht="13" x14ac:dyDescent="0.15">
      <c r="A1036" s="41"/>
      <c r="F1036" s="129"/>
    </row>
    <row r="1037" spans="1:6" ht="13" x14ac:dyDescent="0.15">
      <c r="A1037" s="41"/>
      <c r="F1037" s="129"/>
    </row>
    <row r="1038" spans="1:6" ht="13" x14ac:dyDescent="0.15">
      <c r="A1038" s="41"/>
      <c r="F1038" s="129"/>
    </row>
    <row r="1039" spans="1:6" ht="13" x14ac:dyDescent="0.15">
      <c r="A1039" s="41"/>
      <c r="F1039" s="129"/>
    </row>
    <row r="1040" spans="1:6" ht="13" x14ac:dyDescent="0.15">
      <c r="A1040" s="41"/>
      <c r="F1040" s="129"/>
    </row>
    <row r="1041" spans="1:6" ht="13" x14ac:dyDescent="0.15">
      <c r="A1041" s="41"/>
      <c r="F1041" s="129"/>
    </row>
    <row r="1042" spans="1:6" ht="13" x14ac:dyDescent="0.15">
      <c r="A1042" s="41"/>
      <c r="F1042" s="129"/>
    </row>
    <row r="1043" spans="1:6" ht="13" x14ac:dyDescent="0.15">
      <c r="A1043" s="41"/>
      <c r="F1043" s="129"/>
    </row>
    <row r="1044" spans="1:6" ht="13" x14ac:dyDescent="0.15">
      <c r="A1044" s="41"/>
      <c r="F1044" s="129"/>
    </row>
    <row r="1045" spans="1:6" ht="13" x14ac:dyDescent="0.15">
      <c r="A1045" s="41"/>
      <c r="F1045" s="129"/>
    </row>
    <row r="1046" spans="1:6" ht="13" x14ac:dyDescent="0.15">
      <c r="A1046" s="41"/>
      <c r="F1046" s="129"/>
    </row>
    <row r="1047" spans="1:6" ht="13" x14ac:dyDescent="0.15">
      <c r="A1047" s="41"/>
      <c r="F1047" s="129"/>
    </row>
    <row r="1048" spans="1:6" ht="13" x14ac:dyDescent="0.15">
      <c r="A1048" s="41"/>
      <c r="F1048" s="129"/>
    </row>
    <row r="1049" spans="1:6" ht="13" x14ac:dyDescent="0.15">
      <c r="A1049" s="41"/>
      <c r="F1049" s="129"/>
    </row>
    <row r="1050" spans="1:6" ht="13" x14ac:dyDescent="0.15">
      <c r="A1050" s="41"/>
      <c r="F1050" s="129"/>
    </row>
    <row r="1051" spans="1:6" ht="13" x14ac:dyDescent="0.15">
      <c r="A1051" s="41"/>
      <c r="F1051" s="129"/>
    </row>
    <row r="1052" spans="1:6" ht="13" x14ac:dyDescent="0.15">
      <c r="A1052" s="41"/>
      <c r="F1052" s="129"/>
    </row>
    <row r="1053" spans="1:6" ht="13" x14ac:dyDescent="0.15">
      <c r="A1053" s="41"/>
      <c r="F1053" s="129"/>
    </row>
    <row r="1054" spans="1:6" ht="13" x14ac:dyDescent="0.15">
      <c r="A1054" s="41"/>
      <c r="F1054" s="129"/>
    </row>
    <row r="1055" spans="1:6" ht="13" x14ac:dyDescent="0.15">
      <c r="A1055" s="41"/>
      <c r="F1055" s="129"/>
    </row>
    <row r="1056" spans="1:6" ht="13" x14ac:dyDescent="0.15">
      <c r="A1056" s="41"/>
      <c r="F1056" s="129"/>
    </row>
    <row r="1057" spans="1:6" ht="13" x14ac:dyDescent="0.15">
      <c r="A1057" s="41"/>
      <c r="F1057" s="129"/>
    </row>
    <row r="1058" spans="1:6" ht="13" x14ac:dyDescent="0.15">
      <c r="A1058" s="41"/>
      <c r="F1058" s="129"/>
    </row>
    <row r="1059" spans="1:6" ht="13" x14ac:dyDescent="0.15">
      <c r="A1059" s="41"/>
      <c r="F1059" s="129"/>
    </row>
    <row r="1060" spans="1:6" ht="13" x14ac:dyDescent="0.15">
      <c r="A1060" s="41"/>
      <c r="F1060" s="129"/>
    </row>
    <row r="1061" spans="1:6" ht="13" x14ac:dyDescent="0.15">
      <c r="A1061" s="41"/>
      <c r="F1061" s="129"/>
    </row>
    <row r="1062" spans="1:6" ht="13" x14ac:dyDescent="0.15">
      <c r="A1062" s="41"/>
      <c r="F1062" s="129"/>
    </row>
    <row r="1063" spans="1:6" ht="13" x14ac:dyDescent="0.15">
      <c r="A1063" s="41"/>
      <c r="F1063" s="129"/>
    </row>
    <row r="1064" spans="1:6" ht="13" x14ac:dyDescent="0.15">
      <c r="A1064" s="41"/>
      <c r="F1064" s="129"/>
    </row>
    <row r="1065" spans="1:6" ht="13" x14ac:dyDescent="0.15">
      <c r="A1065" s="41"/>
      <c r="F1065" s="129"/>
    </row>
    <row r="1066" spans="1:6" ht="13" x14ac:dyDescent="0.15">
      <c r="A1066" s="41"/>
      <c r="F1066" s="129"/>
    </row>
    <row r="1067" spans="1:6" ht="13" x14ac:dyDescent="0.15">
      <c r="A1067" s="41"/>
      <c r="F1067" s="129"/>
    </row>
    <row r="1068" spans="1:6" ht="13" x14ac:dyDescent="0.15">
      <c r="A1068" s="41"/>
      <c r="F1068" s="129"/>
    </row>
    <row r="1069" spans="1:6" ht="13" x14ac:dyDescent="0.15">
      <c r="A1069" s="41"/>
      <c r="F1069" s="129"/>
    </row>
    <row r="1070" spans="1:6" ht="13" x14ac:dyDescent="0.15">
      <c r="A1070" s="41"/>
      <c r="F1070" s="129"/>
    </row>
    <row r="1071" spans="1:6" ht="13" x14ac:dyDescent="0.15">
      <c r="A1071" s="41"/>
      <c r="F1071" s="129"/>
    </row>
    <row r="1072" spans="1:6" ht="13" x14ac:dyDescent="0.15">
      <c r="A1072" s="41"/>
      <c r="F1072" s="129"/>
    </row>
    <row r="1073" spans="1:6" ht="13" x14ac:dyDescent="0.15">
      <c r="A1073" s="41"/>
      <c r="F1073" s="129"/>
    </row>
    <row r="1074" spans="1:6" ht="13" x14ac:dyDescent="0.15">
      <c r="A1074" s="41"/>
      <c r="F1074" s="129"/>
    </row>
    <row r="1075" spans="1:6" ht="13" x14ac:dyDescent="0.15">
      <c r="A1075" s="41"/>
      <c r="F1075" s="129"/>
    </row>
    <row r="1076" spans="1:6" ht="13" x14ac:dyDescent="0.15">
      <c r="A1076" s="41"/>
      <c r="F1076" s="129"/>
    </row>
    <row r="1077" spans="1:6" ht="13" x14ac:dyDescent="0.15">
      <c r="A1077" s="41"/>
      <c r="F1077" s="129"/>
    </row>
    <row r="1078" spans="1:6" ht="13" x14ac:dyDescent="0.15">
      <c r="A1078" s="41"/>
      <c r="F1078" s="129"/>
    </row>
    <row r="1079" spans="1:6" ht="13" x14ac:dyDescent="0.15">
      <c r="A1079" s="41"/>
      <c r="F1079" s="129"/>
    </row>
    <row r="1080" spans="1:6" ht="13" x14ac:dyDescent="0.15">
      <c r="A1080" s="41"/>
      <c r="F1080" s="129"/>
    </row>
    <row r="1081" spans="1:6" ht="13" x14ac:dyDescent="0.15">
      <c r="A1081" s="41"/>
      <c r="F1081" s="129"/>
    </row>
    <row r="1082" spans="1:6" ht="13" x14ac:dyDescent="0.15">
      <c r="A1082" s="41"/>
      <c r="F1082" s="129"/>
    </row>
    <row r="1083" spans="1:6" ht="13" x14ac:dyDescent="0.15">
      <c r="A1083" s="41"/>
      <c r="F1083" s="129"/>
    </row>
    <row r="1084" spans="1:6" ht="13" x14ac:dyDescent="0.15">
      <c r="A1084" s="41"/>
      <c r="F1084" s="129"/>
    </row>
    <row r="1085" spans="1:6" ht="13" x14ac:dyDescent="0.15">
      <c r="A1085" s="41"/>
      <c r="F1085" s="129"/>
    </row>
    <row r="1086" spans="1:6" ht="13" x14ac:dyDescent="0.15">
      <c r="A1086" s="41"/>
      <c r="F1086" s="129"/>
    </row>
    <row r="1087" spans="1:6" ht="13" x14ac:dyDescent="0.15">
      <c r="A1087" s="41"/>
      <c r="F1087" s="129"/>
    </row>
    <row r="1088" spans="1:6" ht="13" x14ac:dyDescent="0.15">
      <c r="A1088" s="41"/>
      <c r="F1088" s="129"/>
    </row>
    <row r="1089" spans="1:6" ht="13" x14ac:dyDescent="0.15">
      <c r="A1089" s="41"/>
      <c r="F1089" s="129"/>
    </row>
    <row r="1090" spans="1:6" ht="13" x14ac:dyDescent="0.15">
      <c r="A1090" s="41"/>
      <c r="F1090" s="129"/>
    </row>
    <row r="1091" spans="1:6" ht="13" x14ac:dyDescent="0.15">
      <c r="A1091" s="41"/>
      <c r="F1091" s="129"/>
    </row>
    <row r="1092" spans="1:6" ht="13" x14ac:dyDescent="0.15">
      <c r="A1092" s="41"/>
      <c r="F1092" s="129"/>
    </row>
    <row r="1093" spans="1:6" ht="13" x14ac:dyDescent="0.15">
      <c r="A1093" s="41"/>
      <c r="F1093" s="129"/>
    </row>
    <row r="1094" spans="1:6" ht="13" x14ac:dyDescent="0.15">
      <c r="A1094" s="41"/>
      <c r="F1094" s="129"/>
    </row>
    <row r="1095" spans="1:6" ht="13" x14ac:dyDescent="0.15">
      <c r="A1095" s="41"/>
      <c r="F1095" s="129"/>
    </row>
    <row r="1096" spans="1:6" ht="13" x14ac:dyDescent="0.15">
      <c r="A1096" s="41"/>
      <c r="F1096" s="129"/>
    </row>
    <row r="1097" spans="1:6" ht="13" x14ac:dyDescent="0.15">
      <c r="A1097" s="41"/>
      <c r="F1097" s="129"/>
    </row>
    <row r="1098" spans="1:6" ht="13" x14ac:dyDescent="0.15">
      <c r="A1098" s="41"/>
      <c r="F1098" s="129"/>
    </row>
    <row r="1099" spans="1:6" ht="13" x14ac:dyDescent="0.15">
      <c r="A1099" s="41"/>
      <c r="F1099" s="129"/>
    </row>
    <row r="1100" spans="1:6" ht="13" x14ac:dyDescent="0.15">
      <c r="A1100" s="41"/>
      <c r="F1100" s="129"/>
    </row>
    <row r="1101" spans="1:6" ht="13" x14ac:dyDescent="0.15">
      <c r="A1101" s="41"/>
      <c r="F1101" s="129"/>
    </row>
    <row r="1102" spans="1:6" ht="13" x14ac:dyDescent="0.15">
      <c r="A1102" s="41"/>
      <c r="F1102" s="129"/>
    </row>
    <row r="1103" spans="1:6" ht="13" x14ac:dyDescent="0.15">
      <c r="A1103" s="41"/>
      <c r="F1103" s="129"/>
    </row>
    <row r="1104" spans="1:6" ht="13" x14ac:dyDescent="0.15">
      <c r="A1104" s="41"/>
      <c r="F1104" s="129"/>
    </row>
    <row r="1105" spans="1:6" ht="13" x14ac:dyDescent="0.15">
      <c r="A1105" s="41"/>
      <c r="F1105" s="129"/>
    </row>
    <row r="1106" spans="1:6" ht="13" x14ac:dyDescent="0.15">
      <c r="A1106" s="41"/>
      <c r="F1106" s="129"/>
    </row>
    <row r="1107" spans="1:6" ht="13" x14ac:dyDescent="0.15">
      <c r="A1107" s="41"/>
      <c r="F1107" s="129"/>
    </row>
    <row r="1108" spans="1:6" ht="13" x14ac:dyDescent="0.15">
      <c r="A1108" s="41"/>
      <c r="F1108" s="129"/>
    </row>
    <row r="1109" spans="1:6" ht="13" x14ac:dyDescent="0.15">
      <c r="A1109" s="41"/>
      <c r="F1109" s="129"/>
    </row>
    <row r="1110" spans="1:6" ht="13" x14ac:dyDescent="0.15">
      <c r="A1110" s="41"/>
      <c r="F1110" s="129"/>
    </row>
    <row r="1111" spans="1:6" ht="13" x14ac:dyDescent="0.15">
      <c r="A1111" s="41"/>
      <c r="F1111" s="129"/>
    </row>
    <row r="1112" spans="1:6" ht="13" x14ac:dyDescent="0.15">
      <c r="A1112" s="41"/>
      <c r="F1112" s="129"/>
    </row>
    <row r="1113" spans="1:6" ht="13" x14ac:dyDescent="0.15">
      <c r="A1113" s="41"/>
      <c r="F1113" s="129"/>
    </row>
    <row r="1114" spans="1:6" ht="13" x14ac:dyDescent="0.15">
      <c r="A1114" s="41"/>
      <c r="F1114" s="129"/>
    </row>
    <row r="1115" spans="1:6" ht="13" x14ac:dyDescent="0.15">
      <c r="A1115" s="41"/>
      <c r="F1115" s="129"/>
    </row>
    <row r="1116" spans="1:6" ht="13" x14ac:dyDescent="0.15">
      <c r="A1116" s="41"/>
      <c r="F1116" s="129"/>
    </row>
    <row r="1117" spans="1:6" ht="13" x14ac:dyDescent="0.15">
      <c r="A1117" s="41"/>
      <c r="F1117" s="129"/>
    </row>
    <row r="1118" spans="1:6" ht="13" x14ac:dyDescent="0.15">
      <c r="A1118" s="41"/>
      <c r="F1118" s="129"/>
    </row>
    <row r="1119" spans="1:6" ht="13" x14ac:dyDescent="0.15">
      <c r="A1119" s="41"/>
      <c r="F1119" s="129"/>
    </row>
    <row r="1120" spans="1:6" ht="13" x14ac:dyDescent="0.15">
      <c r="A1120" s="41"/>
      <c r="F1120" s="129"/>
    </row>
    <row r="1121" spans="1:6" ht="13" x14ac:dyDescent="0.15">
      <c r="A1121" s="41"/>
      <c r="F1121" s="129"/>
    </row>
    <row r="1122" spans="1:6" ht="13" x14ac:dyDescent="0.15">
      <c r="A1122" s="41"/>
      <c r="F1122" s="129"/>
    </row>
    <row r="1123" spans="1:6" ht="13" x14ac:dyDescent="0.15">
      <c r="A1123" s="41"/>
      <c r="F1123" s="129"/>
    </row>
    <row r="1124" spans="1:6" ht="13" x14ac:dyDescent="0.15">
      <c r="A1124" s="41"/>
      <c r="F1124" s="129"/>
    </row>
    <row r="1125" spans="1:6" ht="13" x14ac:dyDescent="0.15">
      <c r="A1125" s="41"/>
      <c r="F1125" s="129"/>
    </row>
    <row r="1126" spans="1:6" ht="13" x14ac:dyDescent="0.15">
      <c r="A1126" s="41"/>
      <c r="F1126" s="129"/>
    </row>
    <row r="1127" spans="1:6" ht="13" x14ac:dyDescent="0.15">
      <c r="A1127" s="41"/>
      <c r="F1127" s="129"/>
    </row>
    <row r="1128" spans="1:6" ht="13" x14ac:dyDescent="0.15">
      <c r="A1128" s="41"/>
      <c r="F1128" s="129"/>
    </row>
    <row r="1129" spans="1:6" ht="13" x14ac:dyDescent="0.15">
      <c r="A1129" s="41"/>
      <c r="F1129" s="129"/>
    </row>
    <row r="1130" spans="1:6" ht="13" x14ac:dyDescent="0.15">
      <c r="A1130" s="41"/>
      <c r="F1130" s="129"/>
    </row>
    <row r="1131" spans="1:6" ht="13" x14ac:dyDescent="0.15">
      <c r="A1131" s="41"/>
      <c r="F1131" s="129"/>
    </row>
    <row r="1132" spans="1:6" ht="13" x14ac:dyDescent="0.15">
      <c r="A1132" s="41"/>
      <c r="F1132" s="129"/>
    </row>
    <row r="1133" spans="1:6" ht="13" x14ac:dyDescent="0.15">
      <c r="A1133" s="41"/>
      <c r="F1133" s="129"/>
    </row>
    <row r="1134" spans="1:6" ht="13" x14ac:dyDescent="0.15">
      <c r="A1134" s="41"/>
      <c r="F1134" s="129"/>
    </row>
    <row r="1135" spans="1:6" ht="13" x14ac:dyDescent="0.15">
      <c r="A1135" s="41"/>
      <c r="F1135" s="129"/>
    </row>
    <row r="1136" spans="1:6" ht="13" x14ac:dyDescent="0.15">
      <c r="A1136" s="41"/>
      <c r="F1136" s="129"/>
    </row>
    <row r="1137" spans="1:6" ht="13" x14ac:dyDescent="0.15">
      <c r="A1137" s="41"/>
      <c r="F1137" s="129"/>
    </row>
    <row r="1138" spans="1:6" ht="13" x14ac:dyDescent="0.15">
      <c r="A1138" s="41"/>
      <c r="F1138" s="129"/>
    </row>
    <row r="1139" spans="1:6" ht="13" x14ac:dyDescent="0.15">
      <c r="A1139" s="41"/>
      <c r="F1139" s="129"/>
    </row>
    <row r="1140" spans="1:6" ht="13" x14ac:dyDescent="0.15">
      <c r="A1140" s="41"/>
      <c r="F1140" s="129"/>
    </row>
    <row r="1141" spans="1:6" ht="13" x14ac:dyDescent="0.15">
      <c r="A1141" s="41"/>
      <c r="F1141" s="129"/>
    </row>
    <row r="1142" spans="1:6" ht="13" x14ac:dyDescent="0.15">
      <c r="A1142" s="41"/>
      <c r="F1142" s="129"/>
    </row>
    <row r="1143" spans="1:6" ht="13" x14ac:dyDescent="0.15">
      <c r="A1143" s="41"/>
      <c r="F1143" s="129"/>
    </row>
    <row r="1144" spans="1:6" ht="13" x14ac:dyDescent="0.15">
      <c r="A1144" s="41"/>
      <c r="F1144" s="129"/>
    </row>
    <row r="1145" spans="1:6" ht="13" x14ac:dyDescent="0.15">
      <c r="A1145" s="41"/>
      <c r="F1145" s="129"/>
    </row>
    <row r="1146" spans="1:6" ht="13" x14ac:dyDescent="0.15">
      <c r="A1146" s="41"/>
      <c r="F1146" s="129"/>
    </row>
    <row r="1147" spans="1:6" ht="13" x14ac:dyDescent="0.15">
      <c r="A1147" s="41"/>
      <c r="F1147" s="129"/>
    </row>
    <row r="1148" spans="1:6" ht="13" x14ac:dyDescent="0.15">
      <c r="A1148" s="41"/>
      <c r="F1148" s="129"/>
    </row>
    <row r="1149" spans="1:6" ht="13" x14ac:dyDescent="0.15">
      <c r="A1149" s="41"/>
      <c r="F1149" s="129"/>
    </row>
    <row r="1150" spans="1:6" ht="13" x14ac:dyDescent="0.15">
      <c r="A1150" s="41"/>
      <c r="F1150" s="129"/>
    </row>
    <row r="1151" spans="1:6" ht="13" x14ac:dyDescent="0.15">
      <c r="A1151" s="41"/>
      <c r="F1151" s="129"/>
    </row>
    <row r="1152" spans="1:6" ht="13" x14ac:dyDescent="0.15">
      <c r="A1152" s="41"/>
      <c r="F1152" s="129"/>
    </row>
    <row r="1153" spans="1:6" ht="13" x14ac:dyDescent="0.15">
      <c r="A1153" s="41"/>
      <c r="F1153" s="129"/>
    </row>
    <row r="1154" spans="1:6" ht="13" x14ac:dyDescent="0.15">
      <c r="A1154" s="41"/>
      <c r="F1154" s="129"/>
    </row>
    <row r="1155" spans="1:6" ht="13" x14ac:dyDescent="0.15">
      <c r="A1155" s="41"/>
      <c r="F1155" s="129"/>
    </row>
    <row r="1156" spans="1:6" ht="13" x14ac:dyDescent="0.15">
      <c r="A1156" s="41"/>
      <c r="F1156" s="129"/>
    </row>
    <row r="1157" spans="1:6" ht="13" x14ac:dyDescent="0.15">
      <c r="A1157" s="41"/>
      <c r="F1157" s="129"/>
    </row>
    <row r="1158" spans="1:6" ht="13" x14ac:dyDescent="0.15">
      <c r="A1158" s="41"/>
      <c r="F1158" s="129"/>
    </row>
    <row r="1159" spans="1:6" ht="13" x14ac:dyDescent="0.15">
      <c r="A1159" s="41"/>
      <c r="F1159" s="129"/>
    </row>
    <row r="1160" spans="1:6" ht="13" x14ac:dyDescent="0.15">
      <c r="A1160" s="41"/>
      <c r="F1160" s="129"/>
    </row>
    <row r="1161" spans="1:6" ht="13" x14ac:dyDescent="0.15">
      <c r="A1161" s="41"/>
      <c r="F1161" s="129"/>
    </row>
    <row r="1162" spans="1:6" ht="13" x14ac:dyDescent="0.15">
      <c r="A1162" s="41"/>
      <c r="F1162" s="129"/>
    </row>
    <row r="1163" spans="1:6" ht="13" x14ac:dyDescent="0.15">
      <c r="F1163" s="129"/>
    </row>
    <row r="1164" spans="1:6" ht="13" x14ac:dyDescent="0.15">
      <c r="F1164" s="129"/>
    </row>
    <row r="1165" spans="1:6" ht="13" x14ac:dyDescent="0.15">
      <c r="F1165" s="129"/>
    </row>
    <row r="1166" spans="1:6" ht="13" x14ac:dyDescent="0.15">
      <c r="F1166" s="129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BA8ED-13FF-094F-BC24-3564CB3844F7}">
  <sheetPr>
    <outlinePr summaryBelow="0" summaryRight="0"/>
  </sheetPr>
  <dimension ref="A1:AH916"/>
  <sheetViews>
    <sheetView workbookViewId="0">
      <pane xSplit="1" ySplit="1" topLeftCell="B2" activePane="bottomRight" state="frozen"/>
      <selection activeCell="B3" sqref="B3"/>
      <selection pane="topRight" activeCell="B3" sqref="B3"/>
      <selection pane="bottomLeft" activeCell="B3" sqref="B3"/>
      <selection pane="bottomRight" activeCell="B3" sqref="B3"/>
    </sheetView>
  </sheetViews>
  <sheetFormatPr baseColWidth="10" defaultColWidth="12.6640625" defaultRowHeight="15.75" customHeight="1" x14ac:dyDescent="0.15"/>
  <cols>
    <col min="1" max="1" width="12.6640625" style="32"/>
    <col min="2" max="2" width="4.6640625" style="32" customWidth="1"/>
    <col min="3" max="3" width="14.1640625" style="32" customWidth="1"/>
    <col min="4" max="4" width="10.1640625" style="32" customWidth="1"/>
    <col min="5" max="5" width="29.1640625" style="32" customWidth="1"/>
    <col min="6" max="6" width="27" style="32" customWidth="1"/>
    <col min="7" max="9" width="26.6640625" style="32" customWidth="1"/>
    <col min="10" max="10" width="9" style="32" customWidth="1"/>
    <col min="11" max="12" width="8.83203125" style="32" customWidth="1"/>
    <col min="13" max="13" width="14" style="32" customWidth="1"/>
    <col min="14" max="15" width="17.33203125" style="32" customWidth="1"/>
    <col min="16" max="16" width="27.83203125" style="32" customWidth="1"/>
    <col min="17" max="17" width="15" style="32" customWidth="1"/>
    <col min="18" max="16384" width="12.6640625" style="32"/>
  </cols>
  <sheetData>
    <row r="1" spans="1:34" ht="15" x14ac:dyDescent="0.2">
      <c r="A1" s="64" t="s">
        <v>0</v>
      </c>
      <c r="B1" s="35" t="s">
        <v>1</v>
      </c>
      <c r="C1" s="146" t="s">
        <v>2</v>
      </c>
      <c r="D1" s="35" t="s">
        <v>3</v>
      </c>
      <c r="E1" s="34" t="s">
        <v>4</v>
      </c>
      <c r="F1" s="34" t="s">
        <v>218</v>
      </c>
      <c r="G1" s="34" t="s">
        <v>217</v>
      </c>
      <c r="H1" s="34" t="s">
        <v>216</v>
      </c>
      <c r="I1" s="34" t="s">
        <v>5</v>
      </c>
      <c r="J1" s="34" t="s">
        <v>215</v>
      </c>
      <c r="K1" s="34" t="s">
        <v>214</v>
      </c>
      <c r="L1" s="34" t="s">
        <v>213</v>
      </c>
      <c r="M1" s="34" t="s">
        <v>212</v>
      </c>
      <c r="N1" s="34" t="s">
        <v>211</v>
      </c>
      <c r="O1" s="34" t="s">
        <v>210</v>
      </c>
      <c r="P1" s="34" t="s">
        <v>7</v>
      </c>
      <c r="Q1" s="34" t="s">
        <v>8</v>
      </c>
      <c r="R1" s="34" t="s">
        <v>9</v>
      </c>
      <c r="T1" s="113"/>
      <c r="U1" s="113"/>
    </row>
    <row r="2" spans="1:34" ht="15.75" customHeight="1" x14ac:dyDescent="0.15">
      <c r="A2" s="145">
        <v>44631</v>
      </c>
      <c r="B2" s="49"/>
      <c r="C2" s="143">
        <v>1</v>
      </c>
      <c r="D2" s="49"/>
      <c r="E2" s="144">
        <v>13.303999328613997</v>
      </c>
      <c r="F2" s="49">
        <v>0</v>
      </c>
      <c r="G2" s="49">
        <f t="shared" ref="G2:G17" si="0">N:N-P:P</f>
        <v>13.303999328613997</v>
      </c>
      <c r="H2" s="49">
        <v>0</v>
      </c>
      <c r="I2" s="49">
        <f t="shared" ref="I2:I38" si="1">SUM(J2:L2)</f>
        <v>18</v>
      </c>
      <c r="J2" s="49">
        <v>0</v>
      </c>
      <c r="K2" s="49">
        <v>18</v>
      </c>
      <c r="L2" s="49">
        <v>0</v>
      </c>
      <c r="M2" s="49"/>
      <c r="N2" s="49">
        <v>275.7</v>
      </c>
      <c r="O2" s="49"/>
      <c r="P2" s="49">
        <v>262.39600067138599</v>
      </c>
      <c r="Q2" s="49">
        <v>0.68116460121057298</v>
      </c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</row>
    <row r="3" spans="1:34" ht="15.75" customHeight="1" x14ac:dyDescent="0.15">
      <c r="A3" s="145">
        <v>44464</v>
      </c>
      <c r="B3" s="49"/>
      <c r="C3" s="143">
        <v>1</v>
      </c>
      <c r="D3" s="49"/>
      <c r="E3" s="144">
        <v>8.2119998168950019</v>
      </c>
      <c r="F3" s="49">
        <v>0</v>
      </c>
      <c r="G3" s="49">
        <f t="shared" si="0"/>
        <v>8.2119998168950019</v>
      </c>
      <c r="H3" s="49">
        <v>0</v>
      </c>
      <c r="I3" s="49">
        <f t="shared" si="1"/>
        <v>4</v>
      </c>
      <c r="J3" s="49">
        <v>0</v>
      </c>
      <c r="K3" s="49">
        <v>4</v>
      </c>
      <c r="L3" s="49">
        <v>0</v>
      </c>
      <c r="M3" s="49"/>
      <c r="N3" s="49">
        <v>283.7</v>
      </c>
      <c r="O3" s="49"/>
      <c r="P3" s="49">
        <v>275.48800018310499</v>
      </c>
      <c r="Q3" s="49">
        <v>286.782999877929</v>
      </c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</row>
    <row r="4" spans="1:34" ht="15.75" customHeight="1" x14ac:dyDescent="0.15">
      <c r="A4" s="145">
        <v>44288</v>
      </c>
      <c r="B4" s="49"/>
      <c r="C4" s="143">
        <v>1</v>
      </c>
      <c r="D4" s="49"/>
      <c r="E4" s="144">
        <v>10.59499938964899</v>
      </c>
      <c r="F4" s="49">
        <v>0</v>
      </c>
      <c r="G4" s="49">
        <f t="shared" si="0"/>
        <v>10.59499938964899</v>
      </c>
      <c r="H4" s="49">
        <v>0</v>
      </c>
      <c r="I4" s="49">
        <f t="shared" si="1"/>
        <v>14</v>
      </c>
      <c r="J4" s="49">
        <v>0</v>
      </c>
      <c r="K4" s="49">
        <v>14</v>
      </c>
      <c r="L4" s="49">
        <v>0</v>
      </c>
      <c r="M4" s="49"/>
      <c r="N4" s="49">
        <v>275.39999999999998</v>
      </c>
      <c r="O4" s="49"/>
      <c r="P4" s="49">
        <v>264.80500061035099</v>
      </c>
      <c r="Q4" s="49">
        <v>0.73802097351651796</v>
      </c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</row>
    <row r="5" spans="1:34" ht="15.75" customHeight="1" x14ac:dyDescent="0.15">
      <c r="A5" s="145">
        <v>43984</v>
      </c>
      <c r="B5" s="49"/>
      <c r="C5" s="143">
        <v>1</v>
      </c>
      <c r="D5" s="49"/>
      <c r="E5" s="144">
        <v>22.98500061035196</v>
      </c>
      <c r="F5" s="49">
        <v>0</v>
      </c>
      <c r="G5" s="49">
        <f t="shared" si="0"/>
        <v>22.98500061035196</v>
      </c>
      <c r="H5" s="49">
        <v>0</v>
      </c>
      <c r="I5" s="49">
        <f t="shared" si="1"/>
        <v>17</v>
      </c>
      <c r="J5" s="49">
        <v>0</v>
      </c>
      <c r="K5" s="49">
        <v>17</v>
      </c>
      <c r="L5" s="49">
        <v>0</v>
      </c>
      <c r="M5" s="49"/>
      <c r="N5" s="49">
        <v>299.89999999999998</v>
      </c>
      <c r="O5" s="49"/>
      <c r="P5" s="49">
        <v>276.91499938964802</v>
      </c>
      <c r="Q5" s="49">
        <v>1.4567353650092201</v>
      </c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</row>
    <row r="6" spans="1:34" ht="15.75" customHeight="1" x14ac:dyDescent="0.15">
      <c r="A6" s="145">
        <v>43616</v>
      </c>
      <c r="B6" s="49"/>
      <c r="C6" s="143">
        <v>2</v>
      </c>
      <c r="D6" s="49"/>
      <c r="E6" s="144">
        <v>25.105001831055006</v>
      </c>
      <c r="F6" s="49">
        <v>0</v>
      </c>
      <c r="G6" s="49">
        <f t="shared" si="0"/>
        <v>25.105001831055006</v>
      </c>
      <c r="H6" s="49">
        <f>O:O-P:P</f>
        <v>7.1050018310550058</v>
      </c>
      <c r="I6" s="49">
        <f t="shared" si="1"/>
        <v>38</v>
      </c>
      <c r="J6" s="49">
        <v>0</v>
      </c>
      <c r="K6" s="49">
        <v>17</v>
      </c>
      <c r="L6" s="49">
        <v>21</v>
      </c>
      <c r="M6" s="49"/>
      <c r="N6" s="49">
        <v>301.8</v>
      </c>
      <c r="O6" s="49">
        <v>283.8</v>
      </c>
      <c r="P6" s="49">
        <v>276.69499816894501</v>
      </c>
      <c r="Q6" s="49">
        <v>1.0883357931431401</v>
      </c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</row>
    <row r="7" spans="1:34" ht="15.75" customHeight="1" x14ac:dyDescent="0.15">
      <c r="A7" s="145">
        <v>43392</v>
      </c>
      <c r="B7" s="49"/>
      <c r="C7" s="143" t="s">
        <v>37</v>
      </c>
      <c r="D7" s="49"/>
      <c r="E7" s="144">
        <v>0</v>
      </c>
      <c r="F7" s="49">
        <v>0</v>
      </c>
      <c r="G7" s="49">
        <f t="shared" si="0"/>
        <v>0</v>
      </c>
      <c r="H7" s="49">
        <v>0</v>
      </c>
      <c r="I7" s="49">
        <f t="shared" si="1"/>
        <v>0</v>
      </c>
      <c r="J7" s="49">
        <v>0</v>
      </c>
      <c r="K7" s="49">
        <v>0</v>
      </c>
      <c r="L7" s="49">
        <v>0</v>
      </c>
      <c r="M7" s="49"/>
      <c r="N7" s="49">
        <v>0</v>
      </c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</row>
    <row r="8" spans="1:34" ht="15.75" customHeight="1" x14ac:dyDescent="0.15">
      <c r="A8" s="145">
        <v>42887</v>
      </c>
      <c r="B8" s="49"/>
      <c r="C8" s="143">
        <v>1</v>
      </c>
      <c r="D8" s="49"/>
      <c r="E8" s="144">
        <v>9.4518177379270014</v>
      </c>
      <c r="F8" s="49">
        <v>0</v>
      </c>
      <c r="G8" s="49">
        <f t="shared" si="0"/>
        <v>9.4518177379270014</v>
      </c>
      <c r="H8" s="49">
        <v>0</v>
      </c>
      <c r="I8" s="49">
        <f t="shared" si="1"/>
        <v>13</v>
      </c>
      <c r="J8" s="49">
        <v>0</v>
      </c>
      <c r="K8" s="49">
        <v>13</v>
      </c>
      <c r="L8" s="49">
        <v>0</v>
      </c>
      <c r="M8" s="49"/>
      <c r="N8" s="49">
        <v>282</v>
      </c>
      <c r="O8" s="49"/>
      <c r="P8" s="49">
        <v>272.548182262073</v>
      </c>
      <c r="Q8" s="49">
        <v>1.0200499935368901</v>
      </c>
      <c r="R8" s="49" t="s">
        <v>209</v>
      </c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</row>
    <row r="9" spans="1:34" ht="15.75" customHeight="1" x14ac:dyDescent="0.15">
      <c r="A9" s="145">
        <v>42528</v>
      </c>
      <c r="B9" s="49"/>
      <c r="C9" s="143">
        <v>1</v>
      </c>
      <c r="D9" s="49"/>
      <c r="E9" s="144">
        <v>10.305556911893007</v>
      </c>
      <c r="F9" s="49">
        <v>0</v>
      </c>
      <c r="G9" s="49">
        <f t="shared" si="0"/>
        <v>10.305556911893007</v>
      </c>
      <c r="H9" s="49">
        <v>0</v>
      </c>
      <c r="I9" s="49">
        <f t="shared" si="1"/>
        <v>18</v>
      </c>
      <c r="J9" s="49">
        <v>0</v>
      </c>
      <c r="K9" s="49">
        <v>18</v>
      </c>
      <c r="L9" s="49">
        <v>0</v>
      </c>
      <c r="M9" s="49"/>
      <c r="N9" s="49">
        <v>283.60000000000002</v>
      </c>
      <c r="O9" s="49"/>
      <c r="P9" s="49">
        <v>273.29444308810702</v>
      </c>
      <c r="Q9" s="49">
        <v>0.657666216765739</v>
      </c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</row>
    <row r="10" spans="1:34" ht="15.75" customHeight="1" x14ac:dyDescent="0.15">
      <c r="A10" s="145">
        <v>41792</v>
      </c>
      <c r="B10" s="49"/>
      <c r="C10" s="143">
        <v>1</v>
      </c>
      <c r="D10" s="49"/>
      <c r="E10" s="144">
        <v>9.0029989624030122</v>
      </c>
      <c r="F10" s="49">
        <v>0</v>
      </c>
      <c r="G10" s="49">
        <f t="shared" si="0"/>
        <v>9.0029989624030122</v>
      </c>
      <c r="H10" s="49">
        <v>0</v>
      </c>
      <c r="I10" s="49">
        <f t="shared" si="1"/>
        <v>14</v>
      </c>
      <c r="J10" s="49">
        <v>0</v>
      </c>
      <c r="K10" s="49">
        <v>14</v>
      </c>
      <c r="L10" s="49">
        <v>0</v>
      </c>
      <c r="M10" s="49"/>
      <c r="N10" s="49">
        <v>285.60000000000002</v>
      </c>
      <c r="O10" s="49"/>
      <c r="P10" s="49">
        <v>276.59700103759701</v>
      </c>
      <c r="Q10" s="49">
        <v>1.47793473040482</v>
      </c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</row>
    <row r="11" spans="1:34" ht="15.75" customHeight="1" x14ac:dyDescent="0.15">
      <c r="A11" s="145">
        <v>41463</v>
      </c>
      <c r="B11" s="49"/>
      <c r="C11" s="143">
        <v>1</v>
      </c>
      <c r="D11" s="49"/>
      <c r="E11" s="144">
        <v>2.5900000678170159</v>
      </c>
      <c r="F11" s="49">
        <v>0</v>
      </c>
      <c r="G11" s="49">
        <f t="shared" si="0"/>
        <v>2.5900000678170159</v>
      </c>
      <c r="H11" s="49">
        <v>0</v>
      </c>
      <c r="I11" s="49">
        <f t="shared" si="1"/>
        <v>3</v>
      </c>
      <c r="J11" s="49">
        <v>0</v>
      </c>
      <c r="K11" s="49">
        <v>3</v>
      </c>
      <c r="L11" s="49">
        <v>0</v>
      </c>
      <c r="M11" s="49"/>
      <c r="N11" s="49">
        <v>287.7</v>
      </c>
      <c r="O11" s="49"/>
      <c r="P11" s="49">
        <v>285.10999993218297</v>
      </c>
      <c r="Q11" s="49">
        <v>0.93820846570960303</v>
      </c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</row>
    <row r="12" spans="1:34" ht="15.75" customHeight="1" x14ac:dyDescent="0.15">
      <c r="A12" s="145">
        <v>41184</v>
      </c>
      <c r="B12" s="49"/>
      <c r="C12" s="143" t="s">
        <v>37</v>
      </c>
      <c r="D12" s="49"/>
      <c r="E12" s="144">
        <v>0</v>
      </c>
      <c r="F12" s="49">
        <v>0</v>
      </c>
      <c r="G12" s="49">
        <f t="shared" si="0"/>
        <v>0</v>
      </c>
      <c r="H12" s="49">
        <v>0</v>
      </c>
      <c r="I12" s="49">
        <f t="shared" si="1"/>
        <v>0</v>
      </c>
      <c r="J12" s="49">
        <v>0</v>
      </c>
      <c r="K12" s="49">
        <v>0</v>
      </c>
      <c r="L12" s="49">
        <v>0</v>
      </c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</row>
    <row r="13" spans="1:34" ht="15.75" customHeight="1" x14ac:dyDescent="0.15">
      <c r="A13" s="145">
        <v>41168</v>
      </c>
      <c r="B13" s="49"/>
      <c r="C13" s="143">
        <v>1</v>
      </c>
      <c r="D13" s="49"/>
      <c r="E13" s="144">
        <v>17.298888142903991</v>
      </c>
      <c r="F13" s="49">
        <v>0</v>
      </c>
      <c r="G13" s="49">
        <f t="shared" si="0"/>
        <v>17.298888142903991</v>
      </c>
      <c r="H13" s="49">
        <v>0</v>
      </c>
      <c r="I13" s="49">
        <f t="shared" si="1"/>
        <v>10</v>
      </c>
      <c r="J13" s="49">
        <v>0</v>
      </c>
      <c r="K13" s="49">
        <v>10</v>
      </c>
      <c r="L13" s="49">
        <v>0</v>
      </c>
      <c r="M13" s="49"/>
      <c r="N13" s="49">
        <v>293.8</v>
      </c>
      <c r="O13" s="49"/>
      <c r="P13" s="49">
        <v>276.50111185709602</v>
      </c>
      <c r="Q13" s="49">
        <v>0.79923602489601497</v>
      </c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</row>
    <row r="14" spans="1:34" ht="15.75" customHeight="1" x14ac:dyDescent="0.15">
      <c r="A14" s="145">
        <v>41063</v>
      </c>
      <c r="B14" s="49"/>
      <c r="C14" s="143">
        <v>1</v>
      </c>
      <c r="D14" s="49"/>
      <c r="E14" s="144">
        <v>39.283637584339999</v>
      </c>
      <c r="F14" s="49">
        <v>0</v>
      </c>
      <c r="G14" s="49">
        <f t="shared" si="0"/>
        <v>39.283637584339999</v>
      </c>
      <c r="H14" s="49">
        <v>0</v>
      </c>
      <c r="I14" s="49">
        <f t="shared" si="1"/>
        <v>39</v>
      </c>
      <c r="J14" s="49">
        <v>0</v>
      </c>
      <c r="K14" s="49">
        <v>39</v>
      </c>
      <c r="L14" s="49">
        <v>0</v>
      </c>
      <c r="M14" s="49"/>
      <c r="N14" s="49">
        <v>316.8</v>
      </c>
      <c r="O14" s="49"/>
      <c r="P14" s="49">
        <v>277.51636241566001</v>
      </c>
      <c r="Q14" s="49">
        <v>1.4971193465873001</v>
      </c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</row>
    <row r="15" spans="1:34" ht="15.75" customHeight="1" x14ac:dyDescent="0.15">
      <c r="A15" s="145">
        <v>40775</v>
      </c>
      <c r="B15" s="49"/>
      <c r="C15" s="143">
        <v>1</v>
      </c>
      <c r="D15" s="49"/>
      <c r="E15" s="144">
        <v>33.548999328614002</v>
      </c>
      <c r="F15" s="49">
        <v>0</v>
      </c>
      <c r="G15" s="49">
        <f t="shared" si="0"/>
        <v>33.548999328614002</v>
      </c>
      <c r="H15" s="49">
        <v>0</v>
      </c>
      <c r="I15" s="49">
        <f t="shared" si="1"/>
        <v>55</v>
      </c>
      <c r="J15" s="49">
        <v>0</v>
      </c>
      <c r="K15" s="49">
        <v>55</v>
      </c>
      <c r="L15" s="49">
        <v>0</v>
      </c>
      <c r="M15" s="49"/>
      <c r="N15" s="49">
        <v>312.2</v>
      </c>
      <c r="O15" s="49"/>
      <c r="P15" s="49">
        <v>278.65100067138599</v>
      </c>
      <c r="Q15" s="49">
        <v>0.79492040829083799</v>
      </c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</row>
    <row r="16" spans="1:34" ht="15.75" customHeight="1" x14ac:dyDescent="0.15">
      <c r="A16" s="145">
        <v>40695</v>
      </c>
      <c r="B16" s="49"/>
      <c r="C16" s="143">
        <v>1</v>
      </c>
      <c r="D16" s="49"/>
      <c r="E16" s="144">
        <v>23.738000183105953</v>
      </c>
      <c r="F16" s="49">
        <v>0</v>
      </c>
      <c r="G16" s="49">
        <f t="shared" si="0"/>
        <v>23.738000183105953</v>
      </c>
      <c r="H16" s="49">
        <v>0</v>
      </c>
      <c r="I16" s="49">
        <f t="shared" si="1"/>
        <v>47</v>
      </c>
      <c r="J16" s="49">
        <v>0</v>
      </c>
      <c r="K16" s="49">
        <v>47</v>
      </c>
      <c r="L16" s="49">
        <v>0</v>
      </c>
      <c r="M16" s="49"/>
      <c r="N16" s="49">
        <v>296.89999999999998</v>
      </c>
      <c r="O16" s="49"/>
      <c r="P16" s="49">
        <v>273.16199981689402</v>
      </c>
      <c r="Q16" s="49">
        <v>0.55204709796117002</v>
      </c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</row>
    <row r="17" spans="1:34" ht="15.75" customHeight="1" x14ac:dyDescent="0.15">
      <c r="A17" s="145">
        <v>40640</v>
      </c>
      <c r="B17" s="49"/>
      <c r="C17" s="143">
        <v>1</v>
      </c>
      <c r="D17" s="49"/>
      <c r="E17" s="144">
        <v>28.145999755860032</v>
      </c>
      <c r="F17" s="49">
        <v>0</v>
      </c>
      <c r="G17" s="49">
        <f t="shared" si="0"/>
        <v>28.145999755860032</v>
      </c>
      <c r="H17" s="49">
        <v>0</v>
      </c>
      <c r="I17" s="49">
        <f t="shared" si="1"/>
        <v>44</v>
      </c>
      <c r="J17" s="49">
        <v>0</v>
      </c>
      <c r="K17" s="49">
        <v>44</v>
      </c>
      <c r="L17" s="49">
        <v>0</v>
      </c>
      <c r="M17" s="49"/>
      <c r="N17" s="49">
        <v>292.8</v>
      </c>
      <c r="O17" s="49"/>
      <c r="P17" s="49">
        <v>264.65400024413998</v>
      </c>
      <c r="Q17" s="49">
        <v>1.4822557780233701</v>
      </c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</row>
    <row r="18" spans="1:34" ht="15.75" customHeight="1" x14ac:dyDescent="0.15">
      <c r="A18" s="145">
        <v>40432</v>
      </c>
      <c r="B18" s="49"/>
      <c r="C18" s="143" t="s">
        <v>37</v>
      </c>
      <c r="D18" s="49"/>
      <c r="E18" s="144">
        <v>0</v>
      </c>
      <c r="F18" s="49">
        <v>0</v>
      </c>
      <c r="G18" s="49">
        <v>0</v>
      </c>
      <c r="H18" s="49">
        <v>0</v>
      </c>
      <c r="I18" s="49">
        <f t="shared" si="1"/>
        <v>0</v>
      </c>
      <c r="J18" s="49">
        <v>0</v>
      </c>
      <c r="K18" s="49">
        <v>0</v>
      </c>
      <c r="L18" s="49">
        <v>0</v>
      </c>
      <c r="M18" s="49"/>
      <c r="N18" s="49"/>
      <c r="O18" s="49"/>
      <c r="P18" s="49"/>
      <c r="Q18" s="49"/>
      <c r="R18" s="49" t="s">
        <v>76</v>
      </c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</row>
    <row r="19" spans="1:34" ht="15.75" customHeight="1" x14ac:dyDescent="0.15">
      <c r="A19" s="145">
        <v>40375</v>
      </c>
      <c r="B19" s="49"/>
      <c r="C19" s="143">
        <v>1</v>
      </c>
      <c r="D19" s="49"/>
      <c r="E19" s="144">
        <v>6.3759997558600503</v>
      </c>
      <c r="F19" s="49">
        <v>0</v>
      </c>
      <c r="G19" s="49">
        <f>N:N-P:P</f>
        <v>6.3759997558600503</v>
      </c>
      <c r="H19" s="49">
        <v>0</v>
      </c>
      <c r="I19" s="49">
        <f t="shared" si="1"/>
        <v>19</v>
      </c>
      <c r="J19" s="49">
        <v>0</v>
      </c>
      <c r="K19" s="49">
        <v>19</v>
      </c>
      <c r="L19" s="49">
        <v>0</v>
      </c>
      <c r="M19" s="49"/>
      <c r="N19" s="49">
        <v>287.10000000000002</v>
      </c>
      <c r="O19" s="49"/>
      <c r="P19" s="49">
        <v>280.72400024413997</v>
      </c>
      <c r="Q19" s="49">
        <v>0.58294410509118599</v>
      </c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</row>
    <row r="20" spans="1:34" ht="15.75" customHeight="1" x14ac:dyDescent="0.15">
      <c r="A20" s="145">
        <v>40320</v>
      </c>
      <c r="B20" s="49"/>
      <c r="C20" s="143">
        <v>1</v>
      </c>
      <c r="D20" s="49"/>
      <c r="E20" s="144">
        <v>19.194000854493027</v>
      </c>
      <c r="F20" s="49">
        <v>0</v>
      </c>
      <c r="G20" s="49">
        <f>N:N-P:P</f>
        <v>19.194000854493027</v>
      </c>
      <c r="H20" s="49">
        <v>0</v>
      </c>
      <c r="I20" s="49">
        <f t="shared" si="1"/>
        <v>167</v>
      </c>
      <c r="J20" s="49">
        <v>0</v>
      </c>
      <c r="K20" s="49">
        <v>167</v>
      </c>
      <c r="L20" s="49">
        <v>0</v>
      </c>
      <c r="M20" s="49"/>
      <c r="N20" s="49">
        <v>290.60000000000002</v>
      </c>
      <c r="O20" s="49"/>
      <c r="P20" s="49">
        <v>271.405999145507</v>
      </c>
      <c r="Q20" s="49">
        <v>1.05107825568806</v>
      </c>
      <c r="R20" s="49" t="s">
        <v>208</v>
      </c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</row>
    <row r="21" spans="1:34" ht="15.75" customHeight="1" x14ac:dyDescent="0.15">
      <c r="A21" s="145"/>
      <c r="B21" s="49"/>
      <c r="C21" s="143">
        <v>1</v>
      </c>
      <c r="D21" s="49"/>
      <c r="E21" s="144">
        <v>16.349999084472984</v>
      </c>
      <c r="F21" s="49">
        <v>0</v>
      </c>
      <c r="G21" s="49">
        <f>N:N-P:P</f>
        <v>16.349999084472984</v>
      </c>
      <c r="H21" s="49">
        <v>0</v>
      </c>
      <c r="I21" s="49">
        <f t="shared" si="1"/>
        <v>60</v>
      </c>
      <c r="J21" s="49">
        <v>0</v>
      </c>
      <c r="K21" s="49">
        <v>60</v>
      </c>
      <c r="L21" s="49">
        <v>0</v>
      </c>
      <c r="M21" s="49"/>
      <c r="N21" s="49">
        <v>280.2</v>
      </c>
      <c r="O21" s="49"/>
      <c r="P21" s="49">
        <v>263.850000915527</v>
      </c>
      <c r="Q21" s="49">
        <v>1.3730631622706</v>
      </c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</row>
    <row r="22" spans="1:34" ht="15.75" customHeight="1" x14ac:dyDescent="0.15">
      <c r="A22" s="145">
        <v>40272</v>
      </c>
      <c r="B22" s="49"/>
      <c r="C22" s="143">
        <v>1</v>
      </c>
      <c r="D22" s="49"/>
      <c r="E22" s="144">
        <v>13.13699920654301</v>
      </c>
      <c r="F22" s="49">
        <v>0</v>
      </c>
      <c r="G22" s="49">
        <f>N:N-P:P</f>
        <v>13.13699920654301</v>
      </c>
      <c r="H22" s="49">
        <v>0</v>
      </c>
      <c r="I22" s="49">
        <f t="shared" si="1"/>
        <v>68</v>
      </c>
      <c r="J22" s="49">
        <v>0</v>
      </c>
      <c r="K22" s="49">
        <v>68</v>
      </c>
      <c r="L22" s="49">
        <v>0</v>
      </c>
      <c r="M22" s="49"/>
      <c r="N22" s="49">
        <v>273.3</v>
      </c>
      <c r="O22" s="49"/>
      <c r="P22" s="49">
        <v>260.163000793457</v>
      </c>
      <c r="Q22" s="49">
        <v>0.767808583697697</v>
      </c>
      <c r="R22" s="49" t="s">
        <v>207</v>
      </c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</row>
    <row r="23" spans="1:34" ht="15.75" customHeight="1" x14ac:dyDescent="0.15">
      <c r="A23" s="145">
        <v>40256</v>
      </c>
      <c r="B23" s="49"/>
      <c r="C23" s="143">
        <v>1</v>
      </c>
      <c r="D23" s="49"/>
      <c r="E23" s="144">
        <v>3.0239999389650052</v>
      </c>
      <c r="F23" s="49">
        <f>M:M-P:P</f>
        <v>3.0239999389650052</v>
      </c>
      <c r="G23" s="49">
        <v>0</v>
      </c>
      <c r="H23" s="49">
        <v>0</v>
      </c>
      <c r="I23" s="49">
        <f t="shared" si="1"/>
        <v>6</v>
      </c>
      <c r="J23" s="49">
        <v>6</v>
      </c>
      <c r="K23" s="49">
        <v>0</v>
      </c>
      <c r="L23" s="49">
        <v>0</v>
      </c>
      <c r="M23" s="49">
        <v>263.3</v>
      </c>
      <c r="N23" s="49"/>
      <c r="O23" s="49"/>
      <c r="P23" s="49">
        <v>260.27600006103501</v>
      </c>
      <c r="Q23" s="49">
        <v>0.66919614322237997</v>
      </c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</row>
    <row r="24" spans="1:34" ht="15.75" customHeight="1" x14ac:dyDescent="0.15">
      <c r="A24" s="145">
        <v>40103</v>
      </c>
      <c r="B24" s="49"/>
      <c r="C24" s="143">
        <v>1</v>
      </c>
      <c r="D24" s="49"/>
      <c r="E24" s="144">
        <v>10.233000183106014</v>
      </c>
      <c r="F24" s="49">
        <v>0</v>
      </c>
      <c r="G24" s="49">
        <f>N:N-P:P</f>
        <v>10.233000183106014</v>
      </c>
      <c r="H24" s="49">
        <v>0</v>
      </c>
      <c r="I24" s="49">
        <f t="shared" si="1"/>
        <v>31</v>
      </c>
      <c r="J24" s="49">
        <v>0</v>
      </c>
      <c r="K24" s="49">
        <v>31</v>
      </c>
      <c r="L24" s="49">
        <v>0</v>
      </c>
      <c r="M24" s="49"/>
      <c r="N24" s="49">
        <v>280</v>
      </c>
      <c r="O24" s="49"/>
      <c r="P24" s="49">
        <v>269.76699981689399</v>
      </c>
      <c r="Q24" s="49">
        <v>0.78550102921202603</v>
      </c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</row>
    <row r="25" spans="1:34" ht="15.75" customHeight="1" x14ac:dyDescent="0.15">
      <c r="A25" s="145">
        <v>40096</v>
      </c>
      <c r="B25" s="49"/>
      <c r="C25" s="143">
        <v>1</v>
      </c>
      <c r="D25" s="49"/>
      <c r="E25" s="144">
        <v>49.730999145507951</v>
      </c>
      <c r="F25" s="49">
        <v>0</v>
      </c>
      <c r="G25" s="49">
        <f>N:N-P:P</f>
        <v>49.730999145507951</v>
      </c>
      <c r="H25" s="49">
        <v>0</v>
      </c>
      <c r="I25" s="49">
        <f t="shared" si="1"/>
        <v>25</v>
      </c>
      <c r="J25" s="49">
        <v>0</v>
      </c>
      <c r="K25" s="49">
        <v>25</v>
      </c>
      <c r="L25" s="49">
        <v>0</v>
      </c>
      <c r="M25" s="49"/>
      <c r="N25" s="49">
        <v>323.39999999999998</v>
      </c>
      <c r="O25" s="49"/>
      <c r="P25" s="49">
        <v>273.66900085449203</v>
      </c>
      <c r="Q25" s="49">
        <v>1.69933481365605</v>
      </c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</row>
    <row r="26" spans="1:34" ht="15.75" customHeight="1" x14ac:dyDescent="0.15">
      <c r="A26" s="145">
        <v>40087</v>
      </c>
      <c r="B26" s="49"/>
      <c r="C26" s="143" t="s">
        <v>37</v>
      </c>
      <c r="D26" s="49"/>
      <c r="E26" s="144">
        <v>0</v>
      </c>
      <c r="F26" s="49">
        <v>0</v>
      </c>
      <c r="G26" s="49">
        <v>0</v>
      </c>
      <c r="H26" s="49">
        <v>0</v>
      </c>
      <c r="I26" s="49">
        <f t="shared" si="1"/>
        <v>0</v>
      </c>
      <c r="J26" s="49">
        <v>0</v>
      </c>
      <c r="K26" s="49">
        <v>0</v>
      </c>
      <c r="L26" s="49">
        <v>0</v>
      </c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</row>
    <row r="27" spans="1:34" ht="15.75" customHeight="1" x14ac:dyDescent="0.15">
      <c r="A27" s="145">
        <v>40064</v>
      </c>
      <c r="B27" s="49"/>
      <c r="C27" s="143" t="s">
        <v>37</v>
      </c>
      <c r="D27" s="49"/>
      <c r="E27" s="144">
        <v>0</v>
      </c>
      <c r="F27" s="49">
        <v>0</v>
      </c>
      <c r="G27" s="49">
        <v>0</v>
      </c>
      <c r="H27" s="49">
        <v>0</v>
      </c>
      <c r="I27" s="49">
        <f t="shared" si="1"/>
        <v>0</v>
      </c>
      <c r="J27" s="49">
        <v>0</v>
      </c>
      <c r="K27" s="49">
        <v>0</v>
      </c>
      <c r="L27" s="49">
        <v>0</v>
      </c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</row>
    <row r="28" spans="1:34" ht="15.75" customHeight="1" x14ac:dyDescent="0.15">
      <c r="A28" s="145">
        <v>40032</v>
      </c>
      <c r="B28" s="49"/>
      <c r="C28" s="143" t="s">
        <v>37</v>
      </c>
      <c r="D28" s="49"/>
      <c r="E28" s="144">
        <v>0</v>
      </c>
      <c r="F28" s="49">
        <v>0</v>
      </c>
      <c r="G28" s="49">
        <v>0</v>
      </c>
      <c r="H28" s="49">
        <v>0</v>
      </c>
      <c r="I28" s="49">
        <f t="shared" si="1"/>
        <v>0</v>
      </c>
      <c r="J28" s="49">
        <v>0</v>
      </c>
      <c r="K28" s="49">
        <v>0</v>
      </c>
      <c r="L28" s="49">
        <v>0</v>
      </c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</row>
    <row r="29" spans="1:34" ht="15.75" customHeight="1" x14ac:dyDescent="0.15">
      <c r="A29" s="145">
        <v>40023</v>
      </c>
      <c r="B29" s="49"/>
      <c r="C29" s="143">
        <v>1</v>
      </c>
      <c r="D29" s="49"/>
      <c r="E29" s="144">
        <v>37.385999755859984</v>
      </c>
      <c r="F29" s="49">
        <v>0</v>
      </c>
      <c r="G29" s="49">
        <f>N:N-P:P</f>
        <v>37.385999755859984</v>
      </c>
      <c r="H29" s="49">
        <v>0</v>
      </c>
      <c r="I29" s="49">
        <f t="shared" si="1"/>
        <v>48</v>
      </c>
      <c r="J29" s="49">
        <v>0</v>
      </c>
      <c r="K29" s="49">
        <v>48</v>
      </c>
      <c r="L29" s="49">
        <v>0</v>
      </c>
      <c r="M29" s="49"/>
      <c r="N29" s="49">
        <v>320</v>
      </c>
      <c r="O29" s="49"/>
      <c r="P29" s="49">
        <v>282.61400024414002</v>
      </c>
      <c r="Q29" s="49">
        <v>0.87920524862802696</v>
      </c>
      <c r="R29" s="49" t="s">
        <v>206</v>
      </c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</row>
    <row r="30" spans="1:34" ht="15.75" customHeight="1" x14ac:dyDescent="0.15">
      <c r="A30" s="145">
        <v>39984</v>
      </c>
      <c r="B30" s="49"/>
      <c r="C30" s="143">
        <v>3</v>
      </c>
      <c r="D30" s="49"/>
      <c r="E30" s="144">
        <v>40.998999938965028</v>
      </c>
      <c r="F30" s="49">
        <f>M:M-P:P</f>
        <v>40.998999938965028</v>
      </c>
      <c r="G30" s="49">
        <f>N:N-P:P</f>
        <v>36.798999938964982</v>
      </c>
      <c r="H30" s="49">
        <f>O:O-P:P</f>
        <v>32.698999938965017</v>
      </c>
      <c r="I30" s="49">
        <f t="shared" si="1"/>
        <v>136</v>
      </c>
      <c r="J30" s="49">
        <v>56</v>
      </c>
      <c r="K30" s="49">
        <v>28</v>
      </c>
      <c r="L30" s="49">
        <v>52</v>
      </c>
      <c r="M30" s="49">
        <v>338.1</v>
      </c>
      <c r="N30" s="49">
        <v>333.9</v>
      </c>
      <c r="O30" s="49">
        <v>329.8</v>
      </c>
      <c r="P30" s="49">
        <v>297.10100006103499</v>
      </c>
      <c r="Q30" s="49">
        <v>4.1026440465045297</v>
      </c>
      <c r="R30" s="49" t="s">
        <v>205</v>
      </c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</row>
    <row r="31" spans="1:34" ht="15.75" customHeight="1" x14ac:dyDescent="0.15">
      <c r="A31" s="145">
        <v>39920</v>
      </c>
      <c r="B31" s="49"/>
      <c r="C31" s="143" t="s">
        <v>37</v>
      </c>
      <c r="D31" s="49"/>
      <c r="E31" s="144">
        <v>0</v>
      </c>
      <c r="F31" s="49">
        <v>0</v>
      </c>
      <c r="G31" s="49">
        <v>0</v>
      </c>
      <c r="H31" s="49">
        <v>0</v>
      </c>
      <c r="I31" s="49">
        <f t="shared" si="1"/>
        <v>0</v>
      </c>
      <c r="J31" s="49">
        <v>0</v>
      </c>
      <c r="K31" s="49">
        <v>0</v>
      </c>
      <c r="L31" s="49">
        <v>0</v>
      </c>
      <c r="M31" s="49"/>
      <c r="N31" s="49"/>
      <c r="O31" s="49"/>
      <c r="P31" s="49"/>
      <c r="Q31" s="49"/>
      <c r="R31" s="49" t="s">
        <v>142</v>
      </c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</row>
    <row r="32" spans="1:34" ht="15.75" customHeight="1" x14ac:dyDescent="0.15">
      <c r="A32" s="145">
        <v>39760</v>
      </c>
      <c r="B32" s="49"/>
      <c r="C32" s="143">
        <v>1</v>
      </c>
      <c r="D32" s="49"/>
      <c r="E32" s="144">
        <v>5.9347225613070123</v>
      </c>
      <c r="F32" s="49">
        <v>0</v>
      </c>
      <c r="G32" s="49">
        <f>N:N-P:P</f>
        <v>5.9347225613070123</v>
      </c>
      <c r="H32" s="49">
        <v>0</v>
      </c>
      <c r="I32" s="49">
        <f t="shared" si="1"/>
        <v>18</v>
      </c>
      <c r="J32" s="49">
        <v>0</v>
      </c>
      <c r="K32" s="49">
        <v>18</v>
      </c>
      <c r="L32" s="49">
        <v>0</v>
      </c>
      <c r="M32" s="49"/>
      <c r="N32" s="49">
        <v>266.2</v>
      </c>
      <c r="O32" s="49"/>
      <c r="P32" s="49">
        <v>260.26527743869298</v>
      </c>
      <c r="Q32" s="49">
        <v>1.0140911101921799</v>
      </c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</row>
    <row r="33" spans="1:34" ht="15.75" customHeight="1" x14ac:dyDescent="0.15">
      <c r="A33" s="145">
        <v>39632</v>
      </c>
      <c r="B33" s="49"/>
      <c r="C33" s="143">
        <v>1</v>
      </c>
      <c r="D33" s="49"/>
      <c r="E33" s="144">
        <v>12.565001525878984</v>
      </c>
      <c r="F33" s="49">
        <v>0</v>
      </c>
      <c r="G33" s="49">
        <f>N:N-P:P</f>
        <v>12.565001525878984</v>
      </c>
      <c r="H33" s="49">
        <v>0</v>
      </c>
      <c r="I33" s="49">
        <f t="shared" si="1"/>
        <v>11</v>
      </c>
      <c r="J33" s="49">
        <v>0</v>
      </c>
      <c r="K33" s="49">
        <v>11</v>
      </c>
      <c r="L33" s="49">
        <v>0</v>
      </c>
      <c r="M33" s="49"/>
      <c r="N33" s="49">
        <v>300.7</v>
      </c>
      <c r="O33" s="49"/>
      <c r="P33" s="49">
        <v>288.13499847412101</v>
      </c>
      <c r="Q33" s="49">
        <v>1.8985970346929899</v>
      </c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</row>
    <row r="34" spans="1:34" ht="15.75" customHeight="1" x14ac:dyDescent="0.15">
      <c r="A34" s="145">
        <v>39552</v>
      </c>
      <c r="B34" s="49"/>
      <c r="C34" s="143">
        <v>1</v>
      </c>
      <c r="D34" s="49"/>
      <c r="E34" s="144">
        <v>12.929998474121987</v>
      </c>
      <c r="F34" s="49">
        <v>0</v>
      </c>
      <c r="G34" s="49">
        <f>N:N-P:P</f>
        <v>12.929998474121987</v>
      </c>
      <c r="H34" s="49">
        <v>0</v>
      </c>
      <c r="I34" s="49">
        <f t="shared" si="1"/>
        <v>7</v>
      </c>
      <c r="J34" s="49">
        <v>0</v>
      </c>
      <c r="K34" s="49">
        <v>7</v>
      </c>
      <c r="L34" s="49">
        <v>0</v>
      </c>
      <c r="M34" s="49"/>
      <c r="N34" s="49">
        <v>277.8</v>
      </c>
      <c r="O34" s="49"/>
      <c r="P34" s="49">
        <v>264.87000152587802</v>
      </c>
      <c r="Q34" s="49">
        <v>0.95262827415668105</v>
      </c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</row>
    <row r="35" spans="1:34" ht="15.75" customHeight="1" x14ac:dyDescent="0.15">
      <c r="A35" s="145">
        <v>39456</v>
      </c>
      <c r="B35" s="49"/>
      <c r="C35" s="143" t="s">
        <v>37</v>
      </c>
      <c r="D35" s="49"/>
      <c r="E35" s="144">
        <v>0</v>
      </c>
      <c r="F35" s="49">
        <v>0</v>
      </c>
      <c r="G35" s="49">
        <v>0</v>
      </c>
      <c r="H35" s="49">
        <v>0</v>
      </c>
      <c r="I35" s="49">
        <f t="shared" si="1"/>
        <v>0</v>
      </c>
      <c r="J35" s="49">
        <v>0</v>
      </c>
      <c r="K35" s="49">
        <v>0</v>
      </c>
      <c r="L35" s="49">
        <v>0</v>
      </c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</row>
    <row r="36" spans="1:34" ht="15.75" customHeight="1" x14ac:dyDescent="0.15">
      <c r="A36" s="145">
        <v>38992</v>
      </c>
      <c r="B36" s="49"/>
      <c r="C36" s="143">
        <v>1</v>
      </c>
      <c r="D36" s="49"/>
      <c r="E36" s="144">
        <v>10.022000427247008</v>
      </c>
      <c r="F36" s="49">
        <v>0</v>
      </c>
      <c r="G36" s="49">
        <f>N:N-P:P</f>
        <v>10.022000427247008</v>
      </c>
      <c r="H36" s="49">
        <v>0</v>
      </c>
      <c r="I36" s="49">
        <f t="shared" si="1"/>
        <v>7</v>
      </c>
      <c r="J36" s="49">
        <v>0</v>
      </c>
      <c r="K36" s="49">
        <v>7</v>
      </c>
      <c r="L36" s="49">
        <v>0</v>
      </c>
      <c r="M36" s="49"/>
      <c r="N36" s="49">
        <v>288.60000000000002</v>
      </c>
      <c r="O36" s="49"/>
      <c r="P36" s="49">
        <v>278.57799957275301</v>
      </c>
      <c r="Q36" s="49">
        <v>1.4849642957951099</v>
      </c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</row>
    <row r="37" spans="1:34" ht="15.75" customHeight="1" x14ac:dyDescent="0.15">
      <c r="A37" s="145">
        <v>38944</v>
      </c>
      <c r="B37" s="49"/>
      <c r="C37" s="143">
        <v>1</v>
      </c>
      <c r="D37" s="49"/>
      <c r="E37" s="144">
        <v>17.817000122071022</v>
      </c>
      <c r="F37" s="49">
        <v>0</v>
      </c>
      <c r="G37" s="49">
        <f>N:N-P:P</f>
        <v>17.817000122071022</v>
      </c>
      <c r="H37" s="49">
        <v>0</v>
      </c>
      <c r="I37" s="49">
        <f t="shared" si="1"/>
        <v>20</v>
      </c>
      <c r="J37" s="49">
        <v>0</v>
      </c>
      <c r="K37" s="49">
        <v>20</v>
      </c>
      <c r="L37" s="49">
        <v>0</v>
      </c>
      <c r="M37" s="49"/>
      <c r="N37" s="49">
        <v>304.60000000000002</v>
      </c>
      <c r="O37" s="49"/>
      <c r="P37" s="49">
        <v>286.782999877929</v>
      </c>
      <c r="Q37" s="49">
        <v>0.50399463597770899</v>
      </c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</row>
    <row r="38" spans="1:34" ht="15.75" customHeight="1" x14ac:dyDescent="0.15">
      <c r="A38" s="145">
        <v>37783</v>
      </c>
      <c r="B38" s="49"/>
      <c r="C38" s="143">
        <v>1</v>
      </c>
      <c r="D38" s="49"/>
      <c r="E38" s="144">
        <v>3.7722215440540481</v>
      </c>
      <c r="F38" s="49">
        <v>0</v>
      </c>
      <c r="G38" s="49">
        <f>N:N-P:P</f>
        <v>3.7722215440540481</v>
      </c>
      <c r="H38" s="49">
        <v>0</v>
      </c>
      <c r="I38" s="49">
        <f t="shared" si="1"/>
        <v>6</v>
      </c>
      <c r="J38" s="49">
        <v>0</v>
      </c>
      <c r="K38" s="49">
        <v>6</v>
      </c>
      <c r="L38" s="49">
        <v>0</v>
      </c>
      <c r="M38" s="49"/>
      <c r="N38" s="49">
        <v>278.60000000000002</v>
      </c>
      <c r="O38" s="49"/>
      <c r="P38" s="49">
        <v>274.82777845594597</v>
      </c>
      <c r="Q38" s="49">
        <v>0.71709759992020194</v>
      </c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</row>
    <row r="39" spans="1:34" ht="15.75" customHeight="1" x14ac:dyDescent="0.15">
      <c r="A39" s="49"/>
      <c r="B39" s="49"/>
      <c r="C39" s="143"/>
      <c r="D39" s="49"/>
      <c r="E39" s="142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</row>
    <row r="40" spans="1:34" ht="15.75" customHeight="1" x14ac:dyDescent="0.15">
      <c r="A40" s="49"/>
      <c r="B40" s="49"/>
      <c r="C40" s="143"/>
      <c r="D40" s="49"/>
      <c r="E40" s="142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</row>
    <row r="41" spans="1:34" ht="15.75" customHeight="1" x14ac:dyDescent="0.15">
      <c r="A41" s="49"/>
      <c r="B41" s="49"/>
      <c r="C41" s="143"/>
      <c r="D41" s="49"/>
      <c r="E41" s="142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</row>
    <row r="42" spans="1:34" ht="15.75" customHeight="1" x14ac:dyDescent="0.15">
      <c r="A42" s="49"/>
      <c r="B42" s="49"/>
      <c r="C42" s="143"/>
      <c r="D42" s="49"/>
      <c r="E42" s="142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</row>
    <row r="43" spans="1:34" ht="15.75" customHeight="1" x14ac:dyDescent="0.15">
      <c r="A43" s="49"/>
      <c r="B43" s="49"/>
      <c r="C43" s="143"/>
      <c r="D43" s="49"/>
      <c r="E43" s="142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</row>
    <row r="44" spans="1:34" ht="15.75" customHeight="1" x14ac:dyDescent="0.15">
      <c r="A44" s="49"/>
      <c r="B44" s="49"/>
      <c r="C44" s="143"/>
      <c r="D44" s="49"/>
      <c r="E44" s="142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</row>
    <row r="45" spans="1:34" ht="15.75" customHeight="1" x14ac:dyDescent="0.15">
      <c r="A45" s="49"/>
      <c r="B45" s="49"/>
      <c r="C45" s="143"/>
      <c r="D45" s="49"/>
      <c r="E45" s="142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</row>
    <row r="46" spans="1:34" ht="15.75" customHeight="1" x14ac:dyDescent="0.15">
      <c r="A46" s="49"/>
      <c r="B46" s="49"/>
      <c r="C46" s="143"/>
      <c r="D46" s="49"/>
      <c r="E46" s="142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</row>
    <row r="47" spans="1:34" ht="15.75" customHeight="1" x14ac:dyDescent="0.15">
      <c r="A47" s="49"/>
      <c r="B47" s="49"/>
      <c r="C47" s="143"/>
      <c r="D47" s="49"/>
      <c r="E47" s="142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</row>
    <row r="48" spans="1:34" ht="15.75" customHeight="1" x14ac:dyDescent="0.15">
      <c r="A48" s="49"/>
      <c r="B48" s="49"/>
      <c r="C48" s="143"/>
      <c r="D48" s="49"/>
      <c r="E48" s="142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</row>
    <row r="49" spans="1:34" ht="15.75" customHeight="1" x14ac:dyDescent="0.15">
      <c r="A49" s="49"/>
      <c r="B49" s="49"/>
      <c r="C49" s="143"/>
      <c r="D49" s="49"/>
      <c r="E49" s="142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</row>
    <row r="50" spans="1:34" ht="15.75" customHeight="1" x14ac:dyDescent="0.15">
      <c r="A50" s="49"/>
      <c r="B50" s="49"/>
      <c r="C50" s="143"/>
      <c r="D50" s="49"/>
      <c r="E50" s="142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</row>
    <row r="51" spans="1:34" ht="15.75" customHeight="1" x14ac:dyDescent="0.15">
      <c r="A51" s="49"/>
      <c r="B51" s="49"/>
      <c r="C51" s="143"/>
      <c r="D51" s="49"/>
      <c r="E51" s="142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</row>
    <row r="52" spans="1:34" ht="15.75" customHeight="1" x14ac:dyDescent="0.15">
      <c r="A52" s="49"/>
      <c r="B52" s="49"/>
      <c r="C52" s="143"/>
      <c r="D52" s="49"/>
      <c r="E52" s="142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</row>
    <row r="53" spans="1:34" ht="13" x14ac:dyDescent="0.15">
      <c r="A53" s="49"/>
      <c r="B53" s="49"/>
      <c r="C53" s="143"/>
      <c r="D53" s="49"/>
      <c r="E53" s="142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</row>
    <row r="54" spans="1:34" ht="13" x14ac:dyDescent="0.15">
      <c r="A54" s="49"/>
      <c r="B54" s="49"/>
      <c r="C54" s="143"/>
      <c r="D54" s="49"/>
      <c r="E54" s="142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</row>
    <row r="55" spans="1:34" ht="13" x14ac:dyDescent="0.15">
      <c r="A55" s="49"/>
      <c r="B55" s="49"/>
      <c r="C55" s="143"/>
      <c r="D55" s="49"/>
      <c r="E55" s="142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</row>
    <row r="56" spans="1:34" ht="13" x14ac:dyDescent="0.15">
      <c r="A56" s="49"/>
      <c r="B56" s="49"/>
      <c r="C56" s="143"/>
      <c r="D56" s="49"/>
      <c r="E56" s="142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</row>
    <row r="57" spans="1:34" ht="13" x14ac:dyDescent="0.15">
      <c r="A57" s="49"/>
      <c r="B57" s="49"/>
      <c r="C57" s="143"/>
      <c r="D57" s="49"/>
      <c r="E57" s="142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</row>
    <row r="58" spans="1:34" ht="13" x14ac:dyDescent="0.15">
      <c r="A58" s="49"/>
      <c r="B58" s="49"/>
      <c r="C58" s="143"/>
      <c r="D58" s="49"/>
      <c r="E58" s="142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</row>
    <row r="59" spans="1:34" ht="13" x14ac:dyDescent="0.15">
      <c r="A59" s="49"/>
      <c r="B59" s="49"/>
      <c r="C59" s="143"/>
      <c r="D59" s="49"/>
      <c r="E59" s="142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</row>
    <row r="60" spans="1:34" ht="13" x14ac:dyDescent="0.15">
      <c r="A60" s="49"/>
      <c r="B60" s="49"/>
      <c r="C60" s="143"/>
      <c r="D60" s="49"/>
      <c r="E60" s="142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</row>
    <row r="61" spans="1:34" ht="13" x14ac:dyDescent="0.15">
      <c r="C61" s="129"/>
      <c r="E61" s="41"/>
    </row>
    <row r="62" spans="1:34" ht="13" x14ac:dyDescent="0.15">
      <c r="C62" s="129"/>
      <c r="E62" s="41"/>
    </row>
    <row r="63" spans="1:34" ht="13" x14ac:dyDescent="0.15">
      <c r="C63" s="129"/>
      <c r="E63" s="41"/>
    </row>
    <row r="64" spans="1:34" ht="13" x14ac:dyDescent="0.15">
      <c r="C64" s="129"/>
      <c r="E64" s="41"/>
    </row>
    <row r="65" spans="3:5" ht="13" x14ac:dyDescent="0.15">
      <c r="C65" s="129"/>
      <c r="E65" s="41"/>
    </row>
    <row r="66" spans="3:5" ht="13" x14ac:dyDescent="0.15">
      <c r="C66" s="129"/>
      <c r="E66" s="41"/>
    </row>
    <row r="67" spans="3:5" ht="13" x14ac:dyDescent="0.15">
      <c r="C67" s="129"/>
      <c r="E67" s="41"/>
    </row>
    <row r="68" spans="3:5" ht="13" x14ac:dyDescent="0.15">
      <c r="C68" s="129"/>
      <c r="E68" s="41"/>
    </row>
    <row r="69" spans="3:5" ht="13" x14ac:dyDescent="0.15">
      <c r="C69" s="129"/>
      <c r="E69" s="41"/>
    </row>
    <row r="70" spans="3:5" ht="13" x14ac:dyDescent="0.15">
      <c r="C70" s="129"/>
      <c r="E70" s="41"/>
    </row>
    <row r="71" spans="3:5" ht="13" x14ac:dyDescent="0.15">
      <c r="C71" s="129"/>
      <c r="E71" s="41"/>
    </row>
    <row r="72" spans="3:5" ht="13" x14ac:dyDescent="0.15">
      <c r="C72" s="129"/>
      <c r="E72" s="41"/>
    </row>
    <row r="73" spans="3:5" ht="13" x14ac:dyDescent="0.15">
      <c r="C73" s="129"/>
      <c r="E73" s="41"/>
    </row>
    <row r="74" spans="3:5" ht="13" x14ac:dyDescent="0.15">
      <c r="C74" s="129"/>
      <c r="E74" s="41"/>
    </row>
    <row r="75" spans="3:5" ht="13" x14ac:dyDescent="0.15">
      <c r="C75" s="129"/>
      <c r="E75" s="41"/>
    </row>
    <row r="76" spans="3:5" ht="13" x14ac:dyDescent="0.15">
      <c r="C76" s="129"/>
      <c r="E76" s="41"/>
    </row>
    <row r="77" spans="3:5" ht="13" x14ac:dyDescent="0.15">
      <c r="C77" s="129"/>
      <c r="E77" s="41"/>
    </row>
    <row r="78" spans="3:5" ht="13" x14ac:dyDescent="0.15">
      <c r="C78" s="129"/>
      <c r="E78" s="41"/>
    </row>
    <row r="79" spans="3:5" ht="13" x14ac:dyDescent="0.15">
      <c r="C79" s="129"/>
      <c r="E79" s="41"/>
    </row>
    <row r="80" spans="3:5" ht="13" x14ac:dyDescent="0.15">
      <c r="C80" s="129"/>
      <c r="E80" s="41"/>
    </row>
    <row r="81" spans="3:5" ht="13" x14ac:dyDescent="0.15">
      <c r="C81" s="129"/>
      <c r="E81" s="41"/>
    </row>
    <row r="82" spans="3:5" ht="13" x14ac:dyDescent="0.15">
      <c r="C82" s="129"/>
      <c r="E82" s="41"/>
    </row>
    <row r="83" spans="3:5" ht="13" x14ac:dyDescent="0.15">
      <c r="C83" s="129"/>
      <c r="E83" s="41"/>
    </row>
    <row r="84" spans="3:5" ht="13" x14ac:dyDescent="0.15">
      <c r="C84" s="129"/>
      <c r="E84" s="41"/>
    </row>
    <row r="85" spans="3:5" ht="13" x14ac:dyDescent="0.15">
      <c r="C85" s="129"/>
      <c r="E85" s="41"/>
    </row>
    <row r="86" spans="3:5" ht="13" x14ac:dyDescent="0.15">
      <c r="C86" s="129"/>
      <c r="E86" s="41"/>
    </row>
    <row r="87" spans="3:5" ht="13" x14ac:dyDescent="0.15">
      <c r="C87" s="129"/>
      <c r="E87" s="41"/>
    </row>
    <row r="88" spans="3:5" ht="13" x14ac:dyDescent="0.15">
      <c r="C88" s="129"/>
      <c r="E88" s="41"/>
    </row>
    <row r="89" spans="3:5" ht="13" x14ac:dyDescent="0.15">
      <c r="C89" s="129"/>
      <c r="E89" s="41"/>
    </row>
    <row r="90" spans="3:5" ht="13" x14ac:dyDescent="0.15">
      <c r="C90" s="129"/>
      <c r="E90" s="41"/>
    </row>
    <row r="91" spans="3:5" ht="13" x14ac:dyDescent="0.15">
      <c r="C91" s="129"/>
      <c r="E91" s="41"/>
    </row>
    <row r="92" spans="3:5" ht="13" x14ac:dyDescent="0.15">
      <c r="C92" s="129"/>
      <c r="E92" s="41"/>
    </row>
    <row r="93" spans="3:5" ht="13" x14ac:dyDescent="0.15">
      <c r="C93" s="129"/>
      <c r="E93" s="41"/>
    </row>
    <row r="94" spans="3:5" ht="13" x14ac:dyDescent="0.15">
      <c r="C94" s="129"/>
      <c r="E94" s="41"/>
    </row>
    <row r="95" spans="3:5" ht="13" x14ac:dyDescent="0.15">
      <c r="C95" s="129"/>
      <c r="E95" s="41"/>
    </row>
    <row r="96" spans="3:5" ht="13" x14ac:dyDescent="0.15">
      <c r="C96" s="129"/>
      <c r="E96" s="41"/>
    </row>
    <row r="97" spans="3:5" ht="13" x14ac:dyDescent="0.15">
      <c r="C97" s="129"/>
      <c r="E97" s="41"/>
    </row>
    <row r="98" spans="3:5" ht="13" x14ac:dyDescent="0.15">
      <c r="C98" s="129"/>
      <c r="E98" s="41"/>
    </row>
    <row r="99" spans="3:5" ht="13" x14ac:dyDescent="0.15">
      <c r="C99" s="129"/>
      <c r="E99" s="41"/>
    </row>
    <row r="100" spans="3:5" ht="13" x14ac:dyDescent="0.15">
      <c r="C100" s="129"/>
      <c r="E100" s="41"/>
    </row>
    <row r="101" spans="3:5" ht="13" x14ac:dyDescent="0.15">
      <c r="C101" s="129"/>
      <c r="E101" s="41"/>
    </row>
    <row r="102" spans="3:5" ht="13" x14ac:dyDescent="0.15">
      <c r="C102" s="129"/>
      <c r="E102" s="41"/>
    </row>
    <row r="103" spans="3:5" ht="13" x14ac:dyDescent="0.15">
      <c r="C103" s="129"/>
      <c r="E103" s="41"/>
    </row>
    <row r="104" spans="3:5" ht="13" x14ac:dyDescent="0.15">
      <c r="C104" s="129"/>
      <c r="E104" s="41"/>
    </row>
    <row r="105" spans="3:5" ht="13" x14ac:dyDescent="0.15">
      <c r="C105" s="129"/>
      <c r="E105" s="41"/>
    </row>
    <row r="106" spans="3:5" ht="13" x14ac:dyDescent="0.15">
      <c r="C106" s="129"/>
      <c r="E106" s="41"/>
    </row>
    <row r="107" spans="3:5" ht="13" x14ac:dyDescent="0.15">
      <c r="C107" s="129"/>
      <c r="E107" s="41"/>
    </row>
    <row r="108" spans="3:5" ht="13" x14ac:dyDescent="0.15">
      <c r="C108" s="129"/>
      <c r="E108" s="41"/>
    </row>
    <row r="109" spans="3:5" ht="13" x14ac:dyDescent="0.15">
      <c r="C109" s="129"/>
      <c r="E109" s="41"/>
    </row>
    <row r="110" spans="3:5" ht="13" x14ac:dyDescent="0.15">
      <c r="C110" s="129"/>
      <c r="E110" s="41"/>
    </row>
    <row r="111" spans="3:5" ht="13" x14ac:dyDescent="0.15">
      <c r="C111" s="129"/>
      <c r="E111" s="41"/>
    </row>
    <row r="112" spans="3:5" ht="13" x14ac:dyDescent="0.15">
      <c r="C112" s="129"/>
      <c r="E112" s="41"/>
    </row>
    <row r="113" spans="3:5" ht="13" x14ac:dyDescent="0.15">
      <c r="C113" s="129"/>
      <c r="E113" s="41"/>
    </row>
    <row r="114" spans="3:5" ht="13" x14ac:dyDescent="0.15">
      <c r="C114" s="129"/>
      <c r="E114" s="41"/>
    </row>
    <row r="115" spans="3:5" ht="13" x14ac:dyDescent="0.15">
      <c r="C115" s="129"/>
      <c r="E115" s="41"/>
    </row>
    <row r="116" spans="3:5" ht="13" x14ac:dyDescent="0.15">
      <c r="C116" s="129"/>
      <c r="E116" s="41"/>
    </row>
    <row r="117" spans="3:5" ht="13" x14ac:dyDescent="0.15">
      <c r="C117" s="129"/>
      <c r="E117" s="41"/>
    </row>
    <row r="118" spans="3:5" ht="13" x14ac:dyDescent="0.15">
      <c r="C118" s="129"/>
      <c r="E118" s="41"/>
    </row>
    <row r="119" spans="3:5" ht="13" x14ac:dyDescent="0.15">
      <c r="C119" s="129"/>
      <c r="E119" s="41"/>
    </row>
    <row r="120" spans="3:5" ht="13" x14ac:dyDescent="0.15">
      <c r="C120" s="129"/>
      <c r="E120" s="41"/>
    </row>
    <row r="121" spans="3:5" ht="13" x14ac:dyDescent="0.15">
      <c r="C121" s="129"/>
      <c r="E121" s="41"/>
    </row>
    <row r="122" spans="3:5" ht="13" x14ac:dyDescent="0.15">
      <c r="C122" s="129"/>
      <c r="E122" s="41"/>
    </row>
    <row r="123" spans="3:5" ht="13" x14ac:dyDescent="0.15">
      <c r="C123" s="129"/>
      <c r="E123" s="41"/>
    </row>
    <row r="124" spans="3:5" ht="13" x14ac:dyDescent="0.15">
      <c r="C124" s="129"/>
      <c r="E124" s="41"/>
    </row>
    <row r="125" spans="3:5" ht="13" x14ac:dyDescent="0.15">
      <c r="C125" s="129"/>
      <c r="E125" s="41"/>
    </row>
    <row r="126" spans="3:5" ht="13" x14ac:dyDescent="0.15">
      <c r="C126" s="129"/>
      <c r="E126" s="41"/>
    </row>
    <row r="127" spans="3:5" ht="13" x14ac:dyDescent="0.15">
      <c r="C127" s="129"/>
      <c r="E127" s="41"/>
    </row>
    <row r="128" spans="3:5" ht="13" x14ac:dyDescent="0.15">
      <c r="C128" s="129"/>
      <c r="E128" s="41"/>
    </row>
    <row r="129" spans="3:5" ht="13" x14ac:dyDescent="0.15">
      <c r="C129" s="129"/>
      <c r="E129" s="41"/>
    </row>
    <row r="130" spans="3:5" ht="13" x14ac:dyDescent="0.15">
      <c r="C130" s="129"/>
      <c r="E130" s="41"/>
    </row>
    <row r="131" spans="3:5" ht="13" x14ac:dyDescent="0.15">
      <c r="C131" s="129"/>
      <c r="E131" s="41"/>
    </row>
    <row r="132" spans="3:5" ht="13" x14ac:dyDescent="0.15">
      <c r="C132" s="129"/>
      <c r="E132" s="41"/>
    </row>
    <row r="133" spans="3:5" ht="13" x14ac:dyDescent="0.15">
      <c r="C133" s="129"/>
      <c r="E133" s="41"/>
    </row>
    <row r="134" spans="3:5" ht="13" x14ac:dyDescent="0.15">
      <c r="C134" s="129"/>
      <c r="E134" s="41"/>
    </row>
    <row r="135" spans="3:5" ht="13" x14ac:dyDescent="0.15">
      <c r="C135" s="129"/>
      <c r="E135" s="41"/>
    </row>
    <row r="136" spans="3:5" ht="13" x14ac:dyDescent="0.15">
      <c r="C136" s="129"/>
      <c r="E136" s="41"/>
    </row>
    <row r="137" spans="3:5" ht="13" x14ac:dyDescent="0.15">
      <c r="C137" s="129"/>
      <c r="E137" s="41"/>
    </row>
    <row r="138" spans="3:5" ht="13" x14ac:dyDescent="0.15">
      <c r="C138" s="129"/>
      <c r="E138" s="41"/>
    </row>
    <row r="139" spans="3:5" ht="13" x14ac:dyDescent="0.15">
      <c r="C139" s="129"/>
      <c r="E139" s="41"/>
    </row>
    <row r="140" spans="3:5" ht="13" x14ac:dyDescent="0.15">
      <c r="C140" s="129"/>
      <c r="E140" s="41"/>
    </row>
    <row r="141" spans="3:5" ht="13" x14ac:dyDescent="0.15">
      <c r="C141" s="129"/>
      <c r="E141" s="41"/>
    </row>
    <row r="142" spans="3:5" ht="13" x14ac:dyDescent="0.15">
      <c r="C142" s="129"/>
      <c r="E142" s="41"/>
    </row>
    <row r="143" spans="3:5" ht="13" x14ac:dyDescent="0.15">
      <c r="C143" s="129"/>
      <c r="E143" s="41"/>
    </row>
    <row r="144" spans="3:5" ht="13" x14ac:dyDescent="0.15">
      <c r="C144" s="129"/>
      <c r="E144" s="41"/>
    </row>
    <row r="145" spans="3:5" ht="13" x14ac:dyDescent="0.15">
      <c r="C145" s="129"/>
      <c r="E145" s="41"/>
    </row>
    <row r="146" spans="3:5" ht="13" x14ac:dyDescent="0.15">
      <c r="C146" s="129"/>
      <c r="E146" s="41"/>
    </row>
    <row r="147" spans="3:5" ht="13" x14ac:dyDescent="0.15">
      <c r="C147" s="129"/>
      <c r="E147" s="41"/>
    </row>
    <row r="148" spans="3:5" ht="13" x14ac:dyDescent="0.15">
      <c r="C148" s="129"/>
      <c r="E148" s="41"/>
    </row>
    <row r="149" spans="3:5" ht="13" x14ac:dyDescent="0.15">
      <c r="C149" s="129"/>
      <c r="E149" s="41"/>
    </row>
    <row r="150" spans="3:5" ht="13" x14ac:dyDescent="0.15">
      <c r="C150" s="129"/>
      <c r="E150" s="41"/>
    </row>
    <row r="151" spans="3:5" ht="13" x14ac:dyDescent="0.15">
      <c r="C151" s="129"/>
      <c r="E151" s="41"/>
    </row>
    <row r="152" spans="3:5" ht="13" x14ac:dyDescent="0.15">
      <c r="C152" s="129"/>
      <c r="E152" s="41"/>
    </row>
    <row r="153" spans="3:5" ht="13" x14ac:dyDescent="0.15">
      <c r="C153" s="129"/>
      <c r="E153" s="41"/>
    </row>
    <row r="154" spans="3:5" ht="13" x14ac:dyDescent="0.15">
      <c r="C154" s="129"/>
      <c r="E154" s="41"/>
    </row>
    <row r="155" spans="3:5" ht="13" x14ac:dyDescent="0.15">
      <c r="C155" s="129"/>
      <c r="E155" s="41"/>
    </row>
    <row r="156" spans="3:5" ht="13" x14ac:dyDescent="0.15">
      <c r="C156" s="129"/>
      <c r="E156" s="41"/>
    </row>
    <row r="157" spans="3:5" ht="13" x14ac:dyDescent="0.15">
      <c r="C157" s="129"/>
      <c r="E157" s="41"/>
    </row>
    <row r="158" spans="3:5" ht="13" x14ac:dyDescent="0.15">
      <c r="C158" s="129"/>
      <c r="E158" s="41"/>
    </row>
    <row r="159" spans="3:5" ht="13" x14ac:dyDescent="0.15">
      <c r="C159" s="129"/>
      <c r="E159" s="41"/>
    </row>
    <row r="160" spans="3:5" ht="13" x14ac:dyDescent="0.15">
      <c r="C160" s="129"/>
      <c r="E160" s="41"/>
    </row>
    <row r="161" spans="3:5" ht="13" x14ac:dyDescent="0.15">
      <c r="C161" s="129"/>
      <c r="E161" s="41"/>
    </row>
    <row r="162" spans="3:5" ht="13" x14ac:dyDescent="0.15">
      <c r="C162" s="129"/>
      <c r="E162" s="41"/>
    </row>
    <row r="163" spans="3:5" ht="13" x14ac:dyDescent="0.15">
      <c r="C163" s="129"/>
      <c r="E163" s="41"/>
    </row>
    <row r="164" spans="3:5" ht="13" x14ac:dyDescent="0.15">
      <c r="C164" s="129"/>
      <c r="E164" s="41"/>
    </row>
    <row r="165" spans="3:5" ht="13" x14ac:dyDescent="0.15">
      <c r="C165" s="129"/>
      <c r="E165" s="41"/>
    </row>
    <row r="166" spans="3:5" ht="13" x14ac:dyDescent="0.15">
      <c r="C166" s="129"/>
      <c r="E166" s="41"/>
    </row>
    <row r="167" spans="3:5" ht="13" x14ac:dyDescent="0.15">
      <c r="C167" s="129"/>
      <c r="E167" s="41"/>
    </row>
    <row r="168" spans="3:5" ht="13" x14ac:dyDescent="0.15">
      <c r="C168" s="129"/>
      <c r="E168" s="41"/>
    </row>
    <row r="169" spans="3:5" ht="13" x14ac:dyDescent="0.15">
      <c r="C169" s="129"/>
      <c r="E169" s="41"/>
    </row>
    <row r="170" spans="3:5" ht="13" x14ac:dyDescent="0.15">
      <c r="C170" s="129"/>
      <c r="E170" s="41"/>
    </row>
    <row r="171" spans="3:5" ht="13" x14ac:dyDescent="0.15">
      <c r="C171" s="129"/>
      <c r="E171" s="41"/>
    </row>
    <row r="172" spans="3:5" ht="13" x14ac:dyDescent="0.15">
      <c r="C172" s="129"/>
      <c r="E172" s="41"/>
    </row>
    <row r="173" spans="3:5" ht="13" x14ac:dyDescent="0.15">
      <c r="C173" s="129"/>
      <c r="E173" s="41"/>
    </row>
    <row r="174" spans="3:5" ht="13" x14ac:dyDescent="0.15">
      <c r="C174" s="129"/>
      <c r="E174" s="41"/>
    </row>
    <row r="175" spans="3:5" ht="13" x14ac:dyDescent="0.15">
      <c r="C175" s="129"/>
      <c r="E175" s="41"/>
    </row>
    <row r="176" spans="3:5" ht="13" x14ac:dyDescent="0.15">
      <c r="C176" s="129"/>
      <c r="E176" s="41"/>
    </row>
    <row r="177" spans="3:5" ht="13" x14ac:dyDescent="0.15">
      <c r="C177" s="129"/>
      <c r="E177" s="41"/>
    </row>
    <row r="178" spans="3:5" ht="13" x14ac:dyDescent="0.15">
      <c r="C178" s="129"/>
      <c r="E178" s="41"/>
    </row>
    <row r="179" spans="3:5" ht="13" x14ac:dyDescent="0.15">
      <c r="C179" s="129"/>
      <c r="E179" s="41"/>
    </row>
    <row r="180" spans="3:5" ht="13" x14ac:dyDescent="0.15">
      <c r="C180" s="129"/>
      <c r="E180" s="41"/>
    </row>
    <row r="181" spans="3:5" ht="13" x14ac:dyDescent="0.15">
      <c r="C181" s="129"/>
      <c r="E181" s="41"/>
    </row>
    <row r="182" spans="3:5" ht="13" x14ac:dyDescent="0.15">
      <c r="C182" s="129"/>
      <c r="E182" s="41"/>
    </row>
    <row r="183" spans="3:5" ht="13" x14ac:dyDescent="0.15">
      <c r="C183" s="129"/>
      <c r="E183" s="41"/>
    </row>
    <row r="184" spans="3:5" ht="13" x14ac:dyDescent="0.15">
      <c r="C184" s="129"/>
      <c r="E184" s="41"/>
    </row>
    <row r="185" spans="3:5" ht="13" x14ac:dyDescent="0.15">
      <c r="C185" s="129"/>
      <c r="E185" s="41"/>
    </row>
    <row r="186" spans="3:5" ht="13" x14ac:dyDescent="0.15">
      <c r="C186" s="129"/>
      <c r="E186" s="41"/>
    </row>
    <row r="187" spans="3:5" ht="13" x14ac:dyDescent="0.15">
      <c r="C187" s="129"/>
      <c r="E187" s="41"/>
    </row>
    <row r="188" spans="3:5" ht="13" x14ac:dyDescent="0.15">
      <c r="C188" s="129"/>
      <c r="E188" s="41"/>
    </row>
    <row r="189" spans="3:5" ht="13" x14ac:dyDescent="0.15">
      <c r="C189" s="129"/>
      <c r="E189" s="41"/>
    </row>
    <row r="190" spans="3:5" ht="13" x14ac:dyDescent="0.15">
      <c r="C190" s="129"/>
      <c r="E190" s="41"/>
    </row>
    <row r="191" spans="3:5" ht="13" x14ac:dyDescent="0.15">
      <c r="C191" s="129"/>
      <c r="E191" s="41"/>
    </row>
    <row r="192" spans="3:5" ht="13" x14ac:dyDescent="0.15">
      <c r="C192" s="129"/>
      <c r="E192" s="41"/>
    </row>
    <row r="193" spans="3:5" ht="13" x14ac:dyDescent="0.15">
      <c r="C193" s="129"/>
      <c r="E193" s="41"/>
    </row>
    <row r="194" spans="3:5" ht="13" x14ac:dyDescent="0.15">
      <c r="C194" s="129"/>
      <c r="E194" s="41"/>
    </row>
    <row r="195" spans="3:5" ht="13" x14ac:dyDescent="0.15">
      <c r="C195" s="129"/>
      <c r="E195" s="41"/>
    </row>
    <row r="196" spans="3:5" ht="13" x14ac:dyDescent="0.15">
      <c r="C196" s="129"/>
      <c r="E196" s="41"/>
    </row>
    <row r="197" spans="3:5" ht="13" x14ac:dyDescent="0.15">
      <c r="C197" s="129"/>
      <c r="E197" s="41"/>
    </row>
    <row r="198" spans="3:5" ht="13" x14ac:dyDescent="0.15">
      <c r="C198" s="129"/>
      <c r="E198" s="41"/>
    </row>
    <row r="199" spans="3:5" ht="13" x14ac:dyDescent="0.15">
      <c r="C199" s="129"/>
      <c r="E199" s="41"/>
    </row>
    <row r="200" spans="3:5" ht="13" x14ac:dyDescent="0.15">
      <c r="C200" s="129"/>
      <c r="E200" s="41"/>
    </row>
    <row r="201" spans="3:5" ht="13" x14ac:dyDescent="0.15">
      <c r="C201" s="129"/>
      <c r="E201" s="41"/>
    </row>
    <row r="202" spans="3:5" ht="13" x14ac:dyDescent="0.15">
      <c r="C202" s="129"/>
      <c r="E202" s="41"/>
    </row>
    <row r="203" spans="3:5" ht="13" x14ac:dyDescent="0.15">
      <c r="C203" s="129"/>
      <c r="E203" s="41"/>
    </row>
    <row r="204" spans="3:5" ht="13" x14ac:dyDescent="0.15">
      <c r="C204" s="129"/>
      <c r="E204" s="41"/>
    </row>
    <row r="205" spans="3:5" ht="13" x14ac:dyDescent="0.15">
      <c r="C205" s="129"/>
      <c r="E205" s="41"/>
    </row>
    <row r="206" spans="3:5" ht="13" x14ac:dyDescent="0.15">
      <c r="C206" s="129"/>
      <c r="E206" s="41"/>
    </row>
    <row r="207" spans="3:5" ht="13" x14ac:dyDescent="0.15">
      <c r="C207" s="129"/>
      <c r="E207" s="41"/>
    </row>
    <row r="208" spans="3:5" ht="13" x14ac:dyDescent="0.15">
      <c r="C208" s="129"/>
      <c r="E208" s="41"/>
    </row>
    <row r="209" spans="3:5" ht="13" x14ac:dyDescent="0.15">
      <c r="C209" s="129"/>
      <c r="E209" s="41"/>
    </row>
    <row r="210" spans="3:5" ht="13" x14ac:dyDescent="0.15">
      <c r="C210" s="129"/>
      <c r="E210" s="41"/>
    </row>
    <row r="211" spans="3:5" ht="13" x14ac:dyDescent="0.15">
      <c r="C211" s="129"/>
      <c r="E211" s="41"/>
    </row>
    <row r="212" spans="3:5" ht="13" x14ac:dyDescent="0.15">
      <c r="C212" s="129"/>
      <c r="E212" s="41"/>
    </row>
    <row r="213" spans="3:5" ht="13" x14ac:dyDescent="0.15">
      <c r="C213" s="129"/>
      <c r="E213" s="41"/>
    </row>
    <row r="214" spans="3:5" ht="13" x14ac:dyDescent="0.15">
      <c r="C214" s="129"/>
      <c r="E214" s="41"/>
    </row>
    <row r="215" spans="3:5" ht="13" x14ac:dyDescent="0.15">
      <c r="C215" s="129"/>
      <c r="E215" s="41"/>
    </row>
    <row r="216" spans="3:5" ht="13" x14ac:dyDescent="0.15">
      <c r="C216" s="129"/>
      <c r="E216" s="41"/>
    </row>
    <row r="217" spans="3:5" ht="13" x14ac:dyDescent="0.15">
      <c r="C217" s="129"/>
      <c r="E217" s="41"/>
    </row>
    <row r="218" spans="3:5" ht="13" x14ac:dyDescent="0.15">
      <c r="C218" s="129"/>
      <c r="E218" s="41"/>
    </row>
    <row r="219" spans="3:5" ht="13" x14ac:dyDescent="0.15">
      <c r="C219" s="129"/>
      <c r="E219" s="41"/>
    </row>
    <row r="220" spans="3:5" ht="13" x14ac:dyDescent="0.15">
      <c r="C220" s="129"/>
      <c r="E220" s="41"/>
    </row>
    <row r="221" spans="3:5" ht="13" x14ac:dyDescent="0.15">
      <c r="C221" s="129"/>
      <c r="E221" s="41"/>
    </row>
    <row r="222" spans="3:5" ht="13" x14ac:dyDescent="0.15">
      <c r="C222" s="129"/>
      <c r="E222" s="41"/>
    </row>
    <row r="223" spans="3:5" ht="13" x14ac:dyDescent="0.15">
      <c r="C223" s="129"/>
      <c r="E223" s="41"/>
    </row>
    <row r="224" spans="3:5" ht="13" x14ac:dyDescent="0.15">
      <c r="C224" s="129"/>
      <c r="E224" s="41"/>
    </row>
    <row r="225" spans="3:5" ht="13" x14ac:dyDescent="0.15">
      <c r="C225" s="129"/>
      <c r="E225" s="41"/>
    </row>
    <row r="226" spans="3:5" ht="13" x14ac:dyDescent="0.15">
      <c r="C226" s="129"/>
      <c r="E226" s="41"/>
    </row>
    <row r="227" spans="3:5" ht="13" x14ac:dyDescent="0.15">
      <c r="C227" s="129"/>
      <c r="E227" s="41"/>
    </row>
    <row r="228" spans="3:5" ht="13" x14ac:dyDescent="0.15">
      <c r="C228" s="129"/>
      <c r="E228" s="41"/>
    </row>
    <row r="229" spans="3:5" ht="13" x14ac:dyDescent="0.15">
      <c r="C229" s="129"/>
      <c r="E229" s="41"/>
    </row>
    <row r="230" spans="3:5" ht="13" x14ac:dyDescent="0.15">
      <c r="C230" s="129"/>
      <c r="E230" s="41"/>
    </row>
    <row r="231" spans="3:5" ht="13" x14ac:dyDescent="0.15">
      <c r="C231" s="129"/>
      <c r="E231" s="41"/>
    </row>
    <row r="232" spans="3:5" ht="13" x14ac:dyDescent="0.15">
      <c r="C232" s="129"/>
      <c r="E232" s="41"/>
    </row>
    <row r="233" spans="3:5" ht="13" x14ac:dyDescent="0.15">
      <c r="C233" s="129"/>
      <c r="E233" s="41"/>
    </row>
    <row r="234" spans="3:5" ht="13" x14ac:dyDescent="0.15">
      <c r="C234" s="129"/>
      <c r="E234" s="41"/>
    </row>
    <row r="235" spans="3:5" ht="13" x14ac:dyDescent="0.15">
      <c r="C235" s="129"/>
      <c r="E235" s="41"/>
    </row>
    <row r="236" spans="3:5" ht="13" x14ac:dyDescent="0.15">
      <c r="C236" s="129"/>
      <c r="E236" s="41"/>
    </row>
    <row r="237" spans="3:5" ht="13" x14ac:dyDescent="0.15">
      <c r="C237" s="129"/>
      <c r="E237" s="41"/>
    </row>
    <row r="238" spans="3:5" ht="13" x14ac:dyDescent="0.15">
      <c r="C238" s="129"/>
      <c r="E238" s="41"/>
    </row>
    <row r="239" spans="3:5" ht="13" x14ac:dyDescent="0.15">
      <c r="C239" s="129"/>
      <c r="E239" s="41"/>
    </row>
    <row r="240" spans="3:5" ht="13" x14ac:dyDescent="0.15">
      <c r="C240" s="129"/>
      <c r="E240" s="41"/>
    </row>
    <row r="241" spans="3:5" ht="13" x14ac:dyDescent="0.15">
      <c r="C241" s="129"/>
      <c r="E241" s="41"/>
    </row>
    <row r="242" spans="3:5" ht="13" x14ac:dyDescent="0.15">
      <c r="C242" s="129"/>
      <c r="E242" s="41"/>
    </row>
    <row r="243" spans="3:5" ht="13" x14ac:dyDescent="0.15">
      <c r="C243" s="129"/>
      <c r="E243" s="41"/>
    </row>
    <row r="244" spans="3:5" ht="13" x14ac:dyDescent="0.15">
      <c r="C244" s="129"/>
      <c r="E244" s="41"/>
    </row>
    <row r="245" spans="3:5" ht="13" x14ac:dyDescent="0.15">
      <c r="C245" s="129"/>
      <c r="E245" s="41"/>
    </row>
    <row r="246" spans="3:5" ht="13" x14ac:dyDescent="0.15">
      <c r="C246" s="129"/>
      <c r="E246" s="41"/>
    </row>
    <row r="247" spans="3:5" ht="13" x14ac:dyDescent="0.15">
      <c r="C247" s="129"/>
      <c r="E247" s="41"/>
    </row>
    <row r="248" spans="3:5" ht="13" x14ac:dyDescent="0.15">
      <c r="C248" s="129"/>
      <c r="E248" s="41"/>
    </row>
    <row r="249" spans="3:5" ht="13" x14ac:dyDescent="0.15">
      <c r="C249" s="129"/>
      <c r="E249" s="41"/>
    </row>
    <row r="250" spans="3:5" ht="13" x14ac:dyDescent="0.15">
      <c r="C250" s="129"/>
      <c r="E250" s="41"/>
    </row>
    <row r="251" spans="3:5" ht="13" x14ac:dyDescent="0.15">
      <c r="C251" s="129"/>
      <c r="E251" s="41"/>
    </row>
    <row r="252" spans="3:5" ht="13" x14ac:dyDescent="0.15">
      <c r="C252" s="129"/>
      <c r="E252" s="41"/>
    </row>
    <row r="253" spans="3:5" ht="13" x14ac:dyDescent="0.15">
      <c r="C253" s="129"/>
      <c r="E253" s="41"/>
    </row>
    <row r="254" spans="3:5" ht="13" x14ac:dyDescent="0.15">
      <c r="C254" s="129"/>
      <c r="E254" s="41"/>
    </row>
    <row r="255" spans="3:5" ht="13" x14ac:dyDescent="0.15">
      <c r="C255" s="129"/>
      <c r="E255" s="41"/>
    </row>
    <row r="256" spans="3:5" ht="13" x14ac:dyDescent="0.15">
      <c r="C256" s="129"/>
      <c r="E256" s="41"/>
    </row>
    <row r="257" spans="3:5" ht="13" x14ac:dyDescent="0.15">
      <c r="C257" s="129"/>
      <c r="E257" s="41"/>
    </row>
    <row r="258" spans="3:5" ht="13" x14ac:dyDescent="0.15">
      <c r="C258" s="129"/>
      <c r="E258" s="41"/>
    </row>
    <row r="259" spans="3:5" ht="13" x14ac:dyDescent="0.15">
      <c r="C259" s="129"/>
      <c r="E259" s="41"/>
    </row>
    <row r="260" spans="3:5" ht="13" x14ac:dyDescent="0.15">
      <c r="C260" s="129"/>
      <c r="E260" s="41"/>
    </row>
    <row r="261" spans="3:5" ht="13" x14ac:dyDescent="0.15">
      <c r="C261" s="129"/>
      <c r="E261" s="41"/>
    </row>
    <row r="262" spans="3:5" ht="13" x14ac:dyDescent="0.15">
      <c r="C262" s="129"/>
      <c r="E262" s="41"/>
    </row>
    <row r="263" spans="3:5" ht="13" x14ac:dyDescent="0.15">
      <c r="C263" s="129"/>
      <c r="E263" s="41"/>
    </row>
    <row r="264" spans="3:5" ht="13" x14ac:dyDescent="0.15">
      <c r="C264" s="129"/>
      <c r="E264" s="41"/>
    </row>
    <row r="265" spans="3:5" ht="13" x14ac:dyDescent="0.15">
      <c r="C265" s="129"/>
      <c r="E265" s="41"/>
    </row>
    <row r="266" spans="3:5" ht="13" x14ac:dyDescent="0.15">
      <c r="C266" s="129"/>
      <c r="E266" s="41"/>
    </row>
    <row r="267" spans="3:5" ht="13" x14ac:dyDescent="0.15">
      <c r="C267" s="129"/>
      <c r="E267" s="41"/>
    </row>
    <row r="268" spans="3:5" ht="13" x14ac:dyDescent="0.15">
      <c r="C268" s="129"/>
      <c r="E268" s="41"/>
    </row>
    <row r="269" spans="3:5" ht="13" x14ac:dyDescent="0.15">
      <c r="C269" s="129"/>
      <c r="E269" s="41"/>
    </row>
    <row r="270" spans="3:5" ht="13" x14ac:dyDescent="0.15">
      <c r="C270" s="129"/>
      <c r="E270" s="41"/>
    </row>
    <row r="271" spans="3:5" ht="13" x14ac:dyDescent="0.15">
      <c r="C271" s="129"/>
      <c r="E271" s="41"/>
    </row>
    <row r="272" spans="3:5" ht="13" x14ac:dyDescent="0.15">
      <c r="C272" s="129"/>
      <c r="E272" s="41"/>
    </row>
    <row r="273" spans="3:5" ht="13" x14ac:dyDescent="0.15">
      <c r="C273" s="129"/>
      <c r="E273" s="41"/>
    </row>
    <row r="274" spans="3:5" ht="13" x14ac:dyDescent="0.15">
      <c r="C274" s="129"/>
      <c r="E274" s="41"/>
    </row>
    <row r="275" spans="3:5" ht="13" x14ac:dyDescent="0.15">
      <c r="C275" s="129"/>
      <c r="E275" s="41"/>
    </row>
    <row r="276" spans="3:5" ht="13" x14ac:dyDescent="0.15">
      <c r="C276" s="129"/>
      <c r="E276" s="41"/>
    </row>
    <row r="277" spans="3:5" ht="13" x14ac:dyDescent="0.15">
      <c r="C277" s="129"/>
      <c r="E277" s="41"/>
    </row>
    <row r="278" spans="3:5" ht="13" x14ac:dyDescent="0.15">
      <c r="C278" s="129"/>
      <c r="E278" s="41"/>
    </row>
    <row r="279" spans="3:5" ht="13" x14ac:dyDescent="0.15">
      <c r="C279" s="129"/>
      <c r="E279" s="41"/>
    </row>
    <row r="280" spans="3:5" ht="13" x14ac:dyDescent="0.15">
      <c r="C280" s="129"/>
      <c r="E280" s="41"/>
    </row>
    <row r="281" spans="3:5" ht="13" x14ac:dyDescent="0.15">
      <c r="C281" s="129"/>
      <c r="E281" s="41"/>
    </row>
    <row r="282" spans="3:5" ht="13" x14ac:dyDescent="0.15">
      <c r="C282" s="129"/>
      <c r="E282" s="41"/>
    </row>
    <row r="283" spans="3:5" ht="13" x14ac:dyDescent="0.15">
      <c r="C283" s="129"/>
      <c r="E283" s="41"/>
    </row>
    <row r="284" spans="3:5" ht="13" x14ac:dyDescent="0.15">
      <c r="C284" s="129"/>
      <c r="E284" s="41"/>
    </row>
    <row r="285" spans="3:5" ht="13" x14ac:dyDescent="0.15">
      <c r="C285" s="129"/>
      <c r="E285" s="41"/>
    </row>
    <row r="286" spans="3:5" ht="13" x14ac:dyDescent="0.15">
      <c r="C286" s="129"/>
      <c r="E286" s="41"/>
    </row>
    <row r="287" spans="3:5" ht="13" x14ac:dyDescent="0.15">
      <c r="C287" s="129"/>
      <c r="E287" s="41"/>
    </row>
    <row r="288" spans="3:5" ht="13" x14ac:dyDescent="0.15">
      <c r="C288" s="129"/>
      <c r="E288" s="41"/>
    </row>
    <row r="289" spans="3:5" ht="13" x14ac:dyDescent="0.15">
      <c r="C289" s="129"/>
      <c r="E289" s="41"/>
    </row>
    <row r="290" spans="3:5" ht="13" x14ac:dyDescent="0.15">
      <c r="C290" s="129"/>
      <c r="E290" s="41"/>
    </row>
    <row r="291" spans="3:5" ht="13" x14ac:dyDescent="0.15">
      <c r="C291" s="129"/>
      <c r="E291" s="41"/>
    </row>
    <row r="292" spans="3:5" ht="13" x14ac:dyDescent="0.15">
      <c r="C292" s="129"/>
      <c r="E292" s="41"/>
    </row>
    <row r="293" spans="3:5" ht="13" x14ac:dyDescent="0.15">
      <c r="C293" s="129"/>
      <c r="E293" s="41"/>
    </row>
    <row r="294" spans="3:5" ht="13" x14ac:dyDescent="0.15">
      <c r="C294" s="129"/>
      <c r="E294" s="41"/>
    </row>
    <row r="295" spans="3:5" ht="13" x14ac:dyDescent="0.15">
      <c r="C295" s="129"/>
      <c r="E295" s="41"/>
    </row>
    <row r="296" spans="3:5" ht="13" x14ac:dyDescent="0.15">
      <c r="C296" s="129"/>
      <c r="E296" s="41"/>
    </row>
    <row r="297" spans="3:5" ht="13" x14ac:dyDescent="0.15">
      <c r="C297" s="129"/>
      <c r="E297" s="41"/>
    </row>
    <row r="298" spans="3:5" ht="13" x14ac:dyDescent="0.15">
      <c r="C298" s="129"/>
      <c r="E298" s="41"/>
    </row>
    <row r="299" spans="3:5" ht="13" x14ac:dyDescent="0.15">
      <c r="C299" s="129"/>
      <c r="E299" s="41"/>
    </row>
    <row r="300" spans="3:5" ht="13" x14ac:dyDescent="0.15">
      <c r="C300" s="129"/>
      <c r="E300" s="41"/>
    </row>
    <row r="301" spans="3:5" ht="13" x14ac:dyDescent="0.15">
      <c r="C301" s="129"/>
      <c r="E301" s="41"/>
    </row>
    <row r="302" spans="3:5" ht="13" x14ac:dyDescent="0.15">
      <c r="C302" s="129"/>
      <c r="E302" s="41"/>
    </row>
    <row r="303" spans="3:5" ht="13" x14ac:dyDescent="0.15">
      <c r="C303" s="129"/>
      <c r="E303" s="41"/>
    </row>
    <row r="304" spans="3:5" ht="13" x14ac:dyDescent="0.15">
      <c r="C304" s="129"/>
      <c r="E304" s="41"/>
    </row>
    <row r="305" spans="3:5" ht="13" x14ac:dyDescent="0.15">
      <c r="C305" s="129"/>
      <c r="E305" s="41"/>
    </row>
    <row r="306" spans="3:5" ht="13" x14ac:dyDescent="0.15">
      <c r="C306" s="129"/>
      <c r="E306" s="41"/>
    </row>
    <row r="307" spans="3:5" ht="13" x14ac:dyDescent="0.15">
      <c r="C307" s="129"/>
      <c r="E307" s="41"/>
    </row>
    <row r="308" spans="3:5" ht="13" x14ac:dyDescent="0.15">
      <c r="C308" s="129"/>
      <c r="E308" s="41"/>
    </row>
    <row r="309" spans="3:5" ht="13" x14ac:dyDescent="0.15">
      <c r="C309" s="129"/>
      <c r="E309" s="41"/>
    </row>
    <row r="310" spans="3:5" ht="13" x14ac:dyDescent="0.15">
      <c r="C310" s="129"/>
      <c r="E310" s="41"/>
    </row>
    <row r="311" spans="3:5" ht="13" x14ac:dyDescent="0.15">
      <c r="C311" s="129"/>
      <c r="E311" s="41"/>
    </row>
    <row r="312" spans="3:5" ht="13" x14ac:dyDescent="0.15">
      <c r="C312" s="129"/>
      <c r="E312" s="41"/>
    </row>
    <row r="313" spans="3:5" ht="13" x14ac:dyDescent="0.15">
      <c r="C313" s="129"/>
      <c r="E313" s="41"/>
    </row>
    <row r="314" spans="3:5" ht="13" x14ac:dyDescent="0.15">
      <c r="C314" s="129"/>
      <c r="E314" s="41"/>
    </row>
    <row r="315" spans="3:5" ht="13" x14ac:dyDescent="0.15">
      <c r="C315" s="129"/>
      <c r="E315" s="41"/>
    </row>
    <row r="316" spans="3:5" ht="13" x14ac:dyDescent="0.15">
      <c r="C316" s="129"/>
      <c r="E316" s="41"/>
    </row>
    <row r="317" spans="3:5" ht="13" x14ac:dyDescent="0.15">
      <c r="C317" s="129"/>
      <c r="E317" s="41"/>
    </row>
    <row r="318" spans="3:5" ht="13" x14ac:dyDescent="0.15">
      <c r="C318" s="129"/>
      <c r="E318" s="41"/>
    </row>
    <row r="319" spans="3:5" ht="13" x14ac:dyDescent="0.15">
      <c r="C319" s="129"/>
      <c r="E319" s="41"/>
    </row>
    <row r="320" spans="3:5" ht="13" x14ac:dyDescent="0.15">
      <c r="C320" s="129"/>
      <c r="E320" s="41"/>
    </row>
    <row r="321" spans="3:5" ht="13" x14ac:dyDescent="0.15">
      <c r="C321" s="129"/>
      <c r="E321" s="41"/>
    </row>
    <row r="322" spans="3:5" ht="13" x14ac:dyDescent="0.15">
      <c r="C322" s="129"/>
      <c r="E322" s="41"/>
    </row>
    <row r="323" spans="3:5" ht="13" x14ac:dyDescent="0.15">
      <c r="C323" s="129"/>
      <c r="E323" s="41"/>
    </row>
    <row r="324" spans="3:5" ht="13" x14ac:dyDescent="0.15">
      <c r="C324" s="129"/>
      <c r="E324" s="41"/>
    </row>
    <row r="325" spans="3:5" ht="13" x14ac:dyDescent="0.15">
      <c r="C325" s="129"/>
      <c r="E325" s="41"/>
    </row>
    <row r="326" spans="3:5" ht="13" x14ac:dyDescent="0.15">
      <c r="C326" s="129"/>
      <c r="E326" s="41"/>
    </row>
    <row r="327" spans="3:5" ht="13" x14ac:dyDescent="0.15">
      <c r="C327" s="129"/>
      <c r="E327" s="41"/>
    </row>
    <row r="328" spans="3:5" ht="13" x14ac:dyDescent="0.15">
      <c r="C328" s="129"/>
      <c r="E328" s="41"/>
    </row>
    <row r="329" spans="3:5" ht="13" x14ac:dyDescent="0.15">
      <c r="C329" s="129"/>
      <c r="E329" s="41"/>
    </row>
    <row r="330" spans="3:5" ht="13" x14ac:dyDescent="0.15">
      <c r="C330" s="129"/>
      <c r="E330" s="41"/>
    </row>
    <row r="331" spans="3:5" ht="13" x14ac:dyDescent="0.15">
      <c r="C331" s="129"/>
      <c r="E331" s="41"/>
    </row>
    <row r="332" spans="3:5" ht="13" x14ac:dyDescent="0.15">
      <c r="C332" s="129"/>
      <c r="E332" s="41"/>
    </row>
    <row r="333" spans="3:5" ht="13" x14ac:dyDescent="0.15">
      <c r="C333" s="129"/>
      <c r="E333" s="41"/>
    </row>
    <row r="334" spans="3:5" ht="13" x14ac:dyDescent="0.15">
      <c r="C334" s="129"/>
      <c r="E334" s="41"/>
    </row>
    <row r="335" spans="3:5" ht="13" x14ac:dyDescent="0.15">
      <c r="C335" s="129"/>
      <c r="E335" s="41"/>
    </row>
    <row r="336" spans="3:5" ht="13" x14ac:dyDescent="0.15">
      <c r="C336" s="129"/>
      <c r="E336" s="41"/>
    </row>
    <row r="337" spans="3:5" ht="13" x14ac:dyDescent="0.15">
      <c r="C337" s="129"/>
      <c r="E337" s="41"/>
    </row>
    <row r="338" spans="3:5" ht="13" x14ac:dyDescent="0.15">
      <c r="C338" s="129"/>
      <c r="E338" s="41"/>
    </row>
    <row r="339" spans="3:5" ht="13" x14ac:dyDescent="0.15">
      <c r="C339" s="129"/>
      <c r="E339" s="41"/>
    </row>
    <row r="340" spans="3:5" ht="13" x14ac:dyDescent="0.15">
      <c r="C340" s="129"/>
      <c r="E340" s="41"/>
    </row>
    <row r="341" spans="3:5" ht="13" x14ac:dyDescent="0.15">
      <c r="C341" s="129"/>
      <c r="E341" s="41"/>
    </row>
    <row r="342" spans="3:5" ht="13" x14ac:dyDescent="0.15">
      <c r="C342" s="129"/>
      <c r="E342" s="41"/>
    </row>
    <row r="343" spans="3:5" ht="13" x14ac:dyDescent="0.15">
      <c r="C343" s="129"/>
      <c r="E343" s="41"/>
    </row>
    <row r="344" spans="3:5" ht="13" x14ac:dyDescent="0.15">
      <c r="C344" s="129"/>
      <c r="E344" s="41"/>
    </row>
    <row r="345" spans="3:5" ht="13" x14ac:dyDescent="0.15">
      <c r="C345" s="129"/>
      <c r="E345" s="41"/>
    </row>
    <row r="346" spans="3:5" ht="13" x14ac:dyDescent="0.15">
      <c r="C346" s="129"/>
      <c r="E346" s="41"/>
    </row>
    <row r="347" spans="3:5" ht="13" x14ac:dyDescent="0.15">
      <c r="C347" s="129"/>
      <c r="E347" s="41"/>
    </row>
    <row r="348" spans="3:5" ht="13" x14ac:dyDescent="0.15">
      <c r="C348" s="129"/>
      <c r="E348" s="41"/>
    </row>
    <row r="349" spans="3:5" ht="13" x14ac:dyDescent="0.15">
      <c r="C349" s="129"/>
      <c r="E349" s="41"/>
    </row>
    <row r="350" spans="3:5" ht="13" x14ac:dyDescent="0.15">
      <c r="C350" s="129"/>
      <c r="E350" s="41"/>
    </row>
    <row r="351" spans="3:5" ht="13" x14ac:dyDescent="0.15">
      <c r="C351" s="129"/>
      <c r="E351" s="41"/>
    </row>
    <row r="352" spans="3:5" ht="13" x14ac:dyDescent="0.15">
      <c r="C352" s="129"/>
      <c r="E352" s="41"/>
    </row>
    <row r="353" spans="3:5" ht="13" x14ac:dyDescent="0.15">
      <c r="C353" s="129"/>
      <c r="E353" s="41"/>
    </row>
    <row r="354" spans="3:5" ht="13" x14ac:dyDescent="0.15">
      <c r="C354" s="129"/>
      <c r="E354" s="41"/>
    </row>
    <row r="355" spans="3:5" ht="13" x14ac:dyDescent="0.15">
      <c r="C355" s="129"/>
      <c r="E355" s="41"/>
    </row>
    <row r="356" spans="3:5" ht="13" x14ac:dyDescent="0.15">
      <c r="C356" s="129"/>
      <c r="E356" s="41"/>
    </row>
    <row r="357" spans="3:5" ht="13" x14ac:dyDescent="0.15">
      <c r="C357" s="129"/>
      <c r="E357" s="41"/>
    </row>
    <row r="358" spans="3:5" ht="13" x14ac:dyDescent="0.15">
      <c r="C358" s="129"/>
      <c r="E358" s="41"/>
    </row>
    <row r="359" spans="3:5" ht="13" x14ac:dyDescent="0.15">
      <c r="C359" s="129"/>
      <c r="E359" s="41"/>
    </row>
    <row r="360" spans="3:5" ht="13" x14ac:dyDescent="0.15">
      <c r="C360" s="129"/>
      <c r="E360" s="41"/>
    </row>
    <row r="361" spans="3:5" ht="13" x14ac:dyDescent="0.15">
      <c r="C361" s="129"/>
      <c r="E361" s="41"/>
    </row>
    <row r="362" spans="3:5" ht="13" x14ac:dyDescent="0.15">
      <c r="C362" s="129"/>
      <c r="E362" s="41"/>
    </row>
    <row r="363" spans="3:5" ht="13" x14ac:dyDescent="0.15">
      <c r="C363" s="129"/>
      <c r="E363" s="41"/>
    </row>
    <row r="364" spans="3:5" ht="13" x14ac:dyDescent="0.15">
      <c r="C364" s="129"/>
      <c r="E364" s="41"/>
    </row>
    <row r="365" spans="3:5" ht="13" x14ac:dyDescent="0.15">
      <c r="C365" s="129"/>
      <c r="E365" s="41"/>
    </row>
    <row r="366" spans="3:5" ht="13" x14ac:dyDescent="0.15">
      <c r="C366" s="129"/>
      <c r="E366" s="41"/>
    </row>
    <row r="367" spans="3:5" ht="13" x14ac:dyDescent="0.15">
      <c r="C367" s="129"/>
      <c r="E367" s="41"/>
    </row>
    <row r="368" spans="3:5" ht="13" x14ac:dyDescent="0.15">
      <c r="C368" s="129"/>
      <c r="E368" s="41"/>
    </row>
    <row r="369" spans="3:5" ht="13" x14ac:dyDescent="0.15">
      <c r="C369" s="129"/>
      <c r="E369" s="41"/>
    </row>
    <row r="370" spans="3:5" ht="13" x14ac:dyDescent="0.15">
      <c r="C370" s="129"/>
      <c r="E370" s="41"/>
    </row>
    <row r="371" spans="3:5" ht="13" x14ac:dyDescent="0.15">
      <c r="C371" s="129"/>
      <c r="E371" s="41"/>
    </row>
    <row r="372" spans="3:5" ht="13" x14ac:dyDescent="0.15">
      <c r="C372" s="129"/>
      <c r="E372" s="41"/>
    </row>
    <row r="373" spans="3:5" ht="13" x14ac:dyDescent="0.15">
      <c r="C373" s="129"/>
      <c r="E373" s="41"/>
    </row>
    <row r="374" spans="3:5" ht="13" x14ac:dyDescent="0.15">
      <c r="C374" s="129"/>
      <c r="E374" s="41"/>
    </row>
    <row r="375" spans="3:5" ht="13" x14ac:dyDescent="0.15">
      <c r="C375" s="129"/>
      <c r="E375" s="41"/>
    </row>
    <row r="376" spans="3:5" ht="13" x14ac:dyDescent="0.15">
      <c r="C376" s="129"/>
      <c r="E376" s="41"/>
    </row>
    <row r="377" spans="3:5" ht="13" x14ac:dyDescent="0.15">
      <c r="C377" s="129"/>
      <c r="E377" s="41"/>
    </row>
    <row r="378" spans="3:5" ht="13" x14ac:dyDescent="0.15">
      <c r="C378" s="129"/>
      <c r="E378" s="41"/>
    </row>
    <row r="379" spans="3:5" ht="13" x14ac:dyDescent="0.15">
      <c r="C379" s="129"/>
      <c r="E379" s="41"/>
    </row>
    <row r="380" spans="3:5" ht="13" x14ac:dyDescent="0.15">
      <c r="C380" s="129"/>
      <c r="E380" s="41"/>
    </row>
    <row r="381" spans="3:5" ht="13" x14ac:dyDescent="0.15">
      <c r="C381" s="129"/>
      <c r="E381" s="41"/>
    </row>
    <row r="382" spans="3:5" ht="13" x14ac:dyDescent="0.15">
      <c r="C382" s="129"/>
      <c r="E382" s="41"/>
    </row>
    <row r="383" spans="3:5" ht="13" x14ac:dyDescent="0.15">
      <c r="C383" s="129"/>
      <c r="E383" s="41"/>
    </row>
    <row r="384" spans="3:5" ht="13" x14ac:dyDescent="0.15">
      <c r="C384" s="129"/>
      <c r="E384" s="41"/>
    </row>
    <row r="385" spans="3:5" ht="13" x14ac:dyDescent="0.15">
      <c r="C385" s="129"/>
      <c r="E385" s="41"/>
    </row>
    <row r="386" spans="3:5" ht="13" x14ac:dyDescent="0.15">
      <c r="C386" s="129"/>
      <c r="E386" s="41"/>
    </row>
    <row r="387" spans="3:5" ht="13" x14ac:dyDescent="0.15">
      <c r="C387" s="129"/>
      <c r="E387" s="41"/>
    </row>
    <row r="388" spans="3:5" ht="13" x14ac:dyDescent="0.15">
      <c r="C388" s="129"/>
      <c r="E388" s="41"/>
    </row>
    <row r="389" spans="3:5" ht="13" x14ac:dyDescent="0.15">
      <c r="C389" s="129"/>
      <c r="E389" s="41"/>
    </row>
    <row r="390" spans="3:5" ht="13" x14ac:dyDescent="0.15">
      <c r="C390" s="129"/>
      <c r="E390" s="41"/>
    </row>
    <row r="391" spans="3:5" ht="13" x14ac:dyDescent="0.15">
      <c r="C391" s="129"/>
      <c r="E391" s="41"/>
    </row>
    <row r="392" spans="3:5" ht="13" x14ac:dyDescent="0.15">
      <c r="C392" s="129"/>
      <c r="E392" s="41"/>
    </row>
    <row r="393" spans="3:5" ht="13" x14ac:dyDescent="0.15">
      <c r="C393" s="129"/>
      <c r="E393" s="41"/>
    </row>
    <row r="394" spans="3:5" ht="13" x14ac:dyDescent="0.15">
      <c r="C394" s="129"/>
      <c r="E394" s="41"/>
    </row>
    <row r="395" spans="3:5" ht="13" x14ac:dyDescent="0.15">
      <c r="C395" s="129"/>
      <c r="E395" s="41"/>
    </row>
    <row r="396" spans="3:5" ht="13" x14ac:dyDescent="0.15">
      <c r="C396" s="129"/>
      <c r="E396" s="41"/>
    </row>
    <row r="397" spans="3:5" ht="13" x14ac:dyDescent="0.15">
      <c r="C397" s="129"/>
      <c r="E397" s="41"/>
    </row>
    <row r="398" spans="3:5" ht="13" x14ac:dyDescent="0.15">
      <c r="C398" s="129"/>
      <c r="E398" s="41"/>
    </row>
    <row r="399" spans="3:5" ht="13" x14ac:dyDescent="0.15">
      <c r="C399" s="129"/>
      <c r="E399" s="41"/>
    </row>
    <row r="400" spans="3:5" ht="13" x14ac:dyDescent="0.15">
      <c r="C400" s="129"/>
      <c r="E400" s="41"/>
    </row>
    <row r="401" spans="3:5" ht="13" x14ac:dyDescent="0.15">
      <c r="C401" s="129"/>
      <c r="E401" s="41"/>
    </row>
    <row r="402" spans="3:5" ht="13" x14ac:dyDescent="0.15">
      <c r="C402" s="129"/>
      <c r="E402" s="41"/>
    </row>
    <row r="403" spans="3:5" ht="13" x14ac:dyDescent="0.15">
      <c r="C403" s="129"/>
      <c r="E403" s="41"/>
    </row>
    <row r="404" spans="3:5" ht="13" x14ac:dyDescent="0.15">
      <c r="C404" s="129"/>
      <c r="E404" s="41"/>
    </row>
    <row r="405" spans="3:5" ht="13" x14ac:dyDescent="0.15">
      <c r="C405" s="129"/>
      <c r="E405" s="41"/>
    </row>
    <row r="406" spans="3:5" ht="13" x14ac:dyDescent="0.15">
      <c r="C406" s="129"/>
      <c r="E406" s="41"/>
    </row>
    <row r="407" spans="3:5" ht="13" x14ac:dyDescent="0.15">
      <c r="C407" s="129"/>
      <c r="E407" s="41"/>
    </row>
    <row r="408" spans="3:5" ht="13" x14ac:dyDescent="0.15">
      <c r="C408" s="129"/>
      <c r="E408" s="41"/>
    </row>
    <row r="409" spans="3:5" ht="13" x14ac:dyDescent="0.15">
      <c r="C409" s="129"/>
      <c r="E409" s="41"/>
    </row>
    <row r="410" spans="3:5" ht="13" x14ac:dyDescent="0.15">
      <c r="C410" s="129"/>
      <c r="E410" s="41"/>
    </row>
    <row r="411" spans="3:5" ht="13" x14ac:dyDescent="0.15">
      <c r="C411" s="129"/>
      <c r="E411" s="41"/>
    </row>
    <row r="412" spans="3:5" ht="13" x14ac:dyDescent="0.15">
      <c r="C412" s="129"/>
      <c r="E412" s="41"/>
    </row>
    <row r="413" spans="3:5" ht="13" x14ac:dyDescent="0.15">
      <c r="C413" s="129"/>
      <c r="E413" s="41"/>
    </row>
    <row r="414" spans="3:5" ht="13" x14ac:dyDescent="0.15">
      <c r="C414" s="129"/>
      <c r="E414" s="41"/>
    </row>
    <row r="415" spans="3:5" ht="13" x14ac:dyDescent="0.15">
      <c r="C415" s="129"/>
      <c r="E415" s="41"/>
    </row>
    <row r="416" spans="3:5" ht="13" x14ac:dyDescent="0.15">
      <c r="C416" s="129"/>
      <c r="E416" s="41"/>
    </row>
    <row r="417" spans="3:5" ht="13" x14ac:dyDescent="0.15">
      <c r="C417" s="129"/>
      <c r="E417" s="41"/>
    </row>
    <row r="418" spans="3:5" ht="13" x14ac:dyDescent="0.15">
      <c r="C418" s="129"/>
      <c r="E418" s="41"/>
    </row>
    <row r="419" spans="3:5" ht="13" x14ac:dyDescent="0.15">
      <c r="C419" s="129"/>
      <c r="E419" s="41"/>
    </row>
    <row r="420" spans="3:5" ht="13" x14ac:dyDescent="0.15">
      <c r="C420" s="129"/>
      <c r="E420" s="41"/>
    </row>
    <row r="421" spans="3:5" ht="13" x14ac:dyDescent="0.15">
      <c r="C421" s="129"/>
      <c r="E421" s="41"/>
    </row>
    <row r="422" spans="3:5" ht="13" x14ac:dyDescent="0.15">
      <c r="C422" s="129"/>
      <c r="E422" s="41"/>
    </row>
    <row r="423" spans="3:5" ht="13" x14ac:dyDescent="0.15">
      <c r="C423" s="129"/>
      <c r="E423" s="41"/>
    </row>
    <row r="424" spans="3:5" ht="13" x14ac:dyDescent="0.15">
      <c r="C424" s="129"/>
      <c r="E424" s="41"/>
    </row>
    <row r="425" spans="3:5" ht="13" x14ac:dyDescent="0.15">
      <c r="C425" s="129"/>
      <c r="E425" s="41"/>
    </row>
    <row r="426" spans="3:5" ht="13" x14ac:dyDescent="0.15">
      <c r="C426" s="129"/>
      <c r="E426" s="41"/>
    </row>
    <row r="427" spans="3:5" ht="13" x14ac:dyDescent="0.15">
      <c r="C427" s="129"/>
      <c r="E427" s="41"/>
    </row>
    <row r="428" spans="3:5" ht="13" x14ac:dyDescent="0.15">
      <c r="C428" s="129"/>
      <c r="E428" s="41"/>
    </row>
    <row r="429" spans="3:5" ht="13" x14ac:dyDescent="0.15">
      <c r="C429" s="129"/>
      <c r="E429" s="41"/>
    </row>
    <row r="430" spans="3:5" ht="13" x14ac:dyDescent="0.15">
      <c r="C430" s="129"/>
      <c r="E430" s="41"/>
    </row>
    <row r="431" spans="3:5" ht="13" x14ac:dyDescent="0.15">
      <c r="C431" s="129"/>
      <c r="E431" s="41"/>
    </row>
    <row r="432" spans="3:5" ht="13" x14ac:dyDescent="0.15">
      <c r="C432" s="129"/>
      <c r="E432" s="41"/>
    </row>
    <row r="433" spans="3:5" ht="13" x14ac:dyDescent="0.15">
      <c r="C433" s="129"/>
      <c r="E433" s="41"/>
    </row>
    <row r="434" spans="3:5" ht="13" x14ac:dyDescent="0.15">
      <c r="C434" s="129"/>
      <c r="E434" s="41"/>
    </row>
    <row r="435" spans="3:5" ht="13" x14ac:dyDescent="0.15">
      <c r="C435" s="129"/>
      <c r="E435" s="41"/>
    </row>
    <row r="436" spans="3:5" ht="13" x14ac:dyDescent="0.15">
      <c r="C436" s="129"/>
      <c r="E436" s="41"/>
    </row>
    <row r="437" spans="3:5" ht="13" x14ac:dyDescent="0.15">
      <c r="C437" s="129"/>
      <c r="E437" s="41"/>
    </row>
    <row r="438" spans="3:5" ht="13" x14ac:dyDescent="0.15">
      <c r="C438" s="129"/>
      <c r="E438" s="41"/>
    </row>
    <row r="439" spans="3:5" ht="13" x14ac:dyDescent="0.15">
      <c r="C439" s="129"/>
      <c r="E439" s="41"/>
    </row>
    <row r="440" spans="3:5" ht="13" x14ac:dyDescent="0.15">
      <c r="C440" s="129"/>
      <c r="E440" s="41"/>
    </row>
    <row r="441" spans="3:5" ht="13" x14ac:dyDescent="0.15">
      <c r="C441" s="129"/>
      <c r="E441" s="41"/>
    </row>
    <row r="442" spans="3:5" ht="13" x14ac:dyDescent="0.15">
      <c r="C442" s="129"/>
      <c r="E442" s="41"/>
    </row>
    <row r="443" spans="3:5" ht="13" x14ac:dyDescent="0.15">
      <c r="C443" s="129"/>
      <c r="E443" s="41"/>
    </row>
    <row r="444" spans="3:5" ht="13" x14ac:dyDescent="0.15">
      <c r="C444" s="129"/>
      <c r="E444" s="41"/>
    </row>
    <row r="445" spans="3:5" ht="13" x14ac:dyDescent="0.15">
      <c r="C445" s="129"/>
      <c r="E445" s="41"/>
    </row>
    <row r="446" spans="3:5" ht="13" x14ac:dyDescent="0.15">
      <c r="C446" s="129"/>
      <c r="E446" s="41"/>
    </row>
    <row r="447" spans="3:5" ht="13" x14ac:dyDescent="0.15">
      <c r="C447" s="129"/>
      <c r="E447" s="41"/>
    </row>
    <row r="448" spans="3:5" ht="13" x14ac:dyDescent="0.15">
      <c r="C448" s="129"/>
      <c r="E448" s="41"/>
    </row>
    <row r="449" spans="3:5" ht="13" x14ac:dyDescent="0.15">
      <c r="C449" s="129"/>
      <c r="E449" s="41"/>
    </row>
    <row r="450" spans="3:5" ht="13" x14ac:dyDescent="0.15">
      <c r="C450" s="129"/>
      <c r="E450" s="41"/>
    </row>
    <row r="451" spans="3:5" ht="13" x14ac:dyDescent="0.15">
      <c r="C451" s="129"/>
      <c r="E451" s="41"/>
    </row>
    <row r="452" spans="3:5" ht="13" x14ac:dyDescent="0.15">
      <c r="C452" s="129"/>
      <c r="E452" s="41"/>
    </row>
    <row r="453" spans="3:5" ht="13" x14ac:dyDescent="0.15">
      <c r="C453" s="129"/>
      <c r="E453" s="41"/>
    </row>
    <row r="454" spans="3:5" ht="13" x14ac:dyDescent="0.15">
      <c r="C454" s="129"/>
      <c r="E454" s="41"/>
    </row>
    <row r="455" spans="3:5" ht="13" x14ac:dyDescent="0.15">
      <c r="C455" s="129"/>
      <c r="E455" s="41"/>
    </row>
    <row r="456" spans="3:5" ht="13" x14ac:dyDescent="0.15">
      <c r="C456" s="129"/>
      <c r="E456" s="41"/>
    </row>
    <row r="457" spans="3:5" ht="13" x14ac:dyDescent="0.15">
      <c r="C457" s="129"/>
      <c r="E457" s="41"/>
    </row>
    <row r="458" spans="3:5" ht="13" x14ac:dyDescent="0.15">
      <c r="C458" s="129"/>
      <c r="E458" s="41"/>
    </row>
    <row r="459" spans="3:5" ht="13" x14ac:dyDescent="0.15">
      <c r="C459" s="129"/>
      <c r="E459" s="41"/>
    </row>
    <row r="460" spans="3:5" ht="13" x14ac:dyDescent="0.15">
      <c r="C460" s="129"/>
      <c r="E460" s="41"/>
    </row>
    <row r="461" spans="3:5" ht="13" x14ac:dyDescent="0.15">
      <c r="C461" s="129"/>
      <c r="E461" s="41"/>
    </row>
    <row r="462" spans="3:5" ht="13" x14ac:dyDescent="0.15">
      <c r="C462" s="129"/>
      <c r="E462" s="41"/>
    </row>
    <row r="463" spans="3:5" ht="13" x14ac:dyDescent="0.15">
      <c r="C463" s="129"/>
      <c r="E463" s="41"/>
    </row>
    <row r="464" spans="3:5" ht="13" x14ac:dyDescent="0.15">
      <c r="C464" s="129"/>
      <c r="E464" s="41"/>
    </row>
    <row r="465" spans="3:5" ht="13" x14ac:dyDescent="0.15">
      <c r="C465" s="129"/>
      <c r="E465" s="41"/>
    </row>
    <row r="466" spans="3:5" ht="13" x14ac:dyDescent="0.15">
      <c r="C466" s="129"/>
      <c r="E466" s="41"/>
    </row>
    <row r="467" spans="3:5" ht="13" x14ac:dyDescent="0.15">
      <c r="C467" s="129"/>
      <c r="E467" s="41"/>
    </row>
    <row r="468" spans="3:5" ht="13" x14ac:dyDescent="0.15">
      <c r="C468" s="129"/>
      <c r="E468" s="41"/>
    </row>
    <row r="469" spans="3:5" ht="13" x14ac:dyDescent="0.15">
      <c r="C469" s="129"/>
      <c r="E469" s="41"/>
    </row>
    <row r="470" spans="3:5" ht="13" x14ac:dyDescent="0.15">
      <c r="C470" s="129"/>
      <c r="E470" s="41"/>
    </row>
    <row r="471" spans="3:5" ht="13" x14ac:dyDescent="0.15">
      <c r="C471" s="129"/>
      <c r="E471" s="41"/>
    </row>
    <row r="472" spans="3:5" ht="13" x14ac:dyDescent="0.15">
      <c r="C472" s="129"/>
      <c r="E472" s="41"/>
    </row>
    <row r="473" spans="3:5" ht="13" x14ac:dyDescent="0.15">
      <c r="C473" s="129"/>
      <c r="E473" s="41"/>
    </row>
    <row r="474" spans="3:5" ht="13" x14ac:dyDescent="0.15">
      <c r="C474" s="129"/>
      <c r="E474" s="41"/>
    </row>
    <row r="475" spans="3:5" ht="13" x14ac:dyDescent="0.15">
      <c r="C475" s="129"/>
      <c r="E475" s="41"/>
    </row>
    <row r="476" spans="3:5" ht="13" x14ac:dyDescent="0.15">
      <c r="C476" s="129"/>
      <c r="E476" s="41"/>
    </row>
    <row r="477" spans="3:5" ht="13" x14ac:dyDescent="0.15">
      <c r="C477" s="129"/>
      <c r="E477" s="41"/>
    </row>
    <row r="478" spans="3:5" ht="13" x14ac:dyDescent="0.15">
      <c r="C478" s="129"/>
      <c r="E478" s="41"/>
    </row>
    <row r="479" spans="3:5" ht="13" x14ac:dyDescent="0.15">
      <c r="C479" s="129"/>
      <c r="E479" s="41"/>
    </row>
    <row r="480" spans="3:5" ht="13" x14ac:dyDescent="0.15">
      <c r="C480" s="129"/>
      <c r="E480" s="41"/>
    </row>
    <row r="481" spans="3:5" ht="13" x14ac:dyDescent="0.15">
      <c r="C481" s="129"/>
      <c r="E481" s="41"/>
    </row>
    <row r="482" spans="3:5" ht="13" x14ac:dyDescent="0.15">
      <c r="C482" s="129"/>
      <c r="E482" s="41"/>
    </row>
    <row r="483" spans="3:5" ht="13" x14ac:dyDescent="0.15">
      <c r="C483" s="129"/>
      <c r="E483" s="41"/>
    </row>
    <row r="484" spans="3:5" ht="13" x14ac:dyDescent="0.15">
      <c r="C484" s="129"/>
      <c r="E484" s="41"/>
    </row>
    <row r="485" spans="3:5" ht="13" x14ac:dyDescent="0.15">
      <c r="C485" s="129"/>
      <c r="E485" s="41"/>
    </row>
    <row r="486" spans="3:5" ht="13" x14ac:dyDescent="0.15">
      <c r="C486" s="129"/>
      <c r="E486" s="41"/>
    </row>
    <row r="487" spans="3:5" ht="13" x14ac:dyDescent="0.15">
      <c r="C487" s="129"/>
      <c r="E487" s="41"/>
    </row>
    <row r="488" spans="3:5" ht="13" x14ac:dyDescent="0.15">
      <c r="C488" s="129"/>
      <c r="E488" s="41"/>
    </row>
    <row r="489" spans="3:5" ht="13" x14ac:dyDescent="0.15">
      <c r="C489" s="129"/>
      <c r="E489" s="41"/>
    </row>
    <row r="490" spans="3:5" ht="13" x14ac:dyDescent="0.15">
      <c r="C490" s="129"/>
      <c r="E490" s="41"/>
    </row>
    <row r="491" spans="3:5" ht="13" x14ac:dyDescent="0.15">
      <c r="C491" s="129"/>
      <c r="E491" s="41"/>
    </row>
    <row r="492" spans="3:5" ht="13" x14ac:dyDescent="0.15">
      <c r="C492" s="129"/>
      <c r="E492" s="41"/>
    </row>
    <row r="493" spans="3:5" ht="13" x14ac:dyDescent="0.15">
      <c r="C493" s="129"/>
      <c r="E493" s="41"/>
    </row>
    <row r="494" spans="3:5" ht="13" x14ac:dyDescent="0.15">
      <c r="C494" s="129"/>
      <c r="E494" s="41"/>
    </row>
    <row r="495" spans="3:5" ht="13" x14ac:dyDescent="0.15">
      <c r="C495" s="129"/>
      <c r="E495" s="41"/>
    </row>
    <row r="496" spans="3:5" ht="13" x14ac:dyDescent="0.15">
      <c r="C496" s="129"/>
      <c r="E496" s="41"/>
    </row>
    <row r="497" spans="3:5" ht="13" x14ac:dyDescent="0.15">
      <c r="C497" s="129"/>
      <c r="E497" s="41"/>
    </row>
    <row r="498" spans="3:5" ht="13" x14ac:dyDescent="0.15">
      <c r="C498" s="129"/>
      <c r="E498" s="41"/>
    </row>
    <row r="499" spans="3:5" ht="13" x14ac:dyDescent="0.15">
      <c r="C499" s="129"/>
      <c r="E499" s="41"/>
    </row>
    <row r="500" spans="3:5" ht="13" x14ac:dyDescent="0.15">
      <c r="C500" s="129"/>
      <c r="E500" s="41"/>
    </row>
    <row r="501" spans="3:5" ht="13" x14ac:dyDescent="0.15">
      <c r="C501" s="129"/>
      <c r="E501" s="41"/>
    </row>
    <row r="502" spans="3:5" ht="13" x14ac:dyDescent="0.15">
      <c r="C502" s="129"/>
      <c r="E502" s="41"/>
    </row>
    <row r="503" spans="3:5" ht="13" x14ac:dyDescent="0.15">
      <c r="C503" s="129"/>
      <c r="E503" s="41"/>
    </row>
    <row r="504" spans="3:5" ht="13" x14ac:dyDescent="0.15">
      <c r="C504" s="129"/>
      <c r="E504" s="41"/>
    </row>
    <row r="505" spans="3:5" ht="13" x14ac:dyDescent="0.15">
      <c r="C505" s="129"/>
      <c r="E505" s="41"/>
    </row>
    <row r="506" spans="3:5" ht="13" x14ac:dyDescent="0.15">
      <c r="C506" s="129"/>
      <c r="E506" s="41"/>
    </row>
    <row r="507" spans="3:5" ht="13" x14ac:dyDescent="0.15">
      <c r="C507" s="129"/>
      <c r="E507" s="41"/>
    </row>
    <row r="508" spans="3:5" ht="13" x14ac:dyDescent="0.15">
      <c r="C508" s="129"/>
      <c r="E508" s="41"/>
    </row>
    <row r="509" spans="3:5" ht="13" x14ac:dyDescent="0.15">
      <c r="C509" s="129"/>
      <c r="E509" s="41"/>
    </row>
    <row r="510" spans="3:5" ht="13" x14ac:dyDescent="0.15">
      <c r="C510" s="129"/>
      <c r="E510" s="41"/>
    </row>
    <row r="511" spans="3:5" ht="13" x14ac:dyDescent="0.15">
      <c r="C511" s="129"/>
      <c r="E511" s="41"/>
    </row>
    <row r="512" spans="3:5" ht="13" x14ac:dyDescent="0.15">
      <c r="C512" s="129"/>
      <c r="E512" s="41"/>
    </row>
    <row r="513" spans="3:5" ht="13" x14ac:dyDescent="0.15">
      <c r="C513" s="129"/>
      <c r="E513" s="41"/>
    </row>
    <row r="514" spans="3:5" ht="13" x14ac:dyDescent="0.15">
      <c r="C514" s="129"/>
      <c r="E514" s="41"/>
    </row>
    <row r="515" spans="3:5" ht="13" x14ac:dyDescent="0.15">
      <c r="C515" s="129"/>
      <c r="E515" s="41"/>
    </row>
    <row r="516" spans="3:5" ht="13" x14ac:dyDescent="0.15">
      <c r="C516" s="129"/>
      <c r="E516" s="41"/>
    </row>
    <row r="517" spans="3:5" ht="13" x14ac:dyDescent="0.15">
      <c r="C517" s="129"/>
      <c r="E517" s="41"/>
    </row>
    <row r="518" spans="3:5" ht="13" x14ac:dyDescent="0.15">
      <c r="C518" s="129"/>
      <c r="E518" s="41"/>
    </row>
    <row r="519" spans="3:5" ht="13" x14ac:dyDescent="0.15">
      <c r="C519" s="129"/>
      <c r="E519" s="41"/>
    </row>
    <row r="520" spans="3:5" ht="13" x14ac:dyDescent="0.15">
      <c r="C520" s="129"/>
      <c r="E520" s="41"/>
    </row>
    <row r="521" spans="3:5" ht="13" x14ac:dyDescent="0.15">
      <c r="C521" s="129"/>
      <c r="E521" s="41"/>
    </row>
    <row r="522" spans="3:5" ht="13" x14ac:dyDescent="0.15">
      <c r="C522" s="129"/>
      <c r="E522" s="41"/>
    </row>
    <row r="523" spans="3:5" ht="13" x14ac:dyDescent="0.15">
      <c r="C523" s="129"/>
      <c r="E523" s="41"/>
    </row>
    <row r="524" spans="3:5" ht="13" x14ac:dyDescent="0.15">
      <c r="C524" s="129"/>
      <c r="E524" s="41"/>
    </row>
    <row r="525" spans="3:5" ht="13" x14ac:dyDescent="0.15">
      <c r="C525" s="129"/>
      <c r="E525" s="41"/>
    </row>
    <row r="526" spans="3:5" ht="13" x14ac:dyDescent="0.15">
      <c r="C526" s="129"/>
      <c r="E526" s="41"/>
    </row>
    <row r="527" spans="3:5" ht="13" x14ac:dyDescent="0.15">
      <c r="C527" s="129"/>
      <c r="E527" s="41"/>
    </row>
    <row r="528" spans="3:5" ht="13" x14ac:dyDescent="0.15">
      <c r="C528" s="129"/>
      <c r="E528" s="41"/>
    </row>
    <row r="529" spans="3:5" ht="13" x14ac:dyDescent="0.15">
      <c r="C529" s="129"/>
      <c r="E529" s="41"/>
    </row>
    <row r="530" spans="3:5" ht="13" x14ac:dyDescent="0.15">
      <c r="C530" s="129"/>
      <c r="E530" s="41"/>
    </row>
    <row r="531" spans="3:5" ht="13" x14ac:dyDescent="0.15">
      <c r="C531" s="129"/>
      <c r="E531" s="41"/>
    </row>
    <row r="532" spans="3:5" ht="13" x14ac:dyDescent="0.15">
      <c r="C532" s="129"/>
      <c r="E532" s="41"/>
    </row>
    <row r="533" spans="3:5" ht="13" x14ac:dyDescent="0.15">
      <c r="C533" s="129"/>
      <c r="E533" s="41"/>
    </row>
    <row r="534" spans="3:5" ht="13" x14ac:dyDescent="0.15">
      <c r="C534" s="129"/>
      <c r="E534" s="41"/>
    </row>
    <row r="535" spans="3:5" ht="13" x14ac:dyDescent="0.15">
      <c r="C535" s="129"/>
      <c r="E535" s="41"/>
    </row>
    <row r="536" spans="3:5" ht="13" x14ac:dyDescent="0.15">
      <c r="C536" s="129"/>
      <c r="E536" s="41"/>
    </row>
    <row r="537" spans="3:5" ht="13" x14ac:dyDescent="0.15">
      <c r="C537" s="129"/>
      <c r="E537" s="41"/>
    </row>
    <row r="538" spans="3:5" ht="13" x14ac:dyDescent="0.15">
      <c r="C538" s="129"/>
      <c r="E538" s="41"/>
    </row>
    <row r="539" spans="3:5" ht="13" x14ac:dyDescent="0.15">
      <c r="C539" s="129"/>
      <c r="E539" s="41"/>
    </row>
    <row r="540" spans="3:5" ht="13" x14ac:dyDescent="0.15">
      <c r="C540" s="129"/>
      <c r="E540" s="41"/>
    </row>
    <row r="541" spans="3:5" ht="13" x14ac:dyDescent="0.15">
      <c r="C541" s="129"/>
      <c r="E541" s="41"/>
    </row>
    <row r="542" spans="3:5" ht="13" x14ac:dyDescent="0.15">
      <c r="C542" s="129"/>
      <c r="E542" s="41"/>
    </row>
    <row r="543" spans="3:5" ht="13" x14ac:dyDescent="0.15">
      <c r="C543" s="129"/>
      <c r="E543" s="41"/>
    </row>
    <row r="544" spans="3:5" ht="13" x14ac:dyDescent="0.15">
      <c r="C544" s="129"/>
      <c r="E544" s="41"/>
    </row>
    <row r="545" spans="3:5" ht="13" x14ac:dyDescent="0.15">
      <c r="C545" s="129"/>
      <c r="E545" s="41"/>
    </row>
    <row r="546" spans="3:5" ht="13" x14ac:dyDescent="0.15">
      <c r="C546" s="129"/>
      <c r="E546" s="41"/>
    </row>
    <row r="547" spans="3:5" ht="13" x14ac:dyDescent="0.15">
      <c r="C547" s="129"/>
      <c r="E547" s="41"/>
    </row>
    <row r="548" spans="3:5" ht="13" x14ac:dyDescent="0.15">
      <c r="C548" s="129"/>
      <c r="E548" s="41"/>
    </row>
    <row r="549" spans="3:5" ht="13" x14ac:dyDescent="0.15">
      <c r="C549" s="129"/>
      <c r="E549" s="41"/>
    </row>
    <row r="550" spans="3:5" ht="13" x14ac:dyDescent="0.15">
      <c r="C550" s="129"/>
      <c r="E550" s="41"/>
    </row>
    <row r="551" spans="3:5" ht="13" x14ac:dyDescent="0.15">
      <c r="C551" s="129"/>
      <c r="E551" s="41"/>
    </row>
    <row r="552" spans="3:5" ht="13" x14ac:dyDescent="0.15">
      <c r="C552" s="129"/>
      <c r="E552" s="41"/>
    </row>
    <row r="553" spans="3:5" ht="13" x14ac:dyDescent="0.15">
      <c r="C553" s="129"/>
      <c r="E553" s="41"/>
    </row>
    <row r="554" spans="3:5" ht="13" x14ac:dyDescent="0.15">
      <c r="C554" s="129"/>
      <c r="E554" s="41"/>
    </row>
    <row r="555" spans="3:5" ht="13" x14ac:dyDescent="0.15">
      <c r="C555" s="129"/>
      <c r="E555" s="41"/>
    </row>
    <row r="556" spans="3:5" ht="13" x14ac:dyDescent="0.15">
      <c r="C556" s="129"/>
      <c r="E556" s="41"/>
    </row>
    <row r="557" spans="3:5" ht="13" x14ac:dyDescent="0.15">
      <c r="C557" s="129"/>
      <c r="E557" s="41"/>
    </row>
    <row r="558" spans="3:5" ht="13" x14ac:dyDescent="0.15">
      <c r="C558" s="129"/>
      <c r="E558" s="41"/>
    </row>
    <row r="559" spans="3:5" ht="13" x14ac:dyDescent="0.15">
      <c r="C559" s="129"/>
      <c r="E559" s="41"/>
    </row>
    <row r="560" spans="3:5" ht="13" x14ac:dyDescent="0.15">
      <c r="C560" s="129"/>
      <c r="E560" s="41"/>
    </row>
    <row r="561" spans="3:5" ht="13" x14ac:dyDescent="0.15">
      <c r="C561" s="129"/>
      <c r="E561" s="41"/>
    </row>
    <row r="562" spans="3:5" ht="13" x14ac:dyDescent="0.15">
      <c r="C562" s="129"/>
      <c r="E562" s="41"/>
    </row>
    <row r="563" spans="3:5" ht="13" x14ac:dyDescent="0.15">
      <c r="C563" s="129"/>
      <c r="E563" s="41"/>
    </row>
    <row r="564" spans="3:5" ht="13" x14ac:dyDescent="0.15">
      <c r="C564" s="129"/>
      <c r="E564" s="41"/>
    </row>
    <row r="565" spans="3:5" ht="13" x14ac:dyDescent="0.15">
      <c r="C565" s="129"/>
      <c r="E565" s="41"/>
    </row>
    <row r="566" spans="3:5" ht="13" x14ac:dyDescent="0.15">
      <c r="C566" s="129"/>
      <c r="E566" s="41"/>
    </row>
    <row r="567" spans="3:5" ht="13" x14ac:dyDescent="0.15">
      <c r="C567" s="129"/>
      <c r="E567" s="41"/>
    </row>
    <row r="568" spans="3:5" ht="13" x14ac:dyDescent="0.15">
      <c r="C568" s="129"/>
      <c r="E568" s="41"/>
    </row>
    <row r="569" spans="3:5" ht="13" x14ac:dyDescent="0.15">
      <c r="C569" s="129"/>
      <c r="E569" s="41"/>
    </row>
    <row r="570" spans="3:5" ht="13" x14ac:dyDescent="0.15">
      <c r="C570" s="129"/>
      <c r="E570" s="41"/>
    </row>
    <row r="571" spans="3:5" ht="13" x14ac:dyDescent="0.15">
      <c r="C571" s="129"/>
      <c r="E571" s="41"/>
    </row>
    <row r="572" spans="3:5" ht="13" x14ac:dyDescent="0.15">
      <c r="C572" s="129"/>
      <c r="E572" s="41"/>
    </row>
    <row r="573" spans="3:5" ht="13" x14ac:dyDescent="0.15">
      <c r="C573" s="129"/>
      <c r="E573" s="41"/>
    </row>
    <row r="574" spans="3:5" ht="13" x14ac:dyDescent="0.15">
      <c r="C574" s="129"/>
      <c r="E574" s="41"/>
    </row>
    <row r="575" spans="3:5" ht="13" x14ac:dyDescent="0.15">
      <c r="C575" s="129"/>
      <c r="E575" s="41"/>
    </row>
    <row r="576" spans="3:5" ht="13" x14ac:dyDescent="0.15">
      <c r="C576" s="129"/>
      <c r="E576" s="41"/>
    </row>
    <row r="577" spans="3:5" ht="13" x14ac:dyDescent="0.15">
      <c r="C577" s="129"/>
      <c r="E577" s="41"/>
    </row>
    <row r="578" spans="3:5" ht="13" x14ac:dyDescent="0.15">
      <c r="C578" s="129"/>
      <c r="E578" s="41"/>
    </row>
    <row r="579" spans="3:5" ht="13" x14ac:dyDescent="0.15">
      <c r="C579" s="129"/>
      <c r="E579" s="41"/>
    </row>
    <row r="580" spans="3:5" ht="13" x14ac:dyDescent="0.15">
      <c r="C580" s="129"/>
      <c r="E580" s="41"/>
    </row>
    <row r="581" spans="3:5" ht="13" x14ac:dyDescent="0.15">
      <c r="C581" s="129"/>
      <c r="E581" s="41"/>
    </row>
    <row r="582" spans="3:5" ht="13" x14ac:dyDescent="0.15">
      <c r="C582" s="129"/>
      <c r="E582" s="41"/>
    </row>
    <row r="583" spans="3:5" ht="13" x14ac:dyDescent="0.15">
      <c r="C583" s="129"/>
      <c r="E583" s="41"/>
    </row>
    <row r="584" spans="3:5" ht="13" x14ac:dyDescent="0.15">
      <c r="C584" s="129"/>
      <c r="E584" s="41"/>
    </row>
    <row r="585" spans="3:5" ht="13" x14ac:dyDescent="0.15">
      <c r="C585" s="129"/>
      <c r="E585" s="41"/>
    </row>
    <row r="586" spans="3:5" ht="13" x14ac:dyDescent="0.15">
      <c r="C586" s="129"/>
      <c r="E586" s="41"/>
    </row>
    <row r="587" spans="3:5" ht="13" x14ac:dyDescent="0.15">
      <c r="C587" s="129"/>
      <c r="E587" s="41"/>
    </row>
    <row r="588" spans="3:5" ht="13" x14ac:dyDescent="0.15">
      <c r="C588" s="129"/>
      <c r="E588" s="41"/>
    </row>
    <row r="589" spans="3:5" ht="13" x14ac:dyDescent="0.15">
      <c r="C589" s="129"/>
      <c r="E589" s="41"/>
    </row>
    <row r="590" spans="3:5" ht="13" x14ac:dyDescent="0.15">
      <c r="C590" s="129"/>
      <c r="E590" s="41"/>
    </row>
    <row r="591" spans="3:5" ht="13" x14ac:dyDescent="0.15">
      <c r="C591" s="129"/>
      <c r="E591" s="41"/>
    </row>
    <row r="592" spans="3:5" ht="13" x14ac:dyDescent="0.15">
      <c r="C592" s="129"/>
      <c r="E592" s="41"/>
    </row>
    <row r="593" spans="3:5" ht="13" x14ac:dyDescent="0.15">
      <c r="C593" s="129"/>
      <c r="E593" s="41"/>
    </row>
    <row r="594" spans="3:5" ht="13" x14ac:dyDescent="0.15">
      <c r="C594" s="129"/>
      <c r="E594" s="41"/>
    </row>
    <row r="595" spans="3:5" ht="13" x14ac:dyDescent="0.15">
      <c r="C595" s="129"/>
      <c r="E595" s="41"/>
    </row>
    <row r="596" spans="3:5" ht="13" x14ac:dyDescent="0.15">
      <c r="C596" s="129"/>
      <c r="E596" s="41"/>
    </row>
    <row r="597" spans="3:5" ht="13" x14ac:dyDescent="0.15">
      <c r="C597" s="129"/>
      <c r="E597" s="41"/>
    </row>
    <row r="598" spans="3:5" ht="13" x14ac:dyDescent="0.15">
      <c r="C598" s="129"/>
      <c r="E598" s="41"/>
    </row>
    <row r="599" spans="3:5" ht="13" x14ac:dyDescent="0.15">
      <c r="C599" s="129"/>
      <c r="E599" s="41"/>
    </row>
    <row r="600" spans="3:5" ht="13" x14ac:dyDescent="0.15">
      <c r="C600" s="129"/>
      <c r="E600" s="41"/>
    </row>
    <row r="601" spans="3:5" ht="13" x14ac:dyDescent="0.15">
      <c r="C601" s="129"/>
      <c r="E601" s="41"/>
    </row>
    <row r="602" spans="3:5" ht="13" x14ac:dyDescent="0.15">
      <c r="C602" s="129"/>
      <c r="E602" s="41"/>
    </row>
    <row r="603" spans="3:5" ht="13" x14ac:dyDescent="0.15">
      <c r="C603" s="129"/>
      <c r="E603" s="41"/>
    </row>
    <row r="604" spans="3:5" ht="13" x14ac:dyDescent="0.15">
      <c r="C604" s="129"/>
      <c r="E604" s="41"/>
    </row>
    <row r="605" spans="3:5" ht="13" x14ac:dyDescent="0.15">
      <c r="C605" s="129"/>
      <c r="E605" s="41"/>
    </row>
    <row r="606" spans="3:5" ht="13" x14ac:dyDescent="0.15">
      <c r="C606" s="129"/>
      <c r="E606" s="41"/>
    </row>
    <row r="607" spans="3:5" ht="13" x14ac:dyDescent="0.15">
      <c r="C607" s="129"/>
      <c r="E607" s="41"/>
    </row>
    <row r="608" spans="3:5" ht="13" x14ac:dyDescent="0.15">
      <c r="C608" s="129"/>
      <c r="E608" s="41"/>
    </row>
    <row r="609" spans="3:5" ht="13" x14ac:dyDescent="0.15">
      <c r="C609" s="129"/>
      <c r="E609" s="41"/>
    </row>
    <row r="610" spans="3:5" ht="13" x14ac:dyDescent="0.15">
      <c r="C610" s="129"/>
      <c r="E610" s="41"/>
    </row>
    <row r="611" spans="3:5" ht="13" x14ac:dyDescent="0.15">
      <c r="C611" s="129"/>
      <c r="E611" s="41"/>
    </row>
    <row r="612" spans="3:5" ht="13" x14ac:dyDescent="0.15">
      <c r="C612" s="129"/>
      <c r="E612" s="41"/>
    </row>
    <row r="613" spans="3:5" ht="13" x14ac:dyDescent="0.15">
      <c r="C613" s="129"/>
      <c r="E613" s="41"/>
    </row>
    <row r="614" spans="3:5" ht="13" x14ac:dyDescent="0.15">
      <c r="C614" s="129"/>
      <c r="E614" s="41"/>
    </row>
    <row r="615" spans="3:5" ht="13" x14ac:dyDescent="0.15">
      <c r="C615" s="129"/>
      <c r="E615" s="41"/>
    </row>
    <row r="616" spans="3:5" ht="13" x14ac:dyDescent="0.15">
      <c r="C616" s="129"/>
      <c r="E616" s="41"/>
    </row>
    <row r="617" spans="3:5" ht="13" x14ac:dyDescent="0.15">
      <c r="C617" s="129"/>
      <c r="E617" s="41"/>
    </row>
    <row r="618" spans="3:5" ht="13" x14ac:dyDescent="0.15">
      <c r="C618" s="129"/>
      <c r="E618" s="41"/>
    </row>
    <row r="619" spans="3:5" ht="13" x14ac:dyDescent="0.15">
      <c r="C619" s="129"/>
      <c r="E619" s="41"/>
    </row>
    <row r="620" spans="3:5" ht="13" x14ac:dyDescent="0.15">
      <c r="C620" s="129"/>
      <c r="E620" s="41"/>
    </row>
    <row r="621" spans="3:5" ht="13" x14ac:dyDescent="0.15">
      <c r="C621" s="129"/>
      <c r="E621" s="41"/>
    </row>
    <row r="622" spans="3:5" ht="13" x14ac:dyDescent="0.15">
      <c r="C622" s="129"/>
      <c r="E622" s="41"/>
    </row>
    <row r="623" spans="3:5" ht="13" x14ac:dyDescent="0.15">
      <c r="C623" s="129"/>
      <c r="E623" s="41"/>
    </row>
    <row r="624" spans="3:5" ht="13" x14ac:dyDescent="0.15">
      <c r="C624" s="129"/>
      <c r="E624" s="41"/>
    </row>
    <row r="625" spans="3:5" ht="13" x14ac:dyDescent="0.15">
      <c r="C625" s="129"/>
      <c r="E625" s="41"/>
    </row>
    <row r="626" spans="3:5" ht="13" x14ac:dyDescent="0.15">
      <c r="C626" s="129"/>
      <c r="E626" s="41"/>
    </row>
    <row r="627" spans="3:5" ht="13" x14ac:dyDescent="0.15">
      <c r="C627" s="129"/>
      <c r="E627" s="41"/>
    </row>
    <row r="628" spans="3:5" ht="13" x14ac:dyDescent="0.15">
      <c r="C628" s="129"/>
      <c r="E628" s="41"/>
    </row>
    <row r="629" spans="3:5" ht="13" x14ac:dyDescent="0.15">
      <c r="C629" s="129"/>
      <c r="E629" s="41"/>
    </row>
    <row r="630" spans="3:5" ht="13" x14ac:dyDescent="0.15">
      <c r="C630" s="129"/>
      <c r="E630" s="41"/>
    </row>
    <row r="631" spans="3:5" ht="13" x14ac:dyDescent="0.15">
      <c r="C631" s="129"/>
      <c r="E631" s="41"/>
    </row>
    <row r="632" spans="3:5" ht="13" x14ac:dyDescent="0.15">
      <c r="C632" s="129"/>
      <c r="E632" s="41"/>
    </row>
    <row r="633" spans="3:5" ht="13" x14ac:dyDescent="0.15">
      <c r="C633" s="129"/>
      <c r="E633" s="41"/>
    </row>
    <row r="634" spans="3:5" ht="13" x14ac:dyDescent="0.15">
      <c r="C634" s="129"/>
      <c r="E634" s="41"/>
    </row>
    <row r="635" spans="3:5" ht="13" x14ac:dyDescent="0.15">
      <c r="C635" s="129"/>
      <c r="E635" s="41"/>
    </row>
    <row r="636" spans="3:5" ht="13" x14ac:dyDescent="0.15">
      <c r="C636" s="129"/>
      <c r="E636" s="41"/>
    </row>
    <row r="637" spans="3:5" ht="13" x14ac:dyDescent="0.15">
      <c r="C637" s="129"/>
      <c r="E637" s="41"/>
    </row>
    <row r="638" spans="3:5" ht="13" x14ac:dyDescent="0.15">
      <c r="C638" s="129"/>
      <c r="E638" s="41"/>
    </row>
    <row r="639" spans="3:5" ht="13" x14ac:dyDescent="0.15">
      <c r="C639" s="129"/>
      <c r="E639" s="41"/>
    </row>
    <row r="640" spans="3:5" ht="13" x14ac:dyDescent="0.15">
      <c r="C640" s="129"/>
      <c r="E640" s="41"/>
    </row>
    <row r="641" spans="3:5" ht="13" x14ac:dyDescent="0.15">
      <c r="C641" s="129"/>
      <c r="E641" s="41"/>
    </row>
    <row r="642" spans="3:5" ht="13" x14ac:dyDescent="0.15">
      <c r="C642" s="129"/>
      <c r="E642" s="41"/>
    </row>
    <row r="643" spans="3:5" ht="13" x14ac:dyDescent="0.15">
      <c r="C643" s="129"/>
      <c r="E643" s="41"/>
    </row>
    <row r="644" spans="3:5" ht="13" x14ac:dyDescent="0.15">
      <c r="C644" s="129"/>
      <c r="E644" s="41"/>
    </row>
    <row r="645" spans="3:5" ht="13" x14ac:dyDescent="0.15">
      <c r="C645" s="129"/>
      <c r="E645" s="41"/>
    </row>
    <row r="646" spans="3:5" ht="13" x14ac:dyDescent="0.15">
      <c r="C646" s="129"/>
      <c r="E646" s="41"/>
    </row>
    <row r="647" spans="3:5" ht="13" x14ac:dyDescent="0.15">
      <c r="C647" s="129"/>
      <c r="E647" s="41"/>
    </row>
    <row r="648" spans="3:5" ht="13" x14ac:dyDescent="0.15">
      <c r="C648" s="129"/>
      <c r="E648" s="41"/>
    </row>
    <row r="649" spans="3:5" ht="13" x14ac:dyDescent="0.15">
      <c r="C649" s="129"/>
      <c r="E649" s="41"/>
    </row>
    <row r="650" spans="3:5" ht="13" x14ac:dyDescent="0.15">
      <c r="C650" s="129"/>
      <c r="E650" s="41"/>
    </row>
    <row r="651" spans="3:5" ht="13" x14ac:dyDescent="0.15">
      <c r="C651" s="129"/>
      <c r="E651" s="41"/>
    </row>
    <row r="652" spans="3:5" ht="13" x14ac:dyDescent="0.15">
      <c r="C652" s="129"/>
      <c r="E652" s="41"/>
    </row>
    <row r="653" spans="3:5" ht="13" x14ac:dyDescent="0.15">
      <c r="C653" s="129"/>
      <c r="E653" s="41"/>
    </row>
    <row r="654" spans="3:5" ht="13" x14ac:dyDescent="0.15">
      <c r="C654" s="129"/>
      <c r="E654" s="41"/>
    </row>
    <row r="655" spans="3:5" ht="13" x14ac:dyDescent="0.15">
      <c r="C655" s="129"/>
      <c r="E655" s="41"/>
    </row>
    <row r="656" spans="3:5" ht="13" x14ac:dyDescent="0.15">
      <c r="C656" s="129"/>
      <c r="E656" s="41"/>
    </row>
    <row r="657" spans="3:5" ht="13" x14ac:dyDescent="0.15">
      <c r="C657" s="129"/>
      <c r="E657" s="41"/>
    </row>
    <row r="658" spans="3:5" ht="13" x14ac:dyDescent="0.15">
      <c r="C658" s="129"/>
      <c r="E658" s="41"/>
    </row>
    <row r="659" spans="3:5" ht="13" x14ac:dyDescent="0.15">
      <c r="C659" s="129"/>
      <c r="E659" s="41"/>
    </row>
    <row r="660" spans="3:5" ht="13" x14ac:dyDescent="0.15">
      <c r="C660" s="129"/>
      <c r="E660" s="41"/>
    </row>
    <row r="661" spans="3:5" ht="13" x14ac:dyDescent="0.15">
      <c r="C661" s="129"/>
      <c r="E661" s="41"/>
    </row>
    <row r="662" spans="3:5" ht="13" x14ac:dyDescent="0.15">
      <c r="C662" s="129"/>
      <c r="E662" s="41"/>
    </row>
    <row r="663" spans="3:5" ht="13" x14ac:dyDescent="0.15">
      <c r="C663" s="129"/>
      <c r="E663" s="41"/>
    </row>
    <row r="664" spans="3:5" ht="13" x14ac:dyDescent="0.15">
      <c r="C664" s="129"/>
      <c r="E664" s="41"/>
    </row>
    <row r="665" spans="3:5" ht="13" x14ac:dyDescent="0.15">
      <c r="C665" s="129"/>
      <c r="E665" s="41"/>
    </row>
    <row r="666" spans="3:5" ht="13" x14ac:dyDescent="0.15">
      <c r="C666" s="129"/>
      <c r="E666" s="41"/>
    </row>
    <row r="667" spans="3:5" ht="13" x14ac:dyDescent="0.15">
      <c r="C667" s="129"/>
      <c r="E667" s="41"/>
    </row>
    <row r="668" spans="3:5" ht="13" x14ac:dyDescent="0.15">
      <c r="C668" s="129"/>
      <c r="E668" s="41"/>
    </row>
    <row r="669" spans="3:5" ht="13" x14ac:dyDescent="0.15">
      <c r="C669" s="129"/>
      <c r="E669" s="41"/>
    </row>
    <row r="670" spans="3:5" ht="13" x14ac:dyDescent="0.15">
      <c r="C670" s="129"/>
      <c r="E670" s="41"/>
    </row>
    <row r="671" spans="3:5" ht="13" x14ac:dyDescent="0.15">
      <c r="C671" s="129"/>
      <c r="E671" s="41"/>
    </row>
    <row r="672" spans="3:5" ht="13" x14ac:dyDescent="0.15">
      <c r="C672" s="129"/>
      <c r="E672" s="41"/>
    </row>
    <row r="673" spans="3:5" ht="13" x14ac:dyDescent="0.15">
      <c r="C673" s="129"/>
      <c r="E673" s="41"/>
    </row>
    <row r="674" spans="3:5" ht="13" x14ac:dyDescent="0.15">
      <c r="C674" s="129"/>
      <c r="E674" s="41"/>
    </row>
    <row r="675" spans="3:5" ht="13" x14ac:dyDescent="0.15">
      <c r="C675" s="129"/>
      <c r="E675" s="41"/>
    </row>
    <row r="676" spans="3:5" ht="13" x14ac:dyDescent="0.15">
      <c r="C676" s="129"/>
      <c r="E676" s="41"/>
    </row>
    <row r="677" spans="3:5" ht="13" x14ac:dyDescent="0.15">
      <c r="C677" s="129"/>
      <c r="E677" s="41"/>
    </row>
    <row r="678" spans="3:5" ht="13" x14ac:dyDescent="0.15">
      <c r="C678" s="129"/>
      <c r="E678" s="41"/>
    </row>
    <row r="679" spans="3:5" ht="13" x14ac:dyDescent="0.15">
      <c r="C679" s="129"/>
      <c r="E679" s="41"/>
    </row>
    <row r="680" spans="3:5" ht="13" x14ac:dyDescent="0.15">
      <c r="C680" s="129"/>
      <c r="E680" s="41"/>
    </row>
    <row r="681" spans="3:5" ht="13" x14ac:dyDescent="0.15">
      <c r="C681" s="129"/>
      <c r="E681" s="41"/>
    </row>
    <row r="682" spans="3:5" ht="13" x14ac:dyDescent="0.15">
      <c r="C682" s="129"/>
      <c r="E682" s="41"/>
    </row>
    <row r="683" spans="3:5" ht="13" x14ac:dyDescent="0.15">
      <c r="C683" s="129"/>
      <c r="E683" s="41"/>
    </row>
    <row r="684" spans="3:5" ht="13" x14ac:dyDescent="0.15">
      <c r="C684" s="129"/>
      <c r="E684" s="41"/>
    </row>
    <row r="685" spans="3:5" ht="13" x14ac:dyDescent="0.15">
      <c r="C685" s="129"/>
      <c r="E685" s="41"/>
    </row>
    <row r="686" spans="3:5" ht="13" x14ac:dyDescent="0.15">
      <c r="C686" s="129"/>
      <c r="E686" s="41"/>
    </row>
    <row r="687" spans="3:5" ht="13" x14ac:dyDescent="0.15">
      <c r="C687" s="129"/>
      <c r="E687" s="41"/>
    </row>
    <row r="688" spans="3:5" ht="13" x14ac:dyDescent="0.15">
      <c r="C688" s="129"/>
      <c r="E688" s="41"/>
    </row>
    <row r="689" spans="3:5" ht="13" x14ac:dyDescent="0.15">
      <c r="C689" s="129"/>
      <c r="E689" s="41"/>
    </row>
    <row r="690" spans="3:5" ht="13" x14ac:dyDescent="0.15">
      <c r="C690" s="129"/>
      <c r="E690" s="41"/>
    </row>
    <row r="691" spans="3:5" ht="13" x14ac:dyDescent="0.15">
      <c r="C691" s="129"/>
      <c r="E691" s="41"/>
    </row>
    <row r="692" spans="3:5" ht="13" x14ac:dyDescent="0.15">
      <c r="C692" s="129"/>
      <c r="E692" s="41"/>
    </row>
    <row r="693" spans="3:5" ht="13" x14ac:dyDescent="0.15">
      <c r="C693" s="129"/>
      <c r="E693" s="41"/>
    </row>
    <row r="694" spans="3:5" ht="13" x14ac:dyDescent="0.15">
      <c r="C694" s="129"/>
      <c r="E694" s="41"/>
    </row>
    <row r="695" spans="3:5" ht="13" x14ac:dyDescent="0.15">
      <c r="C695" s="129"/>
      <c r="E695" s="41"/>
    </row>
    <row r="696" spans="3:5" ht="13" x14ac:dyDescent="0.15">
      <c r="C696" s="129"/>
      <c r="E696" s="41"/>
    </row>
    <row r="697" spans="3:5" ht="13" x14ac:dyDescent="0.15">
      <c r="C697" s="129"/>
      <c r="E697" s="41"/>
    </row>
    <row r="698" spans="3:5" ht="13" x14ac:dyDescent="0.15">
      <c r="C698" s="129"/>
      <c r="E698" s="41"/>
    </row>
    <row r="699" spans="3:5" ht="13" x14ac:dyDescent="0.15">
      <c r="C699" s="129"/>
      <c r="E699" s="41"/>
    </row>
    <row r="700" spans="3:5" ht="13" x14ac:dyDescent="0.15">
      <c r="C700" s="129"/>
      <c r="E700" s="41"/>
    </row>
    <row r="701" spans="3:5" ht="13" x14ac:dyDescent="0.15">
      <c r="C701" s="129"/>
      <c r="E701" s="41"/>
    </row>
    <row r="702" spans="3:5" ht="13" x14ac:dyDescent="0.15">
      <c r="C702" s="129"/>
      <c r="E702" s="41"/>
    </row>
    <row r="703" spans="3:5" ht="13" x14ac:dyDescent="0.15">
      <c r="C703" s="129"/>
      <c r="E703" s="41"/>
    </row>
    <row r="704" spans="3:5" ht="13" x14ac:dyDescent="0.15">
      <c r="C704" s="129"/>
      <c r="E704" s="41"/>
    </row>
    <row r="705" spans="3:5" ht="13" x14ac:dyDescent="0.15">
      <c r="C705" s="129"/>
      <c r="E705" s="41"/>
    </row>
    <row r="706" spans="3:5" ht="13" x14ac:dyDescent="0.15">
      <c r="C706" s="129"/>
      <c r="E706" s="41"/>
    </row>
    <row r="707" spans="3:5" ht="13" x14ac:dyDescent="0.15">
      <c r="C707" s="129"/>
      <c r="E707" s="41"/>
    </row>
    <row r="708" spans="3:5" ht="13" x14ac:dyDescent="0.15">
      <c r="C708" s="129"/>
      <c r="E708" s="41"/>
    </row>
    <row r="709" spans="3:5" ht="13" x14ac:dyDescent="0.15">
      <c r="C709" s="129"/>
      <c r="E709" s="41"/>
    </row>
    <row r="710" spans="3:5" ht="13" x14ac:dyDescent="0.15">
      <c r="C710" s="129"/>
      <c r="E710" s="41"/>
    </row>
    <row r="711" spans="3:5" ht="13" x14ac:dyDescent="0.15">
      <c r="C711" s="129"/>
      <c r="E711" s="41"/>
    </row>
    <row r="712" spans="3:5" ht="13" x14ac:dyDescent="0.15">
      <c r="C712" s="129"/>
      <c r="E712" s="41"/>
    </row>
    <row r="713" spans="3:5" ht="13" x14ac:dyDescent="0.15">
      <c r="C713" s="129"/>
      <c r="E713" s="41"/>
    </row>
    <row r="714" spans="3:5" ht="13" x14ac:dyDescent="0.15">
      <c r="C714" s="129"/>
      <c r="E714" s="41"/>
    </row>
    <row r="715" spans="3:5" ht="13" x14ac:dyDescent="0.15">
      <c r="C715" s="129"/>
      <c r="E715" s="41"/>
    </row>
    <row r="716" spans="3:5" ht="13" x14ac:dyDescent="0.15">
      <c r="C716" s="129"/>
      <c r="E716" s="41"/>
    </row>
    <row r="717" spans="3:5" ht="13" x14ac:dyDescent="0.15">
      <c r="C717" s="129"/>
      <c r="E717" s="41"/>
    </row>
    <row r="718" spans="3:5" ht="13" x14ac:dyDescent="0.15">
      <c r="C718" s="129"/>
      <c r="E718" s="41"/>
    </row>
    <row r="719" spans="3:5" ht="13" x14ac:dyDescent="0.15">
      <c r="C719" s="129"/>
      <c r="E719" s="41"/>
    </row>
    <row r="720" spans="3:5" ht="13" x14ac:dyDescent="0.15">
      <c r="C720" s="129"/>
      <c r="E720" s="41"/>
    </row>
    <row r="721" spans="3:5" ht="13" x14ac:dyDescent="0.15">
      <c r="C721" s="129"/>
      <c r="E721" s="41"/>
    </row>
    <row r="722" spans="3:5" ht="13" x14ac:dyDescent="0.15">
      <c r="C722" s="129"/>
      <c r="E722" s="41"/>
    </row>
    <row r="723" spans="3:5" ht="13" x14ac:dyDescent="0.15">
      <c r="C723" s="129"/>
      <c r="E723" s="41"/>
    </row>
    <row r="724" spans="3:5" ht="13" x14ac:dyDescent="0.15">
      <c r="C724" s="129"/>
      <c r="E724" s="41"/>
    </row>
    <row r="725" spans="3:5" ht="13" x14ac:dyDescent="0.15">
      <c r="C725" s="129"/>
      <c r="E725" s="41"/>
    </row>
    <row r="726" spans="3:5" ht="13" x14ac:dyDescent="0.15">
      <c r="C726" s="129"/>
      <c r="E726" s="41"/>
    </row>
    <row r="727" spans="3:5" ht="13" x14ac:dyDescent="0.15">
      <c r="C727" s="129"/>
      <c r="E727" s="41"/>
    </row>
    <row r="728" spans="3:5" ht="13" x14ac:dyDescent="0.15">
      <c r="C728" s="129"/>
      <c r="E728" s="41"/>
    </row>
    <row r="729" spans="3:5" ht="13" x14ac:dyDescent="0.15">
      <c r="C729" s="129"/>
      <c r="E729" s="41"/>
    </row>
    <row r="730" spans="3:5" ht="13" x14ac:dyDescent="0.15">
      <c r="C730" s="129"/>
      <c r="E730" s="41"/>
    </row>
    <row r="731" spans="3:5" ht="13" x14ac:dyDescent="0.15">
      <c r="C731" s="129"/>
      <c r="E731" s="41"/>
    </row>
    <row r="732" spans="3:5" ht="13" x14ac:dyDescent="0.15">
      <c r="C732" s="129"/>
      <c r="E732" s="41"/>
    </row>
    <row r="733" spans="3:5" ht="13" x14ac:dyDescent="0.15">
      <c r="C733" s="129"/>
      <c r="E733" s="41"/>
    </row>
    <row r="734" spans="3:5" ht="13" x14ac:dyDescent="0.15">
      <c r="C734" s="129"/>
      <c r="E734" s="41"/>
    </row>
    <row r="735" spans="3:5" ht="13" x14ac:dyDescent="0.15">
      <c r="C735" s="129"/>
      <c r="E735" s="41"/>
    </row>
    <row r="736" spans="3:5" ht="13" x14ac:dyDescent="0.15">
      <c r="C736" s="129"/>
      <c r="E736" s="41"/>
    </row>
    <row r="737" spans="3:5" ht="13" x14ac:dyDescent="0.15">
      <c r="C737" s="129"/>
      <c r="E737" s="41"/>
    </row>
    <row r="738" spans="3:5" ht="13" x14ac:dyDescent="0.15">
      <c r="C738" s="129"/>
      <c r="E738" s="41"/>
    </row>
    <row r="739" spans="3:5" ht="13" x14ac:dyDescent="0.15">
      <c r="C739" s="129"/>
      <c r="E739" s="41"/>
    </row>
    <row r="740" spans="3:5" ht="13" x14ac:dyDescent="0.15">
      <c r="C740" s="129"/>
      <c r="E740" s="41"/>
    </row>
    <row r="741" spans="3:5" ht="13" x14ac:dyDescent="0.15">
      <c r="C741" s="129"/>
      <c r="E741" s="41"/>
    </row>
    <row r="742" spans="3:5" ht="13" x14ac:dyDescent="0.15">
      <c r="C742" s="129"/>
      <c r="E742" s="41"/>
    </row>
    <row r="743" spans="3:5" ht="13" x14ac:dyDescent="0.15">
      <c r="C743" s="129"/>
      <c r="E743" s="41"/>
    </row>
    <row r="744" spans="3:5" ht="13" x14ac:dyDescent="0.15">
      <c r="C744" s="129"/>
      <c r="E744" s="41"/>
    </row>
    <row r="745" spans="3:5" ht="13" x14ac:dyDescent="0.15">
      <c r="C745" s="129"/>
      <c r="E745" s="41"/>
    </row>
    <row r="746" spans="3:5" ht="13" x14ac:dyDescent="0.15">
      <c r="C746" s="129"/>
      <c r="E746" s="41"/>
    </row>
    <row r="747" spans="3:5" ht="13" x14ac:dyDescent="0.15">
      <c r="C747" s="129"/>
      <c r="E747" s="41"/>
    </row>
    <row r="748" spans="3:5" ht="13" x14ac:dyDescent="0.15">
      <c r="C748" s="129"/>
      <c r="E748" s="41"/>
    </row>
    <row r="749" spans="3:5" ht="13" x14ac:dyDescent="0.15">
      <c r="C749" s="129"/>
      <c r="E749" s="41"/>
    </row>
    <row r="750" spans="3:5" ht="13" x14ac:dyDescent="0.15">
      <c r="C750" s="129"/>
      <c r="E750" s="41"/>
    </row>
    <row r="751" spans="3:5" ht="13" x14ac:dyDescent="0.15">
      <c r="C751" s="129"/>
      <c r="E751" s="41"/>
    </row>
    <row r="752" spans="3:5" ht="13" x14ac:dyDescent="0.15">
      <c r="C752" s="129"/>
      <c r="E752" s="41"/>
    </row>
    <row r="753" spans="3:5" ht="13" x14ac:dyDescent="0.15">
      <c r="C753" s="129"/>
      <c r="E753" s="41"/>
    </row>
    <row r="754" spans="3:5" ht="13" x14ac:dyDescent="0.15">
      <c r="C754" s="129"/>
      <c r="E754" s="41"/>
    </row>
    <row r="755" spans="3:5" ht="13" x14ac:dyDescent="0.15">
      <c r="C755" s="129"/>
      <c r="E755" s="41"/>
    </row>
    <row r="756" spans="3:5" ht="13" x14ac:dyDescent="0.15">
      <c r="C756" s="129"/>
      <c r="E756" s="41"/>
    </row>
    <row r="757" spans="3:5" ht="13" x14ac:dyDescent="0.15">
      <c r="C757" s="129"/>
      <c r="E757" s="41"/>
    </row>
    <row r="758" spans="3:5" ht="13" x14ac:dyDescent="0.15">
      <c r="C758" s="129"/>
      <c r="E758" s="41"/>
    </row>
    <row r="759" spans="3:5" ht="13" x14ac:dyDescent="0.15">
      <c r="C759" s="129"/>
      <c r="E759" s="41"/>
    </row>
    <row r="760" spans="3:5" ht="13" x14ac:dyDescent="0.15">
      <c r="C760" s="129"/>
      <c r="E760" s="41"/>
    </row>
    <row r="761" spans="3:5" ht="13" x14ac:dyDescent="0.15">
      <c r="C761" s="129"/>
      <c r="E761" s="41"/>
    </row>
    <row r="762" spans="3:5" ht="13" x14ac:dyDescent="0.15">
      <c r="C762" s="129"/>
      <c r="E762" s="41"/>
    </row>
    <row r="763" spans="3:5" ht="13" x14ac:dyDescent="0.15">
      <c r="C763" s="129"/>
      <c r="E763" s="41"/>
    </row>
    <row r="764" spans="3:5" ht="13" x14ac:dyDescent="0.15">
      <c r="C764" s="129"/>
      <c r="E764" s="41"/>
    </row>
    <row r="765" spans="3:5" ht="13" x14ac:dyDescent="0.15">
      <c r="C765" s="129"/>
      <c r="E765" s="41"/>
    </row>
    <row r="766" spans="3:5" ht="13" x14ac:dyDescent="0.15">
      <c r="C766" s="129"/>
      <c r="E766" s="41"/>
    </row>
    <row r="767" spans="3:5" ht="13" x14ac:dyDescent="0.15">
      <c r="C767" s="129"/>
      <c r="E767" s="41"/>
    </row>
    <row r="768" spans="3:5" ht="13" x14ac:dyDescent="0.15">
      <c r="C768" s="129"/>
      <c r="E768" s="41"/>
    </row>
    <row r="769" spans="3:5" ht="13" x14ac:dyDescent="0.15">
      <c r="C769" s="129"/>
      <c r="E769" s="41"/>
    </row>
    <row r="770" spans="3:5" ht="13" x14ac:dyDescent="0.15">
      <c r="C770" s="129"/>
      <c r="E770" s="41"/>
    </row>
    <row r="771" spans="3:5" ht="13" x14ac:dyDescent="0.15">
      <c r="C771" s="129"/>
      <c r="E771" s="41"/>
    </row>
    <row r="772" spans="3:5" ht="13" x14ac:dyDescent="0.15">
      <c r="C772" s="129"/>
      <c r="E772" s="41"/>
    </row>
    <row r="773" spans="3:5" ht="13" x14ac:dyDescent="0.15">
      <c r="C773" s="129"/>
      <c r="E773" s="41"/>
    </row>
    <row r="774" spans="3:5" ht="13" x14ac:dyDescent="0.15">
      <c r="C774" s="129"/>
      <c r="E774" s="41"/>
    </row>
    <row r="775" spans="3:5" ht="13" x14ac:dyDescent="0.15">
      <c r="C775" s="129"/>
      <c r="E775" s="41"/>
    </row>
    <row r="776" spans="3:5" ht="13" x14ac:dyDescent="0.15">
      <c r="C776" s="129"/>
      <c r="E776" s="41"/>
    </row>
    <row r="777" spans="3:5" ht="13" x14ac:dyDescent="0.15">
      <c r="C777" s="129"/>
      <c r="E777" s="41"/>
    </row>
    <row r="778" spans="3:5" ht="13" x14ac:dyDescent="0.15">
      <c r="C778" s="129"/>
      <c r="E778" s="41"/>
    </row>
    <row r="779" spans="3:5" ht="13" x14ac:dyDescent="0.15">
      <c r="C779" s="129"/>
      <c r="E779" s="41"/>
    </row>
    <row r="780" spans="3:5" ht="13" x14ac:dyDescent="0.15">
      <c r="C780" s="129"/>
      <c r="E780" s="41"/>
    </row>
    <row r="781" spans="3:5" ht="13" x14ac:dyDescent="0.15">
      <c r="C781" s="129"/>
      <c r="E781" s="41"/>
    </row>
    <row r="782" spans="3:5" ht="13" x14ac:dyDescent="0.15">
      <c r="C782" s="129"/>
      <c r="E782" s="41"/>
    </row>
    <row r="783" spans="3:5" ht="13" x14ac:dyDescent="0.15">
      <c r="C783" s="129"/>
      <c r="E783" s="41"/>
    </row>
    <row r="784" spans="3:5" ht="13" x14ac:dyDescent="0.15">
      <c r="C784" s="129"/>
      <c r="E784" s="41"/>
    </row>
    <row r="785" spans="3:5" ht="13" x14ac:dyDescent="0.15">
      <c r="C785" s="129"/>
      <c r="E785" s="41"/>
    </row>
    <row r="786" spans="3:5" ht="13" x14ac:dyDescent="0.15">
      <c r="C786" s="129"/>
      <c r="E786" s="41"/>
    </row>
    <row r="787" spans="3:5" ht="13" x14ac:dyDescent="0.15">
      <c r="C787" s="129"/>
      <c r="E787" s="41"/>
    </row>
    <row r="788" spans="3:5" ht="13" x14ac:dyDescent="0.15">
      <c r="C788" s="129"/>
      <c r="E788" s="41"/>
    </row>
    <row r="789" spans="3:5" ht="13" x14ac:dyDescent="0.15">
      <c r="C789" s="129"/>
      <c r="E789" s="41"/>
    </row>
    <row r="790" spans="3:5" ht="13" x14ac:dyDescent="0.15">
      <c r="C790" s="129"/>
      <c r="E790" s="41"/>
    </row>
    <row r="791" spans="3:5" ht="13" x14ac:dyDescent="0.15">
      <c r="C791" s="129"/>
      <c r="E791" s="41"/>
    </row>
    <row r="792" spans="3:5" ht="13" x14ac:dyDescent="0.15">
      <c r="C792" s="129"/>
      <c r="E792" s="41"/>
    </row>
    <row r="793" spans="3:5" ht="13" x14ac:dyDescent="0.15">
      <c r="C793" s="129"/>
      <c r="E793" s="41"/>
    </row>
    <row r="794" spans="3:5" ht="13" x14ac:dyDescent="0.15">
      <c r="C794" s="129"/>
      <c r="E794" s="41"/>
    </row>
    <row r="795" spans="3:5" ht="13" x14ac:dyDescent="0.15">
      <c r="C795" s="129"/>
      <c r="E795" s="41"/>
    </row>
    <row r="796" spans="3:5" ht="13" x14ac:dyDescent="0.15">
      <c r="C796" s="129"/>
      <c r="E796" s="41"/>
    </row>
    <row r="797" spans="3:5" ht="13" x14ac:dyDescent="0.15">
      <c r="C797" s="129"/>
      <c r="E797" s="41"/>
    </row>
    <row r="798" spans="3:5" ht="13" x14ac:dyDescent="0.15">
      <c r="C798" s="129"/>
      <c r="E798" s="41"/>
    </row>
    <row r="799" spans="3:5" ht="13" x14ac:dyDescent="0.15">
      <c r="C799" s="129"/>
      <c r="E799" s="41"/>
    </row>
    <row r="800" spans="3:5" ht="13" x14ac:dyDescent="0.15">
      <c r="C800" s="129"/>
      <c r="E800" s="41"/>
    </row>
    <row r="801" spans="3:5" ht="13" x14ac:dyDescent="0.15">
      <c r="C801" s="129"/>
      <c r="E801" s="41"/>
    </row>
    <row r="802" spans="3:5" ht="13" x14ac:dyDescent="0.15">
      <c r="C802" s="129"/>
      <c r="E802" s="41"/>
    </row>
    <row r="803" spans="3:5" ht="13" x14ac:dyDescent="0.15">
      <c r="C803" s="129"/>
      <c r="E803" s="41"/>
    </row>
    <row r="804" spans="3:5" ht="13" x14ac:dyDescent="0.15">
      <c r="C804" s="129"/>
      <c r="E804" s="41"/>
    </row>
    <row r="805" spans="3:5" ht="13" x14ac:dyDescent="0.15">
      <c r="C805" s="129"/>
      <c r="E805" s="41"/>
    </row>
    <row r="806" spans="3:5" ht="13" x14ac:dyDescent="0.15">
      <c r="C806" s="129"/>
      <c r="E806" s="41"/>
    </row>
    <row r="807" spans="3:5" ht="13" x14ac:dyDescent="0.15">
      <c r="C807" s="129"/>
      <c r="E807" s="41"/>
    </row>
    <row r="808" spans="3:5" ht="13" x14ac:dyDescent="0.15">
      <c r="C808" s="129"/>
      <c r="E808" s="41"/>
    </row>
    <row r="809" spans="3:5" ht="13" x14ac:dyDescent="0.15">
      <c r="C809" s="129"/>
      <c r="E809" s="41"/>
    </row>
    <row r="810" spans="3:5" ht="13" x14ac:dyDescent="0.15">
      <c r="C810" s="129"/>
      <c r="E810" s="41"/>
    </row>
    <row r="811" spans="3:5" ht="13" x14ac:dyDescent="0.15">
      <c r="C811" s="129"/>
      <c r="E811" s="41"/>
    </row>
    <row r="812" spans="3:5" ht="13" x14ac:dyDescent="0.15">
      <c r="C812" s="129"/>
      <c r="E812" s="41"/>
    </row>
    <row r="813" spans="3:5" ht="13" x14ac:dyDescent="0.15">
      <c r="C813" s="129"/>
      <c r="E813" s="41"/>
    </row>
    <row r="814" spans="3:5" ht="13" x14ac:dyDescent="0.15">
      <c r="C814" s="129"/>
      <c r="E814" s="41"/>
    </row>
    <row r="815" spans="3:5" ht="13" x14ac:dyDescent="0.15">
      <c r="C815" s="129"/>
      <c r="E815" s="41"/>
    </row>
    <row r="816" spans="3:5" ht="13" x14ac:dyDescent="0.15">
      <c r="C816" s="129"/>
      <c r="E816" s="41"/>
    </row>
    <row r="817" spans="3:5" ht="13" x14ac:dyDescent="0.15">
      <c r="C817" s="129"/>
      <c r="E817" s="41"/>
    </row>
    <row r="818" spans="3:5" ht="13" x14ac:dyDescent="0.15">
      <c r="C818" s="129"/>
      <c r="E818" s="41"/>
    </row>
    <row r="819" spans="3:5" ht="13" x14ac:dyDescent="0.15">
      <c r="C819" s="129"/>
      <c r="E819" s="41"/>
    </row>
    <row r="820" spans="3:5" ht="13" x14ac:dyDescent="0.15">
      <c r="C820" s="129"/>
      <c r="E820" s="41"/>
    </row>
    <row r="821" spans="3:5" ht="13" x14ac:dyDescent="0.15">
      <c r="C821" s="129"/>
      <c r="E821" s="41"/>
    </row>
    <row r="822" spans="3:5" ht="13" x14ac:dyDescent="0.15">
      <c r="C822" s="129"/>
      <c r="E822" s="41"/>
    </row>
    <row r="823" spans="3:5" ht="13" x14ac:dyDescent="0.15">
      <c r="C823" s="129"/>
      <c r="E823" s="41"/>
    </row>
    <row r="824" spans="3:5" ht="13" x14ac:dyDescent="0.15">
      <c r="C824" s="129"/>
      <c r="E824" s="41"/>
    </row>
    <row r="825" spans="3:5" ht="13" x14ac:dyDescent="0.15">
      <c r="C825" s="129"/>
      <c r="E825" s="41"/>
    </row>
    <row r="826" spans="3:5" ht="13" x14ac:dyDescent="0.15">
      <c r="C826" s="129"/>
      <c r="E826" s="41"/>
    </row>
    <row r="827" spans="3:5" ht="13" x14ac:dyDescent="0.15">
      <c r="C827" s="129"/>
      <c r="E827" s="41"/>
    </row>
    <row r="828" spans="3:5" ht="13" x14ac:dyDescent="0.15">
      <c r="C828" s="129"/>
      <c r="E828" s="41"/>
    </row>
    <row r="829" spans="3:5" ht="13" x14ac:dyDescent="0.15">
      <c r="C829" s="129"/>
      <c r="E829" s="41"/>
    </row>
    <row r="830" spans="3:5" ht="13" x14ac:dyDescent="0.15">
      <c r="C830" s="129"/>
      <c r="E830" s="41"/>
    </row>
    <row r="831" spans="3:5" ht="13" x14ac:dyDescent="0.15">
      <c r="C831" s="129"/>
      <c r="E831" s="41"/>
    </row>
    <row r="832" spans="3:5" ht="13" x14ac:dyDescent="0.15">
      <c r="C832" s="129"/>
      <c r="E832" s="41"/>
    </row>
    <row r="833" spans="3:5" ht="13" x14ac:dyDescent="0.15">
      <c r="C833" s="129"/>
      <c r="E833" s="41"/>
    </row>
    <row r="834" spans="3:5" ht="13" x14ac:dyDescent="0.15">
      <c r="C834" s="129"/>
      <c r="E834" s="41"/>
    </row>
    <row r="835" spans="3:5" ht="13" x14ac:dyDescent="0.15">
      <c r="C835" s="129"/>
      <c r="E835" s="41"/>
    </row>
    <row r="836" spans="3:5" ht="13" x14ac:dyDescent="0.15">
      <c r="C836" s="129"/>
      <c r="E836" s="41"/>
    </row>
    <row r="837" spans="3:5" ht="13" x14ac:dyDescent="0.15">
      <c r="C837" s="129"/>
      <c r="E837" s="41"/>
    </row>
    <row r="838" spans="3:5" ht="13" x14ac:dyDescent="0.15">
      <c r="C838" s="129"/>
      <c r="E838" s="41"/>
    </row>
    <row r="839" spans="3:5" ht="13" x14ac:dyDescent="0.15">
      <c r="C839" s="129"/>
      <c r="E839" s="41"/>
    </row>
    <row r="840" spans="3:5" ht="13" x14ac:dyDescent="0.15">
      <c r="C840" s="129"/>
      <c r="E840" s="41"/>
    </row>
    <row r="841" spans="3:5" ht="13" x14ac:dyDescent="0.15">
      <c r="C841" s="129"/>
      <c r="E841" s="41"/>
    </row>
    <row r="842" spans="3:5" ht="13" x14ac:dyDescent="0.15">
      <c r="C842" s="129"/>
      <c r="E842" s="41"/>
    </row>
    <row r="843" spans="3:5" ht="13" x14ac:dyDescent="0.15">
      <c r="C843" s="129"/>
      <c r="E843" s="41"/>
    </row>
    <row r="844" spans="3:5" ht="13" x14ac:dyDescent="0.15">
      <c r="C844" s="129"/>
      <c r="E844" s="41"/>
    </row>
    <row r="845" spans="3:5" ht="13" x14ac:dyDescent="0.15">
      <c r="C845" s="129"/>
      <c r="E845" s="41"/>
    </row>
    <row r="846" spans="3:5" ht="13" x14ac:dyDescent="0.15">
      <c r="C846" s="129"/>
      <c r="E846" s="41"/>
    </row>
    <row r="847" spans="3:5" ht="13" x14ac:dyDescent="0.15">
      <c r="C847" s="129"/>
      <c r="E847" s="41"/>
    </row>
    <row r="848" spans="3:5" ht="13" x14ac:dyDescent="0.15">
      <c r="C848" s="129"/>
      <c r="E848" s="41"/>
    </row>
    <row r="849" spans="3:5" ht="13" x14ac:dyDescent="0.15">
      <c r="C849" s="129"/>
      <c r="E849" s="41"/>
    </row>
    <row r="850" spans="3:5" ht="13" x14ac:dyDescent="0.15">
      <c r="C850" s="129"/>
      <c r="E850" s="41"/>
    </row>
    <row r="851" spans="3:5" ht="13" x14ac:dyDescent="0.15">
      <c r="C851" s="129"/>
      <c r="E851" s="41"/>
    </row>
    <row r="852" spans="3:5" ht="13" x14ac:dyDescent="0.15">
      <c r="C852" s="129"/>
      <c r="E852" s="41"/>
    </row>
    <row r="853" spans="3:5" ht="13" x14ac:dyDescent="0.15">
      <c r="C853" s="129"/>
      <c r="E853" s="41"/>
    </row>
    <row r="854" spans="3:5" ht="13" x14ac:dyDescent="0.15">
      <c r="C854" s="129"/>
      <c r="E854" s="41"/>
    </row>
    <row r="855" spans="3:5" ht="13" x14ac:dyDescent="0.15">
      <c r="C855" s="129"/>
      <c r="E855" s="41"/>
    </row>
    <row r="856" spans="3:5" ht="13" x14ac:dyDescent="0.15">
      <c r="C856" s="129"/>
      <c r="E856" s="41"/>
    </row>
    <row r="857" spans="3:5" ht="13" x14ac:dyDescent="0.15">
      <c r="C857" s="129"/>
      <c r="E857" s="41"/>
    </row>
    <row r="858" spans="3:5" ht="13" x14ac:dyDescent="0.15">
      <c r="C858" s="129"/>
      <c r="E858" s="41"/>
    </row>
    <row r="859" spans="3:5" ht="13" x14ac:dyDescent="0.15">
      <c r="C859" s="129"/>
      <c r="E859" s="41"/>
    </row>
    <row r="860" spans="3:5" ht="13" x14ac:dyDescent="0.15">
      <c r="C860" s="129"/>
      <c r="E860" s="41"/>
    </row>
    <row r="861" spans="3:5" ht="13" x14ac:dyDescent="0.15">
      <c r="C861" s="129"/>
      <c r="E861" s="41"/>
    </row>
    <row r="862" spans="3:5" ht="13" x14ac:dyDescent="0.15">
      <c r="C862" s="129"/>
      <c r="E862" s="41"/>
    </row>
    <row r="863" spans="3:5" ht="13" x14ac:dyDescent="0.15">
      <c r="C863" s="129"/>
      <c r="E863" s="41"/>
    </row>
    <row r="864" spans="3:5" ht="13" x14ac:dyDescent="0.15">
      <c r="C864" s="129"/>
      <c r="E864" s="41"/>
    </row>
    <row r="865" spans="3:5" ht="13" x14ac:dyDescent="0.15">
      <c r="C865" s="129"/>
      <c r="E865" s="41"/>
    </row>
    <row r="866" spans="3:5" ht="13" x14ac:dyDescent="0.15">
      <c r="C866" s="129"/>
      <c r="E866" s="41"/>
    </row>
    <row r="867" spans="3:5" ht="13" x14ac:dyDescent="0.15">
      <c r="C867" s="129"/>
      <c r="E867" s="41"/>
    </row>
    <row r="868" spans="3:5" ht="13" x14ac:dyDescent="0.15">
      <c r="C868" s="129"/>
      <c r="E868" s="41"/>
    </row>
    <row r="869" spans="3:5" ht="13" x14ac:dyDescent="0.15">
      <c r="C869" s="129"/>
      <c r="E869" s="41"/>
    </row>
    <row r="870" spans="3:5" ht="13" x14ac:dyDescent="0.15">
      <c r="C870" s="129"/>
      <c r="E870" s="41"/>
    </row>
    <row r="871" spans="3:5" ht="13" x14ac:dyDescent="0.15">
      <c r="C871" s="129"/>
      <c r="E871" s="41"/>
    </row>
    <row r="872" spans="3:5" ht="13" x14ac:dyDescent="0.15">
      <c r="C872" s="129"/>
      <c r="E872" s="41"/>
    </row>
    <row r="873" spans="3:5" ht="13" x14ac:dyDescent="0.15">
      <c r="C873" s="129"/>
      <c r="E873" s="41"/>
    </row>
    <row r="874" spans="3:5" ht="13" x14ac:dyDescent="0.15">
      <c r="C874" s="129"/>
      <c r="E874" s="41"/>
    </row>
    <row r="875" spans="3:5" ht="13" x14ac:dyDescent="0.15">
      <c r="C875" s="129"/>
      <c r="E875" s="41"/>
    </row>
    <row r="876" spans="3:5" ht="13" x14ac:dyDescent="0.15">
      <c r="C876" s="129"/>
      <c r="E876" s="41"/>
    </row>
    <row r="877" spans="3:5" ht="13" x14ac:dyDescent="0.15">
      <c r="C877" s="129"/>
      <c r="E877" s="41"/>
    </row>
    <row r="878" spans="3:5" ht="13" x14ac:dyDescent="0.15">
      <c r="C878" s="129"/>
      <c r="E878" s="41"/>
    </row>
    <row r="879" spans="3:5" ht="13" x14ac:dyDescent="0.15">
      <c r="C879" s="129"/>
      <c r="E879" s="41"/>
    </row>
    <row r="880" spans="3:5" ht="13" x14ac:dyDescent="0.15">
      <c r="C880" s="129"/>
      <c r="E880" s="41"/>
    </row>
    <row r="881" spans="3:5" ht="13" x14ac:dyDescent="0.15">
      <c r="C881" s="129"/>
      <c r="E881" s="41"/>
    </row>
    <row r="882" spans="3:5" ht="13" x14ac:dyDescent="0.15">
      <c r="C882" s="129"/>
      <c r="E882" s="41"/>
    </row>
    <row r="883" spans="3:5" ht="13" x14ac:dyDescent="0.15">
      <c r="C883" s="129"/>
      <c r="E883" s="41"/>
    </row>
    <row r="884" spans="3:5" ht="13" x14ac:dyDescent="0.15">
      <c r="C884" s="129"/>
      <c r="E884" s="41"/>
    </row>
    <row r="885" spans="3:5" ht="13" x14ac:dyDescent="0.15">
      <c r="C885" s="129"/>
      <c r="E885" s="41"/>
    </row>
    <row r="886" spans="3:5" ht="13" x14ac:dyDescent="0.15">
      <c r="C886" s="129"/>
      <c r="E886" s="41"/>
    </row>
    <row r="887" spans="3:5" ht="13" x14ac:dyDescent="0.15">
      <c r="C887" s="129"/>
      <c r="E887" s="41"/>
    </row>
    <row r="888" spans="3:5" ht="13" x14ac:dyDescent="0.15">
      <c r="C888" s="129"/>
      <c r="E888" s="41"/>
    </row>
    <row r="889" spans="3:5" ht="13" x14ac:dyDescent="0.15">
      <c r="C889" s="129"/>
      <c r="E889" s="41"/>
    </row>
    <row r="890" spans="3:5" ht="13" x14ac:dyDescent="0.15">
      <c r="C890" s="129"/>
      <c r="E890" s="41"/>
    </row>
    <row r="891" spans="3:5" ht="13" x14ac:dyDescent="0.15">
      <c r="C891" s="129"/>
      <c r="E891" s="41"/>
    </row>
    <row r="892" spans="3:5" ht="13" x14ac:dyDescent="0.15">
      <c r="C892" s="129"/>
      <c r="E892" s="41"/>
    </row>
    <row r="893" spans="3:5" ht="13" x14ac:dyDescent="0.15">
      <c r="C893" s="129"/>
      <c r="E893" s="41"/>
    </row>
    <row r="894" spans="3:5" ht="13" x14ac:dyDescent="0.15">
      <c r="C894" s="129"/>
      <c r="E894" s="41"/>
    </row>
    <row r="895" spans="3:5" ht="13" x14ac:dyDescent="0.15">
      <c r="C895" s="129"/>
      <c r="E895" s="41"/>
    </row>
    <row r="896" spans="3:5" ht="13" x14ac:dyDescent="0.15">
      <c r="C896" s="129"/>
      <c r="E896" s="41"/>
    </row>
    <row r="897" spans="3:5" ht="13" x14ac:dyDescent="0.15">
      <c r="C897" s="129"/>
      <c r="E897" s="41"/>
    </row>
    <row r="898" spans="3:5" ht="13" x14ac:dyDescent="0.15">
      <c r="C898" s="129"/>
      <c r="E898" s="41"/>
    </row>
    <row r="899" spans="3:5" ht="13" x14ac:dyDescent="0.15">
      <c r="C899" s="129"/>
      <c r="E899" s="41"/>
    </row>
    <row r="900" spans="3:5" ht="13" x14ac:dyDescent="0.15">
      <c r="C900" s="129"/>
      <c r="E900" s="41"/>
    </row>
    <row r="901" spans="3:5" ht="13" x14ac:dyDescent="0.15">
      <c r="C901" s="129"/>
      <c r="E901" s="41"/>
    </row>
    <row r="902" spans="3:5" ht="13" x14ac:dyDescent="0.15">
      <c r="C902" s="129"/>
      <c r="E902" s="41"/>
    </row>
    <row r="903" spans="3:5" ht="13" x14ac:dyDescent="0.15">
      <c r="C903" s="129"/>
      <c r="E903" s="41"/>
    </row>
    <row r="904" spans="3:5" ht="13" x14ac:dyDescent="0.15">
      <c r="C904" s="129"/>
      <c r="E904" s="41"/>
    </row>
    <row r="905" spans="3:5" ht="13" x14ac:dyDescent="0.15">
      <c r="C905" s="129"/>
      <c r="E905" s="41"/>
    </row>
    <row r="906" spans="3:5" ht="13" x14ac:dyDescent="0.15">
      <c r="C906" s="129"/>
      <c r="E906" s="41"/>
    </row>
    <row r="907" spans="3:5" ht="13" x14ac:dyDescent="0.15">
      <c r="C907" s="129"/>
      <c r="E907" s="41"/>
    </row>
    <row r="908" spans="3:5" ht="13" x14ac:dyDescent="0.15">
      <c r="C908" s="129"/>
      <c r="E908" s="41"/>
    </row>
    <row r="909" spans="3:5" ht="13" x14ac:dyDescent="0.15">
      <c r="C909" s="129"/>
      <c r="E909" s="41"/>
    </row>
    <row r="910" spans="3:5" ht="13" x14ac:dyDescent="0.15">
      <c r="C910" s="129"/>
      <c r="E910" s="41"/>
    </row>
    <row r="911" spans="3:5" ht="13" x14ac:dyDescent="0.15">
      <c r="C911" s="129"/>
      <c r="E911" s="41"/>
    </row>
    <row r="912" spans="3:5" ht="13" x14ac:dyDescent="0.15">
      <c r="C912" s="129"/>
      <c r="E912" s="41"/>
    </row>
    <row r="913" spans="3:5" ht="13" x14ac:dyDescent="0.15">
      <c r="C913" s="129"/>
      <c r="E913" s="41"/>
    </row>
    <row r="914" spans="3:5" ht="13" x14ac:dyDescent="0.15">
      <c r="C914" s="129"/>
      <c r="E914" s="41"/>
    </row>
    <row r="915" spans="3:5" ht="13" x14ac:dyDescent="0.15">
      <c r="C915" s="129"/>
      <c r="E915" s="41"/>
    </row>
    <row r="916" spans="3:5" ht="13" x14ac:dyDescent="0.15">
      <c r="C916" s="129"/>
      <c r="E916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9BFD5-8F96-B84E-ABE5-D0ACB52DEF69}">
  <sheetPr>
    <outlinePr summaryBelow="0" summaryRight="0"/>
  </sheetPr>
  <dimension ref="A1:J14"/>
  <sheetViews>
    <sheetView workbookViewId="0">
      <pane ySplit="1" topLeftCell="A2" activePane="bottomLeft" state="frozen"/>
      <selection activeCell="B3" sqref="B3"/>
      <selection pane="bottomLeft" activeCell="B3" sqref="B3"/>
    </sheetView>
  </sheetViews>
  <sheetFormatPr baseColWidth="10" defaultColWidth="12.6640625" defaultRowHeight="15.75" customHeight="1" x14ac:dyDescent="0.15"/>
  <cols>
    <col min="1" max="2" width="12.6640625" style="32"/>
    <col min="3" max="3" width="14.1640625" style="32" customWidth="1"/>
    <col min="4" max="4" width="10.6640625" style="32" customWidth="1"/>
    <col min="5" max="5" width="25.33203125" style="32" customWidth="1"/>
    <col min="6" max="6" width="7.6640625" style="32" customWidth="1"/>
    <col min="7" max="7" width="12.1640625" style="32" customWidth="1"/>
    <col min="8" max="8" width="27.83203125" style="32" customWidth="1"/>
    <col min="9" max="9" width="15" style="32" customWidth="1"/>
    <col min="10" max="16384" width="12.6640625" style="32"/>
  </cols>
  <sheetData>
    <row r="1" spans="1:10" ht="15" x14ac:dyDescent="0.2">
      <c r="A1" s="64" t="s">
        <v>0</v>
      </c>
      <c r="B1" s="35" t="s">
        <v>1</v>
      </c>
      <c r="C1" s="35" t="s">
        <v>2</v>
      </c>
      <c r="D1" s="35" t="s">
        <v>3</v>
      </c>
      <c r="E1" s="34" t="s">
        <v>4</v>
      </c>
      <c r="F1" s="34" t="s">
        <v>5</v>
      </c>
      <c r="G1" s="34" t="s">
        <v>14</v>
      </c>
      <c r="H1" s="34" t="s">
        <v>7</v>
      </c>
      <c r="I1" s="34" t="s">
        <v>8</v>
      </c>
      <c r="J1" s="34" t="s">
        <v>9</v>
      </c>
    </row>
    <row r="2" spans="1:10" ht="15.75" customHeight="1" x14ac:dyDescent="0.15">
      <c r="A2" s="132">
        <v>44743</v>
      </c>
      <c r="C2" s="40" t="s">
        <v>11</v>
      </c>
      <c r="E2" s="40">
        <f>G:G-H:H</f>
        <v>18.354999084472979</v>
      </c>
      <c r="F2" s="40">
        <v>25</v>
      </c>
      <c r="G2" s="40">
        <v>299.7</v>
      </c>
      <c r="H2" s="40">
        <v>281.34500091552701</v>
      </c>
      <c r="I2" s="40">
        <v>0.72420501483125399</v>
      </c>
    </row>
    <row r="3" spans="1:10" ht="15.75" customHeight="1" x14ac:dyDescent="0.15">
      <c r="A3" s="132">
        <v>44631</v>
      </c>
      <c r="C3" s="40" t="s">
        <v>11</v>
      </c>
      <c r="E3" s="40">
        <f>G:G-H:H</f>
        <v>21.176000671386987</v>
      </c>
      <c r="F3" s="40">
        <v>29</v>
      </c>
      <c r="G3" s="40">
        <v>289.7</v>
      </c>
      <c r="H3" s="40">
        <v>268.523999328613</v>
      </c>
      <c r="I3" s="40">
        <v>2.6223714372040199</v>
      </c>
    </row>
    <row r="4" spans="1:10" ht="15.75" customHeight="1" x14ac:dyDescent="0.15">
      <c r="A4" s="132">
        <v>44288</v>
      </c>
      <c r="C4" s="40" t="s">
        <v>11</v>
      </c>
      <c r="E4" s="40">
        <f>G:G-H:H</f>
        <v>20.074001159668001</v>
      </c>
      <c r="F4" s="40">
        <v>19</v>
      </c>
      <c r="G4" s="40">
        <v>291.3</v>
      </c>
      <c r="H4" s="40">
        <v>271.22599884033201</v>
      </c>
      <c r="I4" s="40">
        <v>0.74358792241307103</v>
      </c>
    </row>
    <row r="5" spans="1:10" ht="15.75" customHeight="1" x14ac:dyDescent="0.15">
      <c r="A5" s="132">
        <v>43984</v>
      </c>
      <c r="C5" s="40" t="s">
        <v>11</v>
      </c>
      <c r="E5" s="40">
        <f>G:G-H:H</f>
        <v>26.851000366210997</v>
      </c>
      <c r="F5" s="40">
        <v>39</v>
      </c>
      <c r="G5" s="40">
        <v>310.7</v>
      </c>
      <c r="H5" s="40">
        <v>283.84899963378899</v>
      </c>
      <c r="I5" s="40">
        <v>1.47962754806228</v>
      </c>
    </row>
    <row r="6" spans="1:10" ht="15.75" customHeight="1" x14ac:dyDescent="0.15">
      <c r="A6" s="132">
        <v>43392</v>
      </c>
      <c r="C6" s="40" t="s">
        <v>11</v>
      </c>
      <c r="E6" s="40">
        <f>G:G-H:H</f>
        <v>2.5839993286139702</v>
      </c>
      <c r="F6" s="40">
        <v>3</v>
      </c>
      <c r="G6" s="40">
        <v>278.89999999999998</v>
      </c>
      <c r="H6" s="40">
        <v>276.31600067138601</v>
      </c>
      <c r="I6" s="40">
        <v>0.81027402204903098</v>
      </c>
    </row>
    <row r="7" spans="1:10" ht="15.75" customHeight="1" x14ac:dyDescent="0.15">
      <c r="A7" s="132">
        <v>41063</v>
      </c>
      <c r="C7" s="40" t="s">
        <v>37</v>
      </c>
      <c r="E7" s="40">
        <v>0</v>
      </c>
      <c r="F7" s="40">
        <v>0</v>
      </c>
    </row>
    <row r="8" spans="1:10" ht="15.75" customHeight="1" x14ac:dyDescent="0.15">
      <c r="A8" s="132">
        <v>41008</v>
      </c>
      <c r="C8" s="40" t="s">
        <v>37</v>
      </c>
      <c r="E8" s="40">
        <v>0</v>
      </c>
      <c r="F8" s="40">
        <v>0</v>
      </c>
    </row>
    <row r="9" spans="1:10" ht="15.75" customHeight="1" x14ac:dyDescent="0.15">
      <c r="A9" s="132">
        <v>40640</v>
      </c>
      <c r="C9" s="40" t="s">
        <v>37</v>
      </c>
      <c r="E9" s="40">
        <v>0</v>
      </c>
      <c r="F9" s="40">
        <v>0</v>
      </c>
    </row>
    <row r="10" spans="1:10" ht="15.75" customHeight="1" x14ac:dyDescent="0.15">
      <c r="A10" s="132">
        <v>40432</v>
      </c>
      <c r="C10" s="40" t="s">
        <v>37</v>
      </c>
      <c r="E10" s="40">
        <v>0</v>
      </c>
      <c r="F10" s="40">
        <v>0</v>
      </c>
    </row>
    <row r="11" spans="1:10" ht="15.75" customHeight="1" x14ac:dyDescent="0.15">
      <c r="A11" s="132">
        <v>40272</v>
      </c>
      <c r="C11" s="40" t="s">
        <v>11</v>
      </c>
      <c r="E11" s="40">
        <f>G:G-H:H</f>
        <v>2.8130014038089826</v>
      </c>
      <c r="F11" s="40">
        <v>10</v>
      </c>
      <c r="G11" s="40">
        <v>268.2</v>
      </c>
      <c r="H11" s="40">
        <v>265.38699859619101</v>
      </c>
      <c r="I11" s="40">
        <v>1.14757649237592</v>
      </c>
    </row>
    <row r="12" spans="1:10" ht="15.75" customHeight="1" x14ac:dyDescent="0.15">
      <c r="A12" s="132">
        <v>39552</v>
      </c>
      <c r="C12" s="40" t="s">
        <v>37</v>
      </c>
      <c r="E12" s="40">
        <v>0</v>
      </c>
      <c r="F12" s="40">
        <v>0</v>
      </c>
    </row>
    <row r="13" spans="1:10" ht="15.75" customHeight="1" x14ac:dyDescent="0.15">
      <c r="A13" s="132">
        <v>39495</v>
      </c>
      <c r="C13" s="40" t="s">
        <v>37</v>
      </c>
      <c r="E13" s="40">
        <v>0</v>
      </c>
      <c r="F13" s="40">
        <v>0</v>
      </c>
    </row>
    <row r="14" spans="1:10" ht="15.75" customHeight="1" x14ac:dyDescent="0.15">
      <c r="A14" s="132">
        <v>38112</v>
      </c>
      <c r="C14" s="40" t="s">
        <v>37</v>
      </c>
      <c r="E14" s="40">
        <v>0</v>
      </c>
      <c r="F14" s="40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64B06-ACB0-7A4D-AA2C-FCA7DB769DF9}">
  <sheetPr>
    <outlinePr summaryBelow="0" summaryRight="0"/>
  </sheetPr>
  <dimension ref="A1:Z27"/>
  <sheetViews>
    <sheetView tabSelected="1" workbookViewId="0">
      <pane ySplit="1" topLeftCell="A2" activePane="bottomLeft" state="frozen"/>
      <selection activeCell="B3" sqref="B3"/>
      <selection pane="bottomLeft" activeCell="B3" sqref="B3"/>
    </sheetView>
  </sheetViews>
  <sheetFormatPr baseColWidth="10" defaultColWidth="12.6640625" defaultRowHeight="15.75" customHeight="1" x14ac:dyDescent="0.15"/>
  <cols>
    <col min="1" max="2" width="12.6640625" style="32"/>
    <col min="3" max="3" width="14.1640625" style="32" customWidth="1"/>
    <col min="4" max="4" width="10.6640625" style="32" customWidth="1"/>
    <col min="5" max="5" width="25.33203125" style="32" customWidth="1"/>
    <col min="6" max="6" width="7.6640625" style="32" customWidth="1"/>
    <col min="7" max="7" width="12.1640625" style="32" customWidth="1"/>
    <col min="8" max="8" width="27.83203125" style="32" customWidth="1"/>
    <col min="9" max="9" width="15" style="32" customWidth="1"/>
    <col min="10" max="16384" width="12.6640625" style="32"/>
  </cols>
  <sheetData>
    <row r="1" spans="1:26" ht="15" x14ac:dyDescent="0.2">
      <c r="A1" s="64" t="s">
        <v>0</v>
      </c>
      <c r="B1" s="35" t="s">
        <v>1</v>
      </c>
      <c r="C1" s="35" t="s">
        <v>2</v>
      </c>
      <c r="D1" s="35" t="s">
        <v>3</v>
      </c>
      <c r="E1" s="34" t="s">
        <v>4</v>
      </c>
      <c r="F1" s="34" t="s">
        <v>5</v>
      </c>
      <c r="G1" s="34" t="s">
        <v>14</v>
      </c>
      <c r="H1" s="34" t="s">
        <v>7</v>
      </c>
      <c r="I1" s="34" t="s">
        <v>8</v>
      </c>
      <c r="J1" s="34" t="s">
        <v>9</v>
      </c>
    </row>
    <row r="2" spans="1:26" ht="15.75" customHeight="1" x14ac:dyDescent="0.15">
      <c r="A2" s="132">
        <v>44745</v>
      </c>
      <c r="C2" s="40" t="s">
        <v>37</v>
      </c>
      <c r="E2" s="40">
        <v>0</v>
      </c>
      <c r="F2" s="40">
        <v>0</v>
      </c>
    </row>
    <row r="3" spans="1:26" ht="15.75" customHeight="1" x14ac:dyDescent="0.15">
      <c r="A3" s="132">
        <v>44656</v>
      </c>
      <c r="C3" s="40" t="s">
        <v>37</v>
      </c>
      <c r="E3" s="40">
        <v>0</v>
      </c>
      <c r="F3" s="40">
        <v>0</v>
      </c>
    </row>
    <row r="4" spans="1:26" ht="15.75" customHeight="1" x14ac:dyDescent="0.15">
      <c r="A4" s="132">
        <v>44551</v>
      </c>
      <c r="C4" s="40" t="s">
        <v>37</v>
      </c>
      <c r="E4" s="40">
        <v>0</v>
      </c>
      <c r="F4" s="40">
        <v>0</v>
      </c>
    </row>
    <row r="5" spans="1:26" ht="15.75" customHeight="1" x14ac:dyDescent="0.15">
      <c r="A5" s="132">
        <v>44393</v>
      </c>
      <c r="C5" s="40" t="s">
        <v>37</v>
      </c>
      <c r="E5" s="40">
        <v>0</v>
      </c>
      <c r="F5" s="40">
        <v>0</v>
      </c>
    </row>
    <row r="6" spans="1:26" ht="15.75" customHeight="1" x14ac:dyDescent="0.15">
      <c r="A6" s="132">
        <v>44327</v>
      </c>
      <c r="C6" s="40" t="s">
        <v>37</v>
      </c>
      <c r="E6" s="40">
        <v>0</v>
      </c>
      <c r="F6" s="40">
        <v>0</v>
      </c>
    </row>
    <row r="7" spans="1:26" ht="15.75" customHeight="1" x14ac:dyDescent="0.15">
      <c r="A7" s="133">
        <v>44112</v>
      </c>
      <c r="C7" s="40" t="s">
        <v>37</v>
      </c>
      <c r="E7" s="40">
        <v>0</v>
      </c>
      <c r="F7" s="40">
        <v>0</v>
      </c>
    </row>
    <row r="8" spans="1:26" ht="15.75" customHeight="1" x14ac:dyDescent="0.15">
      <c r="A8" s="132">
        <v>43962</v>
      </c>
      <c r="C8" s="40" t="s">
        <v>37</v>
      </c>
      <c r="E8" s="40">
        <v>0</v>
      </c>
      <c r="F8" s="40">
        <v>0</v>
      </c>
    </row>
    <row r="9" spans="1:26" ht="15.75" customHeight="1" x14ac:dyDescent="0.15">
      <c r="A9" s="126">
        <v>43600</v>
      </c>
      <c r="B9" s="41"/>
      <c r="C9" s="41" t="s">
        <v>37</v>
      </c>
      <c r="D9" s="41"/>
      <c r="E9" s="40">
        <v>0</v>
      </c>
      <c r="F9" s="40">
        <v>0</v>
      </c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spans="1:26" ht="15.75" customHeight="1" x14ac:dyDescent="0.15">
      <c r="A10" s="126">
        <v>43568</v>
      </c>
      <c r="B10" s="41"/>
      <c r="C10" s="41" t="s">
        <v>37</v>
      </c>
      <c r="D10" s="41"/>
      <c r="E10" s="40">
        <v>0</v>
      </c>
      <c r="F10" s="40">
        <v>0</v>
      </c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spans="1:26" ht="15.75" customHeight="1" x14ac:dyDescent="0.15">
      <c r="A11" s="132">
        <v>43040</v>
      </c>
      <c r="C11" s="40" t="s">
        <v>37</v>
      </c>
      <c r="E11" s="40">
        <v>0</v>
      </c>
      <c r="F11" s="40">
        <v>0</v>
      </c>
    </row>
    <row r="12" spans="1:26" ht="15.75" customHeight="1" x14ac:dyDescent="0.15">
      <c r="A12" s="132">
        <v>42992</v>
      </c>
      <c r="C12" s="40" t="s">
        <v>37</v>
      </c>
      <c r="E12" s="40">
        <v>0</v>
      </c>
      <c r="F12" s="40">
        <v>0</v>
      </c>
    </row>
    <row r="13" spans="1:26" ht="15.75" customHeight="1" x14ac:dyDescent="0.15">
      <c r="A13" s="132">
        <v>42631</v>
      </c>
      <c r="C13" s="40" t="s">
        <v>37</v>
      </c>
      <c r="E13" s="40">
        <v>0</v>
      </c>
      <c r="F13" s="40">
        <v>0</v>
      </c>
    </row>
    <row r="14" spans="1:26" ht="15.75" customHeight="1" x14ac:dyDescent="0.15">
      <c r="A14" s="132">
        <v>42537</v>
      </c>
      <c r="C14" s="40" t="s">
        <v>37</v>
      </c>
      <c r="E14" s="40">
        <v>0</v>
      </c>
      <c r="F14" s="40">
        <v>0</v>
      </c>
    </row>
    <row r="15" spans="1:26" ht="15.75" customHeight="1" x14ac:dyDescent="0.15">
      <c r="A15" s="132">
        <v>42105</v>
      </c>
      <c r="C15" s="40" t="s">
        <v>37</v>
      </c>
      <c r="E15" s="40">
        <v>0</v>
      </c>
      <c r="F15" s="40">
        <v>0</v>
      </c>
    </row>
    <row r="16" spans="1:26" ht="15.75" customHeight="1" x14ac:dyDescent="0.15">
      <c r="A16" s="132">
        <v>41385</v>
      </c>
      <c r="C16" s="40" t="s">
        <v>37</v>
      </c>
      <c r="E16" s="40">
        <v>0</v>
      </c>
      <c r="F16" s="40">
        <v>0</v>
      </c>
    </row>
    <row r="17" spans="1:6" ht="15.75" customHeight="1" x14ac:dyDescent="0.15">
      <c r="A17" s="132">
        <v>40233</v>
      </c>
      <c r="C17" s="40" t="s">
        <v>37</v>
      </c>
      <c r="E17" s="40">
        <v>0</v>
      </c>
      <c r="F17" s="40">
        <v>0</v>
      </c>
    </row>
    <row r="18" spans="1:6" ht="15.75" customHeight="1" x14ac:dyDescent="0.15">
      <c r="A18" s="132">
        <v>40233</v>
      </c>
      <c r="C18" s="40" t="s">
        <v>37</v>
      </c>
      <c r="E18" s="40">
        <v>0</v>
      </c>
      <c r="F18" s="40">
        <v>0</v>
      </c>
    </row>
    <row r="19" spans="1:6" ht="15.75" customHeight="1" x14ac:dyDescent="0.15">
      <c r="A19" s="132">
        <v>40144</v>
      </c>
      <c r="C19" s="40" t="s">
        <v>37</v>
      </c>
      <c r="E19" s="40">
        <v>0</v>
      </c>
      <c r="F19" s="40">
        <v>0</v>
      </c>
    </row>
    <row r="20" spans="1:6" ht="15.75" customHeight="1" x14ac:dyDescent="0.15">
      <c r="A20" s="132">
        <v>40128</v>
      </c>
      <c r="C20" s="40" t="s">
        <v>37</v>
      </c>
      <c r="E20" s="40">
        <v>0</v>
      </c>
      <c r="F20" s="40">
        <v>0</v>
      </c>
    </row>
    <row r="21" spans="1:6" ht="15.75" customHeight="1" x14ac:dyDescent="0.15">
      <c r="A21" s="132">
        <v>39897</v>
      </c>
      <c r="C21" s="40" t="s">
        <v>37</v>
      </c>
      <c r="E21" s="40">
        <v>0</v>
      </c>
      <c r="F21" s="40">
        <v>0</v>
      </c>
    </row>
    <row r="22" spans="1:6" ht="15.75" customHeight="1" x14ac:dyDescent="0.15">
      <c r="A22" s="133">
        <v>39728</v>
      </c>
      <c r="C22" s="40" t="s">
        <v>37</v>
      </c>
      <c r="E22" s="40">
        <v>0</v>
      </c>
      <c r="F22" s="40">
        <v>0</v>
      </c>
    </row>
    <row r="23" spans="1:6" ht="15.75" customHeight="1" x14ac:dyDescent="0.15">
      <c r="A23" s="132">
        <v>39520</v>
      </c>
      <c r="C23" s="40" t="s">
        <v>37</v>
      </c>
      <c r="E23" s="40">
        <v>0</v>
      </c>
      <c r="F23" s="40">
        <v>0</v>
      </c>
    </row>
    <row r="24" spans="1:6" ht="15.75" customHeight="1" x14ac:dyDescent="0.15">
      <c r="A24" s="132">
        <v>39424</v>
      </c>
      <c r="C24" s="40" t="s">
        <v>37</v>
      </c>
      <c r="E24" s="40">
        <v>0</v>
      </c>
      <c r="F24" s="40">
        <v>0</v>
      </c>
    </row>
    <row r="25" spans="1:6" ht="15.75" customHeight="1" x14ac:dyDescent="0.15">
      <c r="A25" s="132">
        <v>39177</v>
      </c>
      <c r="C25" s="40" t="s">
        <v>37</v>
      </c>
      <c r="E25" s="40">
        <v>0</v>
      </c>
      <c r="F25" s="40">
        <v>0</v>
      </c>
    </row>
    <row r="26" spans="1:6" ht="15.75" customHeight="1" x14ac:dyDescent="0.15">
      <c r="A26" s="132">
        <v>38729</v>
      </c>
      <c r="C26" s="40" t="s">
        <v>37</v>
      </c>
      <c r="E26" s="40">
        <v>0</v>
      </c>
      <c r="F26" s="40">
        <v>0</v>
      </c>
    </row>
    <row r="27" spans="1:6" ht="15.75" customHeight="1" x14ac:dyDescent="0.15">
      <c r="A27" s="132">
        <v>38384</v>
      </c>
      <c r="C27" s="40" t="s">
        <v>37</v>
      </c>
      <c r="E27" s="40">
        <v>0</v>
      </c>
      <c r="F27" s="40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EC0B3-D327-224B-A4D8-E624D2EECBBA}">
  <sheetPr>
    <outlinePr summaryBelow="0" summaryRight="0"/>
  </sheetPr>
  <dimension ref="A1:AD932"/>
  <sheetViews>
    <sheetView workbookViewId="0">
      <pane ySplit="1" topLeftCell="A2" activePane="bottomLeft" state="frozen"/>
      <selection activeCell="B3" sqref="B3"/>
      <selection pane="bottomLeft" activeCell="B3" sqref="B3"/>
    </sheetView>
  </sheetViews>
  <sheetFormatPr baseColWidth="10" defaultColWidth="12.6640625" defaultRowHeight="15.75" customHeight="1" x14ac:dyDescent="0.15"/>
  <cols>
    <col min="1" max="1" width="12.6640625" style="32"/>
    <col min="2" max="2" width="5" style="32" customWidth="1"/>
    <col min="3" max="3" width="14.1640625" style="32" customWidth="1"/>
    <col min="4" max="4" width="3.5" style="32" customWidth="1"/>
    <col min="5" max="6" width="25.33203125" style="32" customWidth="1"/>
    <col min="7" max="9" width="8.83203125" style="32" customWidth="1"/>
    <col min="10" max="12" width="13.1640625" style="32" customWidth="1"/>
    <col min="13" max="13" width="27.83203125" style="32" customWidth="1"/>
    <col min="14" max="14" width="15" style="32" customWidth="1"/>
    <col min="15" max="15" width="26.83203125" style="32" customWidth="1"/>
    <col min="16" max="16" width="27.6640625" style="32" customWidth="1"/>
    <col min="17" max="17" width="27.1640625" style="32" customWidth="1"/>
    <col min="18" max="18" width="41.83203125" style="32" customWidth="1"/>
    <col min="19" max="16384" width="12.6640625" style="32"/>
  </cols>
  <sheetData>
    <row r="1" spans="1:30" ht="15" x14ac:dyDescent="0.2">
      <c r="A1" s="64" t="s">
        <v>0</v>
      </c>
      <c r="B1" s="35" t="s">
        <v>1</v>
      </c>
      <c r="C1" s="35" t="s">
        <v>2</v>
      </c>
      <c r="D1" s="35" t="s">
        <v>3</v>
      </c>
      <c r="E1" s="34" t="s">
        <v>4</v>
      </c>
      <c r="F1" s="34" t="s">
        <v>5</v>
      </c>
      <c r="G1" s="34" t="s">
        <v>215</v>
      </c>
      <c r="H1" s="34" t="s">
        <v>214</v>
      </c>
      <c r="I1" s="34" t="s">
        <v>213</v>
      </c>
      <c r="J1" s="34" t="s">
        <v>212</v>
      </c>
      <c r="K1" s="34" t="s">
        <v>211</v>
      </c>
      <c r="L1" s="34" t="s">
        <v>210</v>
      </c>
      <c r="M1" s="34" t="s">
        <v>7</v>
      </c>
      <c r="N1" s="34" t="s">
        <v>8</v>
      </c>
      <c r="O1" s="34" t="s">
        <v>25</v>
      </c>
      <c r="P1" s="34" t="s">
        <v>26</v>
      </c>
      <c r="Q1" s="34" t="s">
        <v>27</v>
      </c>
      <c r="R1" s="34" t="s">
        <v>9</v>
      </c>
      <c r="S1" s="40" t="s">
        <v>227</v>
      </c>
    </row>
    <row r="2" spans="1:30" ht="15.75" customHeight="1" x14ac:dyDescent="0.15">
      <c r="A2" s="126">
        <v>44425</v>
      </c>
      <c r="B2" s="41"/>
      <c r="C2" s="41" t="s">
        <v>11</v>
      </c>
      <c r="D2" s="41"/>
      <c r="E2" s="41">
        <f t="shared" ref="E2:E47" si="0">MAX(O2,P2,Q2)</f>
        <v>7.3580017089850003</v>
      </c>
      <c r="F2" s="40">
        <f t="shared" ref="F2:F47" si="1">SUM(G2:I2)</f>
        <v>7</v>
      </c>
      <c r="G2" s="41">
        <v>0</v>
      </c>
      <c r="H2" s="118">
        <v>7</v>
      </c>
      <c r="I2" s="41">
        <v>0</v>
      </c>
      <c r="J2" s="41">
        <v>0</v>
      </c>
      <c r="K2" s="118">
        <v>289.8</v>
      </c>
      <c r="L2" s="41">
        <v>0</v>
      </c>
      <c r="M2" s="118">
        <v>282.44199829101501</v>
      </c>
      <c r="N2" s="118">
        <v>0.77371609475966996</v>
      </c>
      <c r="O2" s="40">
        <v>0</v>
      </c>
      <c r="P2" s="40">
        <f t="shared" ref="P2:P21" si="2">K:K-M:M</f>
        <v>7.3580017089850003</v>
      </c>
      <c r="Q2" s="40">
        <v>0</v>
      </c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</row>
    <row r="3" spans="1:30" ht="15.75" customHeight="1" x14ac:dyDescent="0.15">
      <c r="A3" s="132">
        <v>44377</v>
      </c>
      <c r="C3" s="41" t="s">
        <v>11</v>
      </c>
      <c r="E3" s="41">
        <f t="shared" si="0"/>
        <v>14.08300292968795</v>
      </c>
      <c r="F3" s="40">
        <f t="shared" si="1"/>
        <v>15</v>
      </c>
      <c r="G3" s="40">
        <v>5</v>
      </c>
      <c r="H3" s="40">
        <v>10</v>
      </c>
      <c r="I3" s="41">
        <v>0</v>
      </c>
      <c r="J3" s="40">
        <v>282.89999999999998</v>
      </c>
      <c r="K3" s="40">
        <v>291.89999999999998</v>
      </c>
      <c r="L3" s="41">
        <v>0</v>
      </c>
      <c r="M3" s="40">
        <v>277.81699707031203</v>
      </c>
      <c r="N3" s="40">
        <v>0.92952226266822002</v>
      </c>
      <c r="O3" s="40">
        <f>J:J-M:M</f>
        <v>5.0830029296879502</v>
      </c>
      <c r="P3" s="40">
        <f t="shared" si="2"/>
        <v>14.08300292968795</v>
      </c>
      <c r="Q3" s="40">
        <v>0</v>
      </c>
      <c r="R3" s="41"/>
    </row>
    <row r="4" spans="1:30" ht="15.75" customHeight="1" x14ac:dyDescent="0.15">
      <c r="A4" s="33">
        <v>44233</v>
      </c>
      <c r="C4" s="41" t="s">
        <v>11</v>
      </c>
      <c r="E4" s="41">
        <f t="shared" si="0"/>
        <v>14.544999694825009</v>
      </c>
      <c r="F4" s="40">
        <f t="shared" si="1"/>
        <v>7</v>
      </c>
      <c r="G4" s="40">
        <v>2</v>
      </c>
      <c r="H4" s="40">
        <v>5</v>
      </c>
      <c r="I4" s="41">
        <v>0</v>
      </c>
      <c r="J4" s="40">
        <v>256.60000000000002</v>
      </c>
      <c r="K4" s="40">
        <v>267.5</v>
      </c>
      <c r="L4" s="41">
        <v>0</v>
      </c>
      <c r="M4" s="40">
        <v>252.95500030517499</v>
      </c>
      <c r="N4" s="40">
        <v>1.0260972639614001</v>
      </c>
      <c r="O4" s="40">
        <f>J:J-M:M</f>
        <v>3.6449996948250316</v>
      </c>
      <c r="P4" s="40">
        <f t="shared" si="2"/>
        <v>14.544999694825009</v>
      </c>
      <c r="Q4" s="40">
        <v>0</v>
      </c>
      <c r="R4" s="41"/>
    </row>
    <row r="5" spans="1:30" ht="15.75" customHeight="1" x14ac:dyDescent="0.15">
      <c r="A5" s="132">
        <v>43954</v>
      </c>
      <c r="C5" s="41" t="s">
        <v>11</v>
      </c>
      <c r="E5" s="41">
        <f t="shared" si="0"/>
        <v>7.6336361971769975</v>
      </c>
      <c r="F5" s="40">
        <f t="shared" si="1"/>
        <v>5</v>
      </c>
      <c r="G5" s="40">
        <v>0</v>
      </c>
      <c r="H5" s="40">
        <v>5</v>
      </c>
      <c r="I5" s="41">
        <v>0</v>
      </c>
      <c r="J5" s="40">
        <v>0</v>
      </c>
      <c r="K5" s="49">
        <v>277.8</v>
      </c>
      <c r="L5" s="41">
        <v>0</v>
      </c>
      <c r="M5" s="40">
        <v>270.16636380282301</v>
      </c>
      <c r="N5" s="40">
        <v>0.678404400928873</v>
      </c>
      <c r="O5" s="40">
        <v>0</v>
      </c>
      <c r="P5" s="40">
        <f t="shared" si="2"/>
        <v>7.6336361971769975</v>
      </c>
      <c r="Q5" s="40">
        <v>0</v>
      </c>
      <c r="R5" s="41"/>
    </row>
    <row r="6" spans="1:30" ht="15.75" customHeight="1" x14ac:dyDescent="0.15">
      <c r="A6" s="132">
        <v>43890</v>
      </c>
      <c r="C6" s="41" t="s">
        <v>11</v>
      </c>
      <c r="E6" s="41">
        <f t="shared" si="0"/>
        <v>4.5054557106720381</v>
      </c>
      <c r="F6" s="40">
        <f t="shared" si="1"/>
        <v>3</v>
      </c>
      <c r="G6" s="40">
        <v>0</v>
      </c>
      <c r="H6" s="40">
        <v>3</v>
      </c>
      <c r="I6" s="41">
        <v>0</v>
      </c>
      <c r="J6" s="40">
        <v>0</v>
      </c>
      <c r="K6" s="49">
        <v>268.3</v>
      </c>
      <c r="L6" s="41">
        <v>0</v>
      </c>
      <c r="M6" s="40">
        <v>263.79454428932797</v>
      </c>
      <c r="N6" s="40">
        <v>0.66014260713315498</v>
      </c>
      <c r="O6" s="40">
        <v>0</v>
      </c>
      <c r="P6" s="40">
        <f t="shared" si="2"/>
        <v>4.5054557106720381</v>
      </c>
      <c r="Q6" s="40">
        <v>0</v>
      </c>
      <c r="R6" s="41" t="s">
        <v>226</v>
      </c>
    </row>
    <row r="7" spans="1:30" ht="15.75" customHeight="1" x14ac:dyDescent="0.15">
      <c r="A7" s="132">
        <v>43698</v>
      </c>
      <c r="C7" s="41" t="s">
        <v>11</v>
      </c>
      <c r="E7" s="41">
        <f t="shared" si="0"/>
        <v>12.783999328613959</v>
      </c>
      <c r="F7" s="40">
        <f t="shared" si="1"/>
        <v>19</v>
      </c>
      <c r="G7" s="40">
        <v>0</v>
      </c>
      <c r="H7" s="40">
        <v>19</v>
      </c>
      <c r="I7" s="41">
        <v>0</v>
      </c>
      <c r="J7" s="40">
        <v>0</v>
      </c>
      <c r="K7" s="49">
        <v>289.89999999999998</v>
      </c>
      <c r="L7" s="41">
        <v>0</v>
      </c>
      <c r="M7" s="40">
        <v>277.11600067138602</v>
      </c>
      <c r="N7" s="40">
        <v>1.0949611805436399</v>
      </c>
      <c r="O7" s="40">
        <v>0</v>
      </c>
      <c r="P7" s="40">
        <f t="shared" si="2"/>
        <v>12.783999328613959</v>
      </c>
      <c r="Q7" s="40">
        <v>0</v>
      </c>
      <c r="R7" s="41"/>
    </row>
    <row r="8" spans="1:30" ht="15.75" customHeight="1" x14ac:dyDescent="0.15">
      <c r="A8" s="132">
        <v>43625</v>
      </c>
      <c r="C8" s="41" t="s">
        <v>11</v>
      </c>
      <c r="E8" s="41">
        <f t="shared" si="0"/>
        <v>14.425000610351958</v>
      </c>
      <c r="F8" s="40">
        <f t="shared" si="1"/>
        <v>14</v>
      </c>
      <c r="G8" s="40">
        <v>2</v>
      </c>
      <c r="H8" s="40">
        <v>9</v>
      </c>
      <c r="I8" s="40">
        <v>3</v>
      </c>
      <c r="J8" s="40">
        <v>275.89999999999998</v>
      </c>
      <c r="K8" s="40">
        <v>286.89999999999998</v>
      </c>
      <c r="L8" s="40">
        <v>278</v>
      </c>
      <c r="M8" s="40">
        <v>272.47499938964802</v>
      </c>
      <c r="N8" s="40">
        <v>0.49585873501192201</v>
      </c>
      <c r="O8" s="40">
        <f>J:J-M:M</f>
        <v>3.4250006103519581</v>
      </c>
      <c r="P8" s="40">
        <f t="shared" si="2"/>
        <v>14.425000610351958</v>
      </c>
      <c r="Q8" s="40">
        <f>L:L-M:M</f>
        <v>5.5250006103519809</v>
      </c>
      <c r="R8" s="41"/>
    </row>
    <row r="9" spans="1:30" ht="15.75" customHeight="1" x14ac:dyDescent="0.15">
      <c r="A9" s="132">
        <v>43602</v>
      </c>
      <c r="C9" s="41" t="s">
        <v>11</v>
      </c>
      <c r="E9" s="41">
        <f t="shared" si="0"/>
        <v>13.129089632902037</v>
      </c>
      <c r="F9" s="40">
        <f t="shared" si="1"/>
        <v>10</v>
      </c>
      <c r="G9" s="40">
        <v>0</v>
      </c>
      <c r="H9" s="40">
        <v>8</v>
      </c>
      <c r="I9" s="40">
        <v>2</v>
      </c>
      <c r="J9" s="40">
        <v>0</v>
      </c>
      <c r="K9" s="40">
        <v>284.60000000000002</v>
      </c>
      <c r="L9" s="40">
        <v>274.89999999999998</v>
      </c>
      <c r="M9" s="40">
        <v>271.47091036709799</v>
      </c>
      <c r="N9" s="40">
        <v>0.48361437511845601</v>
      </c>
      <c r="O9" s="40">
        <v>0</v>
      </c>
      <c r="P9" s="40">
        <f t="shared" si="2"/>
        <v>13.129089632902037</v>
      </c>
      <c r="Q9" s="40">
        <f>L:L-M:M</f>
        <v>3.4290896329019915</v>
      </c>
      <c r="R9" s="41"/>
    </row>
    <row r="10" spans="1:30" ht="15.75" customHeight="1" x14ac:dyDescent="0.15">
      <c r="A10" s="132">
        <v>43417</v>
      </c>
      <c r="C10" s="41" t="s">
        <v>11</v>
      </c>
      <c r="E10" s="41">
        <f t="shared" si="0"/>
        <v>13.828997802734989</v>
      </c>
      <c r="F10" s="40">
        <f t="shared" si="1"/>
        <v>10</v>
      </c>
      <c r="G10" s="40">
        <v>1</v>
      </c>
      <c r="H10" s="40">
        <v>8</v>
      </c>
      <c r="I10" s="40">
        <v>1</v>
      </c>
      <c r="J10" s="40">
        <v>270.2</v>
      </c>
      <c r="K10" s="40">
        <v>280.2</v>
      </c>
      <c r="L10" s="40">
        <v>270.7</v>
      </c>
      <c r="M10" s="40">
        <v>266.371002197265</v>
      </c>
      <c r="N10" s="40">
        <v>0.499459409016352</v>
      </c>
      <c r="O10" s="40">
        <f>J:J-M:M</f>
        <v>3.8289978027349889</v>
      </c>
      <c r="P10" s="40">
        <f t="shared" si="2"/>
        <v>13.828997802734989</v>
      </c>
      <c r="Q10" s="40">
        <f>L:L-M:M</f>
        <v>4.3289978027349889</v>
      </c>
      <c r="R10" s="41"/>
    </row>
    <row r="11" spans="1:30" ht="15.75" customHeight="1" x14ac:dyDescent="0.15">
      <c r="A11" s="132">
        <v>43337</v>
      </c>
      <c r="C11" s="41" t="s">
        <v>11</v>
      </c>
      <c r="E11" s="41">
        <f t="shared" si="0"/>
        <v>11.653999633789965</v>
      </c>
      <c r="F11" s="40">
        <f t="shared" si="1"/>
        <v>17</v>
      </c>
      <c r="G11" s="40">
        <v>2</v>
      </c>
      <c r="H11" s="40">
        <v>14</v>
      </c>
      <c r="I11" s="40">
        <v>1</v>
      </c>
      <c r="J11" s="40">
        <v>281.3</v>
      </c>
      <c r="K11" s="40">
        <v>289.2</v>
      </c>
      <c r="L11" s="40">
        <v>282.60000000000002</v>
      </c>
      <c r="M11" s="40">
        <v>277.54600036621002</v>
      </c>
      <c r="N11" s="40">
        <v>0.81233309979312196</v>
      </c>
      <c r="O11" s="40">
        <f>J:J-M:M</f>
        <v>3.7539996337899879</v>
      </c>
      <c r="P11" s="40">
        <f t="shared" si="2"/>
        <v>11.653999633789965</v>
      </c>
      <c r="Q11" s="40">
        <f>L:L-M:M</f>
        <v>5.0539996337899993</v>
      </c>
      <c r="R11" s="41"/>
    </row>
    <row r="12" spans="1:30" ht="15.75" customHeight="1" x14ac:dyDescent="0.15">
      <c r="A12" s="132">
        <v>43250</v>
      </c>
      <c r="C12" s="41" t="s">
        <v>11</v>
      </c>
      <c r="E12" s="41">
        <f t="shared" si="0"/>
        <v>8.257272338868006</v>
      </c>
      <c r="F12" s="40">
        <f t="shared" si="1"/>
        <v>7</v>
      </c>
      <c r="G12" s="40">
        <v>2</v>
      </c>
      <c r="H12" s="40">
        <v>5</v>
      </c>
      <c r="I12" s="40">
        <v>0</v>
      </c>
      <c r="J12" s="40">
        <v>279.2</v>
      </c>
      <c r="K12" s="40">
        <v>282.8</v>
      </c>
      <c r="L12" s="40">
        <v>0</v>
      </c>
      <c r="M12" s="40">
        <v>274.54272766113201</v>
      </c>
      <c r="N12" s="40">
        <v>0.47701090538296498</v>
      </c>
      <c r="O12" s="40">
        <f>J:J-M:M</f>
        <v>4.6572723388679833</v>
      </c>
      <c r="P12" s="40">
        <f t="shared" si="2"/>
        <v>8.257272338868006</v>
      </c>
      <c r="Q12" s="40">
        <v>0</v>
      </c>
      <c r="R12" s="41"/>
    </row>
    <row r="13" spans="1:30" ht="15.75" customHeight="1" x14ac:dyDescent="0.15">
      <c r="A13" s="145">
        <v>43186</v>
      </c>
      <c r="C13" s="41" t="s">
        <v>11</v>
      </c>
      <c r="E13" s="41">
        <f t="shared" si="0"/>
        <v>5.5407086127630123</v>
      </c>
      <c r="F13" s="40">
        <f t="shared" si="1"/>
        <v>9</v>
      </c>
      <c r="G13" s="40">
        <v>2</v>
      </c>
      <c r="H13" s="40">
        <v>7</v>
      </c>
      <c r="I13" s="40">
        <v>0</v>
      </c>
      <c r="J13" s="40">
        <v>266.60000000000002</v>
      </c>
      <c r="K13" s="40">
        <v>268.3</v>
      </c>
      <c r="L13" s="40">
        <v>0</v>
      </c>
      <c r="M13" s="40">
        <v>262.759291387237</v>
      </c>
      <c r="N13" s="40">
        <v>1.2812925628504499</v>
      </c>
      <c r="O13" s="40">
        <f>J:J-M:M</f>
        <v>3.8407086127630237</v>
      </c>
      <c r="P13" s="40">
        <f t="shared" si="2"/>
        <v>5.5407086127630123</v>
      </c>
      <c r="Q13" s="40">
        <v>0</v>
      </c>
      <c r="R13" s="41" t="s">
        <v>225</v>
      </c>
    </row>
    <row r="14" spans="1:30" ht="15.75" customHeight="1" x14ac:dyDescent="0.15">
      <c r="A14" s="132">
        <v>42985</v>
      </c>
      <c r="C14" s="41" t="s">
        <v>11</v>
      </c>
      <c r="E14" s="41">
        <f t="shared" si="0"/>
        <v>8.4329980468750136</v>
      </c>
      <c r="F14" s="40">
        <f t="shared" si="1"/>
        <v>8</v>
      </c>
      <c r="G14" s="40">
        <v>0</v>
      </c>
      <c r="H14" s="40">
        <v>8</v>
      </c>
      <c r="I14" s="40">
        <v>0</v>
      </c>
      <c r="J14" s="40">
        <v>0</v>
      </c>
      <c r="K14" s="40">
        <v>288.8</v>
      </c>
      <c r="L14" s="40">
        <v>0</v>
      </c>
      <c r="M14" s="40">
        <v>280.367001953125</v>
      </c>
      <c r="N14" s="40">
        <v>0.904107297792206</v>
      </c>
      <c r="O14" s="40">
        <v>0</v>
      </c>
      <c r="P14" s="40">
        <f t="shared" si="2"/>
        <v>8.4329980468750136</v>
      </c>
      <c r="Q14" s="40">
        <v>0</v>
      </c>
      <c r="R14" s="41"/>
    </row>
    <row r="15" spans="1:30" ht="15.75" customHeight="1" x14ac:dyDescent="0.15">
      <c r="A15" s="132">
        <v>42514</v>
      </c>
      <c r="C15" s="41" t="s">
        <v>11</v>
      </c>
      <c r="E15" s="41">
        <f t="shared" si="0"/>
        <v>6.7499957275400106</v>
      </c>
      <c r="F15" s="40">
        <f t="shared" si="1"/>
        <v>9</v>
      </c>
      <c r="G15" s="40">
        <v>0</v>
      </c>
      <c r="H15" s="40">
        <v>9</v>
      </c>
      <c r="I15" s="40">
        <v>0</v>
      </c>
      <c r="J15" s="40">
        <v>0</v>
      </c>
      <c r="K15" s="40">
        <v>277.5</v>
      </c>
      <c r="L15" s="40">
        <v>0</v>
      </c>
      <c r="M15" s="40">
        <v>270.75000427245999</v>
      </c>
      <c r="N15" s="40">
        <v>0.69821226448044704</v>
      </c>
      <c r="O15" s="40">
        <v>0</v>
      </c>
      <c r="P15" s="40">
        <f t="shared" si="2"/>
        <v>6.7499957275400106</v>
      </c>
      <c r="Q15" s="40">
        <v>0</v>
      </c>
      <c r="R15" s="41" t="s">
        <v>224</v>
      </c>
    </row>
    <row r="16" spans="1:30" ht="15.75" customHeight="1" x14ac:dyDescent="0.15">
      <c r="A16" s="132">
        <v>42473</v>
      </c>
      <c r="C16" s="41" t="s">
        <v>11</v>
      </c>
      <c r="E16" s="41">
        <f t="shared" si="0"/>
        <v>5.1372747247870052</v>
      </c>
      <c r="F16" s="40">
        <f t="shared" si="1"/>
        <v>3</v>
      </c>
      <c r="G16" s="40">
        <v>0</v>
      </c>
      <c r="H16" s="40">
        <v>3</v>
      </c>
      <c r="I16" s="40">
        <v>0</v>
      </c>
      <c r="J16" s="40">
        <v>0</v>
      </c>
      <c r="K16" s="40">
        <v>267.5</v>
      </c>
      <c r="L16" s="40">
        <v>0</v>
      </c>
      <c r="M16" s="40">
        <v>262.36272527521299</v>
      </c>
      <c r="N16" s="40">
        <v>0.61420451939912901</v>
      </c>
      <c r="O16" s="40">
        <v>0</v>
      </c>
      <c r="P16" s="40">
        <f t="shared" si="2"/>
        <v>5.1372747247870052</v>
      </c>
      <c r="Q16" s="40">
        <v>0</v>
      </c>
      <c r="R16" s="41" t="s">
        <v>223</v>
      </c>
    </row>
    <row r="17" spans="1:18" ht="15.75" customHeight="1" x14ac:dyDescent="0.15">
      <c r="A17" s="132">
        <v>42409</v>
      </c>
      <c r="C17" s="41" t="s">
        <v>11</v>
      </c>
      <c r="E17" s="41">
        <f t="shared" si="0"/>
        <v>10.44636383056698</v>
      </c>
      <c r="F17" s="40">
        <f t="shared" si="1"/>
        <v>18</v>
      </c>
      <c r="G17" s="40">
        <v>9</v>
      </c>
      <c r="H17" s="40">
        <v>9</v>
      </c>
      <c r="I17" s="40">
        <v>0</v>
      </c>
      <c r="J17" s="40">
        <v>263.89999999999998</v>
      </c>
      <c r="K17" s="40">
        <v>263.7</v>
      </c>
      <c r="L17" s="40">
        <v>0</v>
      </c>
      <c r="M17" s="40">
        <v>253.453636169433</v>
      </c>
      <c r="N17" s="40">
        <v>0.90168360171164097</v>
      </c>
      <c r="O17" s="40">
        <f>J:J-M:M</f>
        <v>10.44636383056698</v>
      </c>
      <c r="P17" s="40">
        <f t="shared" si="2"/>
        <v>10.246363830566992</v>
      </c>
      <c r="Q17" s="40">
        <v>0</v>
      </c>
      <c r="R17" s="41"/>
    </row>
    <row r="18" spans="1:18" ht="15.75" customHeight="1" x14ac:dyDescent="0.15">
      <c r="A18" s="132">
        <v>42210</v>
      </c>
      <c r="C18" s="41" t="s">
        <v>11</v>
      </c>
      <c r="E18" s="41">
        <f t="shared" si="0"/>
        <v>12.963999633789967</v>
      </c>
      <c r="F18" s="40">
        <f t="shared" si="1"/>
        <v>11</v>
      </c>
      <c r="G18" s="40">
        <v>0</v>
      </c>
      <c r="H18" s="40">
        <v>11</v>
      </c>
      <c r="I18" s="40">
        <v>0</v>
      </c>
      <c r="J18" s="40">
        <v>0</v>
      </c>
      <c r="K18" s="40">
        <v>294.7</v>
      </c>
      <c r="L18" s="40">
        <v>0</v>
      </c>
      <c r="M18" s="40">
        <v>281.73600036621002</v>
      </c>
      <c r="N18" s="40">
        <v>1.25407444610637</v>
      </c>
      <c r="O18" s="40">
        <v>0</v>
      </c>
      <c r="P18" s="40">
        <f t="shared" si="2"/>
        <v>12.963999633789967</v>
      </c>
      <c r="Q18" s="40">
        <v>0</v>
      </c>
      <c r="R18" s="41"/>
    </row>
    <row r="19" spans="1:18" ht="15.75" customHeight="1" x14ac:dyDescent="0.15">
      <c r="A19" s="132">
        <v>42025</v>
      </c>
      <c r="C19" s="41" t="s">
        <v>11</v>
      </c>
      <c r="E19" s="41">
        <f t="shared" si="0"/>
        <v>8.8529995727539585</v>
      </c>
      <c r="F19" s="40">
        <f t="shared" si="1"/>
        <v>15</v>
      </c>
      <c r="G19" s="40">
        <v>4</v>
      </c>
      <c r="H19" s="40">
        <v>3</v>
      </c>
      <c r="I19" s="40">
        <v>8</v>
      </c>
      <c r="J19" s="40">
        <v>269.39999999999998</v>
      </c>
      <c r="K19" s="40">
        <v>265.3</v>
      </c>
      <c r="L19" s="40">
        <v>263.60000000000002</v>
      </c>
      <c r="M19" s="40">
        <v>260.54700042724602</v>
      </c>
      <c r="N19" s="40">
        <v>0.61942851091258799</v>
      </c>
      <c r="O19" s="40">
        <f>J:J-M:M</f>
        <v>8.8529995727539585</v>
      </c>
      <c r="P19" s="40">
        <f t="shared" si="2"/>
        <v>4.7529995727539927</v>
      </c>
      <c r="Q19" s="40">
        <f>L:L-M:M</f>
        <v>3.052999572754004</v>
      </c>
      <c r="R19" s="41"/>
    </row>
    <row r="20" spans="1:18" ht="15.75" customHeight="1" x14ac:dyDescent="0.15">
      <c r="A20" s="132">
        <v>41897</v>
      </c>
      <c r="C20" s="41" t="s">
        <v>11</v>
      </c>
      <c r="E20" s="41">
        <f t="shared" si="0"/>
        <v>14.324998474122026</v>
      </c>
      <c r="F20" s="40">
        <f t="shared" si="1"/>
        <v>14</v>
      </c>
      <c r="G20" s="40">
        <v>0</v>
      </c>
      <c r="H20" s="40">
        <v>12</v>
      </c>
      <c r="I20" s="40">
        <v>2</v>
      </c>
      <c r="J20" s="40">
        <v>0</v>
      </c>
      <c r="K20" s="40">
        <v>291</v>
      </c>
      <c r="L20" s="40">
        <v>279.2</v>
      </c>
      <c r="M20" s="40">
        <v>276.67500152587797</v>
      </c>
      <c r="N20" s="40">
        <v>0.47526143165892498</v>
      </c>
      <c r="O20" s="40">
        <v>0</v>
      </c>
      <c r="P20" s="40">
        <f t="shared" si="2"/>
        <v>14.324998474122026</v>
      </c>
      <c r="Q20" s="40">
        <f>L:L-M:M</f>
        <v>2.5249984741220146</v>
      </c>
      <c r="R20" s="41"/>
    </row>
    <row r="21" spans="1:18" ht="15.75" customHeight="1" x14ac:dyDescent="0.15">
      <c r="A21" s="132">
        <v>41842</v>
      </c>
      <c r="C21" s="41" t="s">
        <v>11</v>
      </c>
      <c r="E21" s="41">
        <f t="shared" si="0"/>
        <v>12.988181374290036</v>
      </c>
      <c r="F21" s="40">
        <f t="shared" si="1"/>
        <v>11</v>
      </c>
      <c r="G21" s="40">
        <v>0</v>
      </c>
      <c r="H21" s="40">
        <v>11</v>
      </c>
      <c r="I21" s="40">
        <v>0</v>
      </c>
      <c r="J21" s="40">
        <v>0</v>
      </c>
      <c r="K21" s="40">
        <v>291.8</v>
      </c>
      <c r="L21" s="40">
        <v>0</v>
      </c>
      <c r="M21" s="40">
        <v>278.81181862570998</v>
      </c>
      <c r="N21" s="40">
        <v>0.97735580942795997</v>
      </c>
      <c r="O21" s="40">
        <v>0</v>
      </c>
      <c r="P21" s="40">
        <f t="shared" si="2"/>
        <v>12.988181374290036</v>
      </c>
      <c r="Q21" s="40">
        <v>0</v>
      </c>
      <c r="R21" s="41"/>
    </row>
    <row r="22" spans="1:18" ht="15.75" customHeight="1" x14ac:dyDescent="0.15">
      <c r="A22" s="132">
        <v>41545</v>
      </c>
      <c r="C22" s="41" t="s">
        <v>11</v>
      </c>
      <c r="E22" s="41">
        <f t="shared" si="0"/>
        <v>7.7460006713869802</v>
      </c>
      <c r="F22" s="40">
        <f t="shared" si="1"/>
        <v>15</v>
      </c>
      <c r="G22" s="40">
        <v>2</v>
      </c>
      <c r="H22" s="40">
        <v>13</v>
      </c>
      <c r="I22" s="40">
        <v>0</v>
      </c>
      <c r="J22" s="40">
        <v>278.3</v>
      </c>
      <c r="K22" s="40">
        <v>0</v>
      </c>
      <c r="L22" s="40">
        <v>282.89999999999998</v>
      </c>
      <c r="M22" s="40">
        <v>275.153999328613</v>
      </c>
      <c r="N22" s="40">
        <v>0.75689280713902796</v>
      </c>
      <c r="O22" s="40">
        <f>J:J-M:M</f>
        <v>3.1460006713870143</v>
      </c>
      <c r="P22" s="40">
        <v>0</v>
      </c>
      <c r="Q22" s="40">
        <f>L:L-M:M</f>
        <v>7.7460006713869802</v>
      </c>
      <c r="R22" s="41"/>
    </row>
    <row r="23" spans="1:18" ht="15.75" customHeight="1" x14ac:dyDescent="0.15">
      <c r="A23" s="132">
        <v>41401</v>
      </c>
      <c r="C23" s="41" t="s">
        <v>11</v>
      </c>
      <c r="E23" s="41">
        <f t="shared" si="0"/>
        <v>5.1663649125540019</v>
      </c>
      <c r="F23" s="40">
        <f t="shared" si="1"/>
        <v>5</v>
      </c>
      <c r="G23" s="40">
        <v>0</v>
      </c>
      <c r="H23" s="40">
        <v>4</v>
      </c>
      <c r="I23" s="40">
        <v>1</v>
      </c>
      <c r="J23" s="40">
        <v>0</v>
      </c>
      <c r="K23" s="40">
        <v>275.89999999999998</v>
      </c>
      <c r="L23" s="40">
        <v>272.8</v>
      </c>
      <c r="M23" s="40">
        <v>270.73363508744598</v>
      </c>
      <c r="N23" s="40">
        <v>0.80884586250208701</v>
      </c>
      <c r="O23" s="40">
        <v>0</v>
      </c>
      <c r="P23" s="40">
        <f t="shared" ref="P23:P33" si="3">K:K-M:M</f>
        <v>5.1663649125540019</v>
      </c>
      <c r="Q23" s="40">
        <f>L:L-M:M</f>
        <v>2.066364912554036</v>
      </c>
      <c r="R23" s="41"/>
    </row>
    <row r="24" spans="1:18" ht="15.75" customHeight="1" x14ac:dyDescent="0.15">
      <c r="A24" s="132">
        <v>41378</v>
      </c>
      <c r="C24" s="41" t="s">
        <v>11</v>
      </c>
      <c r="E24" s="41">
        <f t="shared" si="0"/>
        <v>12.821698573850995</v>
      </c>
      <c r="F24" s="40">
        <f t="shared" si="1"/>
        <v>18</v>
      </c>
      <c r="G24" s="40">
        <v>6</v>
      </c>
      <c r="H24" s="40">
        <v>12</v>
      </c>
      <c r="I24" s="40">
        <v>0</v>
      </c>
      <c r="J24" s="40">
        <v>266.89999999999998</v>
      </c>
      <c r="K24" s="40">
        <v>274.3</v>
      </c>
      <c r="L24" s="40">
        <v>0</v>
      </c>
      <c r="M24" s="40">
        <v>261.47830142614902</v>
      </c>
      <c r="N24" s="40">
        <v>0.568846357817826</v>
      </c>
      <c r="O24" s="40">
        <f>J:J-M:M</f>
        <v>5.4216985738509607</v>
      </c>
      <c r="P24" s="40">
        <f t="shared" si="3"/>
        <v>12.821698573850995</v>
      </c>
      <c r="Q24" s="40">
        <v>0</v>
      </c>
      <c r="R24" s="41" t="s">
        <v>222</v>
      </c>
    </row>
    <row r="25" spans="1:18" ht="15.75" customHeight="1" x14ac:dyDescent="0.15">
      <c r="A25" s="132">
        <v>41209</v>
      </c>
      <c r="C25" s="41" t="s">
        <v>11</v>
      </c>
      <c r="E25" s="41">
        <f t="shared" si="0"/>
        <v>11.688998413085983</v>
      </c>
      <c r="F25" s="40">
        <f t="shared" si="1"/>
        <v>11</v>
      </c>
      <c r="G25" s="40">
        <v>0</v>
      </c>
      <c r="H25" s="40">
        <v>10</v>
      </c>
      <c r="I25" s="40">
        <v>1</v>
      </c>
      <c r="J25" s="40">
        <v>0</v>
      </c>
      <c r="K25" s="40">
        <v>280.2</v>
      </c>
      <c r="L25" s="40">
        <v>271.89999999999998</v>
      </c>
      <c r="M25" s="40">
        <v>268.51100158691401</v>
      </c>
      <c r="N25" s="40">
        <v>0.79207219040205901</v>
      </c>
      <c r="O25" s="40">
        <v>0</v>
      </c>
      <c r="P25" s="40">
        <f t="shared" si="3"/>
        <v>11.688998413085983</v>
      </c>
      <c r="Q25" s="40">
        <f>L:L-M:M</f>
        <v>3.3889984130859716</v>
      </c>
      <c r="R25" s="41"/>
    </row>
    <row r="26" spans="1:18" ht="15.75" customHeight="1" x14ac:dyDescent="0.15">
      <c r="A26" s="132">
        <v>41177</v>
      </c>
      <c r="C26" s="41" t="s">
        <v>11</v>
      </c>
      <c r="E26" s="41">
        <f t="shared" si="0"/>
        <v>12.280908203125023</v>
      </c>
      <c r="F26" s="40">
        <f t="shared" si="1"/>
        <v>12</v>
      </c>
      <c r="G26" s="40">
        <v>2</v>
      </c>
      <c r="H26" s="40">
        <v>9</v>
      </c>
      <c r="I26" s="40">
        <v>1</v>
      </c>
      <c r="J26" s="40">
        <v>275.8</v>
      </c>
      <c r="K26" s="40">
        <v>285.10000000000002</v>
      </c>
      <c r="L26" s="40">
        <v>276.39999999999998</v>
      </c>
      <c r="M26" s="40">
        <v>272.819091796875</v>
      </c>
      <c r="N26" s="40">
        <v>0.51017004625653395</v>
      </c>
      <c r="O26" s="40">
        <f>J:J-M:M</f>
        <v>2.9809082031250114</v>
      </c>
      <c r="P26" s="40">
        <f t="shared" si="3"/>
        <v>12.280908203125023</v>
      </c>
      <c r="Q26" s="40">
        <f>L:L-M:M</f>
        <v>3.5809082031249773</v>
      </c>
      <c r="R26" s="41"/>
    </row>
    <row r="27" spans="1:18" ht="15.75" customHeight="1" x14ac:dyDescent="0.15">
      <c r="A27" s="132">
        <v>41145</v>
      </c>
      <c r="C27" s="41" t="s">
        <v>11</v>
      </c>
      <c r="E27" s="41">
        <f t="shared" si="0"/>
        <v>7.7214290696750254</v>
      </c>
      <c r="F27" s="40">
        <f t="shared" si="1"/>
        <v>11</v>
      </c>
      <c r="G27" s="40">
        <v>0</v>
      </c>
      <c r="H27" s="40">
        <v>11</v>
      </c>
      <c r="I27" s="40">
        <v>0</v>
      </c>
      <c r="J27" s="40">
        <v>0</v>
      </c>
      <c r="K27" s="40">
        <v>288.3</v>
      </c>
      <c r="L27" s="40">
        <v>0</v>
      </c>
      <c r="M27" s="40">
        <v>280.57857093032499</v>
      </c>
      <c r="N27" s="40">
        <v>0.60309494226597704</v>
      </c>
      <c r="O27" s="40">
        <v>0</v>
      </c>
      <c r="P27" s="40">
        <f t="shared" si="3"/>
        <v>7.7214290696750254</v>
      </c>
      <c r="Q27" s="40">
        <v>0</v>
      </c>
      <c r="R27" s="41"/>
    </row>
    <row r="28" spans="1:18" ht="15.75" customHeight="1" x14ac:dyDescent="0.15">
      <c r="A28" s="132">
        <v>41049</v>
      </c>
      <c r="C28" s="41" t="s">
        <v>11</v>
      </c>
      <c r="E28" s="41">
        <f t="shared" si="0"/>
        <v>10.103999023438007</v>
      </c>
      <c r="F28" s="40">
        <f t="shared" si="1"/>
        <v>14</v>
      </c>
      <c r="G28" s="40">
        <v>0</v>
      </c>
      <c r="H28" s="40">
        <v>12</v>
      </c>
      <c r="I28" s="40">
        <v>2</v>
      </c>
      <c r="J28" s="40">
        <v>0</v>
      </c>
      <c r="K28" s="40">
        <v>282.5</v>
      </c>
      <c r="L28" s="40">
        <v>276.3</v>
      </c>
      <c r="M28" s="40">
        <v>272.39600097656199</v>
      </c>
      <c r="N28" s="40">
        <v>0.56372314850287897</v>
      </c>
      <c r="O28" s="40">
        <v>0</v>
      </c>
      <c r="P28" s="40">
        <f t="shared" si="3"/>
        <v>10.103999023438007</v>
      </c>
      <c r="Q28" s="40">
        <f>L:L-M:M</f>
        <v>3.9039990234380184</v>
      </c>
      <c r="R28" s="41"/>
    </row>
    <row r="29" spans="1:18" ht="15.75" customHeight="1" x14ac:dyDescent="0.15">
      <c r="A29" s="132">
        <v>40905</v>
      </c>
      <c r="C29" s="41" t="s">
        <v>11</v>
      </c>
      <c r="E29" s="41">
        <f t="shared" si="0"/>
        <v>10.087271673029989</v>
      </c>
      <c r="F29" s="40">
        <f t="shared" si="1"/>
        <v>7</v>
      </c>
      <c r="G29" s="40">
        <v>0</v>
      </c>
      <c r="H29" s="40">
        <v>7</v>
      </c>
      <c r="I29" s="40">
        <v>0</v>
      </c>
      <c r="J29" s="40">
        <v>0</v>
      </c>
      <c r="K29" s="40">
        <v>272.39999999999998</v>
      </c>
      <c r="L29" s="40">
        <v>0</v>
      </c>
      <c r="M29" s="40">
        <v>262.31272832696999</v>
      </c>
      <c r="N29" s="40">
        <v>0.50974379181372897</v>
      </c>
      <c r="O29" s="40">
        <v>0</v>
      </c>
      <c r="P29" s="40">
        <f t="shared" si="3"/>
        <v>10.087271673029989</v>
      </c>
      <c r="Q29" s="40">
        <v>0</v>
      </c>
      <c r="R29" s="41"/>
    </row>
    <row r="30" spans="1:18" ht="15.75" customHeight="1" x14ac:dyDescent="0.15">
      <c r="A30" s="132">
        <v>40697</v>
      </c>
      <c r="C30" s="41" t="s">
        <v>11</v>
      </c>
      <c r="E30" s="41">
        <f t="shared" si="0"/>
        <v>8.7260006713869984</v>
      </c>
      <c r="F30" s="40">
        <f t="shared" si="1"/>
        <v>10</v>
      </c>
      <c r="G30" s="40">
        <v>1</v>
      </c>
      <c r="H30" s="40">
        <v>8</v>
      </c>
      <c r="I30" s="40">
        <v>1</v>
      </c>
      <c r="J30" s="40">
        <v>277.2</v>
      </c>
      <c r="K30" s="40">
        <v>283.2</v>
      </c>
      <c r="L30" s="40">
        <v>277.3</v>
      </c>
      <c r="M30" s="40">
        <v>274.47399932861299</v>
      </c>
      <c r="N30" s="40">
        <v>0.36622977204513602</v>
      </c>
      <c r="O30" s="40">
        <f>J:J-M:M</f>
        <v>2.7260006713869984</v>
      </c>
      <c r="P30" s="40">
        <f t="shared" si="3"/>
        <v>8.7260006713869984</v>
      </c>
      <c r="Q30" s="40">
        <f>L:L-M:M</f>
        <v>2.8260006713870212</v>
      </c>
      <c r="R30" s="41"/>
    </row>
    <row r="31" spans="1:18" ht="15.75" customHeight="1" x14ac:dyDescent="0.15">
      <c r="A31" s="132">
        <v>40649</v>
      </c>
      <c r="C31" s="41" t="s">
        <v>11</v>
      </c>
      <c r="E31" s="41">
        <f t="shared" si="0"/>
        <v>9.1030313202829802</v>
      </c>
      <c r="F31" s="40">
        <f t="shared" si="1"/>
        <v>7</v>
      </c>
      <c r="G31" s="40">
        <v>1</v>
      </c>
      <c r="H31" s="40">
        <v>6</v>
      </c>
      <c r="I31" s="40">
        <v>0</v>
      </c>
      <c r="J31" s="40">
        <v>268.8</v>
      </c>
      <c r="K31" s="40">
        <v>275.7</v>
      </c>
      <c r="L31" s="40">
        <v>0</v>
      </c>
      <c r="M31" s="40">
        <v>266.59696867971701</v>
      </c>
      <c r="N31" s="40">
        <v>0.37516477561678602</v>
      </c>
      <c r="O31" s="40">
        <f>J:J-M:M</f>
        <v>2.203031320283003</v>
      </c>
      <c r="P31" s="40">
        <f t="shared" si="3"/>
        <v>9.1030313202829802</v>
      </c>
      <c r="Q31" s="40">
        <v>0</v>
      </c>
      <c r="R31" s="41"/>
    </row>
    <row r="32" spans="1:18" ht="15.75" customHeight="1" x14ac:dyDescent="0.15">
      <c r="A32" s="132">
        <v>40578</v>
      </c>
      <c r="C32" s="41" t="s">
        <v>11</v>
      </c>
      <c r="E32" s="41">
        <f t="shared" si="0"/>
        <v>13.642001037597993</v>
      </c>
      <c r="F32" s="40">
        <f t="shared" si="1"/>
        <v>12</v>
      </c>
      <c r="G32" s="40">
        <v>2</v>
      </c>
      <c r="H32" s="40">
        <v>9</v>
      </c>
      <c r="I32" s="40">
        <v>1</v>
      </c>
      <c r="J32" s="40">
        <v>262.39999999999998</v>
      </c>
      <c r="K32" s="40">
        <v>271.39999999999998</v>
      </c>
      <c r="L32" s="40">
        <v>261.39999999999998</v>
      </c>
      <c r="M32" s="40">
        <v>257.75799896240198</v>
      </c>
      <c r="N32" s="40">
        <v>0.81941327935892305</v>
      </c>
      <c r="O32" s="40">
        <f>J:J-M:M</f>
        <v>4.6420010375979928</v>
      </c>
      <c r="P32" s="40">
        <f t="shared" si="3"/>
        <v>13.642001037597993</v>
      </c>
      <c r="Q32" s="40">
        <f>L:L-M:M</f>
        <v>3.6420010375979928</v>
      </c>
      <c r="R32" s="41"/>
    </row>
    <row r="33" spans="1:30" ht="15.75" customHeight="1" x14ac:dyDescent="0.15">
      <c r="A33" s="132">
        <v>40297</v>
      </c>
      <c r="C33" s="41" t="s">
        <v>11</v>
      </c>
      <c r="E33" s="41">
        <f t="shared" si="0"/>
        <v>11.092999572754024</v>
      </c>
      <c r="F33" s="40">
        <f t="shared" si="1"/>
        <v>10</v>
      </c>
      <c r="G33" s="40">
        <v>2</v>
      </c>
      <c r="H33" s="40">
        <v>8</v>
      </c>
      <c r="I33" s="40">
        <v>0</v>
      </c>
      <c r="J33" s="40">
        <v>265.2</v>
      </c>
      <c r="K33" s="40">
        <v>273.8</v>
      </c>
      <c r="L33" s="40">
        <v>0</v>
      </c>
      <c r="M33" s="40">
        <v>262.70700042724599</v>
      </c>
      <c r="N33" s="40">
        <v>0.58655823823614095</v>
      </c>
      <c r="O33" s="40">
        <f>J:J-M:M</f>
        <v>2.4929995727540017</v>
      </c>
      <c r="P33" s="40">
        <f t="shared" si="3"/>
        <v>11.092999572754024</v>
      </c>
      <c r="Q33" s="40">
        <v>0</v>
      </c>
      <c r="R33" s="41"/>
    </row>
    <row r="34" spans="1:30" ht="15.75" customHeight="1" x14ac:dyDescent="0.15">
      <c r="A34" s="132">
        <v>40153</v>
      </c>
      <c r="B34" s="40"/>
      <c r="C34" s="41" t="s">
        <v>11</v>
      </c>
      <c r="D34" s="40"/>
      <c r="E34" s="41">
        <f t="shared" si="0"/>
        <v>4.7430003356939778</v>
      </c>
      <c r="F34" s="40">
        <f t="shared" si="1"/>
        <v>6</v>
      </c>
      <c r="G34" s="40">
        <v>6</v>
      </c>
      <c r="H34" s="40">
        <v>0</v>
      </c>
      <c r="I34" s="40">
        <v>0</v>
      </c>
      <c r="J34" s="40">
        <v>263.7</v>
      </c>
      <c r="K34" s="40">
        <v>0</v>
      </c>
      <c r="L34" s="40">
        <v>0</v>
      </c>
      <c r="M34" s="40">
        <v>258.95699966430601</v>
      </c>
      <c r="N34" s="40">
        <v>2.0488657156968801</v>
      </c>
      <c r="O34" s="40">
        <f>J:J-M:M</f>
        <v>4.7430003356939778</v>
      </c>
      <c r="P34" s="40">
        <v>0</v>
      </c>
      <c r="Q34" s="40">
        <v>0</v>
      </c>
      <c r="R34" s="41" t="s">
        <v>221</v>
      </c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</row>
    <row r="35" spans="1:30" ht="15.75" customHeight="1" x14ac:dyDescent="0.15">
      <c r="A35" s="132">
        <v>40041</v>
      </c>
      <c r="C35" s="41" t="s">
        <v>11</v>
      </c>
      <c r="E35" s="41">
        <f t="shared" si="0"/>
        <v>16.679999694825028</v>
      </c>
      <c r="F35" s="40">
        <f t="shared" si="1"/>
        <v>14</v>
      </c>
      <c r="G35" s="40">
        <v>0</v>
      </c>
      <c r="H35" s="40">
        <v>13</v>
      </c>
      <c r="I35" s="40">
        <v>1</v>
      </c>
      <c r="J35" s="40">
        <v>0</v>
      </c>
      <c r="K35" s="40">
        <v>296.10000000000002</v>
      </c>
      <c r="L35" s="40">
        <v>285.39999999999998</v>
      </c>
      <c r="M35" s="40">
        <v>279.42000030517499</v>
      </c>
      <c r="N35" s="40">
        <v>0.82255631371744398</v>
      </c>
      <c r="O35" s="40">
        <v>0</v>
      </c>
      <c r="P35" s="40">
        <f t="shared" ref="P35:P47" si="4">K:K-M:M</f>
        <v>16.679999694825028</v>
      </c>
      <c r="Q35" s="40">
        <f t="shared" ref="Q35:Q40" si="5">L:L-M:M</f>
        <v>5.9799996948249827</v>
      </c>
      <c r="R35" s="41"/>
    </row>
    <row r="36" spans="1:30" ht="15.75" customHeight="1" x14ac:dyDescent="0.15">
      <c r="A36" s="132">
        <v>39945</v>
      </c>
      <c r="C36" s="41" t="s">
        <v>11</v>
      </c>
      <c r="E36" s="41">
        <f t="shared" si="0"/>
        <v>16.599999389649042</v>
      </c>
      <c r="F36" s="40">
        <f t="shared" si="1"/>
        <v>15</v>
      </c>
      <c r="G36" s="40">
        <v>3</v>
      </c>
      <c r="H36" s="40">
        <v>8</v>
      </c>
      <c r="I36" s="40">
        <v>4</v>
      </c>
      <c r="J36" s="40">
        <v>272.7</v>
      </c>
      <c r="K36" s="40">
        <v>284.10000000000002</v>
      </c>
      <c r="L36" s="40">
        <v>272.7</v>
      </c>
      <c r="M36" s="40">
        <v>267.50000061035098</v>
      </c>
      <c r="N36" s="40">
        <v>1.12418771676735</v>
      </c>
      <c r="O36" s="40">
        <f t="shared" ref="O36:O42" si="6">J:J-M:M</f>
        <v>5.1999993896490082</v>
      </c>
      <c r="P36" s="40">
        <f t="shared" si="4"/>
        <v>16.599999389649042</v>
      </c>
      <c r="Q36" s="40">
        <f t="shared" si="5"/>
        <v>5.1999993896490082</v>
      </c>
      <c r="R36" s="41"/>
    </row>
    <row r="37" spans="1:30" ht="15.75" customHeight="1" x14ac:dyDescent="0.15">
      <c r="A37" s="132">
        <v>39673</v>
      </c>
      <c r="C37" s="41" t="s">
        <v>11</v>
      </c>
      <c r="E37" s="41">
        <f t="shared" si="0"/>
        <v>12.653000183105974</v>
      </c>
      <c r="F37" s="40">
        <f t="shared" si="1"/>
        <v>25</v>
      </c>
      <c r="G37" s="40">
        <v>7</v>
      </c>
      <c r="H37" s="40">
        <v>14</v>
      </c>
      <c r="I37" s="40">
        <v>4</v>
      </c>
      <c r="J37" s="40">
        <v>288.7</v>
      </c>
      <c r="K37" s="40">
        <v>293.5</v>
      </c>
      <c r="L37" s="40">
        <v>285.7</v>
      </c>
      <c r="M37" s="40">
        <v>280.84699981689403</v>
      </c>
      <c r="N37" s="40">
        <v>0.57852423013213705</v>
      </c>
      <c r="O37" s="40">
        <f t="shared" si="6"/>
        <v>7.8530001831059622</v>
      </c>
      <c r="P37" s="40">
        <f t="shared" si="4"/>
        <v>12.653000183105974</v>
      </c>
      <c r="Q37" s="40">
        <f t="shared" si="5"/>
        <v>4.8530001831059622</v>
      </c>
      <c r="R37" s="41"/>
    </row>
    <row r="38" spans="1:30" ht="15.75" customHeight="1" x14ac:dyDescent="0.15">
      <c r="A38" s="132">
        <v>39666</v>
      </c>
      <c r="C38" s="41" t="s">
        <v>11</v>
      </c>
      <c r="E38" s="41">
        <f t="shared" si="0"/>
        <v>16.440998840333009</v>
      </c>
      <c r="F38" s="40">
        <f t="shared" si="1"/>
        <v>18</v>
      </c>
      <c r="G38" s="40">
        <v>2</v>
      </c>
      <c r="H38" s="40">
        <v>13</v>
      </c>
      <c r="I38" s="40">
        <v>3</v>
      </c>
      <c r="J38" s="40">
        <v>287.2</v>
      </c>
      <c r="K38" s="40">
        <v>301</v>
      </c>
      <c r="L38" s="40">
        <v>288</v>
      </c>
      <c r="M38" s="40">
        <v>284.55900115966699</v>
      </c>
      <c r="N38" s="40">
        <v>0.79133985465869605</v>
      </c>
      <c r="O38" s="40">
        <f t="shared" si="6"/>
        <v>2.6409988403329976</v>
      </c>
      <c r="P38" s="40">
        <f t="shared" si="4"/>
        <v>16.440998840333009</v>
      </c>
      <c r="Q38" s="40">
        <f t="shared" si="5"/>
        <v>3.440998840333009</v>
      </c>
      <c r="R38" s="41"/>
    </row>
    <row r="39" spans="1:30" ht="15.75" customHeight="1" x14ac:dyDescent="0.15">
      <c r="A39" s="132">
        <v>39561</v>
      </c>
      <c r="C39" s="41" t="s">
        <v>11</v>
      </c>
      <c r="E39" s="41">
        <f t="shared" si="0"/>
        <v>14.422000122070983</v>
      </c>
      <c r="F39" s="40">
        <f t="shared" si="1"/>
        <v>13</v>
      </c>
      <c r="G39" s="40">
        <v>3</v>
      </c>
      <c r="H39" s="40">
        <v>8</v>
      </c>
      <c r="I39" s="40">
        <v>2</v>
      </c>
      <c r="J39" s="40">
        <v>277.3</v>
      </c>
      <c r="K39" s="40">
        <v>286.89999999999998</v>
      </c>
      <c r="L39" s="40">
        <v>277.2</v>
      </c>
      <c r="M39" s="40">
        <v>272.47799987792899</v>
      </c>
      <c r="N39" s="40">
        <v>0.87241955780809699</v>
      </c>
      <c r="O39" s="40">
        <f t="shared" si="6"/>
        <v>4.8220001220710174</v>
      </c>
      <c r="P39" s="40">
        <f t="shared" si="4"/>
        <v>14.422000122070983</v>
      </c>
      <c r="Q39" s="40">
        <f t="shared" si="5"/>
        <v>4.7220001220709946</v>
      </c>
      <c r="R39" s="41"/>
    </row>
    <row r="40" spans="1:30" ht="15.75" customHeight="1" x14ac:dyDescent="0.15">
      <c r="A40" s="132">
        <v>39538</v>
      </c>
      <c r="C40" s="41" t="s">
        <v>11</v>
      </c>
      <c r="E40" s="41">
        <f t="shared" si="0"/>
        <v>12.906000061035968</v>
      </c>
      <c r="F40" s="40">
        <f t="shared" si="1"/>
        <v>24</v>
      </c>
      <c r="G40" s="40">
        <v>2</v>
      </c>
      <c r="H40" s="40">
        <v>21</v>
      </c>
      <c r="I40" s="40">
        <v>1</v>
      </c>
      <c r="J40" s="40">
        <v>262.5</v>
      </c>
      <c r="K40" s="40">
        <v>270.7</v>
      </c>
      <c r="L40" s="40">
        <v>262.7</v>
      </c>
      <c r="M40" s="40">
        <v>257.79399993896402</v>
      </c>
      <c r="N40" s="40">
        <v>0.72247162190301195</v>
      </c>
      <c r="O40" s="40">
        <f t="shared" si="6"/>
        <v>4.7060000610359793</v>
      </c>
      <c r="P40" s="40">
        <f t="shared" si="4"/>
        <v>12.906000061035968</v>
      </c>
      <c r="Q40" s="40">
        <f t="shared" si="5"/>
        <v>4.906000061035968</v>
      </c>
      <c r="R40" s="41"/>
    </row>
    <row r="41" spans="1:30" ht="15.75" customHeight="1" x14ac:dyDescent="0.15">
      <c r="A41" s="132">
        <v>39513</v>
      </c>
      <c r="C41" s="41" t="s">
        <v>11</v>
      </c>
      <c r="E41" s="41">
        <f t="shared" si="0"/>
        <v>13.435554673936963</v>
      </c>
      <c r="F41" s="40">
        <f t="shared" si="1"/>
        <v>16</v>
      </c>
      <c r="G41" s="40">
        <v>2</v>
      </c>
      <c r="H41" s="40">
        <v>14</v>
      </c>
      <c r="I41" s="40">
        <v>0</v>
      </c>
      <c r="J41" s="40">
        <v>264.60000000000002</v>
      </c>
      <c r="K41" s="40">
        <v>273.89999999999998</v>
      </c>
      <c r="L41" s="40">
        <v>0</v>
      </c>
      <c r="M41" s="40">
        <v>260.46444532606301</v>
      </c>
      <c r="N41" s="40">
        <v>2.0610844764129901</v>
      </c>
      <c r="O41" s="40">
        <f t="shared" si="6"/>
        <v>4.1355546739370084</v>
      </c>
      <c r="P41" s="40">
        <f t="shared" si="4"/>
        <v>13.435554673936963</v>
      </c>
      <c r="Q41" s="40">
        <v>0</v>
      </c>
      <c r="R41" s="41"/>
    </row>
    <row r="42" spans="1:30" ht="15.75" customHeight="1" x14ac:dyDescent="0.15">
      <c r="A42" s="132">
        <v>39497</v>
      </c>
      <c r="C42" s="40" t="s">
        <v>37</v>
      </c>
      <c r="E42" s="41">
        <f t="shared" si="0"/>
        <v>0</v>
      </c>
      <c r="F42" s="40">
        <f t="shared" si="1"/>
        <v>0</v>
      </c>
      <c r="G42" s="40">
        <v>0</v>
      </c>
      <c r="H42" s="40">
        <v>0</v>
      </c>
      <c r="I42" s="40">
        <v>0</v>
      </c>
      <c r="J42" s="40">
        <v>0</v>
      </c>
      <c r="K42" s="40">
        <v>0</v>
      </c>
      <c r="L42" s="40">
        <v>0</v>
      </c>
      <c r="M42" s="40">
        <v>0</v>
      </c>
      <c r="N42" s="40">
        <v>0</v>
      </c>
      <c r="O42" s="40">
        <f t="shared" si="6"/>
        <v>0</v>
      </c>
      <c r="P42" s="40">
        <f t="shared" si="4"/>
        <v>0</v>
      </c>
      <c r="Q42" s="40">
        <f>L:L-M:M</f>
        <v>0</v>
      </c>
      <c r="R42" s="41" t="s">
        <v>220</v>
      </c>
    </row>
    <row r="43" spans="1:30" ht="15.75" customHeight="1" x14ac:dyDescent="0.15">
      <c r="A43" s="132">
        <v>38969</v>
      </c>
      <c r="C43" s="40" t="s">
        <v>11</v>
      </c>
      <c r="E43" s="41">
        <f t="shared" si="0"/>
        <v>13.720000610352031</v>
      </c>
      <c r="F43" s="40">
        <f t="shared" si="1"/>
        <v>12</v>
      </c>
      <c r="G43" s="40">
        <v>0</v>
      </c>
      <c r="H43" s="40">
        <v>9</v>
      </c>
      <c r="I43" s="40">
        <v>3</v>
      </c>
      <c r="J43" s="40">
        <v>0</v>
      </c>
      <c r="K43" s="40">
        <v>293.10000000000002</v>
      </c>
      <c r="L43" s="40">
        <v>284.10000000000002</v>
      </c>
      <c r="M43" s="40">
        <v>279.37999938964799</v>
      </c>
      <c r="N43" s="40">
        <v>0.78012849194781397</v>
      </c>
      <c r="O43" s="40">
        <v>0</v>
      </c>
      <c r="P43" s="40">
        <f t="shared" si="4"/>
        <v>13.720000610352031</v>
      </c>
      <c r="Q43" s="40">
        <f>L:L-M:M</f>
        <v>4.7200006103520309</v>
      </c>
      <c r="R43" s="41"/>
    </row>
    <row r="44" spans="1:30" ht="15.75" customHeight="1" x14ac:dyDescent="0.15">
      <c r="A44" s="132">
        <v>38601</v>
      </c>
      <c r="C44" s="40" t="s">
        <v>11</v>
      </c>
      <c r="E44" s="41">
        <f t="shared" si="0"/>
        <v>7.7528915531379994</v>
      </c>
      <c r="F44" s="40">
        <f t="shared" si="1"/>
        <v>10</v>
      </c>
      <c r="G44" s="40">
        <v>0</v>
      </c>
      <c r="H44" s="40">
        <v>9</v>
      </c>
      <c r="I44" s="40">
        <v>1</v>
      </c>
      <c r="J44" s="40">
        <v>0</v>
      </c>
      <c r="K44" s="40">
        <v>286.60000000000002</v>
      </c>
      <c r="L44" s="40">
        <v>282.60000000000002</v>
      </c>
      <c r="M44" s="40">
        <v>278.84710844686202</v>
      </c>
      <c r="N44" s="40">
        <v>0.94257101336529103</v>
      </c>
      <c r="O44" s="40">
        <v>0</v>
      </c>
      <c r="P44" s="40">
        <f t="shared" si="4"/>
        <v>7.7528915531379994</v>
      </c>
      <c r="Q44" s="40">
        <f>L:L-M:M</f>
        <v>3.7528915531379994</v>
      </c>
      <c r="R44" s="41"/>
    </row>
    <row r="45" spans="1:30" ht="15" x14ac:dyDescent="0.2">
      <c r="A45" s="132">
        <v>38050</v>
      </c>
      <c r="C45" s="40" t="s">
        <v>37</v>
      </c>
      <c r="D45" s="40"/>
      <c r="E45" s="41">
        <f t="shared" si="0"/>
        <v>0</v>
      </c>
      <c r="F45" s="40">
        <f t="shared" si="1"/>
        <v>0</v>
      </c>
      <c r="G45" s="40">
        <v>0</v>
      </c>
      <c r="H45" s="40">
        <v>0</v>
      </c>
      <c r="I45" s="40">
        <v>0</v>
      </c>
      <c r="J45" s="40">
        <v>0</v>
      </c>
      <c r="K45" s="40">
        <v>0</v>
      </c>
      <c r="L45" s="40">
        <v>0</v>
      </c>
      <c r="M45" s="40">
        <v>0</v>
      </c>
      <c r="N45" s="40">
        <v>0</v>
      </c>
      <c r="O45" s="40">
        <f>J:J-M:M</f>
        <v>0</v>
      </c>
      <c r="P45" s="40">
        <f t="shared" si="4"/>
        <v>0</v>
      </c>
      <c r="Q45" s="40">
        <f>L:L-M:M</f>
        <v>0</v>
      </c>
      <c r="R45" s="120" t="s">
        <v>219</v>
      </c>
    </row>
    <row r="46" spans="1:30" ht="15" x14ac:dyDescent="0.2">
      <c r="A46" s="132">
        <v>37858</v>
      </c>
      <c r="C46" s="40" t="s">
        <v>11</v>
      </c>
      <c r="E46" s="41">
        <f t="shared" si="0"/>
        <v>10.296001281738995</v>
      </c>
      <c r="F46" s="40">
        <f t="shared" si="1"/>
        <v>17</v>
      </c>
      <c r="G46" s="40">
        <v>0</v>
      </c>
      <c r="H46" s="40">
        <v>14</v>
      </c>
      <c r="I46" s="40">
        <v>3</v>
      </c>
      <c r="J46" s="40">
        <v>0</v>
      </c>
      <c r="K46" s="40">
        <v>287.7</v>
      </c>
      <c r="L46" s="40">
        <v>281.3</v>
      </c>
      <c r="M46" s="40">
        <v>277.40399871826099</v>
      </c>
      <c r="N46" s="40">
        <v>0.43952790511731499</v>
      </c>
      <c r="O46" s="40">
        <v>0</v>
      </c>
      <c r="P46" s="40">
        <f t="shared" si="4"/>
        <v>10.296001281738995</v>
      </c>
      <c r="Q46" s="40">
        <f>L:L-M:M</f>
        <v>3.8960012817390179</v>
      </c>
      <c r="R46" s="120"/>
    </row>
    <row r="47" spans="1:30" ht="15" x14ac:dyDescent="0.2">
      <c r="A47" s="132">
        <v>37666</v>
      </c>
      <c r="C47" s="40" t="s">
        <v>11</v>
      </c>
      <c r="E47" s="41">
        <f t="shared" si="0"/>
        <v>10.590908258611989</v>
      </c>
      <c r="F47" s="40">
        <f t="shared" si="1"/>
        <v>7</v>
      </c>
      <c r="G47" s="40">
        <v>0</v>
      </c>
      <c r="H47" s="40">
        <v>7</v>
      </c>
      <c r="I47" s="40">
        <v>0</v>
      </c>
      <c r="J47" s="40">
        <v>0</v>
      </c>
      <c r="K47" s="40">
        <v>266.39999999999998</v>
      </c>
      <c r="L47" s="40">
        <v>0</v>
      </c>
      <c r="M47" s="40">
        <v>255.80909174138799</v>
      </c>
      <c r="N47" s="40">
        <v>0.84687161834073998</v>
      </c>
      <c r="O47" s="40">
        <v>0</v>
      </c>
      <c r="P47" s="40">
        <f t="shared" si="4"/>
        <v>10.590908258611989</v>
      </c>
      <c r="Q47" s="40">
        <v>0</v>
      </c>
      <c r="R47" s="120"/>
    </row>
    <row r="48" spans="1:30" ht="15.75" customHeight="1" x14ac:dyDescent="0.15">
      <c r="R48" s="41"/>
    </row>
    <row r="49" spans="18:18" ht="15.75" customHeight="1" x14ac:dyDescent="0.15">
      <c r="R49" s="41"/>
    </row>
    <row r="50" spans="18:18" ht="15.75" customHeight="1" x14ac:dyDescent="0.15">
      <c r="R50" s="41"/>
    </row>
    <row r="51" spans="18:18" ht="15.75" customHeight="1" x14ac:dyDescent="0.15">
      <c r="R51" s="41"/>
    </row>
    <row r="52" spans="18:18" ht="15.75" customHeight="1" x14ac:dyDescent="0.15">
      <c r="R52" s="41"/>
    </row>
    <row r="53" spans="18:18" ht="13" x14ac:dyDescent="0.15">
      <c r="R53" s="41"/>
    </row>
    <row r="54" spans="18:18" ht="13" x14ac:dyDescent="0.15">
      <c r="R54" s="41"/>
    </row>
    <row r="55" spans="18:18" ht="13" x14ac:dyDescent="0.15">
      <c r="R55" s="41"/>
    </row>
    <row r="56" spans="18:18" ht="13" x14ac:dyDescent="0.15">
      <c r="R56" s="41"/>
    </row>
    <row r="57" spans="18:18" ht="13" x14ac:dyDescent="0.15">
      <c r="R57" s="41"/>
    </row>
    <row r="58" spans="18:18" ht="13" x14ac:dyDescent="0.15">
      <c r="R58" s="41"/>
    </row>
    <row r="59" spans="18:18" ht="13" x14ac:dyDescent="0.15">
      <c r="R59" s="41"/>
    </row>
    <row r="60" spans="18:18" ht="13" x14ac:dyDescent="0.15">
      <c r="R60" s="41"/>
    </row>
    <row r="61" spans="18:18" ht="13" x14ac:dyDescent="0.15">
      <c r="R61" s="41"/>
    </row>
    <row r="62" spans="18:18" ht="13" x14ac:dyDescent="0.15">
      <c r="R62" s="41"/>
    </row>
    <row r="63" spans="18:18" ht="13" x14ac:dyDescent="0.15">
      <c r="R63" s="41"/>
    </row>
    <row r="64" spans="18:18" ht="13" x14ac:dyDescent="0.15">
      <c r="R64" s="41"/>
    </row>
    <row r="65" spans="18:18" ht="13" x14ac:dyDescent="0.15">
      <c r="R65" s="41"/>
    </row>
    <row r="66" spans="18:18" ht="13" x14ac:dyDescent="0.15">
      <c r="R66" s="41"/>
    </row>
    <row r="67" spans="18:18" ht="13" x14ac:dyDescent="0.15">
      <c r="R67" s="41"/>
    </row>
    <row r="68" spans="18:18" ht="13" x14ac:dyDescent="0.15">
      <c r="R68" s="41"/>
    </row>
    <row r="69" spans="18:18" ht="13" x14ac:dyDescent="0.15">
      <c r="R69" s="41"/>
    </row>
    <row r="70" spans="18:18" ht="13" x14ac:dyDescent="0.15">
      <c r="R70" s="41"/>
    </row>
    <row r="71" spans="18:18" ht="13" x14ac:dyDescent="0.15">
      <c r="R71" s="41"/>
    </row>
    <row r="72" spans="18:18" ht="13" x14ac:dyDescent="0.15">
      <c r="R72" s="41"/>
    </row>
    <row r="73" spans="18:18" ht="13" x14ac:dyDescent="0.15">
      <c r="R73" s="41"/>
    </row>
    <row r="74" spans="18:18" ht="13" x14ac:dyDescent="0.15">
      <c r="R74" s="41"/>
    </row>
    <row r="75" spans="18:18" ht="13" x14ac:dyDescent="0.15">
      <c r="R75" s="41"/>
    </row>
    <row r="76" spans="18:18" ht="13" x14ac:dyDescent="0.15">
      <c r="R76" s="41"/>
    </row>
    <row r="77" spans="18:18" ht="13" x14ac:dyDescent="0.15">
      <c r="R77" s="41"/>
    </row>
    <row r="78" spans="18:18" ht="13" x14ac:dyDescent="0.15">
      <c r="R78" s="41"/>
    </row>
    <row r="79" spans="18:18" ht="13" x14ac:dyDescent="0.15">
      <c r="R79" s="41"/>
    </row>
    <row r="80" spans="18:18" ht="13" x14ac:dyDescent="0.15">
      <c r="R80" s="41"/>
    </row>
    <row r="81" spans="18:18" ht="13" x14ac:dyDescent="0.15">
      <c r="R81" s="41"/>
    </row>
    <row r="82" spans="18:18" ht="13" x14ac:dyDescent="0.15">
      <c r="R82" s="41"/>
    </row>
    <row r="83" spans="18:18" ht="13" x14ac:dyDescent="0.15">
      <c r="R83" s="41"/>
    </row>
    <row r="84" spans="18:18" ht="13" x14ac:dyDescent="0.15">
      <c r="R84" s="41"/>
    </row>
    <row r="85" spans="18:18" ht="13" x14ac:dyDescent="0.15">
      <c r="R85" s="41"/>
    </row>
    <row r="86" spans="18:18" ht="13" x14ac:dyDescent="0.15">
      <c r="R86" s="41"/>
    </row>
    <row r="87" spans="18:18" ht="13" x14ac:dyDescent="0.15">
      <c r="R87" s="41"/>
    </row>
    <row r="88" spans="18:18" ht="13" x14ac:dyDescent="0.15">
      <c r="R88" s="41"/>
    </row>
    <row r="89" spans="18:18" ht="13" x14ac:dyDescent="0.15">
      <c r="R89" s="41"/>
    </row>
    <row r="90" spans="18:18" ht="13" x14ac:dyDescent="0.15">
      <c r="R90" s="41"/>
    </row>
    <row r="91" spans="18:18" ht="13" x14ac:dyDescent="0.15">
      <c r="R91" s="41"/>
    </row>
    <row r="92" spans="18:18" ht="13" x14ac:dyDescent="0.15">
      <c r="R92" s="41"/>
    </row>
    <row r="93" spans="18:18" ht="13" x14ac:dyDescent="0.15">
      <c r="R93" s="41"/>
    </row>
    <row r="94" spans="18:18" ht="13" x14ac:dyDescent="0.15">
      <c r="R94" s="41"/>
    </row>
    <row r="95" spans="18:18" ht="13" x14ac:dyDescent="0.15">
      <c r="R95" s="41"/>
    </row>
    <row r="96" spans="18:18" ht="13" x14ac:dyDescent="0.15">
      <c r="R96" s="41"/>
    </row>
    <row r="97" spans="18:18" ht="13" x14ac:dyDescent="0.15">
      <c r="R97" s="41"/>
    </row>
    <row r="98" spans="18:18" ht="13" x14ac:dyDescent="0.15">
      <c r="R98" s="41"/>
    </row>
    <row r="99" spans="18:18" ht="13" x14ac:dyDescent="0.15">
      <c r="R99" s="41"/>
    </row>
    <row r="100" spans="18:18" ht="13" x14ac:dyDescent="0.15">
      <c r="R100" s="41"/>
    </row>
    <row r="101" spans="18:18" ht="13" x14ac:dyDescent="0.15">
      <c r="R101" s="41"/>
    </row>
    <row r="102" spans="18:18" ht="13" x14ac:dyDescent="0.15">
      <c r="R102" s="41"/>
    </row>
    <row r="103" spans="18:18" ht="13" x14ac:dyDescent="0.15">
      <c r="R103" s="41"/>
    </row>
    <row r="104" spans="18:18" ht="13" x14ac:dyDescent="0.15">
      <c r="R104" s="41"/>
    </row>
    <row r="105" spans="18:18" ht="13" x14ac:dyDescent="0.15">
      <c r="R105" s="41"/>
    </row>
    <row r="106" spans="18:18" ht="13" x14ac:dyDescent="0.15">
      <c r="R106" s="41"/>
    </row>
    <row r="107" spans="18:18" ht="13" x14ac:dyDescent="0.15">
      <c r="R107" s="41"/>
    </row>
    <row r="108" spans="18:18" ht="13" x14ac:dyDescent="0.15">
      <c r="R108" s="41"/>
    </row>
    <row r="109" spans="18:18" ht="13" x14ac:dyDescent="0.15">
      <c r="R109" s="41"/>
    </row>
    <row r="110" spans="18:18" ht="13" x14ac:dyDescent="0.15">
      <c r="R110" s="41"/>
    </row>
    <row r="111" spans="18:18" ht="13" x14ac:dyDescent="0.15">
      <c r="R111" s="41"/>
    </row>
    <row r="112" spans="18:18" ht="13" x14ac:dyDescent="0.15">
      <c r="R112" s="41"/>
    </row>
    <row r="113" spans="18:18" ht="13" x14ac:dyDescent="0.15">
      <c r="R113" s="41"/>
    </row>
    <row r="114" spans="18:18" ht="13" x14ac:dyDescent="0.15">
      <c r="R114" s="41"/>
    </row>
    <row r="115" spans="18:18" ht="13" x14ac:dyDescent="0.15">
      <c r="R115" s="41"/>
    </row>
    <row r="116" spans="18:18" ht="13" x14ac:dyDescent="0.15">
      <c r="R116" s="41"/>
    </row>
    <row r="117" spans="18:18" ht="13" x14ac:dyDescent="0.15">
      <c r="R117" s="41"/>
    </row>
    <row r="118" spans="18:18" ht="13" x14ac:dyDescent="0.15">
      <c r="R118" s="41"/>
    </row>
    <row r="119" spans="18:18" ht="13" x14ac:dyDescent="0.15">
      <c r="R119" s="41"/>
    </row>
    <row r="120" spans="18:18" ht="13" x14ac:dyDescent="0.15">
      <c r="R120" s="41"/>
    </row>
    <row r="121" spans="18:18" ht="13" x14ac:dyDescent="0.15">
      <c r="R121" s="41"/>
    </row>
    <row r="122" spans="18:18" ht="13" x14ac:dyDescent="0.15">
      <c r="R122" s="41"/>
    </row>
    <row r="123" spans="18:18" ht="13" x14ac:dyDescent="0.15">
      <c r="R123" s="41"/>
    </row>
    <row r="124" spans="18:18" ht="13" x14ac:dyDescent="0.15">
      <c r="R124" s="41"/>
    </row>
    <row r="125" spans="18:18" ht="13" x14ac:dyDescent="0.15">
      <c r="R125" s="41"/>
    </row>
    <row r="126" spans="18:18" ht="13" x14ac:dyDescent="0.15">
      <c r="R126" s="41"/>
    </row>
    <row r="127" spans="18:18" ht="13" x14ac:dyDescent="0.15">
      <c r="R127" s="41"/>
    </row>
    <row r="128" spans="18:18" ht="13" x14ac:dyDescent="0.15">
      <c r="R128" s="41"/>
    </row>
    <row r="129" spans="18:18" ht="13" x14ac:dyDescent="0.15">
      <c r="R129" s="41"/>
    </row>
    <row r="130" spans="18:18" ht="13" x14ac:dyDescent="0.15">
      <c r="R130" s="41"/>
    </row>
    <row r="131" spans="18:18" ht="13" x14ac:dyDescent="0.15">
      <c r="R131" s="41"/>
    </row>
    <row r="132" spans="18:18" ht="13" x14ac:dyDescent="0.15">
      <c r="R132" s="41"/>
    </row>
    <row r="133" spans="18:18" ht="13" x14ac:dyDescent="0.15">
      <c r="R133" s="41"/>
    </row>
    <row r="134" spans="18:18" ht="13" x14ac:dyDescent="0.15">
      <c r="R134" s="41"/>
    </row>
    <row r="135" spans="18:18" ht="13" x14ac:dyDescent="0.15">
      <c r="R135" s="41"/>
    </row>
    <row r="136" spans="18:18" ht="13" x14ac:dyDescent="0.15">
      <c r="R136" s="41"/>
    </row>
    <row r="137" spans="18:18" ht="13" x14ac:dyDescent="0.15">
      <c r="R137" s="41"/>
    </row>
    <row r="138" spans="18:18" ht="13" x14ac:dyDescent="0.15">
      <c r="R138" s="41"/>
    </row>
    <row r="139" spans="18:18" ht="13" x14ac:dyDescent="0.15">
      <c r="R139" s="41"/>
    </row>
    <row r="140" spans="18:18" ht="13" x14ac:dyDescent="0.15">
      <c r="R140" s="41"/>
    </row>
    <row r="141" spans="18:18" ht="13" x14ac:dyDescent="0.15">
      <c r="R141" s="41"/>
    </row>
    <row r="142" spans="18:18" ht="13" x14ac:dyDescent="0.15">
      <c r="R142" s="41"/>
    </row>
    <row r="143" spans="18:18" ht="13" x14ac:dyDescent="0.15">
      <c r="R143" s="41"/>
    </row>
    <row r="144" spans="18:18" ht="13" x14ac:dyDescent="0.15">
      <c r="R144" s="41"/>
    </row>
    <row r="145" spans="18:18" ht="13" x14ac:dyDescent="0.15">
      <c r="R145" s="41"/>
    </row>
    <row r="146" spans="18:18" ht="13" x14ac:dyDescent="0.15">
      <c r="R146" s="41"/>
    </row>
    <row r="147" spans="18:18" ht="13" x14ac:dyDescent="0.15">
      <c r="R147" s="41"/>
    </row>
    <row r="148" spans="18:18" ht="13" x14ac:dyDescent="0.15">
      <c r="R148" s="41"/>
    </row>
    <row r="149" spans="18:18" ht="13" x14ac:dyDescent="0.15">
      <c r="R149" s="41"/>
    </row>
    <row r="150" spans="18:18" ht="13" x14ac:dyDescent="0.15">
      <c r="R150" s="41"/>
    </row>
    <row r="151" spans="18:18" ht="13" x14ac:dyDescent="0.15">
      <c r="R151" s="41"/>
    </row>
    <row r="152" spans="18:18" ht="13" x14ac:dyDescent="0.15">
      <c r="R152" s="41"/>
    </row>
    <row r="153" spans="18:18" ht="13" x14ac:dyDescent="0.15">
      <c r="R153" s="41"/>
    </row>
    <row r="154" spans="18:18" ht="13" x14ac:dyDescent="0.15">
      <c r="R154" s="41"/>
    </row>
    <row r="155" spans="18:18" ht="13" x14ac:dyDescent="0.15">
      <c r="R155" s="41"/>
    </row>
    <row r="156" spans="18:18" ht="13" x14ac:dyDescent="0.15">
      <c r="R156" s="41"/>
    </row>
    <row r="157" spans="18:18" ht="13" x14ac:dyDescent="0.15">
      <c r="R157" s="41"/>
    </row>
    <row r="158" spans="18:18" ht="13" x14ac:dyDescent="0.15">
      <c r="R158" s="41"/>
    </row>
    <row r="159" spans="18:18" ht="13" x14ac:dyDescent="0.15">
      <c r="R159" s="41"/>
    </row>
    <row r="160" spans="18:18" ht="13" x14ac:dyDescent="0.15">
      <c r="R160" s="41"/>
    </row>
    <row r="161" spans="18:18" ht="13" x14ac:dyDescent="0.15">
      <c r="R161" s="41"/>
    </row>
    <row r="162" spans="18:18" ht="13" x14ac:dyDescent="0.15">
      <c r="R162" s="41"/>
    </row>
    <row r="163" spans="18:18" ht="13" x14ac:dyDescent="0.15">
      <c r="R163" s="41"/>
    </row>
    <row r="164" spans="18:18" ht="13" x14ac:dyDescent="0.15">
      <c r="R164" s="41"/>
    </row>
    <row r="165" spans="18:18" ht="13" x14ac:dyDescent="0.15">
      <c r="R165" s="41"/>
    </row>
    <row r="166" spans="18:18" ht="13" x14ac:dyDescent="0.15">
      <c r="R166" s="41"/>
    </row>
    <row r="167" spans="18:18" ht="13" x14ac:dyDescent="0.15">
      <c r="R167" s="41"/>
    </row>
    <row r="168" spans="18:18" ht="13" x14ac:dyDescent="0.15">
      <c r="R168" s="41"/>
    </row>
    <row r="169" spans="18:18" ht="13" x14ac:dyDescent="0.15">
      <c r="R169" s="41"/>
    </row>
    <row r="170" spans="18:18" ht="13" x14ac:dyDescent="0.15">
      <c r="R170" s="41"/>
    </row>
    <row r="171" spans="18:18" ht="13" x14ac:dyDescent="0.15">
      <c r="R171" s="41"/>
    </row>
    <row r="172" spans="18:18" ht="13" x14ac:dyDescent="0.15">
      <c r="R172" s="41"/>
    </row>
    <row r="173" spans="18:18" ht="13" x14ac:dyDescent="0.15">
      <c r="R173" s="41"/>
    </row>
    <row r="174" spans="18:18" ht="13" x14ac:dyDescent="0.15">
      <c r="R174" s="41"/>
    </row>
    <row r="175" spans="18:18" ht="13" x14ac:dyDescent="0.15">
      <c r="R175" s="41"/>
    </row>
    <row r="176" spans="18:18" ht="13" x14ac:dyDescent="0.15">
      <c r="R176" s="41"/>
    </row>
    <row r="177" spans="18:18" ht="13" x14ac:dyDescent="0.15">
      <c r="R177" s="41"/>
    </row>
    <row r="178" spans="18:18" ht="13" x14ac:dyDescent="0.15">
      <c r="R178" s="41"/>
    </row>
    <row r="179" spans="18:18" ht="13" x14ac:dyDescent="0.15">
      <c r="R179" s="41"/>
    </row>
    <row r="180" spans="18:18" ht="13" x14ac:dyDescent="0.15">
      <c r="R180" s="41"/>
    </row>
    <row r="181" spans="18:18" ht="13" x14ac:dyDescent="0.15">
      <c r="R181" s="41"/>
    </row>
    <row r="182" spans="18:18" ht="13" x14ac:dyDescent="0.15">
      <c r="R182" s="41"/>
    </row>
    <row r="183" spans="18:18" ht="13" x14ac:dyDescent="0.15">
      <c r="R183" s="41"/>
    </row>
    <row r="184" spans="18:18" ht="13" x14ac:dyDescent="0.15">
      <c r="R184" s="41"/>
    </row>
    <row r="185" spans="18:18" ht="13" x14ac:dyDescent="0.15">
      <c r="R185" s="41"/>
    </row>
    <row r="186" spans="18:18" ht="13" x14ac:dyDescent="0.15">
      <c r="R186" s="41"/>
    </row>
    <row r="187" spans="18:18" ht="13" x14ac:dyDescent="0.15">
      <c r="R187" s="41"/>
    </row>
    <row r="188" spans="18:18" ht="13" x14ac:dyDescent="0.15">
      <c r="R188" s="41"/>
    </row>
    <row r="189" spans="18:18" ht="13" x14ac:dyDescent="0.15">
      <c r="R189" s="41"/>
    </row>
    <row r="190" spans="18:18" ht="13" x14ac:dyDescent="0.15">
      <c r="R190" s="41"/>
    </row>
    <row r="191" spans="18:18" ht="13" x14ac:dyDescent="0.15">
      <c r="R191" s="41"/>
    </row>
    <row r="192" spans="18:18" ht="13" x14ac:dyDescent="0.15">
      <c r="R192" s="41"/>
    </row>
    <row r="193" spans="18:18" ht="13" x14ac:dyDescent="0.15">
      <c r="R193" s="41"/>
    </row>
    <row r="194" spans="18:18" ht="13" x14ac:dyDescent="0.15">
      <c r="R194" s="41"/>
    </row>
    <row r="195" spans="18:18" ht="13" x14ac:dyDescent="0.15">
      <c r="R195" s="41"/>
    </row>
    <row r="196" spans="18:18" ht="13" x14ac:dyDescent="0.15">
      <c r="R196" s="41"/>
    </row>
    <row r="197" spans="18:18" ht="13" x14ac:dyDescent="0.15">
      <c r="R197" s="41"/>
    </row>
    <row r="198" spans="18:18" ht="13" x14ac:dyDescent="0.15">
      <c r="R198" s="41"/>
    </row>
    <row r="199" spans="18:18" ht="13" x14ac:dyDescent="0.15">
      <c r="R199" s="41"/>
    </row>
    <row r="200" spans="18:18" ht="13" x14ac:dyDescent="0.15">
      <c r="R200" s="41"/>
    </row>
    <row r="201" spans="18:18" ht="13" x14ac:dyDescent="0.15">
      <c r="R201" s="41"/>
    </row>
    <row r="202" spans="18:18" ht="13" x14ac:dyDescent="0.15">
      <c r="R202" s="41"/>
    </row>
    <row r="203" spans="18:18" ht="13" x14ac:dyDescent="0.15">
      <c r="R203" s="41"/>
    </row>
    <row r="204" spans="18:18" ht="13" x14ac:dyDescent="0.15">
      <c r="R204" s="41"/>
    </row>
    <row r="205" spans="18:18" ht="13" x14ac:dyDescent="0.15">
      <c r="R205" s="41"/>
    </row>
    <row r="206" spans="18:18" ht="13" x14ac:dyDescent="0.15">
      <c r="R206" s="41"/>
    </row>
    <row r="207" spans="18:18" ht="13" x14ac:dyDescent="0.15">
      <c r="R207" s="41"/>
    </row>
    <row r="208" spans="18:18" ht="13" x14ac:dyDescent="0.15">
      <c r="R208" s="41"/>
    </row>
    <row r="209" spans="18:18" ht="13" x14ac:dyDescent="0.15">
      <c r="R209" s="41"/>
    </row>
    <row r="210" spans="18:18" ht="13" x14ac:dyDescent="0.15">
      <c r="R210" s="41"/>
    </row>
    <row r="211" spans="18:18" ht="13" x14ac:dyDescent="0.15">
      <c r="R211" s="41"/>
    </row>
    <row r="212" spans="18:18" ht="13" x14ac:dyDescent="0.15">
      <c r="R212" s="41"/>
    </row>
    <row r="213" spans="18:18" ht="13" x14ac:dyDescent="0.15">
      <c r="R213" s="41"/>
    </row>
    <row r="214" spans="18:18" ht="13" x14ac:dyDescent="0.15">
      <c r="R214" s="41"/>
    </row>
    <row r="215" spans="18:18" ht="13" x14ac:dyDescent="0.15">
      <c r="R215" s="41"/>
    </row>
    <row r="216" spans="18:18" ht="13" x14ac:dyDescent="0.15">
      <c r="R216" s="41"/>
    </row>
    <row r="217" spans="18:18" ht="13" x14ac:dyDescent="0.15">
      <c r="R217" s="41"/>
    </row>
    <row r="218" spans="18:18" ht="13" x14ac:dyDescent="0.15">
      <c r="R218" s="41"/>
    </row>
    <row r="219" spans="18:18" ht="13" x14ac:dyDescent="0.15">
      <c r="R219" s="41"/>
    </row>
    <row r="220" spans="18:18" ht="13" x14ac:dyDescent="0.15">
      <c r="R220" s="41"/>
    </row>
    <row r="221" spans="18:18" ht="13" x14ac:dyDescent="0.15">
      <c r="R221" s="41"/>
    </row>
    <row r="222" spans="18:18" ht="13" x14ac:dyDescent="0.15">
      <c r="R222" s="41"/>
    </row>
    <row r="223" spans="18:18" ht="13" x14ac:dyDescent="0.15">
      <c r="R223" s="41"/>
    </row>
    <row r="224" spans="18:18" ht="13" x14ac:dyDescent="0.15">
      <c r="R224" s="41"/>
    </row>
    <row r="225" spans="18:18" ht="13" x14ac:dyDescent="0.15">
      <c r="R225" s="41"/>
    </row>
    <row r="226" spans="18:18" ht="13" x14ac:dyDescent="0.15">
      <c r="R226" s="41"/>
    </row>
    <row r="227" spans="18:18" ht="13" x14ac:dyDescent="0.15">
      <c r="R227" s="41"/>
    </row>
    <row r="228" spans="18:18" ht="13" x14ac:dyDescent="0.15">
      <c r="R228" s="41"/>
    </row>
    <row r="229" spans="18:18" ht="13" x14ac:dyDescent="0.15">
      <c r="R229" s="41"/>
    </row>
    <row r="230" spans="18:18" ht="13" x14ac:dyDescent="0.15">
      <c r="R230" s="41"/>
    </row>
    <row r="231" spans="18:18" ht="13" x14ac:dyDescent="0.15">
      <c r="R231" s="41"/>
    </row>
    <row r="232" spans="18:18" ht="13" x14ac:dyDescent="0.15">
      <c r="R232" s="41"/>
    </row>
    <row r="233" spans="18:18" ht="13" x14ac:dyDescent="0.15">
      <c r="R233" s="41"/>
    </row>
    <row r="234" spans="18:18" ht="13" x14ac:dyDescent="0.15">
      <c r="R234" s="41"/>
    </row>
    <row r="235" spans="18:18" ht="13" x14ac:dyDescent="0.15">
      <c r="R235" s="41"/>
    </row>
    <row r="236" spans="18:18" ht="13" x14ac:dyDescent="0.15">
      <c r="R236" s="41"/>
    </row>
    <row r="237" spans="18:18" ht="13" x14ac:dyDescent="0.15">
      <c r="R237" s="41"/>
    </row>
    <row r="238" spans="18:18" ht="13" x14ac:dyDescent="0.15">
      <c r="R238" s="41"/>
    </row>
    <row r="239" spans="18:18" ht="13" x14ac:dyDescent="0.15">
      <c r="R239" s="41"/>
    </row>
    <row r="240" spans="18:18" ht="13" x14ac:dyDescent="0.15">
      <c r="R240" s="41"/>
    </row>
    <row r="241" spans="18:18" ht="13" x14ac:dyDescent="0.15">
      <c r="R241" s="41"/>
    </row>
    <row r="242" spans="18:18" ht="13" x14ac:dyDescent="0.15">
      <c r="R242" s="41"/>
    </row>
    <row r="243" spans="18:18" ht="13" x14ac:dyDescent="0.15">
      <c r="R243" s="41"/>
    </row>
    <row r="244" spans="18:18" ht="13" x14ac:dyDescent="0.15">
      <c r="R244" s="41"/>
    </row>
    <row r="245" spans="18:18" ht="13" x14ac:dyDescent="0.15">
      <c r="R245" s="41"/>
    </row>
    <row r="246" spans="18:18" ht="13" x14ac:dyDescent="0.15">
      <c r="R246" s="41"/>
    </row>
    <row r="247" spans="18:18" ht="13" x14ac:dyDescent="0.15">
      <c r="R247" s="41"/>
    </row>
    <row r="248" spans="18:18" ht="13" x14ac:dyDescent="0.15">
      <c r="R248" s="41"/>
    </row>
    <row r="249" spans="18:18" ht="13" x14ac:dyDescent="0.15">
      <c r="R249" s="41"/>
    </row>
    <row r="250" spans="18:18" ht="13" x14ac:dyDescent="0.15">
      <c r="R250" s="41"/>
    </row>
    <row r="251" spans="18:18" ht="13" x14ac:dyDescent="0.15">
      <c r="R251" s="41"/>
    </row>
    <row r="252" spans="18:18" ht="13" x14ac:dyDescent="0.15">
      <c r="R252" s="41"/>
    </row>
    <row r="253" spans="18:18" ht="13" x14ac:dyDescent="0.15">
      <c r="R253" s="41"/>
    </row>
    <row r="254" spans="18:18" ht="13" x14ac:dyDescent="0.15">
      <c r="R254" s="41"/>
    </row>
    <row r="255" spans="18:18" ht="13" x14ac:dyDescent="0.15">
      <c r="R255" s="41"/>
    </row>
    <row r="256" spans="18:18" ht="13" x14ac:dyDescent="0.15">
      <c r="R256" s="41"/>
    </row>
    <row r="257" spans="18:18" ht="13" x14ac:dyDescent="0.15">
      <c r="R257" s="41"/>
    </row>
    <row r="258" spans="18:18" ht="13" x14ac:dyDescent="0.15">
      <c r="R258" s="41"/>
    </row>
    <row r="259" spans="18:18" ht="13" x14ac:dyDescent="0.15">
      <c r="R259" s="41"/>
    </row>
    <row r="260" spans="18:18" ht="13" x14ac:dyDescent="0.15">
      <c r="R260" s="41"/>
    </row>
    <row r="261" spans="18:18" ht="13" x14ac:dyDescent="0.15">
      <c r="R261" s="41"/>
    </row>
    <row r="262" spans="18:18" ht="13" x14ac:dyDescent="0.15">
      <c r="R262" s="41"/>
    </row>
    <row r="263" spans="18:18" ht="13" x14ac:dyDescent="0.15">
      <c r="R263" s="41"/>
    </row>
    <row r="264" spans="18:18" ht="13" x14ac:dyDescent="0.15">
      <c r="R264" s="41"/>
    </row>
    <row r="265" spans="18:18" ht="13" x14ac:dyDescent="0.15">
      <c r="R265" s="41"/>
    </row>
    <row r="266" spans="18:18" ht="13" x14ac:dyDescent="0.15">
      <c r="R266" s="41"/>
    </row>
    <row r="267" spans="18:18" ht="13" x14ac:dyDescent="0.15">
      <c r="R267" s="41"/>
    </row>
    <row r="268" spans="18:18" ht="13" x14ac:dyDescent="0.15">
      <c r="R268" s="41"/>
    </row>
    <row r="269" spans="18:18" ht="13" x14ac:dyDescent="0.15">
      <c r="R269" s="41"/>
    </row>
    <row r="270" spans="18:18" ht="13" x14ac:dyDescent="0.15">
      <c r="R270" s="41"/>
    </row>
    <row r="271" spans="18:18" ht="13" x14ac:dyDescent="0.15">
      <c r="R271" s="41"/>
    </row>
    <row r="272" spans="18:18" ht="13" x14ac:dyDescent="0.15">
      <c r="R272" s="41"/>
    </row>
    <row r="273" spans="18:18" ht="13" x14ac:dyDescent="0.15">
      <c r="R273" s="41"/>
    </row>
    <row r="274" spans="18:18" ht="13" x14ac:dyDescent="0.15">
      <c r="R274" s="41"/>
    </row>
    <row r="275" spans="18:18" ht="13" x14ac:dyDescent="0.15">
      <c r="R275" s="41"/>
    </row>
    <row r="276" spans="18:18" ht="13" x14ac:dyDescent="0.15">
      <c r="R276" s="41"/>
    </row>
    <row r="277" spans="18:18" ht="13" x14ac:dyDescent="0.15">
      <c r="R277" s="41"/>
    </row>
    <row r="278" spans="18:18" ht="13" x14ac:dyDescent="0.15">
      <c r="R278" s="41"/>
    </row>
    <row r="279" spans="18:18" ht="13" x14ac:dyDescent="0.15">
      <c r="R279" s="41"/>
    </row>
    <row r="280" spans="18:18" ht="13" x14ac:dyDescent="0.15">
      <c r="R280" s="41"/>
    </row>
    <row r="281" spans="18:18" ht="13" x14ac:dyDescent="0.15">
      <c r="R281" s="41"/>
    </row>
    <row r="282" spans="18:18" ht="13" x14ac:dyDescent="0.15">
      <c r="R282" s="41"/>
    </row>
    <row r="283" spans="18:18" ht="13" x14ac:dyDescent="0.15">
      <c r="R283" s="41"/>
    </row>
    <row r="284" spans="18:18" ht="13" x14ac:dyDescent="0.15">
      <c r="R284" s="41"/>
    </row>
    <row r="285" spans="18:18" ht="13" x14ac:dyDescent="0.15">
      <c r="R285" s="41"/>
    </row>
    <row r="286" spans="18:18" ht="13" x14ac:dyDescent="0.15">
      <c r="R286" s="41"/>
    </row>
    <row r="287" spans="18:18" ht="13" x14ac:dyDescent="0.15">
      <c r="R287" s="41"/>
    </row>
    <row r="288" spans="18:18" ht="13" x14ac:dyDescent="0.15">
      <c r="R288" s="41"/>
    </row>
    <row r="289" spans="18:18" ht="13" x14ac:dyDescent="0.15">
      <c r="R289" s="41"/>
    </row>
    <row r="290" spans="18:18" ht="13" x14ac:dyDescent="0.15">
      <c r="R290" s="41"/>
    </row>
    <row r="291" spans="18:18" ht="13" x14ac:dyDescent="0.15">
      <c r="R291" s="41"/>
    </row>
    <row r="292" spans="18:18" ht="13" x14ac:dyDescent="0.15">
      <c r="R292" s="41"/>
    </row>
    <row r="293" spans="18:18" ht="13" x14ac:dyDescent="0.15">
      <c r="R293" s="41"/>
    </row>
    <row r="294" spans="18:18" ht="13" x14ac:dyDescent="0.15">
      <c r="R294" s="41"/>
    </row>
    <row r="295" spans="18:18" ht="13" x14ac:dyDescent="0.15">
      <c r="R295" s="41"/>
    </row>
    <row r="296" spans="18:18" ht="13" x14ac:dyDescent="0.15">
      <c r="R296" s="41"/>
    </row>
    <row r="297" spans="18:18" ht="13" x14ac:dyDescent="0.15">
      <c r="R297" s="41"/>
    </row>
    <row r="298" spans="18:18" ht="13" x14ac:dyDescent="0.15">
      <c r="R298" s="41"/>
    </row>
    <row r="299" spans="18:18" ht="13" x14ac:dyDescent="0.15">
      <c r="R299" s="41"/>
    </row>
    <row r="300" spans="18:18" ht="13" x14ac:dyDescent="0.15">
      <c r="R300" s="41"/>
    </row>
    <row r="301" spans="18:18" ht="13" x14ac:dyDescent="0.15">
      <c r="R301" s="41"/>
    </row>
    <row r="302" spans="18:18" ht="13" x14ac:dyDescent="0.15">
      <c r="R302" s="41"/>
    </row>
    <row r="303" spans="18:18" ht="13" x14ac:dyDescent="0.15">
      <c r="R303" s="41"/>
    </row>
    <row r="304" spans="18:18" ht="13" x14ac:dyDescent="0.15">
      <c r="R304" s="41"/>
    </row>
    <row r="305" spans="18:18" ht="13" x14ac:dyDescent="0.15">
      <c r="R305" s="41"/>
    </row>
    <row r="306" spans="18:18" ht="13" x14ac:dyDescent="0.15">
      <c r="R306" s="41"/>
    </row>
    <row r="307" spans="18:18" ht="13" x14ac:dyDescent="0.15">
      <c r="R307" s="41"/>
    </row>
    <row r="308" spans="18:18" ht="13" x14ac:dyDescent="0.15">
      <c r="R308" s="41"/>
    </row>
    <row r="309" spans="18:18" ht="13" x14ac:dyDescent="0.15">
      <c r="R309" s="41"/>
    </row>
    <row r="310" spans="18:18" ht="13" x14ac:dyDescent="0.15">
      <c r="R310" s="41"/>
    </row>
    <row r="311" spans="18:18" ht="13" x14ac:dyDescent="0.15">
      <c r="R311" s="41"/>
    </row>
    <row r="312" spans="18:18" ht="13" x14ac:dyDescent="0.15">
      <c r="R312" s="41"/>
    </row>
    <row r="313" spans="18:18" ht="13" x14ac:dyDescent="0.15">
      <c r="R313" s="41"/>
    </row>
    <row r="314" spans="18:18" ht="13" x14ac:dyDescent="0.15">
      <c r="R314" s="41"/>
    </row>
    <row r="315" spans="18:18" ht="13" x14ac:dyDescent="0.15">
      <c r="R315" s="41"/>
    </row>
    <row r="316" spans="18:18" ht="13" x14ac:dyDescent="0.15">
      <c r="R316" s="41"/>
    </row>
    <row r="317" spans="18:18" ht="13" x14ac:dyDescent="0.15">
      <c r="R317" s="41"/>
    </row>
    <row r="318" spans="18:18" ht="13" x14ac:dyDescent="0.15">
      <c r="R318" s="41"/>
    </row>
    <row r="319" spans="18:18" ht="13" x14ac:dyDescent="0.15">
      <c r="R319" s="41"/>
    </row>
    <row r="320" spans="18:18" ht="13" x14ac:dyDescent="0.15">
      <c r="R320" s="41"/>
    </row>
    <row r="321" spans="18:18" ht="13" x14ac:dyDescent="0.15">
      <c r="R321" s="41"/>
    </row>
    <row r="322" spans="18:18" ht="13" x14ac:dyDescent="0.15">
      <c r="R322" s="41"/>
    </row>
    <row r="323" spans="18:18" ht="13" x14ac:dyDescent="0.15">
      <c r="R323" s="41"/>
    </row>
    <row r="324" spans="18:18" ht="13" x14ac:dyDescent="0.15">
      <c r="R324" s="41"/>
    </row>
    <row r="325" spans="18:18" ht="13" x14ac:dyDescent="0.15">
      <c r="R325" s="41"/>
    </row>
    <row r="326" spans="18:18" ht="13" x14ac:dyDescent="0.15">
      <c r="R326" s="41"/>
    </row>
    <row r="327" spans="18:18" ht="13" x14ac:dyDescent="0.15">
      <c r="R327" s="41"/>
    </row>
    <row r="328" spans="18:18" ht="13" x14ac:dyDescent="0.15">
      <c r="R328" s="41"/>
    </row>
    <row r="329" spans="18:18" ht="13" x14ac:dyDescent="0.15">
      <c r="R329" s="41"/>
    </row>
    <row r="330" spans="18:18" ht="13" x14ac:dyDescent="0.15">
      <c r="R330" s="41"/>
    </row>
    <row r="331" spans="18:18" ht="13" x14ac:dyDescent="0.15">
      <c r="R331" s="41"/>
    </row>
    <row r="332" spans="18:18" ht="13" x14ac:dyDescent="0.15">
      <c r="R332" s="41"/>
    </row>
    <row r="333" spans="18:18" ht="13" x14ac:dyDescent="0.15">
      <c r="R333" s="41"/>
    </row>
    <row r="334" spans="18:18" ht="13" x14ac:dyDescent="0.15">
      <c r="R334" s="41"/>
    </row>
    <row r="335" spans="18:18" ht="13" x14ac:dyDescent="0.15">
      <c r="R335" s="41"/>
    </row>
    <row r="336" spans="18:18" ht="13" x14ac:dyDescent="0.15">
      <c r="R336" s="41"/>
    </row>
    <row r="337" spans="18:18" ht="13" x14ac:dyDescent="0.15">
      <c r="R337" s="41"/>
    </row>
    <row r="338" spans="18:18" ht="13" x14ac:dyDescent="0.15">
      <c r="R338" s="41"/>
    </row>
    <row r="339" spans="18:18" ht="13" x14ac:dyDescent="0.15">
      <c r="R339" s="41"/>
    </row>
    <row r="340" spans="18:18" ht="13" x14ac:dyDescent="0.15">
      <c r="R340" s="41"/>
    </row>
    <row r="341" spans="18:18" ht="13" x14ac:dyDescent="0.15">
      <c r="R341" s="41"/>
    </row>
    <row r="342" spans="18:18" ht="13" x14ac:dyDescent="0.15">
      <c r="R342" s="41"/>
    </row>
    <row r="343" spans="18:18" ht="13" x14ac:dyDescent="0.15">
      <c r="R343" s="41"/>
    </row>
    <row r="344" spans="18:18" ht="13" x14ac:dyDescent="0.15">
      <c r="R344" s="41"/>
    </row>
    <row r="345" spans="18:18" ht="13" x14ac:dyDescent="0.15">
      <c r="R345" s="41"/>
    </row>
    <row r="346" spans="18:18" ht="13" x14ac:dyDescent="0.15">
      <c r="R346" s="41"/>
    </row>
    <row r="347" spans="18:18" ht="13" x14ac:dyDescent="0.15">
      <c r="R347" s="41"/>
    </row>
    <row r="348" spans="18:18" ht="13" x14ac:dyDescent="0.15">
      <c r="R348" s="41"/>
    </row>
    <row r="349" spans="18:18" ht="13" x14ac:dyDescent="0.15">
      <c r="R349" s="41"/>
    </row>
    <row r="350" spans="18:18" ht="13" x14ac:dyDescent="0.15">
      <c r="R350" s="41"/>
    </row>
    <row r="351" spans="18:18" ht="13" x14ac:dyDescent="0.15">
      <c r="R351" s="41"/>
    </row>
    <row r="352" spans="18:18" ht="13" x14ac:dyDescent="0.15">
      <c r="R352" s="41"/>
    </row>
    <row r="353" spans="18:18" ht="13" x14ac:dyDescent="0.15">
      <c r="R353" s="41"/>
    </row>
    <row r="354" spans="18:18" ht="13" x14ac:dyDescent="0.15">
      <c r="R354" s="41"/>
    </row>
    <row r="355" spans="18:18" ht="13" x14ac:dyDescent="0.15">
      <c r="R355" s="41"/>
    </row>
    <row r="356" spans="18:18" ht="13" x14ac:dyDescent="0.15">
      <c r="R356" s="41"/>
    </row>
    <row r="357" spans="18:18" ht="13" x14ac:dyDescent="0.15">
      <c r="R357" s="41"/>
    </row>
    <row r="358" spans="18:18" ht="13" x14ac:dyDescent="0.15">
      <c r="R358" s="41"/>
    </row>
    <row r="359" spans="18:18" ht="13" x14ac:dyDescent="0.15">
      <c r="R359" s="41"/>
    </row>
    <row r="360" spans="18:18" ht="13" x14ac:dyDescent="0.15">
      <c r="R360" s="41"/>
    </row>
    <row r="361" spans="18:18" ht="13" x14ac:dyDescent="0.15">
      <c r="R361" s="41"/>
    </row>
    <row r="362" spans="18:18" ht="13" x14ac:dyDescent="0.15">
      <c r="R362" s="41"/>
    </row>
    <row r="363" spans="18:18" ht="13" x14ac:dyDescent="0.15">
      <c r="R363" s="41"/>
    </row>
    <row r="364" spans="18:18" ht="13" x14ac:dyDescent="0.15">
      <c r="R364" s="41"/>
    </row>
    <row r="365" spans="18:18" ht="13" x14ac:dyDescent="0.15">
      <c r="R365" s="41"/>
    </row>
    <row r="366" spans="18:18" ht="13" x14ac:dyDescent="0.15">
      <c r="R366" s="41"/>
    </row>
    <row r="367" spans="18:18" ht="13" x14ac:dyDescent="0.15">
      <c r="R367" s="41"/>
    </row>
    <row r="368" spans="18:18" ht="13" x14ac:dyDescent="0.15">
      <c r="R368" s="41"/>
    </row>
    <row r="369" spans="18:18" ht="13" x14ac:dyDescent="0.15">
      <c r="R369" s="41"/>
    </row>
    <row r="370" spans="18:18" ht="13" x14ac:dyDescent="0.15">
      <c r="R370" s="41"/>
    </row>
    <row r="371" spans="18:18" ht="13" x14ac:dyDescent="0.15">
      <c r="R371" s="41"/>
    </row>
    <row r="372" spans="18:18" ht="13" x14ac:dyDescent="0.15">
      <c r="R372" s="41"/>
    </row>
    <row r="373" spans="18:18" ht="13" x14ac:dyDescent="0.15">
      <c r="R373" s="41"/>
    </row>
    <row r="374" spans="18:18" ht="13" x14ac:dyDescent="0.15">
      <c r="R374" s="41"/>
    </row>
    <row r="375" spans="18:18" ht="13" x14ac:dyDescent="0.15">
      <c r="R375" s="41"/>
    </row>
    <row r="376" spans="18:18" ht="13" x14ac:dyDescent="0.15">
      <c r="R376" s="41"/>
    </row>
    <row r="377" spans="18:18" ht="13" x14ac:dyDescent="0.15">
      <c r="R377" s="41"/>
    </row>
    <row r="378" spans="18:18" ht="13" x14ac:dyDescent="0.15">
      <c r="R378" s="41"/>
    </row>
    <row r="379" spans="18:18" ht="13" x14ac:dyDescent="0.15">
      <c r="R379" s="41"/>
    </row>
    <row r="380" spans="18:18" ht="13" x14ac:dyDescent="0.15">
      <c r="R380" s="41"/>
    </row>
    <row r="381" spans="18:18" ht="13" x14ac:dyDescent="0.15">
      <c r="R381" s="41"/>
    </row>
    <row r="382" spans="18:18" ht="13" x14ac:dyDescent="0.15">
      <c r="R382" s="41"/>
    </row>
    <row r="383" spans="18:18" ht="13" x14ac:dyDescent="0.15">
      <c r="R383" s="41"/>
    </row>
    <row r="384" spans="18:18" ht="13" x14ac:dyDescent="0.15">
      <c r="R384" s="41"/>
    </row>
    <row r="385" spans="18:18" ht="13" x14ac:dyDescent="0.15">
      <c r="R385" s="41"/>
    </row>
    <row r="386" spans="18:18" ht="13" x14ac:dyDescent="0.15">
      <c r="R386" s="41"/>
    </row>
    <row r="387" spans="18:18" ht="13" x14ac:dyDescent="0.15">
      <c r="R387" s="41"/>
    </row>
    <row r="388" spans="18:18" ht="13" x14ac:dyDescent="0.15">
      <c r="R388" s="41"/>
    </row>
    <row r="389" spans="18:18" ht="13" x14ac:dyDescent="0.15">
      <c r="R389" s="41"/>
    </row>
    <row r="390" spans="18:18" ht="13" x14ac:dyDescent="0.15">
      <c r="R390" s="41"/>
    </row>
    <row r="391" spans="18:18" ht="13" x14ac:dyDescent="0.15">
      <c r="R391" s="41"/>
    </row>
    <row r="392" spans="18:18" ht="13" x14ac:dyDescent="0.15">
      <c r="R392" s="41"/>
    </row>
    <row r="393" spans="18:18" ht="13" x14ac:dyDescent="0.15">
      <c r="R393" s="41"/>
    </row>
    <row r="394" spans="18:18" ht="13" x14ac:dyDescent="0.15">
      <c r="R394" s="41"/>
    </row>
    <row r="395" spans="18:18" ht="13" x14ac:dyDescent="0.15">
      <c r="R395" s="41"/>
    </row>
    <row r="396" spans="18:18" ht="13" x14ac:dyDescent="0.15">
      <c r="R396" s="41"/>
    </row>
    <row r="397" spans="18:18" ht="13" x14ac:dyDescent="0.15">
      <c r="R397" s="41"/>
    </row>
    <row r="398" spans="18:18" ht="13" x14ac:dyDescent="0.15">
      <c r="R398" s="41"/>
    </row>
    <row r="399" spans="18:18" ht="13" x14ac:dyDescent="0.15">
      <c r="R399" s="41"/>
    </row>
    <row r="400" spans="18:18" ht="13" x14ac:dyDescent="0.15">
      <c r="R400" s="41"/>
    </row>
    <row r="401" spans="18:18" ht="13" x14ac:dyDescent="0.15">
      <c r="R401" s="41"/>
    </row>
    <row r="402" spans="18:18" ht="13" x14ac:dyDescent="0.15">
      <c r="R402" s="41"/>
    </row>
    <row r="403" spans="18:18" ht="13" x14ac:dyDescent="0.15">
      <c r="R403" s="41"/>
    </row>
    <row r="404" spans="18:18" ht="13" x14ac:dyDescent="0.15">
      <c r="R404" s="41"/>
    </row>
    <row r="405" spans="18:18" ht="13" x14ac:dyDescent="0.15">
      <c r="R405" s="41"/>
    </row>
    <row r="406" spans="18:18" ht="13" x14ac:dyDescent="0.15">
      <c r="R406" s="41"/>
    </row>
    <row r="407" spans="18:18" ht="13" x14ac:dyDescent="0.15">
      <c r="R407" s="41"/>
    </row>
    <row r="408" spans="18:18" ht="13" x14ac:dyDescent="0.15">
      <c r="R408" s="41"/>
    </row>
    <row r="409" spans="18:18" ht="13" x14ac:dyDescent="0.15">
      <c r="R409" s="41"/>
    </row>
    <row r="410" spans="18:18" ht="13" x14ac:dyDescent="0.15">
      <c r="R410" s="41"/>
    </row>
    <row r="411" spans="18:18" ht="13" x14ac:dyDescent="0.15">
      <c r="R411" s="41"/>
    </row>
    <row r="412" spans="18:18" ht="13" x14ac:dyDescent="0.15">
      <c r="R412" s="41"/>
    </row>
    <row r="413" spans="18:18" ht="13" x14ac:dyDescent="0.15">
      <c r="R413" s="41"/>
    </row>
    <row r="414" spans="18:18" ht="13" x14ac:dyDescent="0.15">
      <c r="R414" s="41"/>
    </row>
    <row r="415" spans="18:18" ht="13" x14ac:dyDescent="0.15">
      <c r="R415" s="41"/>
    </row>
    <row r="416" spans="18:18" ht="13" x14ac:dyDescent="0.15">
      <c r="R416" s="41"/>
    </row>
    <row r="417" spans="18:18" ht="13" x14ac:dyDescent="0.15">
      <c r="R417" s="41"/>
    </row>
    <row r="418" spans="18:18" ht="13" x14ac:dyDescent="0.15">
      <c r="R418" s="41"/>
    </row>
    <row r="419" spans="18:18" ht="13" x14ac:dyDescent="0.15">
      <c r="R419" s="41"/>
    </row>
    <row r="420" spans="18:18" ht="13" x14ac:dyDescent="0.15">
      <c r="R420" s="41"/>
    </row>
    <row r="421" spans="18:18" ht="13" x14ac:dyDescent="0.15">
      <c r="R421" s="41"/>
    </row>
    <row r="422" spans="18:18" ht="13" x14ac:dyDescent="0.15">
      <c r="R422" s="41"/>
    </row>
    <row r="423" spans="18:18" ht="13" x14ac:dyDescent="0.15">
      <c r="R423" s="41"/>
    </row>
    <row r="424" spans="18:18" ht="13" x14ac:dyDescent="0.15">
      <c r="R424" s="41"/>
    </row>
    <row r="425" spans="18:18" ht="13" x14ac:dyDescent="0.15">
      <c r="R425" s="41"/>
    </row>
    <row r="426" spans="18:18" ht="13" x14ac:dyDescent="0.15">
      <c r="R426" s="41"/>
    </row>
    <row r="427" spans="18:18" ht="13" x14ac:dyDescent="0.15">
      <c r="R427" s="41"/>
    </row>
    <row r="428" spans="18:18" ht="13" x14ac:dyDescent="0.15">
      <c r="R428" s="41"/>
    </row>
    <row r="429" spans="18:18" ht="13" x14ac:dyDescent="0.15">
      <c r="R429" s="41"/>
    </row>
    <row r="430" spans="18:18" ht="13" x14ac:dyDescent="0.15">
      <c r="R430" s="41"/>
    </row>
    <row r="431" spans="18:18" ht="13" x14ac:dyDescent="0.15">
      <c r="R431" s="41"/>
    </row>
    <row r="432" spans="18:18" ht="13" x14ac:dyDescent="0.15">
      <c r="R432" s="41"/>
    </row>
    <row r="433" spans="18:18" ht="13" x14ac:dyDescent="0.15">
      <c r="R433" s="41"/>
    </row>
    <row r="434" spans="18:18" ht="13" x14ac:dyDescent="0.15">
      <c r="R434" s="41"/>
    </row>
    <row r="435" spans="18:18" ht="13" x14ac:dyDescent="0.15">
      <c r="R435" s="41"/>
    </row>
    <row r="436" spans="18:18" ht="13" x14ac:dyDescent="0.15">
      <c r="R436" s="41"/>
    </row>
    <row r="437" spans="18:18" ht="13" x14ac:dyDescent="0.15">
      <c r="R437" s="41"/>
    </row>
    <row r="438" spans="18:18" ht="13" x14ac:dyDescent="0.15">
      <c r="R438" s="41"/>
    </row>
    <row r="439" spans="18:18" ht="13" x14ac:dyDescent="0.15">
      <c r="R439" s="41"/>
    </row>
    <row r="440" spans="18:18" ht="13" x14ac:dyDescent="0.15">
      <c r="R440" s="41"/>
    </row>
    <row r="441" spans="18:18" ht="13" x14ac:dyDescent="0.15">
      <c r="R441" s="41"/>
    </row>
    <row r="442" spans="18:18" ht="13" x14ac:dyDescent="0.15">
      <c r="R442" s="41"/>
    </row>
    <row r="443" spans="18:18" ht="13" x14ac:dyDescent="0.15">
      <c r="R443" s="41"/>
    </row>
    <row r="444" spans="18:18" ht="13" x14ac:dyDescent="0.15">
      <c r="R444" s="41"/>
    </row>
    <row r="445" spans="18:18" ht="13" x14ac:dyDescent="0.15">
      <c r="R445" s="41"/>
    </row>
    <row r="446" spans="18:18" ht="13" x14ac:dyDescent="0.15">
      <c r="R446" s="41"/>
    </row>
    <row r="447" spans="18:18" ht="13" x14ac:dyDescent="0.15">
      <c r="R447" s="41"/>
    </row>
    <row r="448" spans="18:18" ht="13" x14ac:dyDescent="0.15">
      <c r="R448" s="41"/>
    </row>
    <row r="449" spans="18:18" ht="13" x14ac:dyDescent="0.15">
      <c r="R449" s="41"/>
    </row>
    <row r="450" spans="18:18" ht="13" x14ac:dyDescent="0.15">
      <c r="R450" s="41"/>
    </row>
    <row r="451" spans="18:18" ht="13" x14ac:dyDescent="0.15">
      <c r="R451" s="41"/>
    </row>
    <row r="452" spans="18:18" ht="13" x14ac:dyDescent="0.15">
      <c r="R452" s="41"/>
    </row>
    <row r="453" spans="18:18" ht="13" x14ac:dyDescent="0.15">
      <c r="R453" s="41"/>
    </row>
    <row r="454" spans="18:18" ht="13" x14ac:dyDescent="0.15">
      <c r="R454" s="41"/>
    </row>
    <row r="455" spans="18:18" ht="13" x14ac:dyDescent="0.15">
      <c r="R455" s="41"/>
    </row>
    <row r="456" spans="18:18" ht="13" x14ac:dyDescent="0.15">
      <c r="R456" s="41"/>
    </row>
    <row r="457" spans="18:18" ht="13" x14ac:dyDescent="0.15">
      <c r="R457" s="41"/>
    </row>
    <row r="458" spans="18:18" ht="13" x14ac:dyDescent="0.15">
      <c r="R458" s="41"/>
    </row>
    <row r="459" spans="18:18" ht="13" x14ac:dyDescent="0.15">
      <c r="R459" s="41"/>
    </row>
    <row r="460" spans="18:18" ht="13" x14ac:dyDescent="0.15">
      <c r="R460" s="41"/>
    </row>
    <row r="461" spans="18:18" ht="13" x14ac:dyDescent="0.15">
      <c r="R461" s="41"/>
    </row>
    <row r="462" spans="18:18" ht="13" x14ac:dyDescent="0.15">
      <c r="R462" s="41"/>
    </row>
    <row r="463" spans="18:18" ht="13" x14ac:dyDescent="0.15">
      <c r="R463" s="41"/>
    </row>
    <row r="464" spans="18:18" ht="13" x14ac:dyDescent="0.15">
      <c r="R464" s="41"/>
    </row>
    <row r="465" spans="18:18" ht="13" x14ac:dyDescent="0.15">
      <c r="R465" s="41"/>
    </row>
    <row r="466" spans="18:18" ht="13" x14ac:dyDescent="0.15">
      <c r="R466" s="41"/>
    </row>
    <row r="467" spans="18:18" ht="13" x14ac:dyDescent="0.15">
      <c r="R467" s="41"/>
    </row>
    <row r="468" spans="18:18" ht="13" x14ac:dyDescent="0.15">
      <c r="R468" s="41"/>
    </row>
    <row r="469" spans="18:18" ht="13" x14ac:dyDescent="0.15">
      <c r="R469" s="41"/>
    </row>
    <row r="470" spans="18:18" ht="13" x14ac:dyDescent="0.15">
      <c r="R470" s="41"/>
    </row>
    <row r="471" spans="18:18" ht="13" x14ac:dyDescent="0.15">
      <c r="R471" s="41"/>
    </row>
    <row r="472" spans="18:18" ht="13" x14ac:dyDescent="0.15">
      <c r="R472" s="41"/>
    </row>
    <row r="473" spans="18:18" ht="13" x14ac:dyDescent="0.15">
      <c r="R473" s="41"/>
    </row>
    <row r="474" spans="18:18" ht="13" x14ac:dyDescent="0.15">
      <c r="R474" s="41"/>
    </row>
    <row r="475" spans="18:18" ht="13" x14ac:dyDescent="0.15">
      <c r="R475" s="41"/>
    </row>
    <row r="476" spans="18:18" ht="13" x14ac:dyDescent="0.15">
      <c r="R476" s="41"/>
    </row>
    <row r="477" spans="18:18" ht="13" x14ac:dyDescent="0.15">
      <c r="R477" s="41"/>
    </row>
    <row r="478" spans="18:18" ht="13" x14ac:dyDescent="0.15">
      <c r="R478" s="41"/>
    </row>
    <row r="479" spans="18:18" ht="13" x14ac:dyDescent="0.15">
      <c r="R479" s="41"/>
    </row>
    <row r="480" spans="18:18" ht="13" x14ac:dyDescent="0.15">
      <c r="R480" s="41"/>
    </row>
    <row r="481" spans="18:18" ht="13" x14ac:dyDescent="0.15">
      <c r="R481" s="41"/>
    </row>
    <row r="482" spans="18:18" ht="13" x14ac:dyDescent="0.15">
      <c r="R482" s="41"/>
    </row>
    <row r="483" spans="18:18" ht="13" x14ac:dyDescent="0.15">
      <c r="R483" s="41"/>
    </row>
    <row r="484" spans="18:18" ht="13" x14ac:dyDescent="0.15">
      <c r="R484" s="41"/>
    </row>
    <row r="485" spans="18:18" ht="13" x14ac:dyDescent="0.15">
      <c r="R485" s="41"/>
    </row>
    <row r="486" spans="18:18" ht="13" x14ac:dyDescent="0.15">
      <c r="R486" s="41"/>
    </row>
    <row r="487" spans="18:18" ht="13" x14ac:dyDescent="0.15">
      <c r="R487" s="41"/>
    </row>
    <row r="488" spans="18:18" ht="13" x14ac:dyDescent="0.15">
      <c r="R488" s="41"/>
    </row>
    <row r="489" spans="18:18" ht="13" x14ac:dyDescent="0.15">
      <c r="R489" s="41"/>
    </row>
    <row r="490" spans="18:18" ht="13" x14ac:dyDescent="0.15">
      <c r="R490" s="41"/>
    </row>
    <row r="491" spans="18:18" ht="13" x14ac:dyDescent="0.15">
      <c r="R491" s="41"/>
    </row>
    <row r="492" spans="18:18" ht="13" x14ac:dyDescent="0.15">
      <c r="R492" s="41"/>
    </row>
    <row r="493" spans="18:18" ht="13" x14ac:dyDescent="0.15">
      <c r="R493" s="41"/>
    </row>
    <row r="494" spans="18:18" ht="13" x14ac:dyDescent="0.15">
      <c r="R494" s="41"/>
    </row>
    <row r="495" spans="18:18" ht="13" x14ac:dyDescent="0.15">
      <c r="R495" s="41"/>
    </row>
    <row r="496" spans="18:18" ht="13" x14ac:dyDescent="0.15">
      <c r="R496" s="41"/>
    </row>
    <row r="497" spans="18:18" ht="13" x14ac:dyDescent="0.15">
      <c r="R497" s="41"/>
    </row>
    <row r="498" spans="18:18" ht="13" x14ac:dyDescent="0.15">
      <c r="R498" s="41"/>
    </row>
    <row r="499" spans="18:18" ht="13" x14ac:dyDescent="0.15">
      <c r="R499" s="41"/>
    </row>
    <row r="500" spans="18:18" ht="13" x14ac:dyDescent="0.15">
      <c r="R500" s="41"/>
    </row>
    <row r="501" spans="18:18" ht="13" x14ac:dyDescent="0.15">
      <c r="R501" s="41"/>
    </row>
    <row r="502" spans="18:18" ht="13" x14ac:dyDescent="0.15">
      <c r="R502" s="41"/>
    </row>
    <row r="503" spans="18:18" ht="13" x14ac:dyDescent="0.15">
      <c r="R503" s="41"/>
    </row>
    <row r="504" spans="18:18" ht="13" x14ac:dyDescent="0.15">
      <c r="R504" s="41"/>
    </row>
    <row r="505" spans="18:18" ht="13" x14ac:dyDescent="0.15">
      <c r="R505" s="41"/>
    </row>
    <row r="506" spans="18:18" ht="13" x14ac:dyDescent="0.15">
      <c r="R506" s="41"/>
    </row>
    <row r="507" spans="18:18" ht="13" x14ac:dyDescent="0.15">
      <c r="R507" s="41"/>
    </row>
    <row r="508" spans="18:18" ht="13" x14ac:dyDescent="0.15">
      <c r="R508" s="41"/>
    </row>
    <row r="509" spans="18:18" ht="13" x14ac:dyDescent="0.15">
      <c r="R509" s="41"/>
    </row>
    <row r="510" spans="18:18" ht="13" x14ac:dyDescent="0.15">
      <c r="R510" s="41"/>
    </row>
    <row r="511" spans="18:18" ht="13" x14ac:dyDescent="0.15">
      <c r="R511" s="41"/>
    </row>
    <row r="512" spans="18:18" ht="13" x14ac:dyDescent="0.15">
      <c r="R512" s="41"/>
    </row>
    <row r="513" spans="18:18" ht="13" x14ac:dyDescent="0.15">
      <c r="R513" s="41"/>
    </row>
    <row r="514" spans="18:18" ht="13" x14ac:dyDescent="0.15">
      <c r="R514" s="41"/>
    </row>
    <row r="515" spans="18:18" ht="13" x14ac:dyDescent="0.15">
      <c r="R515" s="41"/>
    </row>
    <row r="516" spans="18:18" ht="13" x14ac:dyDescent="0.15">
      <c r="R516" s="41"/>
    </row>
    <row r="517" spans="18:18" ht="13" x14ac:dyDescent="0.15">
      <c r="R517" s="41"/>
    </row>
    <row r="518" spans="18:18" ht="13" x14ac:dyDescent="0.15">
      <c r="R518" s="41"/>
    </row>
    <row r="519" spans="18:18" ht="13" x14ac:dyDescent="0.15">
      <c r="R519" s="41"/>
    </row>
    <row r="520" spans="18:18" ht="13" x14ac:dyDescent="0.15">
      <c r="R520" s="41"/>
    </row>
    <row r="521" spans="18:18" ht="13" x14ac:dyDescent="0.15">
      <c r="R521" s="41"/>
    </row>
    <row r="522" spans="18:18" ht="13" x14ac:dyDescent="0.15">
      <c r="R522" s="41"/>
    </row>
    <row r="523" spans="18:18" ht="13" x14ac:dyDescent="0.15">
      <c r="R523" s="41"/>
    </row>
    <row r="524" spans="18:18" ht="13" x14ac:dyDescent="0.15">
      <c r="R524" s="41"/>
    </row>
    <row r="525" spans="18:18" ht="13" x14ac:dyDescent="0.15">
      <c r="R525" s="41"/>
    </row>
    <row r="526" spans="18:18" ht="13" x14ac:dyDescent="0.15">
      <c r="R526" s="41"/>
    </row>
    <row r="527" spans="18:18" ht="13" x14ac:dyDescent="0.15">
      <c r="R527" s="41"/>
    </row>
    <row r="528" spans="18:18" ht="13" x14ac:dyDescent="0.15">
      <c r="R528" s="41"/>
    </row>
    <row r="529" spans="18:18" ht="13" x14ac:dyDescent="0.15">
      <c r="R529" s="41"/>
    </row>
    <row r="530" spans="18:18" ht="13" x14ac:dyDescent="0.15">
      <c r="R530" s="41"/>
    </row>
    <row r="531" spans="18:18" ht="13" x14ac:dyDescent="0.15">
      <c r="R531" s="41"/>
    </row>
    <row r="532" spans="18:18" ht="13" x14ac:dyDescent="0.15">
      <c r="R532" s="41"/>
    </row>
    <row r="533" spans="18:18" ht="13" x14ac:dyDescent="0.15">
      <c r="R533" s="41"/>
    </row>
    <row r="534" spans="18:18" ht="13" x14ac:dyDescent="0.15">
      <c r="R534" s="41"/>
    </row>
    <row r="535" spans="18:18" ht="13" x14ac:dyDescent="0.15">
      <c r="R535" s="41"/>
    </row>
    <row r="536" spans="18:18" ht="13" x14ac:dyDescent="0.15">
      <c r="R536" s="41"/>
    </row>
    <row r="537" spans="18:18" ht="13" x14ac:dyDescent="0.15">
      <c r="R537" s="41"/>
    </row>
    <row r="538" spans="18:18" ht="13" x14ac:dyDescent="0.15">
      <c r="R538" s="41"/>
    </row>
    <row r="539" spans="18:18" ht="13" x14ac:dyDescent="0.15">
      <c r="R539" s="41"/>
    </row>
    <row r="540" spans="18:18" ht="13" x14ac:dyDescent="0.15">
      <c r="R540" s="41"/>
    </row>
    <row r="541" spans="18:18" ht="13" x14ac:dyDescent="0.15">
      <c r="R541" s="41"/>
    </row>
    <row r="542" spans="18:18" ht="13" x14ac:dyDescent="0.15">
      <c r="R542" s="41"/>
    </row>
    <row r="543" spans="18:18" ht="13" x14ac:dyDescent="0.15">
      <c r="R543" s="41"/>
    </row>
    <row r="544" spans="18:18" ht="13" x14ac:dyDescent="0.15">
      <c r="R544" s="41"/>
    </row>
    <row r="545" spans="18:18" ht="13" x14ac:dyDescent="0.15">
      <c r="R545" s="41"/>
    </row>
    <row r="546" spans="18:18" ht="13" x14ac:dyDescent="0.15">
      <c r="R546" s="41"/>
    </row>
    <row r="547" spans="18:18" ht="13" x14ac:dyDescent="0.15">
      <c r="R547" s="41"/>
    </row>
    <row r="548" spans="18:18" ht="13" x14ac:dyDescent="0.15">
      <c r="R548" s="41"/>
    </row>
    <row r="549" spans="18:18" ht="13" x14ac:dyDescent="0.15">
      <c r="R549" s="41"/>
    </row>
    <row r="550" spans="18:18" ht="13" x14ac:dyDescent="0.15">
      <c r="R550" s="41"/>
    </row>
    <row r="551" spans="18:18" ht="13" x14ac:dyDescent="0.15">
      <c r="R551" s="41"/>
    </row>
    <row r="552" spans="18:18" ht="13" x14ac:dyDescent="0.15">
      <c r="R552" s="41"/>
    </row>
    <row r="553" spans="18:18" ht="13" x14ac:dyDescent="0.15">
      <c r="R553" s="41"/>
    </row>
    <row r="554" spans="18:18" ht="13" x14ac:dyDescent="0.15">
      <c r="R554" s="41"/>
    </row>
    <row r="555" spans="18:18" ht="13" x14ac:dyDescent="0.15">
      <c r="R555" s="41"/>
    </row>
    <row r="556" spans="18:18" ht="13" x14ac:dyDescent="0.15">
      <c r="R556" s="41"/>
    </row>
    <row r="557" spans="18:18" ht="13" x14ac:dyDescent="0.15">
      <c r="R557" s="41"/>
    </row>
    <row r="558" spans="18:18" ht="13" x14ac:dyDescent="0.15">
      <c r="R558" s="41"/>
    </row>
    <row r="559" spans="18:18" ht="13" x14ac:dyDescent="0.15">
      <c r="R559" s="41"/>
    </row>
    <row r="560" spans="18:18" ht="13" x14ac:dyDescent="0.15">
      <c r="R560" s="41"/>
    </row>
    <row r="561" spans="18:18" ht="13" x14ac:dyDescent="0.15">
      <c r="R561" s="41"/>
    </row>
    <row r="562" spans="18:18" ht="13" x14ac:dyDescent="0.15">
      <c r="R562" s="41"/>
    </row>
    <row r="563" spans="18:18" ht="13" x14ac:dyDescent="0.15">
      <c r="R563" s="41"/>
    </row>
    <row r="564" spans="18:18" ht="13" x14ac:dyDescent="0.15">
      <c r="R564" s="41"/>
    </row>
    <row r="565" spans="18:18" ht="13" x14ac:dyDescent="0.15">
      <c r="R565" s="41"/>
    </row>
    <row r="566" spans="18:18" ht="13" x14ac:dyDescent="0.15">
      <c r="R566" s="41"/>
    </row>
    <row r="567" spans="18:18" ht="13" x14ac:dyDescent="0.15">
      <c r="R567" s="41"/>
    </row>
    <row r="568" spans="18:18" ht="13" x14ac:dyDescent="0.15">
      <c r="R568" s="41"/>
    </row>
    <row r="569" spans="18:18" ht="13" x14ac:dyDescent="0.15">
      <c r="R569" s="41"/>
    </row>
    <row r="570" spans="18:18" ht="13" x14ac:dyDescent="0.15">
      <c r="R570" s="41"/>
    </row>
    <row r="571" spans="18:18" ht="13" x14ac:dyDescent="0.15">
      <c r="R571" s="41"/>
    </row>
    <row r="572" spans="18:18" ht="13" x14ac:dyDescent="0.15">
      <c r="R572" s="41"/>
    </row>
    <row r="573" spans="18:18" ht="13" x14ac:dyDescent="0.15">
      <c r="R573" s="41"/>
    </row>
    <row r="574" spans="18:18" ht="13" x14ac:dyDescent="0.15">
      <c r="R574" s="41"/>
    </row>
    <row r="575" spans="18:18" ht="13" x14ac:dyDescent="0.15">
      <c r="R575" s="41"/>
    </row>
    <row r="576" spans="18:18" ht="13" x14ac:dyDescent="0.15">
      <c r="R576" s="41"/>
    </row>
    <row r="577" spans="18:18" ht="13" x14ac:dyDescent="0.15">
      <c r="R577" s="41"/>
    </row>
    <row r="578" spans="18:18" ht="13" x14ac:dyDescent="0.15">
      <c r="R578" s="41"/>
    </row>
    <row r="579" spans="18:18" ht="13" x14ac:dyDescent="0.15">
      <c r="R579" s="41"/>
    </row>
    <row r="580" spans="18:18" ht="13" x14ac:dyDescent="0.15">
      <c r="R580" s="41"/>
    </row>
    <row r="581" spans="18:18" ht="13" x14ac:dyDescent="0.15">
      <c r="R581" s="41"/>
    </row>
    <row r="582" spans="18:18" ht="13" x14ac:dyDescent="0.15">
      <c r="R582" s="41"/>
    </row>
    <row r="583" spans="18:18" ht="13" x14ac:dyDescent="0.15">
      <c r="R583" s="41"/>
    </row>
    <row r="584" spans="18:18" ht="13" x14ac:dyDescent="0.15">
      <c r="R584" s="41"/>
    </row>
    <row r="585" spans="18:18" ht="13" x14ac:dyDescent="0.15">
      <c r="R585" s="41"/>
    </row>
    <row r="586" spans="18:18" ht="13" x14ac:dyDescent="0.15">
      <c r="R586" s="41"/>
    </row>
    <row r="587" spans="18:18" ht="13" x14ac:dyDescent="0.15">
      <c r="R587" s="41"/>
    </row>
    <row r="588" spans="18:18" ht="13" x14ac:dyDescent="0.15">
      <c r="R588" s="41"/>
    </row>
    <row r="589" spans="18:18" ht="13" x14ac:dyDescent="0.15">
      <c r="R589" s="41"/>
    </row>
    <row r="590" spans="18:18" ht="13" x14ac:dyDescent="0.15">
      <c r="R590" s="41"/>
    </row>
    <row r="591" spans="18:18" ht="13" x14ac:dyDescent="0.15">
      <c r="R591" s="41"/>
    </row>
    <row r="592" spans="18:18" ht="13" x14ac:dyDescent="0.15">
      <c r="R592" s="41"/>
    </row>
    <row r="593" spans="18:18" ht="13" x14ac:dyDescent="0.15">
      <c r="R593" s="41"/>
    </row>
    <row r="594" spans="18:18" ht="13" x14ac:dyDescent="0.15">
      <c r="R594" s="41"/>
    </row>
    <row r="595" spans="18:18" ht="13" x14ac:dyDescent="0.15">
      <c r="R595" s="41"/>
    </row>
    <row r="596" spans="18:18" ht="13" x14ac:dyDescent="0.15">
      <c r="R596" s="41"/>
    </row>
    <row r="597" spans="18:18" ht="13" x14ac:dyDescent="0.15">
      <c r="R597" s="41"/>
    </row>
    <row r="598" spans="18:18" ht="13" x14ac:dyDescent="0.15">
      <c r="R598" s="41"/>
    </row>
    <row r="599" spans="18:18" ht="13" x14ac:dyDescent="0.15">
      <c r="R599" s="41"/>
    </row>
    <row r="600" spans="18:18" ht="13" x14ac:dyDescent="0.15">
      <c r="R600" s="41"/>
    </row>
    <row r="601" spans="18:18" ht="13" x14ac:dyDescent="0.15">
      <c r="R601" s="41"/>
    </row>
    <row r="602" spans="18:18" ht="13" x14ac:dyDescent="0.15">
      <c r="R602" s="41"/>
    </row>
    <row r="603" spans="18:18" ht="13" x14ac:dyDescent="0.15">
      <c r="R603" s="41"/>
    </row>
    <row r="604" spans="18:18" ht="13" x14ac:dyDescent="0.15">
      <c r="R604" s="41"/>
    </row>
    <row r="605" spans="18:18" ht="13" x14ac:dyDescent="0.15">
      <c r="R605" s="41"/>
    </row>
    <row r="606" spans="18:18" ht="13" x14ac:dyDescent="0.15">
      <c r="R606" s="41"/>
    </row>
    <row r="607" spans="18:18" ht="13" x14ac:dyDescent="0.15">
      <c r="R607" s="41"/>
    </row>
    <row r="608" spans="18:18" ht="13" x14ac:dyDescent="0.15">
      <c r="R608" s="41"/>
    </row>
    <row r="609" spans="18:18" ht="13" x14ac:dyDescent="0.15">
      <c r="R609" s="41"/>
    </row>
    <row r="610" spans="18:18" ht="13" x14ac:dyDescent="0.15">
      <c r="R610" s="41"/>
    </row>
    <row r="611" spans="18:18" ht="13" x14ac:dyDescent="0.15">
      <c r="R611" s="41"/>
    </row>
    <row r="612" spans="18:18" ht="13" x14ac:dyDescent="0.15">
      <c r="R612" s="41"/>
    </row>
    <row r="613" spans="18:18" ht="13" x14ac:dyDescent="0.15">
      <c r="R613" s="41"/>
    </row>
    <row r="614" spans="18:18" ht="13" x14ac:dyDescent="0.15">
      <c r="R614" s="41"/>
    </row>
    <row r="615" spans="18:18" ht="13" x14ac:dyDescent="0.15">
      <c r="R615" s="41"/>
    </row>
    <row r="616" spans="18:18" ht="13" x14ac:dyDescent="0.15">
      <c r="R616" s="41"/>
    </row>
    <row r="617" spans="18:18" ht="13" x14ac:dyDescent="0.15">
      <c r="R617" s="41"/>
    </row>
    <row r="618" spans="18:18" ht="13" x14ac:dyDescent="0.15">
      <c r="R618" s="41"/>
    </row>
    <row r="619" spans="18:18" ht="13" x14ac:dyDescent="0.15">
      <c r="R619" s="41"/>
    </row>
    <row r="620" spans="18:18" ht="13" x14ac:dyDescent="0.15">
      <c r="R620" s="41"/>
    </row>
    <row r="621" spans="18:18" ht="13" x14ac:dyDescent="0.15">
      <c r="R621" s="41"/>
    </row>
    <row r="622" spans="18:18" ht="13" x14ac:dyDescent="0.15">
      <c r="R622" s="41"/>
    </row>
    <row r="623" spans="18:18" ht="13" x14ac:dyDescent="0.15">
      <c r="R623" s="41"/>
    </row>
    <row r="624" spans="18:18" ht="13" x14ac:dyDescent="0.15">
      <c r="R624" s="41"/>
    </row>
    <row r="625" spans="18:18" ht="13" x14ac:dyDescent="0.15">
      <c r="R625" s="41"/>
    </row>
    <row r="626" spans="18:18" ht="13" x14ac:dyDescent="0.15">
      <c r="R626" s="41"/>
    </row>
    <row r="627" spans="18:18" ht="13" x14ac:dyDescent="0.15">
      <c r="R627" s="41"/>
    </row>
    <row r="628" spans="18:18" ht="13" x14ac:dyDescent="0.15">
      <c r="R628" s="41"/>
    </row>
    <row r="629" spans="18:18" ht="13" x14ac:dyDescent="0.15">
      <c r="R629" s="41"/>
    </row>
    <row r="630" spans="18:18" ht="13" x14ac:dyDescent="0.15">
      <c r="R630" s="41"/>
    </row>
    <row r="631" spans="18:18" ht="13" x14ac:dyDescent="0.15">
      <c r="R631" s="41"/>
    </row>
    <row r="632" spans="18:18" ht="13" x14ac:dyDescent="0.15">
      <c r="R632" s="41"/>
    </row>
    <row r="633" spans="18:18" ht="13" x14ac:dyDescent="0.15">
      <c r="R633" s="41"/>
    </row>
    <row r="634" spans="18:18" ht="13" x14ac:dyDescent="0.15">
      <c r="R634" s="41"/>
    </row>
    <row r="635" spans="18:18" ht="13" x14ac:dyDescent="0.15">
      <c r="R635" s="41"/>
    </row>
    <row r="636" spans="18:18" ht="13" x14ac:dyDescent="0.15">
      <c r="R636" s="41"/>
    </row>
    <row r="637" spans="18:18" ht="13" x14ac:dyDescent="0.15">
      <c r="R637" s="41"/>
    </row>
    <row r="638" spans="18:18" ht="13" x14ac:dyDescent="0.15">
      <c r="R638" s="41"/>
    </row>
    <row r="639" spans="18:18" ht="13" x14ac:dyDescent="0.15">
      <c r="R639" s="41"/>
    </row>
    <row r="640" spans="18:18" ht="13" x14ac:dyDescent="0.15">
      <c r="R640" s="41"/>
    </row>
    <row r="641" spans="18:18" ht="13" x14ac:dyDescent="0.15">
      <c r="R641" s="41"/>
    </row>
    <row r="642" spans="18:18" ht="13" x14ac:dyDescent="0.15">
      <c r="R642" s="41"/>
    </row>
    <row r="643" spans="18:18" ht="13" x14ac:dyDescent="0.15">
      <c r="R643" s="41"/>
    </row>
    <row r="644" spans="18:18" ht="13" x14ac:dyDescent="0.15">
      <c r="R644" s="41"/>
    </row>
    <row r="645" spans="18:18" ht="13" x14ac:dyDescent="0.15">
      <c r="R645" s="41"/>
    </row>
    <row r="646" spans="18:18" ht="13" x14ac:dyDescent="0.15">
      <c r="R646" s="41"/>
    </row>
    <row r="647" spans="18:18" ht="13" x14ac:dyDescent="0.15">
      <c r="R647" s="41"/>
    </row>
    <row r="648" spans="18:18" ht="13" x14ac:dyDescent="0.15">
      <c r="R648" s="41"/>
    </row>
    <row r="649" spans="18:18" ht="13" x14ac:dyDescent="0.15">
      <c r="R649" s="41"/>
    </row>
    <row r="650" spans="18:18" ht="13" x14ac:dyDescent="0.15">
      <c r="R650" s="41"/>
    </row>
    <row r="651" spans="18:18" ht="13" x14ac:dyDescent="0.15">
      <c r="R651" s="41"/>
    </row>
    <row r="652" spans="18:18" ht="13" x14ac:dyDescent="0.15">
      <c r="R652" s="41"/>
    </row>
    <row r="653" spans="18:18" ht="13" x14ac:dyDescent="0.15">
      <c r="R653" s="41"/>
    </row>
    <row r="654" spans="18:18" ht="13" x14ac:dyDescent="0.15">
      <c r="R654" s="41"/>
    </row>
    <row r="655" spans="18:18" ht="13" x14ac:dyDescent="0.15">
      <c r="R655" s="41"/>
    </row>
    <row r="656" spans="18:18" ht="13" x14ac:dyDescent="0.15">
      <c r="R656" s="41"/>
    </row>
    <row r="657" spans="18:18" ht="13" x14ac:dyDescent="0.15">
      <c r="R657" s="41"/>
    </row>
    <row r="658" spans="18:18" ht="13" x14ac:dyDescent="0.15">
      <c r="R658" s="41"/>
    </row>
    <row r="659" spans="18:18" ht="13" x14ac:dyDescent="0.15">
      <c r="R659" s="41"/>
    </row>
    <row r="660" spans="18:18" ht="13" x14ac:dyDescent="0.15">
      <c r="R660" s="41"/>
    </row>
    <row r="661" spans="18:18" ht="13" x14ac:dyDescent="0.15">
      <c r="R661" s="41"/>
    </row>
    <row r="662" spans="18:18" ht="13" x14ac:dyDescent="0.15">
      <c r="R662" s="41"/>
    </row>
    <row r="663" spans="18:18" ht="13" x14ac:dyDescent="0.15">
      <c r="R663" s="41"/>
    </row>
    <row r="664" spans="18:18" ht="13" x14ac:dyDescent="0.15">
      <c r="R664" s="41"/>
    </row>
    <row r="665" spans="18:18" ht="13" x14ac:dyDescent="0.15">
      <c r="R665" s="41"/>
    </row>
    <row r="666" spans="18:18" ht="13" x14ac:dyDescent="0.15">
      <c r="R666" s="41"/>
    </row>
    <row r="667" spans="18:18" ht="13" x14ac:dyDescent="0.15">
      <c r="R667" s="41"/>
    </row>
    <row r="668" spans="18:18" ht="13" x14ac:dyDescent="0.15">
      <c r="R668" s="41"/>
    </row>
    <row r="669" spans="18:18" ht="13" x14ac:dyDescent="0.15">
      <c r="R669" s="41"/>
    </row>
    <row r="670" spans="18:18" ht="13" x14ac:dyDescent="0.15">
      <c r="R670" s="41"/>
    </row>
    <row r="671" spans="18:18" ht="13" x14ac:dyDescent="0.15">
      <c r="R671" s="41"/>
    </row>
    <row r="672" spans="18:18" ht="13" x14ac:dyDescent="0.15">
      <c r="R672" s="41"/>
    </row>
    <row r="673" spans="18:18" ht="13" x14ac:dyDescent="0.15">
      <c r="R673" s="41"/>
    </row>
    <row r="674" spans="18:18" ht="13" x14ac:dyDescent="0.15">
      <c r="R674" s="41"/>
    </row>
    <row r="675" spans="18:18" ht="13" x14ac:dyDescent="0.15">
      <c r="R675" s="41"/>
    </row>
    <row r="676" spans="18:18" ht="13" x14ac:dyDescent="0.15">
      <c r="R676" s="41"/>
    </row>
    <row r="677" spans="18:18" ht="13" x14ac:dyDescent="0.15">
      <c r="R677" s="41"/>
    </row>
    <row r="678" spans="18:18" ht="13" x14ac:dyDescent="0.15">
      <c r="R678" s="41"/>
    </row>
    <row r="679" spans="18:18" ht="13" x14ac:dyDescent="0.15">
      <c r="R679" s="41"/>
    </row>
    <row r="680" spans="18:18" ht="13" x14ac:dyDescent="0.15">
      <c r="R680" s="41"/>
    </row>
    <row r="681" spans="18:18" ht="13" x14ac:dyDescent="0.15">
      <c r="R681" s="41"/>
    </row>
    <row r="682" spans="18:18" ht="13" x14ac:dyDescent="0.15">
      <c r="R682" s="41"/>
    </row>
    <row r="683" spans="18:18" ht="13" x14ac:dyDescent="0.15">
      <c r="R683" s="41"/>
    </row>
    <row r="684" spans="18:18" ht="13" x14ac:dyDescent="0.15">
      <c r="R684" s="41"/>
    </row>
    <row r="685" spans="18:18" ht="13" x14ac:dyDescent="0.15">
      <c r="R685" s="41"/>
    </row>
    <row r="686" spans="18:18" ht="13" x14ac:dyDescent="0.15">
      <c r="R686" s="41"/>
    </row>
    <row r="687" spans="18:18" ht="13" x14ac:dyDescent="0.15">
      <c r="R687" s="41"/>
    </row>
    <row r="688" spans="18:18" ht="13" x14ac:dyDescent="0.15">
      <c r="R688" s="41"/>
    </row>
    <row r="689" spans="18:18" ht="13" x14ac:dyDescent="0.15">
      <c r="R689" s="41"/>
    </row>
    <row r="690" spans="18:18" ht="13" x14ac:dyDescent="0.15">
      <c r="R690" s="41"/>
    </row>
    <row r="691" spans="18:18" ht="13" x14ac:dyDescent="0.15">
      <c r="R691" s="41"/>
    </row>
    <row r="692" spans="18:18" ht="13" x14ac:dyDescent="0.15">
      <c r="R692" s="41"/>
    </row>
    <row r="693" spans="18:18" ht="13" x14ac:dyDescent="0.15">
      <c r="R693" s="41"/>
    </row>
    <row r="694" spans="18:18" ht="13" x14ac:dyDescent="0.15">
      <c r="R694" s="41"/>
    </row>
    <row r="695" spans="18:18" ht="13" x14ac:dyDescent="0.15">
      <c r="R695" s="41"/>
    </row>
    <row r="696" spans="18:18" ht="13" x14ac:dyDescent="0.15">
      <c r="R696" s="41"/>
    </row>
    <row r="697" spans="18:18" ht="13" x14ac:dyDescent="0.15">
      <c r="R697" s="41"/>
    </row>
    <row r="698" spans="18:18" ht="13" x14ac:dyDescent="0.15">
      <c r="R698" s="41"/>
    </row>
    <row r="699" spans="18:18" ht="13" x14ac:dyDescent="0.15">
      <c r="R699" s="41"/>
    </row>
    <row r="700" spans="18:18" ht="13" x14ac:dyDescent="0.15">
      <c r="R700" s="41"/>
    </row>
    <row r="701" spans="18:18" ht="13" x14ac:dyDescent="0.15">
      <c r="R701" s="41"/>
    </row>
    <row r="702" spans="18:18" ht="13" x14ac:dyDescent="0.15">
      <c r="R702" s="41"/>
    </row>
    <row r="703" spans="18:18" ht="13" x14ac:dyDescent="0.15">
      <c r="R703" s="41"/>
    </row>
    <row r="704" spans="18:18" ht="13" x14ac:dyDescent="0.15">
      <c r="R704" s="41"/>
    </row>
    <row r="705" spans="18:18" ht="13" x14ac:dyDescent="0.15">
      <c r="R705" s="41"/>
    </row>
    <row r="706" spans="18:18" ht="13" x14ac:dyDescent="0.15">
      <c r="R706" s="41"/>
    </row>
    <row r="707" spans="18:18" ht="13" x14ac:dyDescent="0.15">
      <c r="R707" s="41"/>
    </row>
    <row r="708" spans="18:18" ht="13" x14ac:dyDescent="0.15">
      <c r="R708" s="41"/>
    </row>
    <row r="709" spans="18:18" ht="13" x14ac:dyDescent="0.15">
      <c r="R709" s="41"/>
    </row>
    <row r="710" spans="18:18" ht="13" x14ac:dyDescent="0.15">
      <c r="R710" s="41"/>
    </row>
    <row r="711" spans="18:18" ht="13" x14ac:dyDescent="0.15">
      <c r="R711" s="41"/>
    </row>
    <row r="712" spans="18:18" ht="13" x14ac:dyDescent="0.15">
      <c r="R712" s="41"/>
    </row>
    <row r="713" spans="18:18" ht="13" x14ac:dyDescent="0.15">
      <c r="R713" s="41"/>
    </row>
    <row r="714" spans="18:18" ht="13" x14ac:dyDescent="0.15">
      <c r="R714" s="41"/>
    </row>
    <row r="715" spans="18:18" ht="13" x14ac:dyDescent="0.15">
      <c r="R715" s="41"/>
    </row>
    <row r="716" spans="18:18" ht="13" x14ac:dyDescent="0.15">
      <c r="R716" s="41"/>
    </row>
    <row r="717" spans="18:18" ht="13" x14ac:dyDescent="0.15">
      <c r="R717" s="41"/>
    </row>
    <row r="718" spans="18:18" ht="13" x14ac:dyDescent="0.15">
      <c r="R718" s="41"/>
    </row>
    <row r="719" spans="18:18" ht="13" x14ac:dyDescent="0.15">
      <c r="R719" s="41"/>
    </row>
    <row r="720" spans="18:18" ht="13" x14ac:dyDescent="0.15">
      <c r="R720" s="41"/>
    </row>
    <row r="721" spans="18:18" ht="13" x14ac:dyDescent="0.15">
      <c r="R721" s="41"/>
    </row>
    <row r="722" spans="18:18" ht="13" x14ac:dyDescent="0.15">
      <c r="R722" s="41"/>
    </row>
    <row r="723" spans="18:18" ht="13" x14ac:dyDescent="0.15">
      <c r="R723" s="41"/>
    </row>
    <row r="724" spans="18:18" ht="13" x14ac:dyDescent="0.15">
      <c r="R724" s="41"/>
    </row>
    <row r="725" spans="18:18" ht="13" x14ac:dyDescent="0.15">
      <c r="R725" s="41"/>
    </row>
    <row r="726" spans="18:18" ht="13" x14ac:dyDescent="0.15">
      <c r="R726" s="41"/>
    </row>
    <row r="727" spans="18:18" ht="13" x14ac:dyDescent="0.15">
      <c r="R727" s="41"/>
    </row>
    <row r="728" spans="18:18" ht="13" x14ac:dyDescent="0.15">
      <c r="R728" s="41"/>
    </row>
    <row r="729" spans="18:18" ht="13" x14ac:dyDescent="0.15">
      <c r="R729" s="41"/>
    </row>
    <row r="730" spans="18:18" ht="13" x14ac:dyDescent="0.15">
      <c r="R730" s="41"/>
    </row>
    <row r="731" spans="18:18" ht="13" x14ac:dyDescent="0.15">
      <c r="R731" s="41"/>
    </row>
    <row r="732" spans="18:18" ht="13" x14ac:dyDescent="0.15">
      <c r="R732" s="41"/>
    </row>
    <row r="733" spans="18:18" ht="13" x14ac:dyDescent="0.15">
      <c r="R733" s="41"/>
    </row>
    <row r="734" spans="18:18" ht="13" x14ac:dyDescent="0.15">
      <c r="R734" s="41"/>
    </row>
    <row r="735" spans="18:18" ht="13" x14ac:dyDescent="0.15">
      <c r="R735" s="41"/>
    </row>
    <row r="736" spans="18:18" ht="13" x14ac:dyDescent="0.15">
      <c r="R736" s="41"/>
    </row>
    <row r="737" spans="18:18" ht="13" x14ac:dyDescent="0.15">
      <c r="R737" s="41"/>
    </row>
    <row r="738" spans="18:18" ht="13" x14ac:dyDescent="0.15">
      <c r="R738" s="41"/>
    </row>
    <row r="739" spans="18:18" ht="13" x14ac:dyDescent="0.15">
      <c r="R739" s="41"/>
    </row>
    <row r="740" spans="18:18" ht="13" x14ac:dyDescent="0.15">
      <c r="R740" s="41"/>
    </row>
    <row r="741" spans="18:18" ht="13" x14ac:dyDescent="0.15">
      <c r="R741" s="41"/>
    </row>
    <row r="742" spans="18:18" ht="13" x14ac:dyDescent="0.15">
      <c r="R742" s="41"/>
    </row>
    <row r="743" spans="18:18" ht="13" x14ac:dyDescent="0.15">
      <c r="R743" s="41"/>
    </row>
    <row r="744" spans="18:18" ht="13" x14ac:dyDescent="0.15">
      <c r="R744" s="41"/>
    </row>
    <row r="745" spans="18:18" ht="13" x14ac:dyDescent="0.15">
      <c r="R745" s="41"/>
    </row>
    <row r="746" spans="18:18" ht="13" x14ac:dyDescent="0.15">
      <c r="R746" s="41"/>
    </row>
    <row r="747" spans="18:18" ht="13" x14ac:dyDescent="0.15">
      <c r="R747" s="41"/>
    </row>
    <row r="748" spans="18:18" ht="13" x14ac:dyDescent="0.15">
      <c r="R748" s="41"/>
    </row>
    <row r="749" spans="18:18" ht="13" x14ac:dyDescent="0.15">
      <c r="R749" s="41"/>
    </row>
    <row r="750" spans="18:18" ht="13" x14ac:dyDescent="0.15">
      <c r="R750" s="41"/>
    </row>
    <row r="751" spans="18:18" ht="13" x14ac:dyDescent="0.15">
      <c r="R751" s="41"/>
    </row>
    <row r="752" spans="18:18" ht="13" x14ac:dyDescent="0.15">
      <c r="R752" s="41"/>
    </row>
    <row r="753" spans="18:18" ht="13" x14ac:dyDescent="0.15">
      <c r="R753" s="41"/>
    </row>
    <row r="754" spans="18:18" ht="13" x14ac:dyDescent="0.15">
      <c r="R754" s="41"/>
    </row>
    <row r="755" spans="18:18" ht="13" x14ac:dyDescent="0.15">
      <c r="R755" s="41"/>
    </row>
    <row r="756" spans="18:18" ht="13" x14ac:dyDescent="0.15">
      <c r="R756" s="41"/>
    </row>
    <row r="757" spans="18:18" ht="13" x14ac:dyDescent="0.15">
      <c r="R757" s="41"/>
    </row>
    <row r="758" spans="18:18" ht="13" x14ac:dyDescent="0.15">
      <c r="R758" s="41"/>
    </row>
    <row r="759" spans="18:18" ht="13" x14ac:dyDescent="0.15">
      <c r="R759" s="41"/>
    </row>
    <row r="760" spans="18:18" ht="13" x14ac:dyDescent="0.15">
      <c r="R760" s="41"/>
    </row>
    <row r="761" spans="18:18" ht="13" x14ac:dyDescent="0.15">
      <c r="R761" s="41"/>
    </row>
    <row r="762" spans="18:18" ht="13" x14ac:dyDescent="0.15">
      <c r="R762" s="41"/>
    </row>
    <row r="763" spans="18:18" ht="13" x14ac:dyDescent="0.15">
      <c r="R763" s="41"/>
    </row>
    <row r="764" spans="18:18" ht="13" x14ac:dyDescent="0.15">
      <c r="R764" s="41"/>
    </row>
    <row r="765" spans="18:18" ht="13" x14ac:dyDescent="0.15">
      <c r="R765" s="41"/>
    </row>
    <row r="766" spans="18:18" ht="13" x14ac:dyDescent="0.15">
      <c r="R766" s="41"/>
    </row>
    <row r="767" spans="18:18" ht="13" x14ac:dyDescent="0.15">
      <c r="R767" s="41"/>
    </row>
    <row r="768" spans="18:18" ht="13" x14ac:dyDescent="0.15">
      <c r="R768" s="41"/>
    </row>
    <row r="769" spans="18:18" ht="13" x14ac:dyDescent="0.15">
      <c r="R769" s="41"/>
    </row>
    <row r="770" spans="18:18" ht="13" x14ac:dyDescent="0.15">
      <c r="R770" s="41"/>
    </row>
    <row r="771" spans="18:18" ht="13" x14ac:dyDescent="0.15">
      <c r="R771" s="41"/>
    </row>
    <row r="772" spans="18:18" ht="13" x14ac:dyDescent="0.15">
      <c r="R772" s="41"/>
    </row>
    <row r="773" spans="18:18" ht="13" x14ac:dyDescent="0.15">
      <c r="R773" s="41"/>
    </row>
    <row r="774" spans="18:18" ht="13" x14ac:dyDescent="0.15">
      <c r="R774" s="41"/>
    </row>
    <row r="775" spans="18:18" ht="13" x14ac:dyDescent="0.15">
      <c r="R775" s="41"/>
    </row>
    <row r="776" spans="18:18" ht="13" x14ac:dyDescent="0.15">
      <c r="R776" s="41"/>
    </row>
    <row r="777" spans="18:18" ht="13" x14ac:dyDescent="0.15">
      <c r="R777" s="41"/>
    </row>
    <row r="778" spans="18:18" ht="13" x14ac:dyDescent="0.15">
      <c r="R778" s="41"/>
    </row>
    <row r="779" spans="18:18" ht="13" x14ac:dyDescent="0.15">
      <c r="R779" s="41"/>
    </row>
    <row r="780" spans="18:18" ht="13" x14ac:dyDescent="0.15">
      <c r="R780" s="41"/>
    </row>
    <row r="781" spans="18:18" ht="13" x14ac:dyDescent="0.15">
      <c r="R781" s="41"/>
    </row>
    <row r="782" spans="18:18" ht="13" x14ac:dyDescent="0.15">
      <c r="R782" s="41"/>
    </row>
    <row r="783" spans="18:18" ht="13" x14ac:dyDescent="0.15">
      <c r="R783" s="41"/>
    </row>
    <row r="784" spans="18:18" ht="13" x14ac:dyDescent="0.15">
      <c r="R784" s="41"/>
    </row>
    <row r="785" spans="18:18" ht="13" x14ac:dyDescent="0.15">
      <c r="R785" s="41"/>
    </row>
    <row r="786" spans="18:18" ht="13" x14ac:dyDescent="0.15">
      <c r="R786" s="41"/>
    </row>
    <row r="787" spans="18:18" ht="13" x14ac:dyDescent="0.15">
      <c r="R787" s="41"/>
    </row>
    <row r="788" spans="18:18" ht="13" x14ac:dyDescent="0.15">
      <c r="R788" s="41"/>
    </row>
    <row r="789" spans="18:18" ht="13" x14ac:dyDescent="0.15">
      <c r="R789" s="41"/>
    </row>
    <row r="790" spans="18:18" ht="13" x14ac:dyDescent="0.15">
      <c r="R790" s="41"/>
    </row>
    <row r="791" spans="18:18" ht="13" x14ac:dyDescent="0.15">
      <c r="R791" s="41"/>
    </row>
    <row r="792" spans="18:18" ht="13" x14ac:dyDescent="0.15">
      <c r="R792" s="41"/>
    </row>
    <row r="793" spans="18:18" ht="13" x14ac:dyDescent="0.15">
      <c r="R793" s="41"/>
    </row>
    <row r="794" spans="18:18" ht="13" x14ac:dyDescent="0.15">
      <c r="R794" s="41"/>
    </row>
    <row r="795" spans="18:18" ht="13" x14ac:dyDescent="0.15">
      <c r="R795" s="41"/>
    </row>
    <row r="796" spans="18:18" ht="13" x14ac:dyDescent="0.15">
      <c r="R796" s="41"/>
    </row>
    <row r="797" spans="18:18" ht="13" x14ac:dyDescent="0.15">
      <c r="R797" s="41"/>
    </row>
    <row r="798" spans="18:18" ht="13" x14ac:dyDescent="0.15">
      <c r="R798" s="41"/>
    </row>
    <row r="799" spans="18:18" ht="13" x14ac:dyDescent="0.15">
      <c r="R799" s="41"/>
    </row>
    <row r="800" spans="18:18" ht="13" x14ac:dyDescent="0.15">
      <c r="R800" s="41"/>
    </row>
    <row r="801" spans="18:18" ht="13" x14ac:dyDescent="0.15">
      <c r="R801" s="41"/>
    </row>
    <row r="802" spans="18:18" ht="13" x14ac:dyDescent="0.15">
      <c r="R802" s="41"/>
    </row>
    <row r="803" spans="18:18" ht="13" x14ac:dyDescent="0.15">
      <c r="R803" s="41"/>
    </row>
    <row r="804" spans="18:18" ht="13" x14ac:dyDescent="0.15">
      <c r="R804" s="41"/>
    </row>
    <row r="805" spans="18:18" ht="13" x14ac:dyDescent="0.15">
      <c r="R805" s="41"/>
    </row>
    <row r="806" spans="18:18" ht="13" x14ac:dyDescent="0.15">
      <c r="R806" s="41"/>
    </row>
    <row r="807" spans="18:18" ht="13" x14ac:dyDescent="0.15">
      <c r="R807" s="41"/>
    </row>
    <row r="808" spans="18:18" ht="13" x14ac:dyDescent="0.15">
      <c r="R808" s="41"/>
    </row>
    <row r="809" spans="18:18" ht="13" x14ac:dyDescent="0.15">
      <c r="R809" s="41"/>
    </row>
    <row r="810" spans="18:18" ht="13" x14ac:dyDescent="0.15">
      <c r="R810" s="41"/>
    </row>
    <row r="811" spans="18:18" ht="13" x14ac:dyDescent="0.15">
      <c r="R811" s="41"/>
    </row>
    <row r="812" spans="18:18" ht="13" x14ac:dyDescent="0.15">
      <c r="R812" s="41"/>
    </row>
    <row r="813" spans="18:18" ht="13" x14ac:dyDescent="0.15">
      <c r="R813" s="41"/>
    </row>
    <row r="814" spans="18:18" ht="13" x14ac:dyDescent="0.15">
      <c r="R814" s="41"/>
    </row>
    <row r="815" spans="18:18" ht="13" x14ac:dyDescent="0.15">
      <c r="R815" s="41"/>
    </row>
    <row r="816" spans="18:18" ht="13" x14ac:dyDescent="0.15">
      <c r="R816" s="41"/>
    </row>
    <row r="817" spans="18:18" ht="13" x14ac:dyDescent="0.15">
      <c r="R817" s="41"/>
    </row>
    <row r="818" spans="18:18" ht="13" x14ac:dyDescent="0.15">
      <c r="R818" s="41"/>
    </row>
    <row r="819" spans="18:18" ht="13" x14ac:dyDescent="0.15">
      <c r="R819" s="41"/>
    </row>
    <row r="820" spans="18:18" ht="13" x14ac:dyDescent="0.15">
      <c r="R820" s="41"/>
    </row>
    <row r="821" spans="18:18" ht="13" x14ac:dyDescent="0.15">
      <c r="R821" s="41"/>
    </row>
    <row r="822" spans="18:18" ht="13" x14ac:dyDescent="0.15">
      <c r="R822" s="41"/>
    </row>
    <row r="823" spans="18:18" ht="13" x14ac:dyDescent="0.15">
      <c r="R823" s="41"/>
    </row>
    <row r="824" spans="18:18" ht="13" x14ac:dyDescent="0.15">
      <c r="R824" s="41"/>
    </row>
    <row r="825" spans="18:18" ht="13" x14ac:dyDescent="0.15">
      <c r="R825" s="41"/>
    </row>
    <row r="826" spans="18:18" ht="13" x14ac:dyDescent="0.15">
      <c r="R826" s="41"/>
    </row>
    <row r="827" spans="18:18" ht="13" x14ac:dyDescent="0.15">
      <c r="R827" s="41"/>
    </row>
    <row r="828" spans="18:18" ht="13" x14ac:dyDescent="0.15">
      <c r="R828" s="41"/>
    </row>
    <row r="829" spans="18:18" ht="13" x14ac:dyDescent="0.15">
      <c r="R829" s="41"/>
    </row>
    <row r="830" spans="18:18" ht="13" x14ac:dyDescent="0.15">
      <c r="R830" s="41"/>
    </row>
    <row r="831" spans="18:18" ht="13" x14ac:dyDescent="0.15">
      <c r="R831" s="41"/>
    </row>
    <row r="832" spans="18:18" ht="13" x14ac:dyDescent="0.15">
      <c r="R832" s="41"/>
    </row>
    <row r="833" spans="18:18" ht="13" x14ac:dyDescent="0.15">
      <c r="R833" s="41"/>
    </row>
    <row r="834" spans="18:18" ht="13" x14ac:dyDescent="0.15">
      <c r="R834" s="41"/>
    </row>
    <row r="835" spans="18:18" ht="13" x14ac:dyDescent="0.15">
      <c r="R835" s="41"/>
    </row>
    <row r="836" spans="18:18" ht="13" x14ac:dyDescent="0.15">
      <c r="R836" s="41"/>
    </row>
    <row r="837" spans="18:18" ht="13" x14ac:dyDescent="0.15">
      <c r="R837" s="41"/>
    </row>
    <row r="838" spans="18:18" ht="13" x14ac:dyDescent="0.15">
      <c r="R838" s="41"/>
    </row>
    <row r="839" spans="18:18" ht="13" x14ac:dyDescent="0.15">
      <c r="R839" s="41"/>
    </row>
    <row r="840" spans="18:18" ht="13" x14ac:dyDescent="0.15">
      <c r="R840" s="41"/>
    </row>
    <row r="841" spans="18:18" ht="13" x14ac:dyDescent="0.15">
      <c r="R841" s="41"/>
    </row>
    <row r="842" spans="18:18" ht="13" x14ac:dyDescent="0.15">
      <c r="R842" s="41"/>
    </row>
    <row r="843" spans="18:18" ht="13" x14ac:dyDescent="0.15">
      <c r="R843" s="41"/>
    </row>
    <row r="844" spans="18:18" ht="13" x14ac:dyDescent="0.15">
      <c r="R844" s="41"/>
    </row>
    <row r="845" spans="18:18" ht="13" x14ac:dyDescent="0.15">
      <c r="R845" s="41"/>
    </row>
    <row r="846" spans="18:18" ht="13" x14ac:dyDescent="0.15">
      <c r="R846" s="41"/>
    </row>
    <row r="847" spans="18:18" ht="13" x14ac:dyDescent="0.15">
      <c r="R847" s="41"/>
    </row>
    <row r="848" spans="18:18" ht="13" x14ac:dyDescent="0.15">
      <c r="R848" s="41"/>
    </row>
    <row r="849" spans="18:18" ht="13" x14ac:dyDescent="0.15">
      <c r="R849" s="41"/>
    </row>
    <row r="850" spans="18:18" ht="13" x14ac:dyDescent="0.15">
      <c r="R850" s="41"/>
    </row>
    <row r="851" spans="18:18" ht="13" x14ac:dyDescent="0.15">
      <c r="R851" s="41"/>
    </row>
    <row r="852" spans="18:18" ht="13" x14ac:dyDescent="0.15">
      <c r="R852" s="41"/>
    </row>
    <row r="853" spans="18:18" ht="13" x14ac:dyDescent="0.15">
      <c r="R853" s="41"/>
    </row>
    <row r="854" spans="18:18" ht="13" x14ac:dyDescent="0.15">
      <c r="R854" s="41"/>
    </row>
    <row r="855" spans="18:18" ht="13" x14ac:dyDescent="0.15">
      <c r="R855" s="41"/>
    </row>
    <row r="856" spans="18:18" ht="13" x14ac:dyDescent="0.15">
      <c r="R856" s="41"/>
    </row>
    <row r="857" spans="18:18" ht="13" x14ac:dyDescent="0.15">
      <c r="R857" s="41"/>
    </row>
    <row r="858" spans="18:18" ht="13" x14ac:dyDescent="0.15">
      <c r="R858" s="41"/>
    </row>
    <row r="859" spans="18:18" ht="13" x14ac:dyDescent="0.15">
      <c r="R859" s="41"/>
    </row>
    <row r="860" spans="18:18" ht="13" x14ac:dyDescent="0.15">
      <c r="R860" s="41"/>
    </row>
    <row r="861" spans="18:18" ht="13" x14ac:dyDescent="0.15">
      <c r="R861" s="41"/>
    </row>
    <row r="862" spans="18:18" ht="13" x14ac:dyDescent="0.15">
      <c r="R862" s="41"/>
    </row>
    <row r="863" spans="18:18" ht="13" x14ac:dyDescent="0.15">
      <c r="R863" s="41"/>
    </row>
    <row r="864" spans="18:18" ht="13" x14ac:dyDescent="0.15">
      <c r="R864" s="41"/>
    </row>
    <row r="865" spans="18:18" ht="13" x14ac:dyDescent="0.15">
      <c r="R865" s="41"/>
    </row>
    <row r="866" spans="18:18" ht="13" x14ac:dyDescent="0.15">
      <c r="R866" s="41"/>
    </row>
    <row r="867" spans="18:18" ht="13" x14ac:dyDescent="0.15">
      <c r="R867" s="41"/>
    </row>
    <row r="868" spans="18:18" ht="13" x14ac:dyDescent="0.15">
      <c r="R868" s="41"/>
    </row>
    <row r="869" spans="18:18" ht="13" x14ac:dyDescent="0.15">
      <c r="R869" s="41"/>
    </row>
    <row r="870" spans="18:18" ht="13" x14ac:dyDescent="0.15">
      <c r="R870" s="41"/>
    </row>
    <row r="871" spans="18:18" ht="13" x14ac:dyDescent="0.15">
      <c r="R871" s="41"/>
    </row>
    <row r="872" spans="18:18" ht="13" x14ac:dyDescent="0.15">
      <c r="R872" s="41"/>
    </row>
    <row r="873" spans="18:18" ht="13" x14ac:dyDescent="0.15">
      <c r="R873" s="41"/>
    </row>
    <row r="874" spans="18:18" ht="13" x14ac:dyDescent="0.15">
      <c r="R874" s="41"/>
    </row>
    <row r="875" spans="18:18" ht="13" x14ac:dyDescent="0.15">
      <c r="R875" s="41"/>
    </row>
    <row r="876" spans="18:18" ht="13" x14ac:dyDescent="0.15">
      <c r="R876" s="41"/>
    </row>
    <row r="877" spans="18:18" ht="13" x14ac:dyDescent="0.15">
      <c r="R877" s="41"/>
    </row>
    <row r="878" spans="18:18" ht="13" x14ac:dyDescent="0.15">
      <c r="R878" s="41"/>
    </row>
    <row r="879" spans="18:18" ht="13" x14ac:dyDescent="0.15">
      <c r="R879" s="41"/>
    </row>
    <row r="880" spans="18:18" ht="13" x14ac:dyDescent="0.15">
      <c r="R880" s="41"/>
    </row>
    <row r="881" spans="18:18" ht="13" x14ac:dyDescent="0.15">
      <c r="R881" s="41"/>
    </row>
    <row r="882" spans="18:18" ht="13" x14ac:dyDescent="0.15">
      <c r="R882" s="41"/>
    </row>
    <row r="883" spans="18:18" ht="13" x14ac:dyDescent="0.15">
      <c r="R883" s="41"/>
    </row>
    <row r="884" spans="18:18" ht="13" x14ac:dyDescent="0.15">
      <c r="R884" s="41"/>
    </row>
    <row r="885" spans="18:18" ht="13" x14ac:dyDescent="0.15">
      <c r="R885" s="41"/>
    </row>
    <row r="886" spans="18:18" ht="13" x14ac:dyDescent="0.15">
      <c r="R886" s="41"/>
    </row>
    <row r="887" spans="18:18" ht="13" x14ac:dyDescent="0.15">
      <c r="R887" s="41"/>
    </row>
    <row r="888" spans="18:18" ht="13" x14ac:dyDescent="0.15">
      <c r="R888" s="41"/>
    </row>
    <row r="889" spans="18:18" ht="13" x14ac:dyDescent="0.15">
      <c r="R889" s="41"/>
    </row>
    <row r="890" spans="18:18" ht="13" x14ac:dyDescent="0.15">
      <c r="R890" s="41"/>
    </row>
    <row r="891" spans="18:18" ht="13" x14ac:dyDescent="0.15">
      <c r="R891" s="41"/>
    </row>
    <row r="892" spans="18:18" ht="13" x14ac:dyDescent="0.15">
      <c r="R892" s="41"/>
    </row>
    <row r="893" spans="18:18" ht="13" x14ac:dyDescent="0.15">
      <c r="R893" s="41"/>
    </row>
    <row r="894" spans="18:18" ht="13" x14ac:dyDescent="0.15">
      <c r="R894" s="41"/>
    </row>
    <row r="895" spans="18:18" ht="13" x14ac:dyDescent="0.15">
      <c r="R895" s="41"/>
    </row>
    <row r="896" spans="18:18" ht="13" x14ac:dyDescent="0.15">
      <c r="R896" s="41"/>
    </row>
    <row r="897" spans="18:18" ht="13" x14ac:dyDescent="0.15">
      <c r="R897" s="41"/>
    </row>
    <row r="898" spans="18:18" ht="13" x14ac:dyDescent="0.15">
      <c r="R898" s="41"/>
    </row>
    <row r="899" spans="18:18" ht="13" x14ac:dyDescent="0.15">
      <c r="R899" s="41"/>
    </row>
    <row r="900" spans="18:18" ht="13" x14ac:dyDescent="0.15">
      <c r="R900" s="41"/>
    </row>
    <row r="901" spans="18:18" ht="13" x14ac:dyDescent="0.15">
      <c r="R901" s="41"/>
    </row>
    <row r="902" spans="18:18" ht="13" x14ac:dyDescent="0.15">
      <c r="R902" s="41"/>
    </row>
    <row r="903" spans="18:18" ht="13" x14ac:dyDescent="0.15">
      <c r="R903" s="41"/>
    </row>
    <row r="904" spans="18:18" ht="13" x14ac:dyDescent="0.15">
      <c r="R904" s="41"/>
    </row>
    <row r="905" spans="18:18" ht="13" x14ac:dyDescent="0.15">
      <c r="R905" s="41"/>
    </row>
    <row r="906" spans="18:18" ht="13" x14ac:dyDescent="0.15">
      <c r="R906" s="41"/>
    </row>
    <row r="907" spans="18:18" ht="13" x14ac:dyDescent="0.15">
      <c r="R907" s="41"/>
    </row>
    <row r="908" spans="18:18" ht="13" x14ac:dyDescent="0.15">
      <c r="R908" s="41"/>
    </row>
    <row r="909" spans="18:18" ht="13" x14ac:dyDescent="0.15">
      <c r="R909" s="41"/>
    </row>
    <row r="910" spans="18:18" ht="13" x14ac:dyDescent="0.15">
      <c r="R910" s="41"/>
    </row>
    <row r="911" spans="18:18" ht="13" x14ac:dyDescent="0.15">
      <c r="R911" s="41"/>
    </row>
    <row r="912" spans="18:18" ht="13" x14ac:dyDescent="0.15">
      <c r="R912" s="41"/>
    </row>
    <row r="913" spans="18:18" ht="13" x14ac:dyDescent="0.15">
      <c r="R913" s="41"/>
    </row>
    <row r="914" spans="18:18" ht="13" x14ac:dyDescent="0.15">
      <c r="R914" s="41"/>
    </row>
    <row r="915" spans="18:18" ht="13" x14ac:dyDescent="0.15">
      <c r="R915" s="41"/>
    </row>
    <row r="916" spans="18:18" ht="13" x14ac:dyDescent="0.15">
      <c r="R916" s="41"/>
    </row>
    <row r="917" spans="18:18" ht="13" x14ac:dyDescent="0.15">
      <c r="R917" s="41"/>
    </row>
    <row r="918" spans="18:18" ht="13" x14ac:dyDescent="0.15">
      <c r="R918" s="41"/>
    </row>
    <row r="919" spans="18:18" ht="13" x14ac:dyDescent="0.15">
      <c r="R919" s="41"/>
    </row>
    <row r="920" spans="18:18" ht="13" x14ac:dyDescent="0.15">
      <c r="R920" s="41"/>
    </row>
    <row r="921" spans="18:18" ht="13" x14ac:dyDescent="0.15">
      <c r="R921" s="41"/>
    </row>
    <row r="922" spans="18:18" ht="13" x14ac:dyDescent="0.15">
      <c r="R922" s="41"/>
    </row>
    <row r="923" spans="18:18" ht="13" x14ac:dyDescent="0.15">
      <c r="R923" s="41"/>
    </row>
    <row r="924" spans="18:18" ht="13" x14ac:dyDescent="0.15">
      <c r="R924" s="41"/>
    </row>
    <row r="925" spans="18:18" ht="13" x14ac:dyDescent="0.15">
      <c r="R925" s="41"/>
    </row>
    <row r="926" spans="18:18" ht="13" x14ac:dyDescent="0.15">
      <c r="R926" s="41"/>
    </row>
    <row r="927" spans="18:18" ht="13" x14ac:dyDescent="0.15">
      <c r="R927" s="41"/>
    </row>
    <row r="928" spans="18:18" ht="13" x14ac:dyDescent="0.15">
      <c r="R928" s="41"/>
    </row>
    <row r="929" spans="18:18" ht="13" x14ac:dyDescent="0.15">
      <c r="R929" s="41"/>
    </row>
    <row r="930" spans="18:18" ht="13" x14ac:dyDescent="0.15">
      <c r="R930" s="41"/>
    </row>
    <row r="931" spans="18:18" ht="13" x14ac:dyDescent="0.15">
      <c r="R931" s="41"/>
    </row>
    <row r="932" spans="18:18" ht="13" x14ac:dyDescent="0.15">
      <c r="R932" s="41"/>
    </row>
  </sheetData>
  <conditionalFormatting sqref="G1:I1">
    <cfRule type="notContainsBlanks" dxfId="1" priority="1">
      <formula>LEN(TRIM(G1))&gt;0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5A09B-E523-5544-85AF-30F9135A0F00}">
  <sheetPr>
    <outlinePr summaryBelow="0" summaryRight="0"/>
  </sheetPr>
  <dimension ref="A1:Q24"/>
  <sheetViews>
    <sheetView workbookViewId="0">
      <pane xSplit="1" ySplit="1" topLeftCell="B2" activePane="bottomRight" state="frozen"/>
      <selection activeCell="B3" sqref="B3"/>
      <selection pane="topRight" activeCell="B3" sqref="B3"/>
      <selection pane="bottomLeft" activeCell="B3" sqref="B3"/>
      <selection pane="bottomRight" activeCell="E18" sqref="E18"/>
    </sheetView>
  </sheetViews>
  <sheetFormatPr baseColWidth="10" defaultColWidth="12.6640625" defaultRowHeight="15.75" customHeight="1" x14ac:dyDescent="0.15"/>
  <cols>
    <col min="1" max="2" width="12.6640625" style="32"/>
    <col min="3" max="3" width="14.1640625" style="32" customWidth="1"/>
    <col min="4" max="4" width="10.6640625" style="32" customWidth="1"/>
    <col min="5" max="6" width="25.33203125" style="32" customWidth="1"/>
    <col min="7" max="8" width="8.6640625" style="32" customWidth="1"/>
    <col min="9" max="10" width="13.1640625" style="32" customWidth="1"/>
    <col min="11" max="11" width="27.83203125" style="32" customWidth="1"/>
    <col min="12" max="12" width="15" style="32" customWidth="1"/>
    <col min="13" max="16384" width="12.6640625" style="32"/>
  </cols>
  <sheetData>
    <row r="1" spans="1:16" ht="15" x14ac:dyDescent="0.2">
      <c r="A1" s="64" t="s">
        <v>0</v>
      </c>
      <c r="B1" s="35" t="s">
        <v>1</v>
      </c>
      <c r="C1" s="35" t="s">
        <v>2</v>
      </c>
      <c r="D1" s="35" t="s">
        <v>3</v>
      </c>
      <c r="E1" s="34" t="s">
        <v>4</v>
      </c>
      <c r="F1" s="34" t="s">
        <v>5</v>
      </c>
      <c r="G1" s="34" t="s">
        <v>215</v>
      </c>
      <c r="H1" s="34" t="s">
        <v>214</v>
      </c>
      <c r="I1" s="34" t="s">
        <v>212</v>
      </c>
      <c r="J1" s="34" t="s">
        <v>211</v>
      </c>
      <c r="K1" s="34" t="s">
        <v>7</v>
      </c>
      <c r="L1" s="34" t="s">
        <v>8</v>
      </c>
      <c r="M1" s="34" t="s">
        <v>9</v>
      </c>
      <c r="N1" s="41" t="s">
        <v>25</v>
      </c>
      <c r="O1" s="113" t="s">
        <v>26</v>
      </c>
      <c r="P1" s="113"/>
    </row>
    <row r="2" spans="1:16" ht="15.75" customHeight="1" x14ac:dyDescent="0.15">
      <c r="A2" s="132">
        <v>44697</v>
      </c>
      <c r="C2" s="40" t="s">
        <v>11</v>
      </c>
      <c r="F2" s="40">
        <f t="shared" ref="F2:F24" si="0">SUM(G2:H2)</f>
        <v>7</v>
      </c>
      <c r="H2" s="40">
        <v>7</v>
      </c>
      <c r="J2" s="40">
        <v>295.39999999999998</v>
      </c>
      <c r="K2" s="40">
        <v>272.65272827148402</v>
      </c>
      <c r="L2" s="40">
        <v>0.46879150219903398</v>
      </c>
      <c r="N2" s="40">
        <v>0</v>
      </c>
      <c r="O2" s="40">
        <f>J2-K2</f>
        <v>22.747271728515955</v>
      </c>
    </row>
    <row r="3" spans="1:16" ht="15.75" customHeight="1" x14ac:dyDescent="0.15">
      <c r="A3" s="132">
        <v>44409</v>
      </c>
      <c r="C3" s="40" t="s">
        <v>11</v>
      </c>
      <c r="F3" s="40">
        <f t="shared" si="0"/>
        <v>7</v>
      </c>
      <c r="H3" s="40">
        <v>7</v>
      </c>
      <c r="J3" s="40">
        <v>287.8</v>
      </c>
      <c r="K3" s="40">
        <v>275.834545898437</v>
      </c>
      <c r="L3" s="40">
        <v>0.62601719094267305</v>
      </c>
      <c r="N3" s="40">
        <v>0</v>
      </c>
      <c r="O3" s="40">
        <f>J3-K3</f>
        <v>11.965454101563012</v>
      </c>
    </row>
    <row r="4" spans="1:16" ht="15.75" customHeight="1" x14ac:dyDescent="0.15">
      <c r="A4" s="132">
        <v>44331</v>
      </c>
      <c r="C4" s="40" t="s">
        <v>11</v>
      </c>
      <c r="F4" s="40">
        <f t="shared" si="0"/>
        <v>23</v>
      </c>
      <c r="G4" s="40">
        <v>23</v>
      </c>
      <c r="H4" s="40"/>
      <c r="I4" s="40">
        <v>296.5</v>
      </c>
      <c r="J4" s="40"/>
      <c r="K4" s="40">
        <v>270.65499877929602</v>
      </c>
      <c r="L4" s="40">
        <v>0.576605774174903</v>
      </c>
      <c r="N4" s="40">
        <f>I4-K4</f>
        <v>25.845001220703978</v>
      </c>
      <c r="O4" s="40">
        <v>0</v>
      </c>
    </row>
    <row r="5" spans="1:16" s="301" customFormat="1" ht="15.75" customHeight="1" x14ac:dyDescent="0.15">
      <c r="A5" s="300">
        <v>44107</v>
      </c>
      <c r="C5" s="302" t="s">
        <v>11</v>
      </c>
      <c r="F5" s="302">
        <f t="shared" si="0"/>
        <v>5</v>
      </c>
      <c r="H5" s="302">
        <v>5</v>
      </c>
      <c r="J5" s="302">
        <v>279.8</v>
      </c>
      <c r="K5" s="302">
        <v>272.96200042724598</v>
      </c>
      <c r="L5" s="302">
        <v>0.65540566206227902</v>
      </c>
      <c r="N5" s="302">
        <v>0</v>
      </c>
      <c r="O5" s="302">
        <f>J5-K5</f>
        <v>6.837999572754029</v>
      </c>
    </row>
    <row r="6" spans="1:16" ht="15.75" customHeight="1" x14ac:dyDescent="0.15">
      <c r="A6" s="132">
        <v>44009</v>
      </c>
      <c r="C6" s="40" t="s">
        <v>11</v>
      </c>
      <c r="F6" s="40">
        <f t="shared" si="0"/>
        <v>27</v>
      </c>
      <c r="H6" s="40">
        <v>27</v>
      </c>
      <c r="J6" s="40">
        <v>336.6</v>
      </c>
      <c r="K6" s="40">
        <v>277.02300048828101</v>
      </c>
      <c r="L6" s="40">
        <v>1.240067429637</v>
      </c>
      <c r="N6" s="40">
        <v>0</v>
      </c>
      <c r="O6" s="40">
        <f>J6-K6</f>
        <v>59.576999511719009</v>
      </c>
    </row>
    <row r="7" spans="1:16" ht="15.75" customHeight="1" x14ac:dyDescent="0.15">
      <c r="A7" s="132">
        <v>43947</v>
      </c>
      <c r="C7" s="40" t="s">
        <v>11</v>
      </c>
      <c r="F7" s="40">
        <f t="shared" si="0"/>
        <v>8</v>
      </c>
      <c r="H7" s="40">
        <v>8</v>
      </c>
      <c r="J7" s="40">
        <v>281.8</v>
      </c>
      <c r="K7" s="40">
        <v>266.33636474609301</v>
      </c>
      <c r="L7" s="40">
        <v>0.80957110022477097</v>
      </c>
      <c r="N7" s="40">
        <v>0</v>
      </c>
      <c r="O7" s="40">
        <f>J7-K7</f>
        <v>15.463635253907</v>
      </c>
    </row>
    <row r="8" spans="1:16" ht="15.75" customHeight="1" x14ac:dyDescent="0.15">
      <c r="A8" s="132">
        <v>43337</v>
      </c>
      <c r="C8" s="40" t="s">
        <v>11</v>
      </c>
      <c r="F8" s="40">
        <f t="shared" si="0"/>
        <v>21</v>
      </c>
      <c r="G8" s="40">
        <v>21</v>
      </c>
      <c r="I8" s="40">
        <v>328.2</v>
      </c>
      <c r="K8" s="40">
        <v>277.99545482288698</v>
      </c>
      <c r="L8" s="40">
        <v>0.78998043350167901</v>
      </c>
      <c r="M8" s="40" t="s">
        <v>228</v>
      </c>
      <c r="N8" s="40">
        <f t="shared" ref="N8:N24" si="1">I8-K8</f>
        <v>50.204545177113005</v>
      </c>
      <c r="O8" s="40">
        <v>0</v>
      </c>
    </row>
    <row r="9" spans="1:16" ht="15.75" customHeight="1" x14ac:dyDescent="0.15">
      <c r="A9" s="132">
        <v>43250</v>
      </c>
      <c r="C9" s="40" t="s">
        <v>37</v>
      </c>
      <c r="F9" s="40">
        <f t="shared" si="0"/>
        <v>0</v>
      </c>
      <c r="N9" s="40">
        <f t="shared" si="1"/>
        <v>0</v>
      </c>
      <c r="O9" s="40">
        <f t="shared" ref="O9:O15" si="2">J9-K9</f>
        <v>0</v>
      </c>
    </row>
    <row r="10" spans="1:16" ht="15.75" customHeight="1" x14ac:dyDescent="0.15">
      <c r="A10" s="132">
        <v>43169</v>
      </c>
      <c r="C10" s="40" t="s">
        <v>37</v>
      </c>
      <c r="F10" s="40">
        <f t="shared" si="0"/>
        <v>0</v>
      </c>
      <c r="N10" s="40">
        <f t="shared" si="1"/>
        <v>0</v>
      </c>
      <c r="O10" s="40">
        <f t="shared" si="2"/>
        <v>0</v>
      </c>
    </row>
    <row r="11" spans="1:16" s="304" customFormat="1" ht="15.75" customHeight="1" x14ac:dyDescent="0.15">
      <c r="A11" s="303">
        <v>42882</v>
      </c>
      <c r="C11" s="305" t="s">
        <v>37</v>
      </c>
      <c r="F11" s="305">
        <f t="shared" si="0"/>
        <v>0</v>
      </c>
      <c r="N11" s="305">
        <f t="shared" si="1"/>
        <v>0</v>
      </c>
      <c r="O11" s="305">
        <f t="shared" si="2"/>
        <v>0</v>
      </c>
    </row>
    <row r="12" spans="1:16" s="301" customFormat="1" ht="15.75" customHeight="1" x14ac:dyDescent="0.15">
      <c r="A12" s="300">
        <v>42555</v>
      </c>
      <c r="C12" s="302" t="s">
        <v>37</v>
      </c>
      <c r="F12" s="302">
        <f t="shared" si="0"/>
        <v>0</v>
      </c>
      <c r="N12" s="302">
        <f t="shared" si="1"/>
        <v>0</v>
      </c>
      <c r="O12" s="302">
        <f t="shared" si="2"/>
        <v>0</v>
      </c>
    </row>
    <row r="13" spans="1:16" ht="15.75" customHeight="1" x14ac:dyDescent="0.15">
      <c r="A13" s="132">
        <v>42393</v>
      </c>
      <c r="C13" s="40" t="s">
        <v>37</v>
      </c>
      <c r="F13" s="40">
        <f t="shared" si="0"/>
        <v>0</v>
      </c>
      <c r="M13" s="40" t="s">
        <v>76</v>
      </c>
      <c r="N13" s="40">
        <f t="shared" si="1"/>
        <v>0</v>
      </c>
      <c r="O13" s="40">
        <f t="shared" si="2"/>
        <v>0</v>
      </c>
    </row>
    <row r="14" spans="1:16" ht="15.75" customHeight="1" x14ac:dyDescent="0.15">
      <c r="A14" s="132">
        <v>42265</v>
      </c>
      <c r="C14" s="40" t="s">
        <v>37</v>
      </c>
      <c r="F14" s="40">
        <f t="shared" si="0"/>
        <v>0</v>
      </c>
      <c r="N14" s="40">
        <f t="shared" si="1"/>
        <v>0</v>
      </c>
      <c r="O14" s="40">
        <f t="shared" si="2"/>
        <v>0</v>
      </c>
    </row>
    <row r="15" spans="1:16" ht="15.75" customHeight="1" x14ac:dyDescent="0.15">
      <c r="A15" s="132">
        <v>42210</v>
      </c>
      <c r="C15" s="40" t="s">
        <v>37</v>
      </c>
      <c r="F15" s="40">
        <f t="shared" si="0"/>
        <v>0</v>
      </c>
      <c r="N15" s="40">
        <f t="shared" si="1"/>
        <v>0</v>
      </c>
      <c r="O15" s="40">
        <f t="shared" si="2"/>
        <v>0</v>
      </c>
    </row>
    <row r="16" spans="1:16" ht="15.75" customHeight="1" x14ac:dyDescent="0.15">
      <c r="A16" s="132">
        <v>39419</v>
      </c>
      <c r="C16" s="40" t="s">
        <v>11</v>
      </c>
      <c r="F16" s="40">
        <f t="shared" si="0"/>
        <v>7</v>
      </c>
      <c r="G16" s="40">
        <v>7</v>
      </c>
      <c r="I16" s="40">
        <v>266.5</v>
      </c>
      <c r="K16" s="40">
        <v>261.14700042724598</v>
      </c>
      <c r="L16" s="40">
        <v>1.45948405489546</v>
      </c>
      <c r="N16" s="40">
        <f t="shared" si="1"/>
        <v>5.3529995727540154</v>
      </c>
      <c r="O16" s="40">
        <v>0</v>
      </c>
    </row>
    <row r="17" spans="1:17" ht="15.75" customHeight="1" x14ac:dyDescent="0.15">
      <c r="A17" s="132">
        <v>38939</v>
      </c>
      <c r="C17" s="40" t="s">
        <v>37</v>
      </c>
      <c r="F17" s="40">
        <f t="shared" si="0"/>
        <v>0</v>
      </c>
      <c r="N17" s="40">
        <f t="shared" si="1"/>
        <v>0</v>
      </c>
      <c r="O17" s="40">
        <f>J17-K17</f>
        <v>0</v>
      </c>
    </row>
    <row r="18" spans="1:17" s="307" customFormat="1" ht="15.75" customHeight="1" x14ac:dyDescent="0.15">
      <c r="A18" s="306">
        <v>38937</v>
      </c>
      <c r="C18" s="308" t="s">
        <v>37</v>
      </c>
      <c r="F18" s="308">
        <f t="shared" si="0"/>
        <v>0</v>
      </c>
      <c r="N18" s="308">
        <f t="shared" si="1"/>
        <v>0</v>
      </c>
      <c r="O18" s="308">
        <f>J18-K18</f>
        <v>0</v>
      </c>
    </row>
    <row r="19" spans="1:17" ht="15.75" customHeight="1" x14ac:dyDescent="0.15">
      <c r="A19" s="132">
        <v>38610</v>
      </c>
      <c r="C19" s="40" t="s">
        <v>37</v>
      </c>
      <c r="F19" s="40">
        <f t="shared" si="0"/>
        <v>0</v>
      </c>
      <c r="N19" s="40">
        <f t="shared" si="1"/>
        <v>0</v>
      </c>
      <c r="O19" s="40">
        <f>J19-K19</f>
        <v>0</v>
      </c>
      <c r="Q19" s="40" t="s">
        <v>142</v>
      </c>
    </row>
    <row r="20" spans="1:17" ht="15.75" customHeight="1" x14ac:dyDescent="0.15">
      <c r="A20" s="132">
        <v>38242</v>
      </c>
      <c r="C20" s="40" t="s">
        <v>37</v>
      </c>
      <c r="F20" s="40">
        <f t="shared" si="0"/>
        <v>0</v>
      </c>
      <c r="N20" s="40">
        <f t="shared" si="1"/>
        <v>0</v>
      </c>
      <c r="O20" s="40">
        <f>J20-K20</f>
        <v>0</v>
      </c>
    </row>
    <row r="21" spans="1:17" ht="15.75" customHeight="1" x14ac:dyDescent="0.15">
      <c r="A21" s="132">
        <v>37851</v>
      </c>
      <c r="C21" s="40" t="s">
        <v>37</v>
      </c>
      <c r="F21" s="40">
        <f t="shared" si="0"/>
        <v>0</v>
      </c>
      <c r="N21" s="40">
        <f t="shared" si="1"/>
        <v>0</v>
      </c>
      <c r="O21" s="40">
        <f>J21-K21</f>
        <v>0</v>
      </c>
    </row>
    <row r="22" spans="1:17" ht="15.75" customHeight="1" x14ac:dyDescent="0.15">
      <c r="A22" s="132">
        <v>37753</v>
      </c>
      <c r="C22" s="40" t="s">
        <v>11</v>
      </c>
      <c r="F22" s="40">
        <f t="shared" si="0"/>
        <v>18</v>
      </c>
      <c r="G22" s="40">
        <v>18</v>
      </c>
      <c r="H22" s="40"/>
      <c r="I22" s="40">
        <v>273.89999999999998</v>
      </c>
      <c r="J22" s="40"/>
      <c r="K22" s="40">
        <v>266.94799896240198</v>
      </c>
      <c r="L22" s="40">
        <v>0.78440798833350101</v>
      </c>
      <c r="N22" s="40">
        <f t="shared" si="1"/>
        <v>6.952001037597995</v>
      </c>
      <c r="O22" s="40">
        <v>0</v>
      </c>
    </row>
    <row r="23" spans="1:17" ht="15.75" customHeight="1" x14ac:dyDescent="0.15">
      <c r="A23" s="132">
        <v>37515</v>
      </c>
      <c r="C23" s="40" t="s">
        <v>37</v>
      </c>
      <c r="F23" s="40">
        <f t="shared" si="0"/>
        <v>0</v>
      </c>
      <c r="N23" s="40">
        <f t="shared" si="1"/>
        <v>0</v>
      </c>
      <c r="O23" s="40">
        <f>J23-K23</f>
        <v>0</v>
      </c>
    </row>
    <row r="24" spans="1:17" ht="15.75" customHeight="1" x14ac:dyDescent="0.15">
      <c r="A24" s="132">
        <v>37497</v>
      </c>
      <c r="C24" s="40" t="s">
        <v>37</v>
      </c>
      <c r="F24" s="40">
        <f t="shared" si="0"/>
        <v>0</v>
      </c>
      <c r="N24" s="40">
        <f t="shared" si="1"/>
        <v>0</v>
      </c>
      <c r="O24" s="40">
        <f>J24-K24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201"/>
  <sheetViews>
    <sheetView workbookViewId="0">
      <pane ySplit="1" topLeftCell="A170" activePane="bottomLeft" state="frozen"/>
      <selection pane="bottomLeft" activeCell="B1" sqref="B1"/>
    </sheetView>
  </sheetViews>
  <sheetFormatPr baseColWidth="10" defaultColWidth="12.6640625" defaultRowHeight="15.75" customHeight="1" x14ac:dyDescent="0.15"/>
  <cols>
    <col min="3" max="3" width="22.6640625" customWidth="1"/>
    <col min="4" max="4" width="8.1640625" customWidth="1"/>
    <col min="5" max="5" width="25.6640625" customWidth="1"/>
    <col min="6" max="6" width="7.33203125" customWidth="1"/>
    <col min="7" max="7" width="11.33203125" customWidth="1"/>
    <col min="8" max="8" width="29" customWidth="1"/>
    <col min="9" max="9" width="16.33203125" customWidth="1"/>
  </cols>
  <sheetData>
    <row r="1" spans="1:10" ht="15" x14ac:dyDescent="0.2">
      <c r="A1" s="3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14</v>
      </c>
      <c r="H1" s="1" t="s">
        <v>7</v>
      </c>
      <c r="I1" s="1" t="s">
        <v>8</v>
      </c>
      <c r="J1" s="1" t="s">
        <v>9</v>
      </c>
    </row>
    <row r="2" spans="1:10" ht="15.75" customHeight="1" x14ac:dyDescent="0.15">
      <c r="A2" s="3">
        <v>44713</v>
      </c>
      <c r="B2" s="13"/>
      <c r="C2" s="4" t="s">
        <v>11</v>
      </c>
      <c r="D2" s="4"/>
      <c r="E2" s="4">
        <f t="shared" ref="E2:E65" si="0">G2-H2</f>
        <v>11.79200000000003</v>
      </c>
      <c r="F2" s="4">
        <v>10</v>
      </c>
      <c r="G2" s="4">
        <v>320.8</v>
      </c>
      <c r="H2" s="4">
        <v>309.00799999999998</v>
      </c>
      <c r="I2" s="4">
        <v>1.1599999999999999</v>
      </c>
    </row>
    <row r="3" spans="1:10" ht="15.75" customHeight="1" x14ac:dyDescent="0.15">
      <c r="A3" s="3">
        <v>44704</v>
      </c>
      <c r="B3" s="13"/>
      <c r="C3" s="4" t="s">
        <v>11</v>
      </c>
      <c r="D3" s="4"/>
      <c r="E3" s="4">
        <f t="shared" si="0"/>
        <v>12.05800000000005</v>
      </c>
      <c r="F3" s="4">
        <v>7</v>
      </c>
      <c r="G3" s="4">
        <v>321.10000000000002</v>
      </c>
      <c r="H3" s="4">
        <v>309.04199999999997</v>
      </c>
      <c r="I3" s="4">
        <v>0.97599999999999998</v>
      </c>
    </row>
    <row r="4" spans="1:10" ht="15.75" customHeight="1" x14ac:dyDescent="0.15">
      <c r="A4" s="3">
        <v>44694</v>
      </c>
      <c r="B4" s="13"/>
      <c r="C4" s="4" t="s">
        <v>11</v>
      </c>
      <c r="D4" s="4"/>
      <c r="E4" s="4">
        <f t="shared" si="0"/>
        <v>15.759999999999991</v>
      </c>
      <c r="F4" s="4">
        <v>16</v>
      </c>
      <c r="G4" s="4">
        <v>325.8</v>
      </c>
      <c r="H4" s="4">
        <v>310.04000000000002</v>
      </c>
      <c r="I4" s="4">
        <v>1.0269999999999999</v>
      </c>
    </row>
    <row r="5" spans="1:10" ht="15.75" customHeight="1" x14ac:dyDescent="0.15">
      <c r="A5" s="3">
        <v>44688</v>
      </c>
      <c r="B5" s="13"/>
      <c r="C5" s="4" t="s">
        <v>11</v>
      </c>
      <c r="D5" s="4"/>
      <c r="E5" s="4">
        <f t="shared" si="0"/>
        <v>11.591999999999985</v>
      </c>
      <c r="F5" s="4">
        <v>12</v>
      </c>
      <c r="G5" s="4">
        <v>318.3</v>
      </c>
      <c r="H5" s="4">
        <v>306.70800000000003</v>
      </c>
      <c r="I5" s="4">
        <v>1.28</v>
      </c>
    </row>
    <row r="6" spans="1:10" ht="15.75" customHeight="1" x14ac:dyDescent="0.15">
      <c r="A6" s="3">
        <v>44681</v>
      </c>
      <c r="B6" s="13"/>
      <c r="C6" s="4" t="s">
        <v>11</v>
      </c>
      <c r="D6" s="4"/>
      <c r="E6" s="4">
        <f t="shared" si="0"/>
        <v>13.034999999999968</v>
      </c>
      <c r="F6" s="4">
        <v>8</v>
      </c>
      <c r="G6" s="4">
        <v>310.2</v>
      </c>
      <c r="H6" s="4">
        <v>297.16500000000002</v>
      </c>
      <c r="I6" s="4">
        <v>1.147</v>
      </c>
      <c r="J6" s="4" t="s">
        <v>33</v>
      </c>
    </row>
    <row r="7" spans="1:10" ht="15.75" customHeight="1" x14ac:dyDescent="0.15">
      <c r="A7" s="3">
        <v>44672</v>
      </c>
      <c r="B7" s="13"/>
      <c r="C7" s="4" t="s">
        <v>11</v>
      </c>
      <c r="D7" s="4"/>
      <c r="E7" s="4">
        <f t="shared" si="0"/>
        <v>7.0620000000000118</v>
      </c>
      <c r="F7" s="4">
        <v>8</v>
      </c>
      <c r="G7" s="4">
        <v>317.60000000000002</v>
      </c>
      <c r="H7" s="4">
        <v>310.53800000000001</v>
      </c>
      <c r="I7" s="4">
        <v>0.91600000000000004</v>
      </c>
    </row>
    <row r="8" spans="1:10" ht="15.75" customHeight="1" x14ac:dyDescent="0.15">
      <c r="A8" s="3">
        <v>44657</v>
      </c>
      <c r="B8" s="13"/>
      <c r="C8" s="4" t="s">
        <v>11</v>
      </c>
      <c r="D8" s="4"/>
      <c r="E8" s="4">
        <f t="shared" si="0"/>
        <v>9.2800000000000296</v>
      </c>
      <c r="F8" s="4">
        <v>75</v>
      </c>
      <c r="G8" s="4">
        <v>336.1</v>
      </c>
      <c r="H8" s="4">
        <v>326.82</v>
      </c>
      <c r="I8" s="4">
        <v>1.25</v>
      </c>
      <c r="J8" s="4"/>
    </row>
    <row r="9" spans="1:10" ht="15.75" customHeight="1" x14ac:dyDescent="0.15">
      <c r="A9" s="3">
        <v>44656</v>
      </c>
      <c r="B9" s="13"/>
      <c r="C9" s="4" t="s">
        <v>11</v>
      </c>
      <c r="D9" s="4"/>
      <c r="E9" s="4">
        <f t="shared" si="0"/>
        <v>9.2330000000000041</v>
      </c>
      <c r="F9" s="4">
        <v>10</v>
      </c>
      <c r="G9" s="4">
        <v>319.89999999999998</v>
      </c>
      <c r="H9" s="4">
        <v>310.66699999999997</v>
      </c>
      <c r="I9" s="4">
        <v>0.88400000000000001</v>
      </c>
      <c r="J9" s="4" t="s">
        <v>34</v>
      </c>
    </row>
    <row r="10" spans="1:10" ht="15.75" customHeight="1" x14ac:dyDescent="0.15">
      <c r="A10" s="3">
        <v>44649</v>
      </c>
      <c r="B10" s="13"/>
      <c r="C10" s="4" t="s">
        <v>11</v>
      </c>
      <c r="D10" s="4"/>
      <c r="E10" s="4">
        <f t="shared" si="0"/>
        <v>9.2330000000000041</v>
      </c>
      <c r="F10" s="4">
        <v>10</v>
      </c>
      <c r="G10" s="4">
        <v>319.89999999999998</v>
      </c>
      <c r="H10" s="4">
        <v>310.66699999999997</v>
      </c>
      <c r="I10" s="4">
        <v>0.88400000000000001</v>
      </c>
    </row>
    <row r="11" spans="1:10" ht="15.75" customHeight="1" x14ac:dyDescent="0.15">
      <c r="A11" s="3">
        <v>44633</v>
      </c>
      <c r="B11" s="13"/>
      <c r="C11" s="4" t="s">
        <v>11</v>
      </c>
      <c r="D11" s="4"/>
      <c r="E11" s="4">
        <f t="shared" si="0"/>
        <v>9.7409999999999854</v>
      </c>
      <c r="F11" s="4">
        <v>5</v>
      </c>
      <c r="G11" s="4">
        <v>316.7</v>
      </c>
      <c r="H11" s="4">
        <v>306.959</v>
      </c>
      <c r="I11" s="4">
        <v>1.038</v>
      </c>
      <c r="J11" s="4"/>
    </row>
    <row r="12" spans="1:10" ht="15.75" customHeight="1" x14ac:dyDescent="0.15">
      <c r="A12" s="3">
        <v>44624</v>
      </c>
      <c r="B12" s="13"/>
      <c r="C12" s="4" t="s">
        <v>11</v>
      </c>
      <c r="D12" s="4"/>
      <c r="E12" s="4">
        <f t="shared" si="0"/>
        <v>9.3509999999999991</v>
      </c>
      <c r="F12" s="4">
        <v>6</v>
      </c>
      <c r="G12" s="4">
        <v>316.3</v>
      </c>
      <c r="H12" s="4">
        <v>306.94900000000001</v>
      </c>
      <c r="I12" s="4">
        <v>0.63</v>
      </c>
      <c r="J12" s="4"/>
    </row>
    <row r="13" spans="1:10" ht="15.75" customHeight="1" x14ac:dyDescent="0.15">
      <c r="A13" s="3">
        <v>44601</v>
      </c>
      <c r="B13" s="13"/>
      <c r="C13" s="4" t="s">
        <v>11</v>
      </c>
      <c r="D13" s="4"/>
      <c r="E13" s="4">
        <f t="shared" si="0"/>
        <v>5.728999999999985</v>
      </c>
      <c r="F13" s="4">
        <v>6</v>
      </c>
      <c r="G13" s="4">
        <v>310.2</v>
      </c>
      <c r="H13" s="4">
        <v>304.471</v>
      </c>
      <c r="I13" s="4">
        <v>0.52400000000000002</v>
      </c>
    </row>
    <row r="14" spans="1:10" ht="15.75" customHeight="1" x14ac:dyDescent="0.15">
      <c r="A14" s="3">
        <v>44560</v>
      </c>
      <c r="B14" s="13"/>
      <c r="C14" s="4" t="s">
        <v>11</v>
      </c>
      <c r="E14" s="4">
        <f t="shared" si="0"/>
        <v>6.1230000000000473</v>
      </c>
      <c r="F14" s="4">
        <v>7</v>
      </c>
      <c r="G14" s="4">
        <v>310.10000000000002</v>
      </c>
      <c r="H14" s="4">
        <v>303.97699999999998</v>
      </c>
      <c r="I14" s="4">
        <v>0.51400000000000001</v>
      </c>
    </row>
    <row r="15" spans="1:10" ht="15.75" customHeight="1" x14ac:dyDescent="0.15">
      <c r="A15" s="3">
        <v>44553</v>
      </c>
      <c r="B15" s="13"/>
      <c r="C15" s="4" t="s">
        <v>11</v>
      </c>
      <c r="E15" s="4">
        <f t="shared" si="0"/>
        <v>5.3369999999999891</v>
      </c>
      <c r="F15" s="4">
        <v>10</v>
      </c>
      <c r="G15" s="4">
        <v>311.7</v>
      </c>
      <c r="H15" s="4">
        <v>306.363</v>
      </c>
      <c r="I15" s="4">
        <v>0.92400000000000004</v>
      </c>
    </row>
    <row r="16" spans="1:10" ht="15.75" customHeight="1" x14ac:dyDescent="0.15">
      <c r="A16" s="3">
        <v>44544</v>
      </c>
      <c r="B16" s="13"/>
      <c r="C16" s="4" t="s">
        <v>11</v>
      </c>
      <c r="E16" s="4">
        <f t="shared" si="0"/>
        <v>6.6380000000000337</v>
      </c>
      <c r="F16" s="4">
        <v>10</v>
      </c>
      <c r="G16" s="4">
        <v>312.8</v>
      </c>
      <c r="H16" s="4">
        <v>306.16199999999998</v>
      </c>
      <c r="I16" s="4">
        <v>0.68300000000000005</v>
      </c>
    </row>
    <row r="17" spans="1:26" ht="15.75" customHeight="1" x14ac:dyDescent="0.15">
      <c r="A17" s="3">
        <v>44521</v>
      </c>
      <c r="B17" s="13"/>
      <c r="C17" s="4" t="s">
        <v>11</v>
      </c>
      <c r="E17" s="4">
        <f t="shared" si="0"/>
        <v>7.5620000000000118</v>
      </c>
      <c r="F17" s="4">
        <v>7</v>
      </c>
      <c r="G17" s="4">
        <v>315.3</v>
      </c>
      <c r="H17" s="4">
        <v>307.738</v>
      </c>
      <c r="I17" s="4">
        <v>0.92100000000000004</v>
      </c>
    </row>
    <row r="18" spans="1:26" ht="15.75" customHeight="1" x14ac:dyDescent="0.15">
      <c r="A18" s="3">
        <v>44520</v>
      </c>
      <c r="B18" s="13"/>
      <c r="C18" s="4" t="s">
        <v>11</v>
      </c>
      <c r="E18" s="4">
        <f t="shared" si="0"/>
        <v>6.2339999999999804</v>
      </c>
      <c r="F18" s="4">
        <v>72</v>
      </c>
      <c r="G18" s="4">
        <v>324</v>
      </c>
      <c r="H18" s="4">
        <v>317.76600000000002</v>
      </c>
      <c r="I18" s="4">
        <v>1.238</v>
      </c>
    </row>
    <row r="19" spans="1:26" ht="15.75" customHeight="1" x14ac:dyDescent="0.15">
      <c r="A19" s="14">
        <v>44505</v>
      </c>
      <c r="B19" s="15"/>
      <c r="C19" s="4" t="s">
        <v>11</v>
      </c>
      <c r="D19" s="10"/>
      <c r="E19" s="4">
        <f t="shared" si="0"/>
        <v>6.6990000000000123</v>
      </c>
      <c r="F19" s="16">
        <v>9</v>
      </c>
      <c r="G19" s="16">
        <v>315</v>
      </c>
      <c r="H19" s="16">
        <v>308.30099999999999</v>
      </c>
      <c r="I19" s="16">
        <v>0.77800000000000002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15">
      <c r="A20" s="14">
        <v>44502</v>
      </c>
      <c r="B20" s="15"/>
      <c r="C20" s="4" t="s">
        <v>11</v>
      </c>
      <c r="D20" s="10"/>
      <c r="E20" s="16">
        <f t="shared" si="0"/>
        <v>9.7980000000000018</v>
      </c>
      <c r="F20" s="16">
        <v>5</v>
      </c>
      <c r="G20" s="16">
        <v>317.8</v>
      </c>
      <c r="H20" s="16">
        <v>308.00200000000001</v>
      </c>
      <c r="I20" s="16">
        <v>0.64200000000000002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15">
      <c r="A21" s="3">
        <v>44489</v>
      </c>
      <c r="B21" s="13"/>
      <c r="C21" s="4" t="s">
        <v>11</v>
      </c>
      <c r="D21" s="4"/>
      <c r="E21" s="4">
        <f t="shared" si="0"/>
        <v>4.1469999999999914</v>
      </c>
      <c r="F21" s="4">
        <v>7</v>
      </c>
      <c r="G21" s="4">
        <v>311.3</v>
      </c>
      <c r="H21" s="4">
        <v>307.15300000000002</v>
      </c>
      <c r="I21" s="4">
        <v>0.871</v>
      </c>
      <c r="J21" s="4"/>
    </row>
    <row r="22" spans="1:26" ht="15.75" customHeight="1" x14ac:dyDescent="0.15">
      <c r="A22" s="3">
        <v>44417</v>
      </c>
      <c r="B22" s="13"/>
      <c r="C22" s="4" t="s">
        <v>11</v>
      </c>
      <c r="D22" s="4"/>
      <c r="E22" s="4">
        <f t="shared" si="0"/>
        <v>8.0110000000000241</v>
      </c>
      <c r="F22" s="4">
        <v>28</v>
      </c>
      <c r="G22" s="4">
        <v>332.5</v>
      </c>
      <c r="H22" s="4">
        <v>324.48899999999998</v>
      </c>
      <c r="I22" s="4">
        <v>0.87</v>
      </c>
      <c r="J22" s="4"/>
    </row>
    <row r="23" spans="1:26" ht="15.75" customHeight="1" x14ac:dyDescent="0.15">
      <c r="A23" s="3">
        <v>44416</v>
      </c>
      <c r="B23" s="13"/>
      <c r="C23" s="4" t="s">
        <v>11</v>
      </c>
      <c r="D23" s="4"/>
      <c r="E23" s="4">
        <f t="shared" si="0"/>
        <v>9.5670000000000073</v>
      </c>
      <c r="F23" s="4">
        <v>14</v>
      </c>
      <c r="G23" s="4">
        <v>315.5</v>
      </c>
      <c r="H23" s="4">
        <v>305.93299999999999</v>
      </c>
      <c r="I23" s="4">
        <v>1.843</v>
      </c>
      <c r="J23" s="4"/>
    </row>
    <row r="24" spans="1:26" ht="15.75" customHeight="1" x14ac:dyDescent="0.15">
      <c r="A24" s="3">
        <v>44352</v>
      </c>
      <c r="B24" s="13"/>
      <c r="C24" s="4" t="s">
        <v>11</v>
      </c>
      <c r="D24" s="4"/>
      <c r="E24" s="4">
        <f t="shared" si="0"/>
        <v>8.6800000000000068</v>
      </c>
      <c r="F24" s="4">
        <v>10</v>
      </c>
      <c r="G24" s="4">
        <v>320</v>
      </c>
      <c r="H24" s="4">
        <v>311.32</v>
      </c>
      <c r="I24" s="4">
        <v>1.1200000000000001</v>
      </c>
      <c r="J24" s="4"/>
    </row>
    <row r="25" spans="1:26" ht="15.75" customHeight="1" x14ac:dyDescent="0.15">
      <c r="A25" s="3">
        <v>44336</v>
      </c>
      <c r="B25" s="13"/>
      <c r="C25" s="4" t="s">
        <v>11</v>
      </c>
      <c r="D25" s="4"/>
      <c r="E25" s="4">
        <f t="shared" si="0"/>
        <v>11.088999999999999</v>
      </c>
      <c r="F25" s="4">
        <v>12</v>
      </c>
      <c r="G25" s="4">
        <v>319.60000000000002</v>
      </c>
      <c r="H25" s="4">
        <v>308.51100000000002</v>
      </c>
      <c r="I25" s="4">
        <v>0.80300000000000005</v>
      </c>
      <c r="J25" s="4"/>
    </row>
    <row r="26" spans="1:26" ht="15.75" customHeight="1" x14ac:dyDescent="0.15">
      <c r="A26" s="3">
        <v>44304</v>
      </c>
      <c r="B26" s="13"/>
      <c r="C26" s="4" t="s">
        <v>11</v>
      </c>
      <c r="D26" s="4"/>
      <c r="E26" s="4">
        <f t="shared" si="0"/>
        <v>10.404999999999973</v>
      </c>
      <c r="F26" s="4">
        <v>9</v>
      </c>
      <c r="G26" s="4">
        <v>321</v>
      </c>
      <c r="H26" s="4">
        <v>310.59500000000003</v>
      </c>
      <c r="I26" s="4">
        <v>1.1519999999999999</v>
      </c>
      <c r="J26" s="4"/>
    </row>
    <row r="27" spans="1:26" ht="15.75" customHeight="1" x14ac:dyDescent="0.15">
      <c r="A27" s="3">
        <v>44288</v>
      </c>
      <c r="B27" s="13"/>
      <c r="C27" s="4" t="s">
        <v>11</v>
      </c>
      <c r="D27" s="4"/>
      <c r="E27" s="4">
        <f t="shared" si="0"/>
        <v>4.2749999999999773</v>
      </c>
      <c r="F27" s="4">
        <v>4</v>
      </c>
      <c r="G27" s="4">
        <v>308.89999999999998</v>
      </c>
      <c r="H27" s="4">
        <v>304.625</v>
      </c>
      <c r="I27" s="4">
        <v>0.51400000000000001</v>
      </c>
      <c r="J27" s="4" t="s">
        <v>33</v>
      </c>
    </row>
    <row r="28" spans="1:26" ht="15.75" customHeight="1" x14ac:dyDescent="0.15">
      <c r="A28" s="3">
        <v>44281</v>
      </c>
      <c r="B28" s="13"/>
      <c r="C28" s="4" t="s">
        <v>11</v>
      </c>
      <c r="D28" s="4"/>
      <c r="E28" s="4">
        <f t="shared" si="0"/>
        <v>5.5310000000000059</v>
      </c>
      <c r="F28" s="4">
        <v>8</v>
      </c>
      <c r="G28" s="4">
        <v>310.2</v>
      </c>
      <c r="H28" s="4">
        <v>304.66899999999998</v>
      </c>
      <c r="I28" s="4">
        <v>0.54100000000000004</v>
      </c>
      <c r="J28" s="4"/>
    </row>
    <row r="29" spans="1:26" ht="15.75" customHeight="1" x14ac:dyDescent="0.15">
      <c r="A29" s="3">
        <v>44272</v>
      </c>
      <c r="B29" s="13"/>
      <c r="C29" s="4" t="s">
        <v>11</v>
      </c>
      <c r="D29" s="4"/>
      <c r="E29" s="4">
        <f t="shared" si="0"/>
        <v>9.4850000000000136</v>
      </c>
      <c r="F29" s="4">
        <v>11</v>
      </c>
      <c r="G29" s="4">
        <v>318.2</v>
      </c>
      <c r="H29" s="4">
        <v>308.71499999999997</v>
      </c>
      <c r="I29" s="4">
        <v>1.1020000000000001</v>
      </c>
      <c r="J29" s="4"/>
    </row>
    <row r="30" spans="1:26" ht="15.75" customHeight="1" x14ac:dyDescent="0.15">
      <c r="A30" s="3">
        <v>44265</v>
      </c>
      <c r="B30" s="13"/>
      <c r="C30" s="4" t="s">
        <v>11</v>
      </c>
      <c r="D30" s="4"/>
      <c r="E30" s="4">
        <f t="shared" si="0"/>
        <v>9.3829999999999814</v>
      </c>
      <c r="F30" s="4">
        <v>13</v>
      </c>
      <c r="G30" s="4">
        <v>317.89999999999998</v>
      </c>
      <c r="H30" s="4">
        <v>308.517</v>
      </c>
      <c r="I30" s="4">
        <v>0.45900000000000002</v>
      </c>
      <c r="J30" s="4"/>
    </row>
    <row r="31" spans="1:26" ht="15.75" customHeight="1" x14ac:dyDescent="0.15">
      <c r="A31" s="3">
        <v>44240</v>
      </c>
      <c r="B31" s="13"/>
      <c r="C31" s="4" t="s">
        <v>11</v>
      </c>
      <c r="E31" s="4">
        <f t="shared" si="0"/>
        <v>6.9460000000000264</v>
      </c>
      <c r="F31" s="4">
        <v>8</v>
      </c>
      <c r="G31" s="4">
        <v>310.60000000000002</v>
      </c>
      <c r="H31" s="4">
        <v>303.654</v>
      </c>
      <c r="I31" s="4">
        <v>0.39200000000000002</v>
      </c>
    </row>
    <row r="32" spans="1:26" ht="15.75" customHeight="1" x14ac:dyDescent="0.15">
      <c r="A32" s="3">
        <v>44233</v>
      </c>
      <c r="B32" s="13"/>
      <c r="C32" s="4" t="s">
        <v>11</v>
      </c>
      <c r="E32" s="4">
        <f t="shared" si="0"/>
        <v>11.215000000000032</v>
      </c>
      <c r="F32" s="4">
        <v>12</v>
      </c>
      <c r="G32" s="4">
        <v>310.8</v>
      </c>
      <c r="H32" s="4">
        <v>299.58499999999998</v>
      </c>
      <c r="I32" s="4">
        <v>0.79700000000000004</v>
      </c>
      <c r="J32" s="4" t="s">
        <v>35</v>
      </c>
    </row>
    <row r="33" spans="1:10" ht="15.75" customHeight="1" x14ac:dyDescent="0.15">
      <c r="A33" s="3">
        <v>44201</v>
      </c>
      <c r="B33" s="13"/>
      <c r="C33" s="4" t="s">
        <v>11</v>
      </c>
      <c r="E33" s="4">
        <f t="shared" si="0"/>
        <v>7.2549999999999955</v>
      </c>
      <c r="F33" s="4">
        <v>9</v>
      </c>
      <c r="G33" s="4">
        <v>313.10000000000002</v>
      </c>
      <c r="H33" s="4">
        <v>305.84500000000003</v>
      </c>
      <c r="I33" s="4">
        <v>0.73299999999999998</v>
      </c>
      <c r="J33" s="4"/>
    </row>
    <row r="34" spans="1:10" ht="15.75" customHeight="1" x14ac:dyDescent="0.15">
      <c r="A34" s="3">
        <v>44200</v>
      </c>
      <c r="B34" s="13"/>
      <c r="C34" s="4" t="s">
        <v>11</v>
      </c>
      <c r="E34" s="4">
        <f t="shared" si="0"/>
        <v>9.714999999999975</v>
      </c>
      <c r="F34" s="4">
        <v>104</v>
      </c>
      <c r="G34" s="4">
        <v>325.39999999999998</v>
      </c>
      <c r="H34" s="4">
        <v>315.685</v>
      </c>
      <c r="I34" s="4">
        <v>2.008</v>
      </c>
    </row>
    <row r="35" spans="1:10" ht="15.75" customHeight="1" x14ac:dyDescent="0.15">
      <c r="A35" s="3">
        <v>44169</v>
      </c>
      <c r="B35" s="13"/>
      <c r="C35" s="4" t="s">
        <v>11</v>
      </c>
      <c r="E35" s="4">
        <f t="shared" si="0"/>
        <v>7.7660000000000196</v>
      </c>
      <c r="F35" s="4">
        <v>7</v>
      </c>
      <c r="G35" s="4">
        <v>313.8</v>
      </c>
      <c r="H35" s="4">
        <v>306.03399999999999</v>
      </c>
      <c r="I35" s="4">
        <v>0.64300000000000002</v>
      </c>
    </row>
    <row r="36" spans="1:10" ht="15.75" customHeight="1" x14ac:dyDescent="0.15">
      <c r="A36" s="3">
        <v>44144</v>
      </c>
      <c r="B36" s="13"/>
      <c r="C36" s="4" t="s">
        <v>11</v>
      </c>
      <c r="E36" s="4">
        <f t="shared" si="0"/>
        <v>10.876999999999953</v>
      </c>
      <c r="F36" s="4">
        <v>9</v>
      </c>
      <c r="G36" s="4">
        <v>319.39999999999998</v>
      </c>
      <c r="H36" s="4">
        <v>308.52300000000002</v>
      </c>
      <c r="I36" s="4">
        <v>0.871</v>
      </c>
    </row>
    <row r="37" spans="1:10" ht="15.75" customHeight="1" x14ac:dyDescent="0.15">
      <c r="A37" s="3">
        <v>44137</v>
      </c>
      <c r="B37" s="13"/>
      <c r="C37" s="4" t="s">
        <v>11</v>
      </c>
      <c r="E37" s="4">
        <f t="shared" si="0"/>
        <v>9.8509999999999991</v>
      </c>
      <c r="F37" s="4">
        <v>5</v>
      </c>
      <c r="G37" s="4">
        <v>317.8</v>
      </c>
      <c r="H37" s="4">
        <v>307.94900000000001</v>
      </c>
      <c r="I37" s="4">
        <v>0.64500000000000002</v>
      </c>
    </row>
    <row r="38" spans="1:10" ht="15.75" customHeight="1" x14ac:dyDescent="0.15">
      <c r="A38" s="3">
        <v>44128</v>
      </c>
      <c r="B38" s="13"/>
      <c r="C38" s="4" t="s">
        <v>11</v>
      </c>
      <c r="E38" s="4">
        <f t="shared" si="0"/>
        <v>13.762999999999977</v>
      </c>
      <c r="F38" s="4">
        <v>9</v>
      </c>
      <c r="G38" s="4">
        <v>322.2</v>
      </c>
      <c r="H38" s="4">
        <v>308.43700000000001</v>
      </c>
      <c r="I38" s="4">
        <v>0.85099999999999998</v>
      </c>
    </row>
    <row r="39" spans="1:10" ht="15.75" customHeight="1" x14ac:dyDescent="0.15">
      <c r="A39" s="3">
        <v>44112</v>
      </c>
      <c r="B39" s="13"/>
      <c r="C39" s="4" t="s">
        <v>11</v>
      </c>
      <c r="E39" s="4">
        <f t="shared" si="0"/>
        <v>5.8919999999999959</v>
      </c>
      <c r="F39" s="4">
        <v>4</v>
      </c>
      <c r="G39" s="4">
        <v>316.39999999999998</v>
      </c>
      <c r="H39" s="4">
        <v>310.50799999999998</v>
      </c>
      <c r="I39" s="4">
        <v>0.84</v>
      </c>
    </row>
    <row r="40" spans="1:10" ht="15.75" customHeight="1" x14ac:dyDescent="0.15">
      <c r="A40" s="3">
        <v>44056</v>
      </c>
      <c r="B40" s="13"/>
      <c r="C40" s="4" t="s">
        <v>11</v>
      </c>
      <c r="E40" s="4">
        <f t="shared" si="0"/>
        <v>9.3089999999999691</v>
      </c>
      <c r="F40" s="4">
        <v>122</v>
      </c>
      <c r="G40" s="4">
        <v>326.7</v>
      </c>
      <c r="H40" s="4">
        <v>317.39100000000002</v>
      </c>
      <c r="I40" s="4">
        <v>0.66200000000000003</v>
      </c>
    </row>
    <row r="41" spans="1:10" ht="15.75" customHeight="1" x14ac:dyDescent="0.15">
      <c r="A41" s="3">
        <v>43992</v>
      </c>
      <c r="B41" s="13"/>
      <c r="C41" s="4" t="s">
        <v>11</v>
      </c>
      <c r="E41" s="4">
        <f t="shared" si="0"/>
        <v>5.73599999999999</v>
      </c>
      <c r="F41" s="4">
        <v>99</v>
      </c>
      <c r="G41" s="4">
        <v>331.3</v>
      </c>
      <c r="H41" s="4">
        <v>325.56400000000002</v>
      </c>
      <c r="I41" s="4">
        <v>1.7789999999999999</v>
      </c>
    </row>
    <row r="42" spans="1:10" ht="15.75" customHeight="1" x14ac:dyDescent="0.15">
      <c r="A42" s="3">
        <v>43984</v>
      </c>
      <c r="B42" s="13"/>
      <c r="C42" s="4" t="s">
        <v>11</v>
      </c>
      <c r="D42" s="4"/>
      <c r="E42" s="4">
        <f t="shared" si="0"/>
        <v>7.3009999999999877</v>
      </c>
      <c r="F42" s="4">
        <v>4</v>
      </c>
      <c r="G42" s="4">
        <v>309</v>
      </c>
      <c r="H42" s="4">
        <v>301.69900000000001</v>
      </c>
      <c r="I42" s="4">
        <v>0.502</v>
      </c>
    </row>
    <row r="43" spans="1:10" ht="15.75" customHeight="1" x14ac:dyDescent="0.15">
      <c r="A43" s="3">
        <v>43977</v>
      </c>
      <c r="B43" s="13"/>
      <c r="C43" s="4" t="s">
        <v>11</v>
      </c>
      <c r="D43" s="4"/>
      <c r="E43" s="4">
        <f t="shared" si="0"/>
        <v>4.2560000000000286</v>
      </c>
      <c r="F43" s="4">
        <v>4</v>
      </c>
      <c r="G43" s="4">
        <v>310.60000000000002</v>
      </c>
      <c r="H43" s="4">
        <v>306.34399999999999</v>
      </c>
      <c r="I43" s="4">
        <v>0.80800000000000005</v>
      </c>
    </row>
    <row r="44" spans="1:10" ht="15.75" customHeight="1" x14ac:dyDescent="0.15">
      <c r="A44" s="3">
        <v>43961</v>
      </c>
      <c r="B44" s="13"/>
      <c r="C44" s="4" t="s">
        <v>11</v>
      </c>
      <c r="D44" s="4"/>
      <c r="E44" s="4">
        <f t="shared" si="0"/>
        <v>6.4419999999999504</v>
      </c>
      <c r="F44" s="4">
        <v>4</v>
      </c>
      <c r="G44" s="4">
        <v>317.89999999999998</v>
      </c>
      <c r="H44" s="4">
        <v>311.45800000000003</v>
      </c>
      <c r="I44" s="4">
        <v>0.98299999999999998</v>
      </c>
    </row>
    <row r="45" spans="1:10" ht="15.75" customHeight="1" x14ac:dyDescent="0.15">
      <c r="A45" s="3">
        <v>43921</v>
      </c>
      <c r="B45" s="13"/>
      <c r="C45" s="4" t="s">
        <v>11</v>
      </c>
      <c r="D45" s="4"/>
      <c r="E45" s="4">
        <f t="shared" si="0"/>
        <v>16.069999999999993</v>
      </c>
      <c r="F45" s="4">
        <v>142</v>
      </c>
      <c r="G45" s="4">
        <v>328.9</v>
      </c>
      <c r="H45" s="4">
        <v>312.83</v>
      </c>
      <c r="I45" s="4">
        <v>2.21</v>
      </c>
    </row>
    <row r="46" spans="1:10" ht="15.75" customHeight="1" x14ac:dyDescent="0.15">
      <c r="A46" s="3">
        <v>43920</v>
      </c>
      <c r="B46" s="13"/>
      <c r="C46" s="4" t="s">
        <v>11</v>
      </c>
      <c r="D46" s="4"/>
      <c r="E46" s="4">
        <f t="shared" si="0"/>
        <v>23.043000000000006</v>
      </c>
      <c r="F46" s="4">
        <v>9</v>
      </c>
      <c r="G46" s="4">
        <v>330.2</v>
      </c>
      <c r="H46" s="4">
        <v>307.15699999999998</v>
      </c>
      <c r="I46" s="4">
        <v>1.0580000000000001</v>
      </c>
    </row>
    <row r="47" spans="1:10" ht="15.75" customHeight="1" x14ac:dyDescent="0.15">
      <c r="A47" s="3">
        <v>43888</v>
      </c>
      <c r="B47" s="13"/>
      <c r="C47" s="4" t="s">
        <v>11</v>
      </c>
      <c r="D47" s="4"/>
      <c r="E47" s="4">
        <f t="shared" si="0"/>
        <v>5.3439999999999941</v>
      </c>
      <c r="F47" s="4">
        <v>9</v>
      </c>
      <c r="G47" s="4">
        <v>306.7</v>
      </c>
      <c r="H47" s="4">
        <v>301.35599999999999</v>
      </c>
      <c r="I47" s="4">
        <v>0.78100000000000003</v>
      </c>
    </row>
    <row r="48" spans="1:10" ht="15.75" customHeight="1" x14ac:dyDescent="0.15">
      <c r="A48" s="3">
        <v>43856</v>
      </c>
      <c r="B48" s="13"/>
      <c r="C48" s="4" t="s">
        <v>11</v>
      </c>
      <c r="D48" s="4"/>
      <c r="E48" s="4">
        <f t="shared" si="0"/>
        <v>5.3739999999999668</v>
      </c>
      <c r="F48" s="4">
        <v>7</v>
      </c>
      <c r="G48" s="4">
        <v>305.89999999999998</v>
      </c>
      <c r="H48" s="4">
        <v>300.52600000000001</v>
      </c>
      <c r="I48" s="4">
        <v>0.66900000000000004</v>
      </c>
      <c r="J48" s="4" t="s">
        <v>12</v>
      </c>
    </row>
    <row r="49" spans="1:10" ht="15.75" customHeight="1" x14ac:dyDescent="0.15">
      <c r="A49" s="3">
        <v>43849</v>
      </c>
      <c r="B49" s="13"/>
      <c r="C49" s="4" t="s">
        <v>11</v>
      </c>
      <c r="D49" s="4"/>
      <c r="E49" s="4">
        <f t="shared" si="0"/>
        <v>7.1170000000000186</v>
      </c>
      <c r="F49" s="4">
        <v>6</v>
      </c>
      <c r="G49" s="4">
        <v>310.8</v>
      </c>
      <c r="H49" s="4">
        <v>303.68299999999999</v>
      </c>
      <c r="I49" s="4">
        <v>1.097</v>
      </c>
    </row>
    <row r="50" spans="1:10" ht="15.75" customHeight="1" x14ac:dyDescent="0.15">
      <c r="A50" s="3">
        <v>43833</v>
      </c>
      <c r="B50" s="13"/>
      <c r="C50" s="4" t="s">
        <v>11</v>
      </c>
      <c r="D50" s="4"/>
      <c r="E50" s="4">
        <f t="shared" si="0"/>
        <v>3.285000000000025</v>
      </c>
      <c r="F50" s="4">
        <v>3</v>
      </c>
      <c r="G50" s="4">
        <v>310</v>
      </c>
      <c r="H50" s="4">
        <v>306.71499999999997</v>
      </c>
      <c r="I50" s="4">
        <v>0.747</v>
      </c>
    </row>
    <row r="51" spans="1:10" ht="15.75" customHeight="1" x14ac:dyDescent="0.15">
      <c r="A51" s="3">
        <v>43824</v>
      </c>
      <c r="B51" s="13"/>
      <c r="C51" s="4" t="s">
        <v>11</v>
      </c>
      <c r="D51" s="4"/>
      <c r="E51" s="4">
        <f t="shared" si="0"/>
        <v>4.7400000000000091</v>
      </c>
      <c r="F51" s="4">
        <v>4</v>
      </c>
      <c r="G51" s="4">
        <v>309.8</v>
      </c>
      <c r="H51" s="4">
        <v>305.06</v>
      </c>
      <c r="I51" s="4">
        <v>0.76500000000000001</v>
      </c>
    </row>
    <row r="52" spans="1:10" ht="15.75" customHeight="1" x14ac:dyDescent="0.15">
      <c r="A52" s="3">
        <v>43817</v>
      </c>
      <c r="B52" s="13"/>
      <c r="C52" s="4" t="s">
        <v>11</v>
      </c>
      <c r="D52" s="4"/>
      <c r="E52" s="4">
        <f t="shared" si="0"/>
        <v>6.6459999999999582</v>
      </c>
      <c r="F52" s="4">
        <v>4</v>
      </c>
      <c r="G52" s="4">
        <v>311.39999999999998</v>
      </c>
      <c r="H52" s="4">
        <v>304.75400000000002</v>
      </c>
      <c r="I52" s="4">
        <v>0.873</v>
      </c>
    </row>
    <row r="53" spans="1:10" ht="15.75" customHeight="1" x14ac:dyDescent="0.15">
      <c r="A53" s="3">
        <v>43808</v>
      </c>
      <c r="B53" s="13"/>
      <c r="C53" s="4" t="s">
        <v>11</v>
      </c>
      <c r="E53" s="4">
        <f t="shared" si="0"/>
        <v>5.5439999999999827</v>
      </c>
      <c r="F53" s="4">
        <v>9</v>
      </c>
      <c r="G53" s="4">
        <v>312.39999999999998</v>
      </c>
      <c r="H53" s="4">
        <v>306.85599999999999</v>
      </c>
      <c r="I53" s="4">
        <v>0.83699999999999997</v>
      </c>
    </row>
    <row r="54" spans="1:10" ht="13" x14ac:dyDescent="0.15">
      <c r="A54" s="3">
        <v>43784</v>
      </c>
      <c r="B54" s="13"/>
      <c r="C54" s="4" t="s">
        <v>11</v>
      </c>
      <c r="E54" s="4">
        <f t="shared" si="0"/>
        <v>6.0100000000000477</v>
      </c>
      <c r="F54" s="4">
        <v>131</v>
      </c>
      <c r="G54" s="4">
        <v>325.10000000000002</v>
      </c>
      <c r="H54" s="4">
        <v>319.08999999999997</v>
      </c>
      <c r="I54" s="4">
        <v>2.0430000000000001</v>
      </c>
    </row>
    <row r="55" spans="1:10" ht="13" x14ac:dyDescent="0.15">
      <c r="A55" s="3">
        <v>43760</v>
      </c>
      <c r="B55" s="13"/>
      <c r="C55" s="4" t="s">
        <v>11</v>
      </c>
      <c r="D55" s="4"/>
      <c r="E55" s="4">
        <f t="shared" si="0"/>
        <v>9.0179999999999723</v>
      </c>
      <c r="F55" s="4">
        <v>61</v>
      </c>
      <c r="G55" s="4">
        <v>313.5</v>
      </c>
      <c r="H55" s="4">
        <v>304.48200000000003</v>
      </c>
      <c r="I55" s="4">
        <v>2.298</v>
      </c>
    </row>
    <row r="56" spans="1:10" ht="13" x14ac:dyDescent="0.15">
      <c r="A56" s="3">
        <v>43753</v>
      </c>
      <c r="B56" s="13"/>
      <c r="C56" s="4" t="s">
        <v>11</v>
      </c>
      <c r="D56" s="4"/>
      <c r="E56" s="4">
        <f t="shared" si="0"/>
        <v>7.6709999999999923</v>
      </c>
      <c r="F56" s="4">
        <v>21</v>
      </c>
      <c r="G56" s="4">
        <v>314.39999999999998</v>
      </c>
      <c r="H56" s="4">
        <v>306.72899999999998</v>
      </c>
      <c r="I56" s="4">
        <v>1.2050000000000001</v>
      </c>
    </row>
    <row r="57" spans="1:10" ht="13" x14ac:dyDescent="0.15">
      <c r="A57" s="3">
        <v>43744</v>
      </c>
      <c r="B57" s="13"/>
      <c r="C57" s="4" t="s">
        <v>11</v>
      </c>
      <c r="D57" s="4"/>
      <c r="E57" s="4">
        <f t="shared" si="0"/>
        <v>5.4069999999999823</v>
      </c>
      <c r="F57" s="4">
        <v>17</v>
      </c>
      <c r="G57" s="4">
        <v>314.2</v>
      </c>
      <c r="H57" s="4">
        <v>308.79300000000001</v>
      </c>
      <c r="I57" s="4">
        <v>0.57599999999999996</v>
      </c>
    </row>
    <row r="58" spans="1:10" ht="13" x14ac:dyDescent="0.15">
      <c r="A58" s="3">
        <v>43712</v>
      </c>
      <c r="B58" s="13"/>
      <c r="C58" s="4" t="s">
        <v>11</v>
      </c>
      <c r="D58" s="4"/>
      <c r="E58" s="4">
        <f t="shared" si="0"/>
        <v>4.2150000000000318</v>
      </c>
      <c r="F58" s="4">
        <v>5</v>
      </c>
      <c r="G58" s="4">
        <v>312.60000000000002</v>
      </c>
      <c r="H58" s="4">
        <v>308.38499999999999</v>
      </c>
      <c r="I58" s="4">
        <v>0.68799999999999994</v>
      </c>
    </row>
    <row r="59" spans="1:10" ht="13" x14ac:dyDescent="0.15">
      <c r="A59" s="3">
        <v>43705</v>
      </c>
      <c r="B59" s="13"/>
      <c r="C59" s="4" t="s">
        <v>11</v>
      </c>
      <c r="D59" s="4"/>
      <c r="E59" s="4">
        <f t="shared" si="0"/>
        <v>4.2690000000000055</v>
      </c>
      <c r="F59" s="4">
        <v>6</v>
      </c>
      <c r="G59" s="4">
        <v>311.60000000000002</v>
      </c>
      <c r="H59" s="4">
        <v>307.33100000000002</v>
      </c>
      <c r="I59" s="4">
        <v>0.49299999999999999</v>
      </c>
    </row>
    <row r="60" spans="1:10" ht="13" x14ac:dyDescent="0.15">
      <c r="A60" s="3">
        <v>43689</v>
      </c>
      <c r="B60" s="13"/>
      <c r="C60" s="4" t="s">
        <v>11</v>
      </c>
      <c r="D60" s="4"/>
      <c r="E60" s="4">
        <f t="shared" si="0"/>
        <v>13.255999999999972</v>
      </c>
      <c r="F60" s="4">
        <v>14</v>
      </c>
      <c r="G60" s="4">
        <v>321.7</v>
      </c>
      <c r="H60" s="4">
        <v>308.44400000000002</v>
      </c>
      <c r="I60" s="4">
        <v>0.57099999999999995</v>
      </c>
    </row>
    <row r="61" spans="1:10" ht="13" x14ac:dyDescent="0.15">
      <c r="A61" s="3">
        <v>43687</v>
      </c>
      <c r="B61" s="13"/>
      <c r="C61" s="4" t="s">
        <v>11</v>
      </c>
      <c r="D61" s="4"/>
      <c r="E61" s="4">
        <f t="shared" si="0"/>
        <v>5.8340000000000032</v>
      </c>
      <c r="F61" s="4">
        <v>15</v>
      </c>
      <c r="G61" s="4">
        <v>314.8</v>
      </c>
      <c r="H61" s="4">
        <v>308.96600000000001</v>
      </c>
      <c r="I61" s="4">
        <v>0.51900000000000002</v>
      </c>
    </row>
    <row r="62" spans="1:10" ht="13" x14ac:dyDescent="0.15">
      <c r="A62" s="3">
        <v>43616</v>
      </c>
      <c r="B62" s="13"/>
      <c r="C62" s="4" t="s">
        <v>11</v>
      </c>
      <c r="D62" s="4"/>
      <c r="E62" s="4">
        <f t="shared" si="0"/>
        <v>5.0569999999999595</v>
      </c>
      <c r="F62" s="4">
        <v>10</v>
      </c>
      <c r="G62" s="4">
        <v>313.39999999999998</v>
      </c>
      <c r="H62" s="4">
        <v>308.34300000000002</v>
      </c>
      <c r="I62" s="4">
        <v>0.55700000000000005</v>
      </c>
    </row>
    <row r="63" spans="1:10" ht="13" x14ac:dyDescent="0.15">
      <c r="A63" s="3">
        <v>43568</v>
      </c>
      <c r="B63" s="13"/>
      <c r="C63" s="4" t="s">
        <v>11</v>
      </c>
      <c r="D63" s="4"/>
      <c r="E63" s="4">
        <f t="shared" si="0"/>
        <v>12.495999999999981</v>
      </c>
      <c r="F63" s="4">
        <v>32</v>
      </c>
      <c r="G63" s="4">
        <v>320</v>
      </c>
      <c r="H63" s="4">
        <v>307.50400000000002</v>
      </c>
      <c r="I63" s="4">
        <v>1.3520000000000001</v>
      </c>
      <c r="J63" s="4" t="s">
        <v>12</v>
      </c>
    </row>
    <row r="64" spans="1:10" ht="13" x14ac:dyDescent="0.15">
      <c r="A64" s="3">
        <v>43536</v>
      </c>
      <c r="B64" s="13"/>
      <c r="C64" s="4" t="s">
        <v>11</v>
      </c>
      <c r="D64" s="4"/>
      <c r="E64" s="4">
        <f t="shared" si="0"/>
        <v>12.334000000000003</v>
      </c>
      <c r="F64" s="4">
        <v>17</v>
      </c>
      <c r="G64" s="4">
        <v>314.10000000000002</v>
      </c>
      <c r="H64" s="4">
        <v>301.76600000000002</v>
      </c>
      <c r="I64" s="4">
        <v>1.0680000000000001</v>
      </c>
      <c r="J64" s="4" t="s">
        <v>35</v>
      </c>
    </row>
    <row r="65" spans="1:10" ht="13" x14ac:dyDescent="0.15">
      <c r="A65" s="3">
        <v>43513</v>
      </c>
      <c r="B65" s="13"/>
      <c r="C65" s="4" t="s">
        <v>11</v>
      </c>
      <c r="D65" s="4"/>
      <c r="E65" s="4">
        <f t="shared" si="0"/>
        <v>11.650000000000034</v>
      </c>
      <c r="F65" s="4">
        <v>19</v>
      </c>
      <c r="G65" s="4">
        <v>311.3</v>
      </c>
      <c r="H65" s="4">
        <v>299.64999999999998</v>
      </c>
      <c r="I65" s="4">
        <v>2.3050000000000002</v>
      </c>
      <c r="J65" s="4" t="s">
        <v>36</v>
      </c>
    </row>
    <row r="66" spans="1:10" ht="13" x14ac:dyDescent="0.15">
      <c r="A66" s="3">
        <v>43504</v>
      </c>
      <c r="B66" s="13">
        <v>0.82126157407407407</v>
      </c>
      <c r="C66" s="4" t="s">
        <v>11</v>
      </c>
      <c r="D66" s="4" t="s">
        <v>37</v>
      </c>
      <c r="E66" s="4">
        <v>8.4</v>
      </c>
      <c r="F66" s="4">
        <v>19</v>
      </c>
    </row>
    <row r="67" spans="1:10" ht="13" x14ac:dyDescent="0.15">
      <c r="A67" s="3">
        <v>43497</v>
      </c>
      <c r="B67" s="13">
        <v>0.81706018518518519</v>
      </c>
      <c r="C67" s="4" t="s">
        <v>11</v>
      </c>
      <c r="D67" s="4" t="s">
        <v>37</v>
      </c>
      <c r="E67" s="4">
        <v>15.5</v>
      </c>
      <c r="F67" s="4">
        <v>18</v>
      </c>
    </row>
    <row r="68" spans="1:10" ht="13" x14ac:dyDescent="0.15">
      <c r="A68" s="3">
        <v>43481</v>
      </c>
      <c r="B68" s="13">
        <v>0.81710648148148146</v>
      </c>
      <c r="C68" s="4" t="s">
        <v>11</v>
      </c>
      <c r="D68" s="4" t="s">
        <v>37</v>
      </c>
      <c r="E68" s="4">
        <v>9.6999999999999993</v>
      </c>
      <c r="F68" s="4">
        <v>23</v>
      </c>
    </row>
    <row r="69" spans="1:10" ht="13" x14ac:dyDescent="0.15">
      <c r="A69" s="3">
        <v>43472</v>
      </c>
      <c r="B69" s="13">
        <v>0.82131944444444449</v>
      </c>
      <c r="C69" s="4" t="s">
        <v>11</v>
      </c>
      <c r="D69" s="4" t="s">
        <v>37</v>
      </c>
      <c r="E69" s="4">
        <v>15.3</v>
      </c>
      <c r="F69" s="4">
        <v>15</v>
      </c>
    </row>
    <row r="70" spans="1:10" ht="13" x14ac:dyDescent="0.15">
      <c r="A70" s="3">
        <v>43465</v>
      </c>
      <c r="B70" s="13">
        <v>0.81712962962962965</v>
      </c>
      <c r="C70" s="4" t="s">
        <v>11</v>
      </c>
      <c r="D70" s="4" t="s">
        <v>37</v>
      </c>
      <c r="E70" s="4">
        <v>6.2</v>
      </c>
      <c r="F70" s="4">
        <v>17</v>
      </c>
    </row>
    <row r="71" spans="1:10" ht="13" x14ac:dyDescent="0.15">
      <c r="A71" s="3">
        <v>43456</v>
      </c>
      <c r="B71" s="13">
        <v>0.82131944444444449</v>
      </c>
      <c r="C71" s="4" t="s">
        <v>11</v>
      </c>
      <c r="D71" s="4" t="s">
        <v>37</v>
      </c>
      <c r="E71" s="4">
        <v>8.4</v>
      </c>
      <c r="F71" s="4">
        <v>9</v>
      </c>
    </row>
    <row r="72" spans="1:10" ht="13" x14ac:dyDescent="0.15">
      <c r="A72" s="3">
        <v>43433</v>
      </c>
      <c r="B72" s="13">
        <v>0.81718749999999996</v>
      </c>
      <c r="C72" s="4" t="s">
        <v>11</v>
      </c>
      <c r="D72" s="4" t="s">
        <v>37</v>
      </c>
      <c r="E72" s="4">
        <v>6.4</v>
      </c>
      <c r="F72" s="4">
        <v>14</v>
      </c>
    </row>
    <row r="73" spans="1:10" ht="13" x14ac:dyDescent="0.15">
      <c r="A73" s="3">
        <v>43401</v>
      </c>
      <c r="B73" s="13">
        <v>0.81754629629629627</v>
      </c>
      <c r="C73" s="4" t="s">
        <v>11</v>
      </c>
      <c r="D73" s="4" t="s">
        <v>37</v>
      </c>
      <c r="E73" s="4">
        <v>11.3</v>
      </c>
      <c r="F73" s="4">
        <v>18</v>
      </c>
    </row>
    <row r="74" spans="1:10" ht="13" x14ac:dyDescent="0.15">
      <c r="A74" s="3">
        <v>43376</v>
      </c>
      <c r="B74" s="13">
        <v>0.82196759259259256</v>
      </c>
      <c r="C74" s="4" t="s">
        <v>11</v>
      </c>
      <c r="D74" s="4" t="s">
        <v>37</v>
      </c>
      <c r="E74" s="4">
        <v>5.5</v>
      </c>
      <c r="F74" s="4">
        <v>15</v>
      </c>
    </row>
    <row r="75" spans="1:10" ht="13" x14ac:dyDescent="0.15">
      <c r="A75" s="3">
        <v>43344</v>
      </c>
      <c r="B75" s="13">
        <v>0.82215277777777773</v>
      </c>
      <c r="C75" s="4" t="s">
        <v>11</v>
      </c>
      <c r="D75" s="4" t="s">
        <v>37</v>
      </c>
      <c r="E75" s="4">
        <v>5.6</v>
      </c>
      <c r="F75" s="4">
        <v>14</v>
      </c>
    </row>
    <row r="76" spans="1:10" ht="13" x14ac:dyDescent="0.15">
      <c r="A76" s="3">
        <v>43337</v>
      </c>
      <c r="B76" s="13">
        <v>0.81798611111111108</v>
      </c>
      <c r="C76" s="4" t="s">
        <v>11</v>
      </c>
      <c r="D76" s="4" t="s">
        <v>37</v>
      </c>
      <c r="E76" s="4">
        <v>6.6</v>
      </c>
      <c r="F76" s="4">
        <v>16</v>
      </c>
    </row>
    <row r="77" spans="1:10" ht="13" x14ac:dyDescent="0.15">
      <c r="A77" s="3">
        <v>43328</v>
      </c>
      <c r="B77" s="13">
        <v>0.82219907407407411</v>
      </c>
      <c r="C77" s="4" t="s">
        <v>11</v>
      </c>
      <c r="D77" s="4" t="s">
        <v>37</v>
      </c>
      <c r="E77" s="4">
        <v>11.1</v>
      </c>
      <c r="F77" s="4">
        <v>16</v>
      </c>
    </row>
    <row r="78" spans="1:10" ht="13" x14ac:dyDescent="0.15">
      <c r="A78" s="3">
        <v>43312</v>
      </c>
      <c r="B78" s="13">
        <v>0.82223379629629634</v>
      </c>
      <c r="C78" s="4" t="s">
        <v>11</v>
      </c>
      <c r="D78" s="4" t="s">
        <v>37</v>
      </c>
      <c r="E78" s="4">
        <v>4</v>
      </c>
      <c r="F78" s="4">
        <v>2</v>
      </c>
    </row>
    <row r="79" spans="1:10" ht="13" x14ac:dyDescent="0.15">
      <c r="A79" s="3">
        <v>43248</v>
      </c>
      <c r="B79" s="13">
        <v>0.82215277777777773</v>
      </c>
      <c r="C79" s="4" t="s">
        <v>11</v>
      </c>
      <c r="D79" s="4" t="s">
        <v>37</v>
      </c>
      <c r="E79" s="4">
        <v>8.5</v>
      </c>
      <c r="F79" s="4">
        <v>27</v>
      </c>
    </row>
    <row r="80" spans="1:10" ht="13" x14ac:dyDescent="0.15">
      <c r="A80" s="3">
        <v>43225</v>
      </c>
      <c r="B80" s="13">
        <v>0.81778935185185186</v>
      </c>
      <c r="C80" s="4" t="s">
        <v>11</v>
      </c>
      <c r="D80" s="4" t="s">
        <v>37</v>
      </c>
      <c r="E80" s="4">
        <v>12.8</v>
      </c>
      <c r="F80" s="4">
        <v>15</v>
      </c>
    </row>
    <row r="81" spans="1:6" ht="13" x14ac:dyDescent="0.15">
      <c r="A81" s="3">
        <v>43145</v>
      </c>
      <c r="B81" s="13">
        <v>0.81710648148148146</v>
      </c>
      <c r="C81" s="4" t="s">
        <v>11</v>
      </c>
      <c r="D81" s="4" t="s">
        <v>37</v>
      </c>
      <c r="E81" s="4">
        <v>6.9</v>
      </c>
      <c r="F81" s="4">
        <v>52</v>
      </c>
    </row>
    <row r="82" spans="1:6" ht="13" x14ac:dyDescent="0.15">
      <c r="A82" s="3">
        <v>43129</v>
      </c>
      <c r="B82" s="13">
        <v>0.81709490740740742</v>
      </c>
      <c r="C82" s="4" t="s">
        <v>11</v>
      </c>
      <c r="D82" s="4" t="s">
        <v>37</v>
      </c>
      <c r="E82" s="4">
        <v>4.7</v>
      </c>
      <c r="F82" s="4">
        <v>24</v>
      </c>
    </row>
    <row r="83" spans="1:6" ht="13" x14ac:dyDescent="0.15">
      <c r="A83" s="3">
        <v>43097</v>
      </c>
      <c r="B83" s="13">
        <v>0.81709490740740742</v>
      </c>
      <c r="C83" s="4" t="s">
        <v>11</v>
      </c>
      <c r="D83" s="4" t="s">
        <v>37</v>
      </c>
      <c r="E83" s="4">
        <v>7.2</v>
      </c>
      <c r="F83" s="4">
        <v>8</v>
      </c>
    </row>
    <row r="84" spans="1:6" ht="13" x14ac:dyDescent="0.15">
      <c r="A84" s="3">
        <v>43088</v>
      </c>
      <c r="B84" s="13">
        <v>0.82126157407407407</v>
      </c>
      <c r="C84" s="4" t="s">
        <v>11</v>
      </c>
      <c r="D84" s="4" t="s">
        <v>37</v>
      </c>
      <c r="E84" s="4">
        <v>7.8</v>
      </c>
      <c r="F84" s="4">
        <v>22</v>
      </c>
    </row>
    <row r="85" spans="1:6" ht="13" x14ac:dyDescent="0.15">
      <c r="A85" s="3">
        <v>43081</v>
      </c>
      <c r="B85" s="13">
        <v>0.81706018518518519</v>
      </c>
      <c r="C85" s="4" t="s">
        <v>11</v>
      </c>
      <c r="D85" s="4" t="s">
        <v>37</v>
      </c>
      <c r="E85" s="4">
        <v>7.8</v>
      </c>
      <c r="F85" s="4">
        <v>11</v>
      </c>
    </row>
    <row r="86" spans="1:6" ht="13" x14ac:dyDescent="0.15">
      <c r="A86" s="3">
        <v>43072</v>
      </c>
      <c r="B86" s="13">
        <v>0.82130787037037034</v>
      </c>
      <c r="C86" s="4" t="s">
        <v>11</v>
      </c>
      <c r="D86" s="4" t="s">
        <v>37</v>
      </c>
      <c r="E86" s="4">
        <v>6</v>
      </c>
      <c r="F86" s="4">
        <v>23</v>
      </c>
    </row>
    <row r="87" spans="1:6" ht="13" x14ac:dyDescent="0.15">
      <c r="A87" s="3">
        <v>43056</v>
      </c>
      <c r="B87" s="13">
        <v>0.82135416666666672</v>
      </c>
      <c r="C87" s="4" t="s">
        <v>11</v>
      </c>
      <c r="D87" s="4" t="s">
        <v>37</v>
      </c>
      <c r="E87" s="4">
        <v>13.3</v>
      </c>
      <c r="F87" s="4">
        <v>32</v>
      </c>
    </row>
    <row r="88" spans="1:6" ht="13" x14ac:dyDescent="0.15">
      <c r="A88" s="3">
        <v>43049</v>
      </c>
      <c r="B88" s="13">
        <v>0.81717592592592592</v>
      </c>
      <c r="C88" s="4" t="s">
        <v>11</v>
      </c>
      <c r="D88" s="4" t="s">
        <v>37</v>
      </c>
      <c r="E88" s="4">
        <v>6</v>
      </c>
      <c r="F88" s="4">
        <v>27</v>
      </c>
    </row>
    <row r="89" spans="1:6" ht="13" x14ac:dyDescent="0.15">
      <c r="A89" s="3">
        <v>43024</v>
      </c>
      <c r="B89" s="13">
        <v>0.82138888888888884</v>
      </c>
      <c r="C89" s="4" t="s">
        <v>11</v>
      </c>
      <c r="D89" s="4" t="s">
        <v>37</v>
      </c>
      <c r="E89" s="4">
        <v>10.5</v>
      </c>
      <c r="F89" s="4">
        <v>39</v>
      </c>
    </row>
    <row r="90" spans="1:6" ht="13" x14ac:dyDescent="0.15">
      <c r="A90" s="3">
        <v>43017</v>
      </c>
      <c r="B90" s="13">
        <v>0.81725694444444441</v>
      </c>
      <c r="C90" s="4" t="s">
        <v>11</v>
      </c>
      <c r="D90" s="4" t="s">
        <v>37</v>
      </c>
      <c r="E90" s="4">
        <v>6.6</v>
      </c>
      <c r="F90" s="4">
        <v>13</v>
      </c>
    </row>
    <row r="91" spans="1:6" ht="13" x14ac:dyDescent="0.15">
      <c r="A91" s="3">
        <v>42985</v>
      </c>
      <c r="B91" s="13">
        <v>0.81736111111111109</v>
      </c>
      <c r="C91" s="4" t="s">
        <v>11</v>
      </c>
      <c r="D91" s="4" t="s">
        <v>37</v>
      </c>
      <c r="E91" s="4">
        <v>7.5</v>
      </c>
      <c r="F91" s="4">
        <v>27</v>
      </c>
    </row>
    <row r="92" spans="1:6" ht="13" x14ac:dyDescent="0.15">
      <c r="A92" s="3">
        <v>42896</v>
      </c>
      <c r="B92" s="13">
        <v>0.8212962962962963</v>
      </c>
      <c r="C92" s="4" t="s">
        <v>11</v>
      </c>
      <c r="D92" s="4" t="s">
        <v>37</v>
      </c>
      <c r="E92" s="4">
        <v>12.8</v>
      </c>
      <c r="F92" s="4">
        <v>36</v>
      </c>
    </row>
    <row r="93" spans="1:6" ht="13" x14ac:dyDescent="0.15">
      <c r="A93" s="3">
        <v>42889</v>
      </c>
      <c r="B93" s="13">
        <v>0.81709490740740742</v>
      </c>
      <c r="C93" s="4" t="s">
        <v>11</v>
      </c>
      <c r="D93" s="4" t="s">
        <v>37</v>
      </c>
      <c r="E93" s="4">
        <v>12.4</v>
      </c>
      <c r="F93" s="4">
        <v>25</v>
      </c>
    </row>
    <row r="94" spans="1:6" ht="13" x14ac:dyDescent="0.15">
      <c r="A94" s="3">
        <v>42880</v>
      </c>
      <c r="B94" s="13">
        <v>0.82126157407407407</v>
      </c>
      <c r="C94" s="4" t="s">
        <v>11</v>
      </c>
      <c r="D94" s="4" t="s">
        <v>37</v>
      </c>
      <c r="E94" s="4">
        <v>8.1</v>
      </c>
      <c r="F94" s="4">
        <v>15</v>
      </c>
    </row>
    <row r="95" spans="1:6" ht="13" x14ac:dyDescent="0.15">
      <c r="A95" s="3">
        <v>42864</v>
      </c>
      <c r="B95" s="13">
        <v>0.82127314814814811</v>
      </c>
      <c r="C95" s="4" t="s">
        <v>11</v>
      </c>
      <c r="D95" s="4" t="s">
        <v>37</v>
      </c>
      <c r="E95" s="4">
        <v>4.8</v>
      </c>
      <c r="F95" s="4">
        <v>25</v>
      </c>
    </row>
    <row r="96" spans="1:6" ht="13" x14ac:dyDescent="0.15">
      <c r="A96" s="3">
        <v>42841</v>
      </c>
      <c r="B96" s="13">
        <v>0.81702546296296297</v>
      </c>
      <c r="C96" s="4" t="s">
        <v>11</v>
      </c>
      <c r="D96" s="4" t="s">
        <v>37</v>
      </c>
      <c r="E96" s="4">
        <v>7.7</v>
      </c>
      <c r="F96" s="4">
        <v>35</v>
      </c>
    </row>
    <row r="97" spans="1:6" ht="13" x14ac:dyDescent="0.15">
      <c r="A97" s="3">
        <v>42832</v>
      </c>
      <c r="B97" s="13">
        <v>0.82121527777777781</v>
      </c>
      <c r="C97" s="4" t="s">
        <v>11</v>
      </c>
      <c r="D97" s="4" t="s">
        <v>37</v>
      </c>
      <c r="E97" s="4">
        <v>10.1</v>
      </c>
      <c r="F97" s="4">
        <v>38</v>
      </c>
    </row>
    <row r="98" spans="1:6" ht="13" x14ac:dyDescent="0.15">
      <c r="A98" s="3">
        <v>42793</v>
      </c>
      <c r="B98" s="13">
        <v>0.8169791666666667</v>
      </c>
      <c r="C98" s="4" t="s">
        <v>11</v>
      </c>
      <c r="D98" s="4" t="s">
        <v>37</v>
      </c>
      <c r="E98" s="4">
        <v>11.9</v>
      </c>
      <c r="F98" s="4">
        <v>30</v>
      </c>
    </row>
    <row r="99" spans="1:6" ht="13" x14ac:dyDescent="0.15">
      <c r="A99" s="3">
        <v>42761</v>
      </c>
      <c r="B99" s="13">
        <v>0.81699074074074074</v>
      </c>
      <c r="C99" s="4" t="s">
        <v>11</v>
      </c>
      <c r="D99" s="4" t="s">
        <v>37</v>
      </c>
      <c r="E99" s="4">
        <v>16.2</v>
      </c>
      <c r="F99" s="4">
        <v>53</v>
      </c>
    </row>
    <row r="100" spans="1:6" ht="13" x14ac:dyDescent="0.15">
      <c r="A100" s="3">
        <v>42752</v>
      </c>
      <c r="B100" s="13">
        <v>0.82119212962962962</v>
      </c>
      <c r="C100" s="4" t="s">
        <v>11</v>
      </c>
      <c r="D100" s="4" t="s">
        <v>37</v>
      </c>
      <c r="E100" s="4">
        <v>18.8</v>
      </c>
      <c r="F100" s="4">
        <v>35</v>
      </c>
    </row>
    <row r="101" spans="1:6" ht="13" x14ac:dyDescent="0.15">
      <c r="A101" s="3">
        <v>42745</v>
      </c>
      <c r="B101" s="13">
        <v>0.81704861111111116</v>
      </c>
      <c r="C101" s="4" t="s">
        <v>11</v>
      </c>
      <c r="D101" s="4" t="s">
        <v>37</v>
      </c>
      <c r="E101" s="4">
        <v>16.600000000000001</v>
      </c>
      <c r="F101" s="4">
        <v>34</v>
      </c>
    </row>
    <row r="102" spans="1:6" ht="13" x14ac:dyDescent="0.15">
      <c r="A102" s="3">
        <v>42729</v>
      </c>
      <c r="B102" s="13">
        <v>0.81712962962962965</v>
      </c>
      <c r="C102" s="4" t="s">
        <v>11</v>
      </c>
      <c r="D102" s="4" t="s">
        <v>37</v>
      </c>
      <c r="E102" s="4">
        <v>10.5</v>
      </c>
      <c r="F102" s="4">
        <v>3</v>
      </c>
    </row>
    <row r="103" spans="1:6" ht="13" x14ac:dyDescent="0.15">
      <c r="A103" s="3">
        <v>42704</v>
      </c>
      <c r="B103" s="13">
        <v>0.82135416666666672</v>
      </c>
      <c r="C103" s="4" t="s">
        <v>11</v>
      </c>
      <c r="D103" s="4" t="s">
        <v>37</v>
      </c>
      <c r="E103" s="4">
        <v>9.8000000000000007</v>
      </c>
      <c r="F103" s="4">
        <v>25</v>
      </c>
    </row>
    <row r="104" spans="1:6" ht="13" x14ac:dyDescent="0.15">
      <c r="A104" s="3">
        <v>42672</v>
      </c>
      <c r="B104" s="13">
        <v>0.82131944444444449</v>
      </c>
      <c r="C104" s="4" t="s">
        <v>11</v>
      </c>
      <c r="D104" s="4" t="s">
        <v>37</v>
      </c>
      <c r="E104" s="4">
        <v>13.5</v>
      </c>
      <c r="F104" s="4">
        <v>14</v>
      </c>
    </row>
    <row r="105" spans="1:6" ht="13" x14ac:dyDescent="0.15">
      <c r="A105" s="3">
        <v>42624</v>
      </c>
      <c r="B105" s="13">
        <v>0.82140046296296299</v>
      </c>
      <c r="C105" s="4" t="s">
        <v>11</v>
      </c>
      <c r="D105" s="4" t="s">
        <v>37</v>
      </c>
      <c r="E105" s="4">
        <v>6.7</v>
      </c>
      <c r="F105" s="4">
        <v>7</v>
      </c>
    </row>
    <row r="106" spans="1:6" ht="13" x14ac:dyDescent="0.15">
      <c r="A106" s="3">
        <v>42617</v>
      </c>
      <c r="B106" s="13">
        <v>0.81729166666666664</v>
      </c>
      <c r="C106" s="4" t="s">
        <v>11</v>
      </c>
      <c r="D106" s="4" t="s">
        <v>37</v>
      </c>
      <c r="E106" s="4">
        <v>15.3</v>
      </c>
      <c r="F106" s="4">
        <v>11</v>
      </c>
    </row>
    <row r="107" spans="1:6" ht="13" x14ac:dyDescent="0.15">
      <c r="A107" s="3">
        <v>42608</v>
      </c>
      <c r="B107" s="13">
        <v>0.82158564814814816</v>
      </c>
      <c r="C107" s="4" t="s">
        <v>11</v>
      </c>
      <c r="D107" s="4" t="s">
        <v>37</v>
      </c>
      <c r="E107" s="4">
        <v>20.8</v>
      </c>
      <c r="F107" s="4">
        <v>15</v>
      </c>
    </row>
    <row r="108" spans="1:6" ht="13" x14ac:dyDescent="0.15">
      <c r="A108" s="3">
        <v>42553</v>
      </c>
      <c r="B108" s="13">
        <v>0.81767361111111114</v>
      </c>
      <c r="C108" s="4" t="s">
        <v>11</v>
      </c>
      <c r="D108" s="4" t="s">
        <v>37</v>
      </c>
      <c r="E108" s="4">
        <v>8.1</v>
      </c>
      <c r="F108" s="4">
        <v>14</v>
      </c>
    </row>
    <row r="109" spans="1:6" ht="13" x14ac:dyDescent="0.15">
      <c r="A109" s="3">
        <v>42521</v>
      </c>
      <c r="B109" s="13">
        <v>0.81760416666666669</v>
      </c>
      <c r="C109" s="4" t="s">
        <v>11</v>
      </c>
      <c r="D109" s="4" t="s">
        <v>37</v>
      </c>
      <c r="E109" s="4">
        <v>6.7</v>
      </c>
      <c r="F109" s="4">
        <v>11</v>
      </c>
    </row>
    <row r="110" spans="1:6" ht="13" x14ac:dyDescent="0.15">
      <c r="A110" s="3">
        <v>42512</v>
      </c>
      <c r="B110" s="13">
        <v>0.82173611111111111</v>
      </c>
      <c r="C110" s="4" t="s">
        <v>11</v>
      </c>
      <c r="D110" s="4" t="s">
        <v>37</v>
      </c>
      <c r="E110" s="4">
        <v>6.01</v>
      </c>
      <c r="F110" s="4">
        <v>11</v>
      </c>
    </row>
    <row r="111" spans="1:6" ht="13" x14ac:dyDescent="0.15">
      <c r="A111" s="3">
        <v>42505</v>
      </c>
      <c r="B111" s="13">
        <v>0.81747685185185182</v>
      </c>
      <c r="C111" s="4" t="s">
        <v>11</v>
      </c>
      <c r="D111" s="4" t="s">
        <v>37</v>
      </c>
      <c r="E111" s="4">
        <v>5.7</v>
      </c>
      <c r="F111" s="4">
        <v>9</v>
      </c>
    </row>
    <row r="112" spans="1:6" ht="13" x14ac:dyDescent="0.15">
      <c r="A112" s="3">
        <v>42464</v>
      </c>
      <c r="B112" s="13">
        <v>0.82125000000000004</v>
      </c>
      <c r="C112" s="4" t="s">
        <v>11</v>
      </c>
      <c r="D112" s="4" t="s">
        <v>37</v>
      </c>
      <c r="E112" s="4">
        <v>15</v>
      </c>
      <c r="F112" s="4">
        <v>8</v>
      </c>
    </row>
    <row r="113" spans="1:9" ht="13" x14ac:dyDescent="0.15">
      <c r="A113" s="3">
        <v>42432</v>
      </c>
      <c r="B113" s="13">
        <v>0.82120370370370366</v>
      </c>
      <c r="C113" s="4" t="s">
        <v>11</v>
      </c>
      <c r="D113" s="4" t="s">
        <v>37</v>
      </c>
      <c r="E113" s="4">
        <v>8.8000000000000007</v>
      </c>
      <c r="F113" s="4">
        <v>11</v>
      </c>
    </row>
    <row r="114" spans="1:9" ht="13" x14ac:dyDescent="0.15">
      <c r="A114" s="3">
        <v>42416</v>
      </c>
      <c r="B114" s="13">
        <v>0.82144675925925925</v>
      </c>
      <c r="C114" s="4" t="s">
        <v>11</v>
      </c>
      <c r="D114" s="4" t="s">
        <v>37</v>
      </c>
      <c r="E114" s="4">
        <v>11.1</v>
      </c>
      <c r="F114" s="4">
        <v>9</v>
      </c>
    </row>
    <row r="115" spans="1:9" ht="13" x14ac:dyDescent="0.15">
      <c r="A115" s="3">
        <v>42377</v>
      </c>
      <c r="B115" s="13">
        <v>0.81734953703703705</v>
      </c>
      <c r="C115" s="4" t="s">
        <v>11</v>
      </c>
      <c r="D115" s="4" t="s">
        <v>37</v>
      </c>
      <c r="E115" s="4">
        <v>12.7</v>
      </c>
      <c r="F115" s="4">
        <v>11</v>
      </c>
    </row>
    <row r="116" spans="1:9" ht="13" x14ac:dyDescent="0.15">
      <c r="A116" s="3">
        <v>42320</v>
      </c>
      <c r="B116" s="13">
        <v>0.82164351851851847</v>
      </c>
      <c r="C116" s="4" t="s">
        <v>11</v>
      </c>
      <c r="D116" s="4" t="s">
        <v>37</v>
      </c>
      <c r="E116" s="4">
        <v>7.4</v>
      </c>
      <c r="F116" s="4">
        <v>9</v>
      </c>
    </row>
    <row r="117" spans="1:9" ht="13" x14ac:dyDescent="0.15">
      <c r="A117" s="3">
        <v>42304</v>
      </c>
      <c r="B117" s="13">
        <v>0.82157407407407412</v>
      </c>
      <c r="C117" s="4" t="s">
        <v>11</v>
      </c>
      <c r="D117" s="4" t="s">
        <v>37</v>
      </c>
      <c r="E117" s="4">
        <v>9.1</v>
      </c>
      <c r="F117" s="4">
        <v>29</v>
      </c>
    </row>
    <row r="118" spans="1:9" ht="13" x14ac:dyDescent="0.15">
      <c r="A118" s="3">
        <v>42288</v>
      </c>
      <c r="B118" s="13">
        <v>0.82144675925925925</v>
      </c>
      <c r="C118" s="4" t="s">
        <v>11</v>
      </c>
      <c r="D118" s="4" t="s">
        <v>37</v>
      </c>
      <c r="E118" s="4">
        <v>9.1</v>
      </c>
      <c r="F118" s="4">
        <v>8</v>
      </c>
    </row>
    <row r="119" spans="1:9" ht="13" x14ac:dyDescent="0.15">
      <c r="A119" s="3">
        <v>42281</v>
      </c>
      <c r="B119" s="13">
        <v>0.81717592592592592</v>
      </c>
      <c r="C119" s="4" t="s">
        <v>11</v>
      </c>
      <c r="D119" s="4" t="s">
        <v>37</v>
      </c>
      <c r="E119" s="4">
        <v>8.5</v>
      </c>
      <c r="F119" s="4">
        <v>12</v>
      </c>
    </row>
    <row r="120" spans="1:9" ht="13" x14ac:dyDescent="0.15">
      <c r="A120" s="3">
        <v>42208</v>
      </c>
      <c r="B120" s="13">
        <v>0.8220601851851852</v>
      </c>
      <c r="C120" s="4" t="s">
        <v>11</v>
      </c>
      <c r="D120" s="4" t="s">
        <v>37</v>
      </c>
      <c r="E120" s="4">
        <v>7.3</v>
      </c>
      <c r="F120" s="4">
        <v>9</v>
      </c>
    </row>
    <row r="121" spans="1:9" ht="13" x14ac:dyDescent="0.15">
      <c r="A121" s="3">
        <v>42192</v>
      </c>
      <c r="B121" s="13">
        <v>0.82203703703703701</v>
      </c>
      <c r="C121" s="4" t="s">
        <v>11</v>
      </c>
      <c r="D121" s="4" t="s">
        <v>37</v>
      </c>
      <c r="E121" s="4">
        <v>7</v>
      </c>
      <c r="F121" s="4">
        <v>11</v>
      </c>
    </row>
    <row r="122" spans="1:9" ht="13" x14ac:dyDescent="0.15">
      <c r="A122" s="3">
        <v>42137</v>
      </c>
      <c r="B122" s="13">
        <v>0.81746527777777778</v>
      </c>
      <c r="C122" s="4" t="s">
        <v>11</v>
      </c>
      <c r="D122" s="4" t="s">
        <v>37</v>
      </c>
      <c r="E122" s="4">
        <v>4.5</v>
      </c>
      <c r="F122" s="4">
        <v>7</v>
      </c>
    </row>
    <row r="123" spans="1:9" ht="13" x14ac:dyDescent="0.15">
      <c r="A123" s="3">
        <v>42096</v>
      </c>
      <c r="B123" s="13">
        <v>0.82149305555555552</v>
      </c>
      <c r="C123" s="4" t="s">
        <v>11</v>
      </c>
      <c r="D123" s="4" t="s">
        <v>37</v>
      </c>
      <c r="E123" s="4">
        <v>4.3</v>
      </c>
      <c r="F123" s="4">
        <v>8</v>
      </c>
    </row>
    <row r="124" spans="1:9" ht="13" x14ac:dyDescent="0.15">
      <c r="A124" s="3">
        <v>42064</v>
      </c>
      <c r="B124" s="13">
        <v>0.82125000000000004</v>
      </c>
      <c r="C124" s="4" t="s">
        <v>11</v>
      </c>
      <c r="D124" s="4" t="s">
        <v>37</v>
      </c>
      <c r="E124" s="4">
        <v>3.6</v>
      </c>
      <c r="F124" s="4">
        <v>4</v>
      </c>
      <c r="G124" s="4">
        <v>307.10000000000002</v>
      </c>
      <c r="H124" s="4">
        <v>303.846</v>
      </c>
      <c r="I124" s="4">
        <v>0.41599999999999998</v>
      </c>
    </row>
    <row r="125" spans="1:9" ht="13" x14ac:dyDescent="0.15">
      <c r="A125" s="3">
        <v>42009</v>
      </c>
      <c r="B125" s="13">
        <v>0.81718749999999996</v>
      </c>
      <c r="C125" s="4" t="s">
        <v>11</v>
      </c>
      <c r="D125" s="4" t="s">
        <v>37</v>
      </c>
      <c r="E125" s="4">
        <v>10.7</v>
      </c>
      <c r="F125" s="4">
        <v>36</v>
      </c>
    </row>
    <row r="126" spans="1:9" ht="13" x14ac:dyDescent="0.15">
      <c r="A126" s="3">
        <v>41952</v>
      </c>
      <c r="B126" s="13">
        <v>0.82122685185185185</v>
      </c>
      <c r="C126" s="4" t="s">
        <v>11</v>
      </c>
      <c r="D126" s="4" t="s">
        <v>37</v>
      </c>
      <c r="E126" s="4">
        <v>8.6</v>
      </c>
      <c r="F126" s="4">
        <v>11</v>
      </c>
    </row>
    <row r="127" spans="1:9" ht="13" x14ac:dyDescent="0.15">
      <c r="A127" s="3">
        <v>41904</v>
      </c>
      <c r="B127" s="13">
        <v>0.82143518518518521</v>
      </c>
      <c r="C127" s="4" t="s">
        <v>11</v>
      </c>
      <c r="D127" s="4" t="s">
        <v>37</v>
      </c>
      <c r="E127" s="4">
        <v>4.5</v>
      </c>
      <c r="F127" s="4">
        <v>10</v>
      </c>
    </row>
    <row r="128" spans="1:9" ht="13" x14ac:dyDescent="0.15">
      <c r="A128" s="3">
        <v>41872</v>
      </c>
      <c r="B128" s="13">
        <v>0.82151620370370371</v>
      </c>
      <c r="C128" s="4" t="s">
        <v>11</v>
      </c>
      <c r="D128" s="4" t="s">
        <v>37</v>
      </c>
      <c r="E128" s="4">
        <v>4.2</v>
      </c>
      <c r="F128" s="4">
        <v>8</v>
      </c>
    </row>
    <row r="129" spans="1:9" ht="13" x14ac:dyDescent="0.15">
      <c r="A129" s="3">
        <v>41801</v>
      </c>
      <c r="B129" s="13">
        <v>0.81746527777777778</v>
      </c>
      <c r="C129" s="4" t="s">
        <v>11</v>
      </c>
      <c r="D129" s="4" t="s">
        <v>37</v>
      </c>
      <c r="E129" s="4">
        <v>10.199999999999999</v>
      </c>
      <c r="F129" s="4">
        <v>13</v>
      </c>
    </row>
    <row r="130" spans="1:9" ht="13" x14ac:dyDescent="0.15">
      <c r="A130" s="3">
        <v>41705</v>
      </c>
      <c r="B130" s="13">
        <v>0.81703703703703701</v>
      </c>
      <c r="C130" s="4" t="s">
        <v>11</v>
      </c>
      <c r="D130" s="4" t="s">
        <v>37</v>
      </c>
      <c r="E130" s="4">
        <v>9.1</v>
      </c>
      <c r="F130" s="4">
        <v>21</v>
      </c>
    </row>
    <row r="131" spans="1:9" ht="13" x14ac:dyDescent="0.15">
      <c r="A131" s="3">
        <v>41616</v>
      </c>
      <c r="B131" s="13">
        <v>0.82120370370370366</v>
      </c>
      <c r="C131" s="4" t="s">
        <v>11</v>
      </c>
      <c r="D131" s="4" t="s">
        <v>37</v>
      </c>
      <c r="E131" s="4">
        <v>7.1</v>
      </c>
      <c r="F131" s="4">
        <v>10</v>
      </c>
    </row>
    <row r="132" spans="1:9" ht="13" x14ac:dyDescent="0.15">
      <c r="A132" s="3">
        <v>41520</v>
      </c>
      <c r="B132" s="13">
        <v>0.8213773148148148</v>
      </c>
      <c r="C132" s="4" t="s">
        <v>11</v>
      </c>
      <c r="D132" s="4" t="s">
        <v>37</v>
      </c>
      <c r="E132" s="4">
        <v>5.7</v>
      </c>
      <c r="F132" s="4">
        <v>9</v>
      </c>
    </row>
    <row r="133" spans="1:9" ht="13" x14ac:dyDescent="0.15">
      <c r="A133" s="3">
        <v>41424</v>
      </c>
      <c r="B133" s="13">
        <v>0.82131944444444449</v>
      </c>
      <c r="C133" s="4" t="s">
        <v>11</v>
      </c>
      <c r="D133" s="4" t="s">
        <v>37</v>
      </c>
      <c r="E133" s="4">
        <v>8.6</v>
      </c>
      <c r="F133" s="4">
        <v>16</v>
      </c>
    </row>
    <row r="134" spans="1:9" ht="13" x14ac:dyDescent="0.15">
      <c r="A134" s="3">
        <v>41408</v>
      </c>
      <c r="B134" s="13">
        <v>0.82119212962962962</v>
      </c>
      <c r="C134" s="4" t="s">
        <v>11</v>
      </c>
      <c r="D134" s="4" t="s">
        <v>37</v>
      </c>
      <c r="E134" s="4">
        <v>14.3</v>
      </c>
      <c r="F134" s="4">
        <v>34</v>
      </c>
    </row>
    <row r="135" spans="1:9" ht="13" x14ac:dyDescent="0.15">
      <c r="A135" s="3">
        <v>41296</v>
      </c>
      <c r="B135" s="13">
        <v>0.82122685185185185</v>
      </c>
      <c r="C135" s="4" t="s">
        <v>11</v>
      </c>
      <c r="D135" s="4" t="s">
        <v>37</v>
      </c>
      <c r="E135" s="4">
        <v>7.5</v>
      </c>
      <c r="F135" s="4">
        <v>28</v>
      </c>
    </row>
    <row r="136" spans="1:9" ht="13" x14ac:dyDescent="0.15">
      <c r="A136" s="3">
        <v>41264</v>
      </c>
      <c r="B136" s="13">
        <v>0.82106481481481486</v>
      </c>
      <c r="C136" s="4" t="s">
        <v>11</v>
      </c>
      <c r="D136" s="4" t="s">
        <v>37</v>
      </c>
      <c r="E136" s="4">
        <v>6.9</v>
      </c>
      <c r="F136" s="4">
        <v>10</v>
      </c>
      <c r="G136" s="4">
        <v>311.3</v>
      </c>
      <c r="H136" s="4">
        <v>304.32900000000001</v>
      </c>
      <c r="I136" s="4">
        <v>0.47299999999999998</v>
      </c>
    </row>
    <row r="137" spans="1:9" ht="13" x14ac:dyDescent="0.15">
      <c r="A137" s="3">
        <v>41225</v>
      </c>
      <c r="B137" s="13">
        <v>0.81672453703703707</v>
      </c>
      <c r="C137" s="4" t="s">
        <v>11</v>
      </c>
      <c r="D137" s="4" t="s">
        <v>37</v>
      </c>
      <c r="E137" s="4">
        <v>7.2</v>
      </c>
      <c r="F137" s="4">
        <v>25</v>
      </c>
    </row>
    <row r="138" spans="1:9" ht="13" x14ac:dyDescent="0.15">
      <c r="A138" s="3">
        <v>41177</v>
      </c>
      <c r="B138" s="13">
        <v>0.81677083333333333</v>
      </c>
      <c r="C138" s="4" t="s">
        <v>11</v>
      </c>
      <c r="D138" s="4" t="s">
        <v>37</v>
      </c>
      <c r="E138" s="4">
        <v>5.0999999999999996</v>
      </c>
      <c r="F138" s="4">
        <v>17</v>
      </c>
    </row>
    <row r="139" spans="1:9" ht="13" x14ac:dyDescent="0.15">
      <c r="A139" s="3">
        <v>41097</v>
      </c>
      <c r="B139" s="13">
        <v>0.81690972222222225</v>
      </c>
      <c r="C139" s="4" t="s">
        <v>11</v>
      </c>
      <c r="D139" s="4" t="s">
        <v>37</v>
      </c>
      <c r="E139" s="4">
        <v>12.3</v>
      </c>
      <c r="F139" s="4">
        <v>17</v>
      </c>
      <c r="G139" s="4">
        <v>321.8</v>
      </c>
      <c r="H139" s="4">
        <v>309.87400000000002</v>
      </c>
      <c r="I139" s="4">
        <v>0.64900000000000002</v>
      </c>
    </row>
    <row r="140" spans="1:9" ht="13" x14ac:dyDescent="0.15">
      <c r="A140" s="3">
        <v>41072</v>
      </c>
      <c r="B140" s="13">
        <v>0.82096064814814818</v>
      </c>
      <c r="C140" s="4" t="s">
        <v>11</v>
      </c>
      <c r="D140" s="4" t="s">
        <v>37</v>
      </c>
      <c r="E140" s="4">
        <v>14.5</v>
      </c>
      <c r="F140" s="4">
        <v>19</v>
      </c>
    </row>
    <row r="141" spans="1:9" ht="13" x14ac:dyDescent="0.15">
      <c r="A141" s="3">
        <v>40880</v>
      </c>
      <c r="B141" s="13">
        <v>0.8209143518518518</v>
      </c>
      <c r="C141" s="4" t="s">
        <v>11</v>
      </c>
      <c r="D141" s="4" t="s">
        <v>37</v>
      </c>
      <c r="E141" s="4">
        <v>7.9</v>
      </c>
      <c r="F141" s="4">
        <v>12</v>
      </c>
    </row>
    <row r="142" spans="1:9" ht="13" x14ac:dyDescent="0.15">
      <c r="A142" s="3">
        <v>40832</v>
      </c>
      <c r="B142" s="13">
        <v>0.8208333333333333</v>
      </c>
      <c r="C142" s="4" t="s">
        <v>11</v>
      </c>
      <c r="D142" s="4" t="s">
        <v>37</v>
      </c>
      <c r="E142" s="4">
        <v>9.5</v>
      </c>
      <c r="F142" s="4">
        <v>15</v>
      </c>
    </row>
    <row r="143" spans="1:9" ht="13" x14ac:dyDescent="0.15">
      <c r="A143" s="3">
        <v>40816</v>
      </c>
      <c r="B143" s="13">
        <v>0.82076388888888885</v>
      </c>
      <c r="C143" s="4" t="s">
        <v>11</v>
      </c>
      <c r="D143" s="4" t="s">
        <v>37</v>
      </c>
      <c r="E143" s="4">
        <v>10.1</v>
      </c>
      <c r="F143" s="4">
        <v>9</v>
      </c>
    </row>
    <row r="144" spans="1:9" ht="13" x14ac:dyDescent="0.15">
      <c r="A144" s="3">
        <v>40800</v>
      </c>
      <c r="B144" s="13">
        <v>0.820775462962963</v>
      </c>
      <c r="C144" s="4" t="s">
        <v>11</v>
      </c>
      <c r="D144" s="4" t="s">
        <v>37</v>
      </c>
      <c r="E144" s="4">
        <v>7.8</v>
      </c>
      <c r="F144" s="4">
        <v>16</v>
      </c>
    </row>
    <row r="145" spans="1:9" ht="13" x14ac:dyDescent="0.15">
      <c r="A145" s="3">
        <v>40736</v>
      </c>
      <c r="B145" s="13">
        <v>0.82101851851851848</v>
      </c>
      <c r="C145" s="4" t="s">
        <v>11</v>
      </c>
      <c r="D145" s="4" t="s">
        <v>37</v>
      </c>
      <c r="E145" s="4">
        <v>7.5</v>
      </c>
      <c r="F145" s="4">
        <v>14</v>
      </c>
    </row>
    <row r="146" spans="1:9" ht="13" x14ac:dyDescent="0.15">
      <c r="A146" s="3">
        <v>40720</v>
      </c>
      <c r="B146" s="13">
        <v>0.82093749999999999</v>
      </c>
      <c r="C146" s="4" t="s">
        <v>11</v>
      </c>
      <c r="D146" s="4" t="s">
        <v>37</v>
      </c>
      <c r="E146" s="4">
        <v>9.5</v>
      </c>
      <c r="F146" s="4">
        <v>15</v>
      </c>
    </row>
    <row r="147" spans="1:9" ht="13" x14ac:dyDescent="0.15">
      <c r="A147" s="3">
        <v>40697</v>
      </c>
      <c r="B147" s="13">
        <v>0.81678240740740737</v>
      </c>
      <c r="C147" s="4" t="s">
        <v>11</v>
      </c>
      <c r="D147" s="4" t="s">
        <v>37</v>
      </c>
      <c r="E147" s="4">
        <v>8.6</v>
      </c>
      <c r="F147" s="4">
        <v>15</v>
      </c>
    </row>
    <row r="148" spans="1:9" ht="13" x14ac:dyDescent="0.15">
      <c r="A148" s="3">
        <v>40672</v>
      </c>
      <c r="B148" s="13">
        <v>0.82109953703703709</v>
      </c>
      <c r="C148" s="4" t="s">
        <v>11</v>
      </c>
      <c r="D148" s="4" t="s">
        <v>37</v>
      </c>
      <c r="E148" s="4">
        <v>8.8000000000000007</v>
      </c>
      <c r="F148" s="4">
        <v>18</v>
      </c>
    </row>
    <row r="149" spans="1:9" ht="13" x14ac:dyDescent="0.15">
      <c r="A149" s="3">
        <v>40633</v>
      </c>
      <c r="B149" s="13">
        <v>0.81677083333333333</v>
      </c>
      <c r="C149" s="4" t="s">
        <v>11</v>
      </c>
      <c r="D149" s="4" t="s">
        <v>37</v>
      </c>
      <c r="E149" s="4">
        <v>8.6</v>
      </c>
      <c r="F149" s="4">
        <v>16</v>
      </c>
    </row>
    <row r="150" spans="1:9" ht="13" x14ac:dyDescent="0.15">
      <c r="A150" s="3">
        <v>40601</v>
      </c>
      <c r="B150" s="13">
        <v>0.81679398148148152</v>
      </c>
      <c r="C150" s="4" t="s">
        <v>11</v>
      </c>
      <c r="D150" s="4" t="s">
        <v>37</v>
      </c>
      <c r="E150" s="4">
        <v>11.3</v>
      </c>
      <c r="F150" s="4">
        <v>23</v>
      </c>
    </row>
    <row r="151" spans="1:9" ht="13" x14ac:dyDescent="0.15">
      <c r="A151" s="3">
        <v>40592</v>
      </c>
      <c r="B151" s="13">
        <v>0.82093749999999999</v>
      </c>
      <c r="C151" s="4" t="s">
        <v>11</v>
      </c>
      <c r="D151" s="4" t="s">
        <v>37</v>
      </c>
      <c r="E151" s="4">
        <v>13.2</v>
      </c>
      <c r="F151" s="4">
        <v>37</v>
      </c>
      <c r="G151" s="4">
        <v>316.39999999999998</v>
      </c>
      <c r="H151" s="4">
        <v>304.387</v>
      </c>
      <c r="I151" s="4">
        <v>0.58299999999999996</v>
      </c>
    </row>
    <row r="152" spans="1:9" ht="13" x14ac:dyDescent="0.15">
      <c r="A152" s="3">
        <v>40576</v>
      </c>
      <c r="B152" s="13">
        <v>0.82086805555555553</v>
      </c>
      <c r="C152" s="4" t="s">
        <v>11</v>
      </c>
      <c r="D152" s="4" t="s">
        <v>37</v>
      </c>
      <c r="E152" s="4">
        <v>16.600000000000001</v>
      </c>
      <c r="F152" s="4">
        <v>20</v>
      </c>
      <c r="G152" s="4">
        <v>324.39999999999998</v>
      </c>
      <c r="H152" s="4">
        <v>306.82299999999998</v>
      </c>
      <c r="I152" s="4">
        <v>0.74099999999999999</v>
      </c>
    </row>
    <row r="153" spans="1:9" ht="13" x14ac:dyDescent="0.15">
      <c r="A153" s="3">
        <v>40528</v>
      </c>
      <c r="B153" s="13">
        <v>0.82098379629629625</v>
      </c>
      <c r="C153" s="4" t="s">
        <v>11</v>
      </c>
      <c r="D153" s="4" t="s">
        <v>37</v>
      </c>
      <c r="E153" s="4">
        <v>12.7</v>
      </c>
      <c r="F153" s="4">
        <v>31</v>
      </c>
    </row>
    <row r="154" spans="1:9" ht="13" x14ac:dyDescent="0.15">
      <c r="A154" s="3">
        <v>40480</v>
      </c>
      <c r="B154" s="13">
        <v>0.82087962962962968</v>
      </c>
      <c r="C154" s="4" t="s">
        <v>11</v>
      </c>
      <c r="D154" s="4" t="s">
        <v>37</v>
      </c>
      <c r="E154" s="4">
        <v>14</v>
      </c>
      <c r="F154" s="4">
        <v>21</v>
      </c>
    </row>
    <row r="155" spans="1:9" ht="13" x14ac:dyDescent="0.15">
      <c r="A155" s="3">
        <v>40457</v>
      </c>
      <c r="B155" s="13">
        <v>0.81678240740740737</v>
      </c>
      <c r="C155" s="4" t="s">
        <v>11</v>
      </c>
      <c r="D155" s="4" t="s">
        <v>37</v>
      </c>
      <c r="E155" s="4">
        <v>10.7</v>
      </c>
      <c r="F155" s="4">
        <v>27</v>
      </c>
    </row>
    <row r="156" spans="1:9" ht="13" x14ac:dyDescent="0.15">
      <c r="A156" s="3">
        <v>40448</v>
      </c>
      <c r="B156" s="13">
        <v>0.82100694444444444</v>
      </c>
      <c r="C156" s="4" t="s">
        <v>11</v>
      </c>
      <c r="D156" s="4" t="s">
        <v>37</v>
      </c>
      <c r="E156" s="4">
        <v>9.1999999999999993</v>
      </c>
      <c r="F156" s="4">
        <v>23</v>
      </c>
    </row>
    <row r="157" spans="1:9" ht="13" x14ac:dyDescent="0.15">
      <c r="A157" s="3">
        <v>40224</v>
      </c>
      <c r="B157" s="13">
        <v>0.82123842592592589</v>
      </c>
      <c r="C157" s="4" t="s">
        <v>11</v>
      </c>
      <c r="D157" s="4" t="s">
        <v>37</v>
      </c>
      <c r="E157" s="4">
        <v>7.4</v>
      </c>
      <c r="F157" s="4">
        <v>17</v>
      </c>
    </row>
    <row r="158" spans="1:9" ht="13" x14ac:dyDescent="0.15">
      <c r="A158" s="3">
        <v>40208</v>
      </c>
      <c r="B158" s="13">
        <v>0.82118055555555558</v>
      </c>
      <c r="C158" s="4" t="s">
        <v>11</v>
      </c>
      <c r="D158" s="4" t="s">
        <v>37</v>
      </c>
      <c r="E158" s="4">
        <v>10.6</v>
      </c>
      <c r="F158" s="4">
        <v>20</v>
      </c>
    </row>
    <row r="159" spans="1:9" ht="13" x14ac:dyDescent="0.15">
      <c r="A159" s="3">
        <v>40089</v>
      </c>
      <c r="B159" s="13">
        <v>0.81699074074074074</v>
      </c>
      <c r="C159" s="4" t="s">
        <v>11</v>
      </c>
      <c r="D159" s="4" t="s">
        <v>37</v>
      </c>
      <c r="E159" s="4">
        <v>6.6</v>
      </c>
      <c r="F159" s="4">
        <v>7</v>
      </c>
    </row>
    <row r="160" spans="1:9" ht="13" x14ac:dyDescent="0.15">
      <c r="A160" s="3">
        <v>39961</v>
      </c>
      <c r="B160" s="13">
        <v>0.81754629629629627</v>
      </c>
      <c r="C160" s="4" t="s">
        <v>11</v>
      </c>
      <c r="D160" s="4" t="s">
        <v>37</v>
      </c>
      <c r="E160" s="4">
        <v>9.8000000000000007</v>
      </c>
      <c r="F160" s="4">
        <v>20</v>
      </c>
    </row>
    <row r="161" spans="1:9" ht="13" x14ac:dyDescent="0.15">
      <c r="A161" s="3">
        <v>39872</v>
      </c>
      <c r="B161" s="13">
        <v>0.82181712962962961</v>
      </c>
      <c r="C161" s="4" t="s">
        <v>11</v>
      </c>
      <c r="D161" s="4" t="s">
        <v>37</v>
      </c>
      <c r="E161" s="4">
        <v>12.5</v>
      </c>
      <c r="F161" s="4">
        <v>9</v>
      </c>
    </row>
    <row r="162" spans="1:9" ht="13" x14ac:dyDescent="0.15">
      <c r="A162" s="3">
        <v>39856</v>
      </c>
      <c r="B162" s="13">
        <v>0.82181712962962961</v>
      </c>
      <c r="C162" s="4" t="s">
        <v>11</v>
      </c>
      <c r="D162" s="4" t="s">
        <v>37</v>
      </c>
      <c r="E162" s="4">
        <v>11</v>
      </c>
      <c r="F162" s="4">
        <v>7</v>
      </c>
    </row>
    <row r="163" spans="1:9" ht="13" x14ac:dyDescent="0.15">
      <c r="A163" s="3">
        <v>39817</v>
      </c>
      <c r="B163" s="13">
        <v>0.81754629629629627</v>
      </c>
      <c r="C163" s="4" t="s">
        <v>11</v>
      </c>
      <c r="D163" s="4" t="s">
        <v>37</v>
      </c>
      <c r="E163" s="4">
        <v>5.8</v>
      </c>
      <c r="F163" s="4">
        <v>3</v>
      </c>
    </row>
    <row r="164" spans="1:9" ht="13" x14ac:dyDescent="0.15">
      <c r="A164" s="3">
        <v>39801</v>
      </c>
      <c r="B164" s="13">
        <v>0.81746527777777778</v>
      </c>
      <c r="C164" s="4" t="s">
        <v>11</v>
      </c>
      <c r="D164" s="4" t="s">
        <v>37</v>
      </c>
      <c r="E164" s="4">
        <v>9.1</v>
      </c>
      <c r="F164" s="4">
        <v>7</v>
      </c>
    </row>
    <row r="165" spans="1:9" ht="13" x14ac:dyDescent="0.15">
      <c r="A165" s="3">
        <v>39785</v>
      </c>
      <c r="B165" s="13">
        <v>0.81733796296296302</v>
      </c>
      <c r="C165" s="4" t="s">
        <v>11</v>
      </c>
      <c r="D165" s="4" t="s">
        <v>37</v>
      </c>
      <c r="E165" s="4">
        <v>8.5</v>
      </c>
      <c r="F165" s="4">
        <v>31</v>
      </c>
    </row>
    <row r="166" spans="1:9" ht="13" x14ac:dyDescent="0.15">
      <c r="A166" s="3">
        <v>39712</v>
      </c>
      <c r="B166" s="13">
        <v>0.82142361111111106</v>
      </c>
      <c r="C166" s="4" t="s">
        <v>37</v>
      </c>
      <c r="D166" s="4" t="s">
        <v>37</v>
      </c>
      <c r="E166" s="4">
        <v>0</v>
      </c>
      <c r="F166" s="4">
        <v>0</v>
      </c>
    </row>
    <row r="167" spans="1:9" ht="13" x14ac:dyDescent="0.15">
      <c r="A167" s="3">
        <v>39648</v>
      </c>
      <c r="B167" s="13">
        <v>0.82141203703703702</v>
      </c>
      <c r="C167" s="4" t="s">
        <v>11</v>
      </c>
      <c r="D167" s="4" t="s">
        <v>37</v>
      </c>
      <c r="E167" s="4">
        <v>2.2000000000000002</v>
      </c>
      <c r="F167" s="4">
        <v>1</v>
      </c>
    </row>
    <row r="168" spans="1:9" ht="13" x14ac:dyDescent="0.15">
      <c r="A168" s="3">
        <v>39449</v>
      </c>
      <c r="B168" s="13">
        <v>0.81704861111111116</v>
      </c>
      <c r="C168" s="4" t="s">
        <v>11</v>
      </c>
      <c r="D168" s="4" t="s">
        <v>37</v>
      </c>
      <c r="E168" s="4">
        <v>2.2000000000000002</v>
      </c>
      <c r="F168" s="4">
        <v>2</v>
      </c>
    </row>
    <row r="169" spans="1:9" ht="13" x14ac:dyDescent="0.15">
      <c r="A169" s="3">
        <v>39376</v>
      </c>
      <c r="B169" s="13">
        <v>0.82109953703703709</v>
      </c>
      <c r="C169" s="4" t="s">
        <v>11</v>
      </c>
      <c r="D169" s="4" t="s">
        <v>37</v>
      </c>
      <c r="E169" s="4">
        <v>2</v>
      </c>
      <c r="F169" s="4">
        <v>2</v>
      </c>
      <c r="G169" s="4">
        <v>310.7</v>
      </c>
      <c r="H169" s="4">
        <v>309.233</v>
      </c>
      <c r="I169" s="4">
        <v>0.56200000000000006</v>
      </c>
    </row>
    <row r="170" spans="1:9" ht="13" x14ac:dyDescent="0.15">
      <c r="A170" s="3">
        <v>39232</v>
      </c>
      <c r="B170" s="13">
        <v>0.82109953703703709</v>
      </c>
      <c r="C170" s="4" t="s">
        <v>11</v>
      </c>
      <c r="D170" s="4" t="s">
        <v>37</v>
      </c>
      <c r="E170" s="4">
        <v>3.2</v>
      </c>
      <c r="F170" s="4">
        <v>11</v>
      </c>
    </row>
    <row r="171" spans="1:9" ht="13" x14ac:dyDescent="0.15">
      <c r="A171" s="3">
        <v>39216</v>
      </c>
      <c r="B171" s="13">
        <v>0.82113425925925931</v>
      </c>
      <c r="C171" s="4" t="s">
        <v>11</v>
      </c>
      <c r="D171" s="4" t="s">
        <v>37</v>
      </c>
      <c r="E171" s="4">
        <v>2.8</v>
      </c>
      <c r="F171" s="4">
        <v>1</v>
      </c>
    </row>
    <row r="172" spans="1:9" ht="13" x14ac:dyDescent="0.15">
      <c r="A172" s="3">
        <v>39136</v>
      </c>
      <c r="B172" s="13">
        <v>0.82141203703703702</v>
      </c>
      <c r="C172" s="4" t="s">
        <v>11</v>
      </c>
      <c r="D172" s="4" t="s">
        <v>37</v>
      </c>
      <c r="E172" s="4">
        <v>2.8</v>
      </c>
      <c r="F172" s="4">
        <v>2</v>
      </c>
    </row>
    <row r="173" spans="1:9" ht="13" x14ac:dyDescent="0.15">
      <c r="A173" s="3">
        <v>38992</v>
      </c>
      <c r="B173" s="13">
        <v>0.82072916666666662</v>
      </c>
      <c r="C173" s="4" t="s">
        <v>37</v>
      </c>
      <c r="D173" s="4" t="s">
        <v>37</v>
      </c>
      <c r="E173" s="4">
        <v>0</v>
      </c>
      <c r="F173" s="4">
        <v>0</v>
      </c>
    </row>
    <row r="174" spans="1:9" ht="13" x14ac:dyDescent="0.15">
      <c r="A174" s="3">
        <v>38896</v>
      </c>
      <c r="B174" s="13">
        <v>0.82094907407407403</v>
      </c>
      <c r="C174" s="4" t="s">
        <v>11</v>
      </c>
      <c r="D174" s="4" t="s">
        <v>37</v>
      </c>
      <c r="E174" s="4">
        <v>2.9</v>
      </c>
      <c r="F174" s="4">
        <v>5</v>
      </c>
    </row>
    <row r="175" spans="1:9" ht="13" x14ac:dyDescent="0.15">
      <c r="A175" s="3">
        <v>38880</v>
      </c>
      <c r="B175" s="13">
        <v>0.82085648148148149</v>
      </c>
      <c r="C175" s="4" t="s">
        <v>11</v>
      </c>
      <c r="D175" s="4" t="s">
        <v>37</v>
      </c>
      <c r="E175" s="4">
        <v>3.3</v>
      </c>
      <c r="F175" s="4">
        <v>8</v>
      </c>
    </row>
    <row r="176" spans="1:9" ht="13" x14ac:dyDescent="0.15">
      <c r="A176" s="3">
        <v>38864</v>
      </c>
      <c r="B176" s="13">
        <v>0.82071759259259258</v>
      </c>
      <c r="C176" s="4" t="s">
        <v>11</v>
      </c>
      <c r="D176" s="4" t="s">
        <v>37</v>
      </c>
      <c r="E176" s="4">
        <v>2</v>
      </c>
      <c r="F176" s="4">
        <v>2</v>
      </c>
    </row>
    <row r="177" spans="1:9" ht="13" x14ac:dyDescent="0.15">
      <c r="A177" s="3">
        <v>38784</v>
      </c>
      <c r="B177" s="13">
        <v>0.8206134259259259</v>
      </c>
      <c r="C177" s="4" t="s">
        <v>11</v>
      </c>
      <c r="D177" s="4" t="s">
        <v>37</v>
      </c>
      <c r="E177" s="4">
        <v>2.1</v>
      </c>
      <c r="F177" s="4">
        <v>1</v>
      </c>
    </row>
    <row r="178" spans="1:9" ht="13" x14ac:dyDescent="0.15">
      <c r="A178" s="3">
        <v>38768</v>
      </c>
      <c r="B178" s="13">
        <v>0.82047453703703699</v>
      </c>
      <c r="C178" s="4" t="s">
        <v>11</v>
      </c>
      <c r="D178" s="4" t="s">
        <v>37</v>
      </c>
      <c r="E178" s="4">
        <v>6.5</v>
      </c>
      <c r="F178" s="4">
        <v>4</v>
      </c>
    </row>
    <row r="179" spans="1:9" ht="13" x14ac:dyDescent="0.15">
      <c r="A179" s="3">
        <v>38720</v>
      </c>
      <c r="B179" s="13">
        <v>0.82027777777777777</v>
      </c>
      <c r="C179" s="4" t="s">
        <v>11</v>
      </c>
      <c r="D179" s="4" t="s">
        <v>37</v>
      </c>
      <c r="E179" s="4">
        <v>3.8</v>
      </c>
      <c r="F179" s="4">
        <v>4</v>
      </c>
    </row>
    <row r="180" spans="1:9" ht="13" x14ac:dyDescent="0.15">
      <c r="A180" s="3">
        <v>38656</v>
      </c>
      <c r="B180" s="13">
        <v>0.82059027777777782</v>
      </c>
      <c r="C180" s="4" t="s">
        <v>11</v>
      </c>
      <c r="D180" s="4" t="s">
        <v>37</v>
      </c>
      <c r="E180" s="4">
        <v>2.8</v>
      </c>
      <c r="F180" s="4">
        <v>1</v>
      </c>
    </row>
    <row r="181" spans="1:9" ht="13" x14ac:dyDescent="0.15">
      <c r="A181" s="3">
        <v>38537</v>
      </c>
      <c r="B181" s="13">
        <v>0.81653935185185189</v>
      </c>
      <c r="C181" s="4" t="s">
        <v>11</v>
      </c>
      <c r="D181" s="4" t="s">
        <v>37</v>
      </c>
      <c r="E181" s="4">
        <v>5.5</v>
      </c>
      <c r="F181" s="4">
        <v>21</v>
      </c>
    </row>
    <row r="182" spans="1:9" ht="13" x14ac:dyDescent="0.15">
      <c r="A182" s="3">
        <v>38505</v>
      </c>
      <c r="B182" s="13">
        <v>0.81646990740740744</v>
      </c>
      <c r="C182" s="4" t="s">
        <v>11</v>
      </c>
      <c r="D182" s="4" t="s">
        <v>37</v>
      </c>
      <c r="E182" s="4">
        <v>4.7</v>
      </c>
      <c r="F182" s="4">
        <v>14</v>
      </c>
    </row>
    <row r="183" spans="1:9" ht="13" x14ac:dyDescent="0.15">
      <c r="A183" s="3">
        <v>38464</v>
      </c>
      <c r="B183" s="13">
        <v>0.82093749999999999</v>
      </c>
      <c r="C183" s="4" t="s">
        <v>11</v>
      </c>
      <c r="D183" s="4" t="s">
        <v>37</v>
      </c>
      <c r="E183" s="4">
        <v>12.4</v>
      </c>
      <c r="F183" s="4">
        <v>12</v>
      </c>
    </row>
    <row r="184" spans="1:9" ht="13" x14ac:dyDescent="0.15">
      <c r="A184" s="3">
        <v>38400</v>
      </c>
      <c r="B184" s="13">
        <v>0.82056712962962963</v>
      </c>
      <c r="C184" s="4" t="s">
        <v>11</v>
      </c>
      <c r="D184" s="4" t="s">
        <v>37</v>
      </c>
      <c r="E184" s="4">
        <v>8.1999999999999993</v>
      </c>
      <c r="F184" s="4">
        <v>5</v>
      </c>
    </row>
    <row r="185" spans="1:9" ht="13" x14ac:dyDescent="0.15">
      <c r="A185" s="3">
        <v>38361</v>
      </c>
      <c r="B185" s="13">
        <v>0.81649305555555551</v>
      </c>
      <c r="C185" s="4" t="s">
        <v>11</v>
      </c>
      <c r="D185" s="4" t="s">
        <v>37</v>
      </c>
      <c r="E185" s="4">
        <v>8.9</v>
      </c>
      <c r="F185" s="4">
        <v>11</v>
      </c>
    </row>
    <row r="186" spans="1:9" ht="13" x14ac:dyDescent="0.15">
      <c r="A186" s="3">
        <v>38057</v>
      </c>
      <c r="B186" s="13">
        <v>0.81726851851851856</v>
      </c>
      <c r="C186" s="4" t="s">
        <v>11</v>
      </c>
      <c r="D186" s="4" t="s">
        <v>37</v>
      </c>
      <c r="E186" s="4">
        <v>2.8</v>
      </c>
      <c r="F186" s="4">
        <v>1</v>
      </c>
    </row>
    <row r="187" spans="1:9" ht="13" x14ac:dyDescent="0.15">
      <c r="A187" s="3">
        <v>37936</v>
      </c>
      <c r="B187" s="13">
        <v>0.82146990740740744</v>
      </c>
      <c r="C187" s="4" t="s">
        <v>37</v>
      </c>
      <c r="D187" s="4" t="s">
        <v>37</v>
      </c>
      <c r="E187" s="4">
        <v>0</v>
      </c>
      <c r="F187" s="4">
        <v>0</v>
      </c>
    </row>
    <row r="188" spans="1:9" ht="13" x14ac:dyDescent="0.15">
      <c r="A188" s="3">
        <v>37632</v>
      </c>
      <c r="B188" s="13">
        <v>0.82178240740740738</v>
      </c>
      <c r="C188" s="4" t="s">
        <v>11</v>
      </c>
      <c r="D188" s="4" t="s">
        <v>37</v>
      </c>
      <c r="E188" s="4">
        <v>1.6</v>
      </c>
      <c r="F188" s="4">
        <v>2</v>
      </c>
      <c r="G188" s="4">
        <v>304.7</v>
      </c>
      <c r="H188" s="4">
        <v>302.99299999999999</v>
      </c>
      <c r="I188" s="4">
        <v>0.4</v>
      </c>
    </row>
    <row r="189" spans="1:9" ht="13" x14ac:dyDescent="0.15">
      <c r="A189" s="3">
        <v>37577</v>
      </c>
      <c r="B189" s="13">
        <v>0.81763888888888892</v>
      </c>
      <c r="C189" s="4" t="s">
        <v>37</v>
      </c>
      <c r="D189" s="4" t="s">
        <v>37</v>
      </c>
      <c r="E189" s="4">
        <v>0</v>
      </c>
      <c r="F189" s="4">
        <v>0</v>
      </c>
    </row>
    <row r="190" spans="1:9" ht="13" x14ac:dyDescent="0.15">
      <c r="A190" s="3">
        <v>37552</v>
      </c>
      <c r="B190" s="13">
        <v>0.82195601851851852</v>
      </c>
      <c r="C190" s="4" t="s">
        <v>37</v>
      </c>
      <c r="D190" s="4" t="s">
        <v>37</v>
      </c>
      <c r="E190" s="4">
        <v>0</v>
      </c>
      <c r="F190" s="4">
        <v>0</v>
      </c>
    </row>
    <row r="191" spans="1:9" ht="13" x14ac:dyDescent="0.15">
      <c r="A191" s="3">
        <v>37529</v>
      </c>
      <c r="B191" s="13">
        <v>0.81785879629629632</v>
      </c>
      <c r="C191" s="4" t="s">
        <v>37</v>
      </c>
      <c r="D191" s="4" t="s">
        <v>37</v>
      </c>
      <c r="E191" s="4">
        <v>0</v>
      </c>
      <c r="F191" s="4">
        <v>0</v>
      </c>
    </row>
    <row r="192" spans="1:9" ht="13" x14ac:dyDescent="0.15">
      <c r="A192" s="3">
        <v>37408</v>
      </c>
      <c r="B192" s="13">
        <v>0.82240740740740736</v>
      </c>
      <c r="C192" s="4" t="s">
        <v>37</v>
      </c>
      <c r="D192" s="4" t="s">
        <v>37</v>
      </c>
      <c r="E192" s="4">
        <v>0</v>
      </c>
      <c r="F192" s="4">
        <v>0</v>
      </c>
    </row>
    <row r="193" spans="1:6" ht="13" x14ac:dyDescent="0.15">
      <c r="A193" s="3">
        <v>37385</v>
      </c>
      <c r="B193" s="13">
        <v>0.817962962962963</v>
      </c>
      <c r="C193" s="4" t="s">
        <v>37</v>
      </c>
      <c r="D193" s="4" t="s">
        <v>37</v>
      </c>
      <c r="E193" s="4">
        <v>0</v>
      </c>
      <c r="F193" s="4">
        <v>0</v>
      </c>
    </row>
    <row r="194" spans="1:6" ht="13" x14ac:dyDescent="0.15">
      <c r="A194" s="3">
        <v>37376</v>
      </c>
      <c r="B194" s="13">
        <v>0.82222222222222219</v>
      </c>
      <c r="C194" s="4" t="s">
        <v>37</v>
      </c>
      <c r="D194" s="4" t="s">
        <v>37</v>
      </c>
      <c r="E194" s="4">
        <v>2.2999999999999998</v>
      </c>
      <c r="F194" s="4">
        <v>2</v>
      </c>
    </row>
    <row r="195" spans="1:6" ht="13" x14ac:dyDescent="0.15">
      <c r="A195" s="3">
        <v>37344</v>
      </c>
      <c r="B195" s="13">
        <v>0.82221064814814815</v>
      </c>
      <c r="C195" s="4" t="s">
        <v>37</v>
      </c>
      <c r="D195" s="4" t="s">
        <v>37</v>
      </c>
      <c r="E195" s="4">
        <v>2</v>
      </c>
      <c r="F195" s="4">
        <v>1</v>
      </c>
    </row>
    <row r="196" spans="1:6" ht="13" x14ac:dyDescent="0.15">
      <c r="A196" s="3">
        <v>37296</v>
      </c>
      <c r="B196" s="13">
        <v>0.8223611111111111</v>
      </c>
      <c r="C196" s="4" t="s">
        <v>11</v>
      </c>
      <c r="D196" s="4" t="s">
        <v>37</v>
      </c>
      <c r="E196" s="4">
        <v>3.2</v>
      </c>
      <c r="F196" s="4">
        <v>54</v>
      </c>
    </row>
    <row r="197" spans="1:6" ht="13" x14ac:dyDescent="0.15">
      <c r="A197" s="3">
        <v>37248</v>
      </c>
      <c r="B197" s="13">
        <v>0.82329861111111113</v>
      </c>
      <c r="C197" s="4" t="s">
        <v>37</v>
      </c>
      <c r="D197" s="4" t="s">
        <v>37</v>
      </c>
      <c r="E197" s="4">
        <v>2.2000000000000002</v>
      </c>
      <c r="F197" s="4">
        <v>18</v>
      </c>
    </row>
    <row r="198" spans="1:6" ht="13" x14ac:dyDescent="0.15">
      <c r="A198" s="3">
        <v>37072</v>
      </c>
      <c r="B198" s="13">
        <v>0.82672453703703708</v>
      </c>
      <c r="C198" s="4" t="s">
        <v>37</v>
      </c>
      <c r="D198" s="4" t="s">
        <v>37</v>
      </c>
      <c r="E198" s="4">
        <v>0</v>
      </c>
      <c r="F198" s="4">
        <v>0</v>
      </c>
    </row>
    <row r="199" spans="1:6" ht="13" x14ac:dyDescent="0.15">
      <c r="A199" s="3">
        <v>36880</v>
      </c>
      <c r="B199" s="13">
        <v>0.82998842592592592</v>
      </c>
      <c r="C199" s="4" t="s">
        <v>37</v>
      </c>
      <c r="D199" s="4" t="s">
        <v>37</v>
      </c>
      <c r="E199" s="4">
        <v>1.4</v>
      </c>
      <c r="F199" s="4">
        <v>0</v>
      </c>
    </row>
    <row r="200" spans="1:6" ht="13" x14ac:dyDescent="0.15">
      <c r="A200" s="3">
        <v>36832</v>
      </c>
      <c r="B200" s="13">
        <v>0.8303935185185185</v>
      </c>
      <c r="C200" s="4" t="s">
        <v>37</v>
      </c>
      <c r="D200" s="4" t="s">
        <v>37</v>
      </c>
      <c r="E200" s="4">
        <v>0</v>
      </c>
      <c r="F200" s="4">
        <v>0</v>
      </c>
    </row>
    <row r="201" spans="1:6" ht="13" x14ac:dyDescent="0.15">
      <c r="A201" s="3">
        <v>36809</v>
      </c>
      <c r="B201" s="13">
        <v>0.82670138888888889</v>
      </c>
      <c r="C201" s="4" t="s">
        <v>37</v>
      </c>
      <c r="D201" s="4" t="s">
        <v>37</v>
      </c>
      <c r="E201" s="4">
        <v>0</v>
      </c>
      <c r="F201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79A25-06F6-F246-BC7D-7CCEBA4BC5EF}">
  <sheetPr>
    <outlinePr summaryBelow="0" summaryRight="0"/>
  </sheetPr>
  <dimension ref="A1:Y213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1" width="12.6640625" style="32"/>
    <col min="2" max="2" width="4.5" style="32" customWidth="1"/>
    <col min="3" max="4" width="4.6640625" style="32" customWidth="1"/>
    <col min="5" max="5" width="25.5" style="32" customWidth="1"/>
    <col min="6" max="6" width="7.1640625" style="32" customWidth="1"/>
    <col min="7" max="8" width="12.6640625" style="32"/>
    <col min="9" max="9" width="15.1640625" style="32" customWidth="1"/>
    <col min="10" max="12" width="14.1640625" style="32" customWidth="1"/>
    <col min="13" max="13" width="25.6640625" style="32" customWidth="1"/>
    <col min="14" max="14" width="16.33203125" style="32" customWidth="1"/>
    <col min="15" max="15" width="9" style="32" customWidth="1"/>
    <col min="16" max="16" width="9.6640625" style="32" customWidth="1"/>
    <col min="17" max="19" width="8.83203125" style="32" customWidth="1"/>
    <col min="20" max="16384" width="12.6640625" style="32"/>
  </cols>
  <sheetData>
    <row r="1" spans="1:25" ht="15" x14ac:dyDescent="0.2">
      <c r="A1" s="64" t="s">
        <v>0</v>
      </c>
      <c r="B1" s="35" t="s">
        <v>1</v>
      </c>
      <c r="C1" s="35" t="s">
        <v>2</v>
      </c>
      <c r="D1" s="35" t="s">
        <v>3</v>
      </c>
      <c r="E1" s="34" t="s">
        <v>4</v>
      </c>
      <c r="F1" s="34" t="s">
        <v>5</v>
      </c>
      <c r="G1" s="34" t="s">
        <v>14</v>
      </c>
      <c r="H1" s="34" t="s">
        <v>15</v>
      </c>
      <c r="I1" s="34" t="s">
        <v>16</v>
      </c>
      <c r="J1" s="34" t="s">
        <v>17</v>
      </c>
      <c r="K1" s="34" t="s">
        <v>117</v>
      </c>
      <c r="L1" s="34" t="s">
        <v>116</v>
      </c>
      <c r="M1" s="34" t="s">
        <v>7</v>
      </c>
      <c r="N1" s="34" t="s">
        <v>8</v>
      </c>
      <c r="O1" s="34" t="s">
        <v>18</v>
      </c>
      <c r="P1" s="34" t="s">
        <v>19</v>
      </c>
      <c r="Q1" s="34" t="s">
        <v>20</v>
      </c>
      <c r="R1" s="34" t="s">
        <v>119</v>
      </c>
      <c r="S1" s="34" t="s">
        <v>118</v>
      </c>
      <c r="T1" s="34" t="s">
        <v>9</v>
      </c>
      <c r="U1" s="34" t="s">
        <v>25</v>
      </c>
      <c r="V1" s="34" t="s">
        <v>26</v>
      </c>
      <c r="W1" s="34" t="s">
        <v>27</v>
      </c>
      <c r="X1" s="34" t="s">
        <v>248</v>
      </c>
      <c r="Y1" s="34" t="s">
        <v>247</v>
      </c>
    </row>
    <row r="2" spans="1:25" ht="15.75" customHeight="1" x14ac:dyDescent="0.15">
      <c r="A2" s="132">
        <v>44715</v>
      </c>
      <c r="C2" s="40" t="s">
        <v>11</v>
      </c>
      <c r="D2" s="40"/>
      <c r="E2" s="40">
        <f t="shared" ref="E2:E21" si="0">G2-M2</f>
        <v>53.172000000000025</v>
      </c>
      <c r="F2" s="40">
        <f t="shared" ref="F2:F15" si="1">SUM(O2:S2)</f>
        <v>109</v>
      </c>
      <c r="G2" s="40">
        <f t="shared" ref="G2:G15" si="2">MAX(H2:J2)</f>
        <v>332.3</v>
      </c>
      <c r="H2" s="40">
        <v>332.3</v>
      </c>
      <c r="I2" s="40">
        <v>316.10000000000002</v>
      </c>
      <c r="J2" s="40">
        <v>287.60000000000002</v>
      </c>
      <c r="K2" s="40">
        <v>0</v>
      </c>
      <c r="L2" s="40">
        <v>0</v>
      </c>
      <c r="M2" s="40">
        <v>279.12799999999999</v>
      </c>
      <c r="N2" s="40">
        <v>0.84399999999999997</v>
      </c>
      <c r="O2" s="40">
        <v>47</v>
      </c>
      <c r="P2" s="40">
        <v>44</v>
      </c>
      <c r="Q2" s="40">
        <v>18</v>
      </c>
      <c r="R2" s="40">
        <v>0</v>
      </c>
      <c r="S2" s="40">
        <v>0</v>
      </c>
      <c r="U2" s="40">
        <f t="shared" ref="U2:W5" si="3">H2-$M2</f>
        <v>53.172000000000025</v>
      </c>
      <c r="V2" s="40">
        <f t="shared" si="3"/>
        <v>36.972000000000037</v>
      </c>
      <c r="W2" s="40">
        <f t="shared" si="3"/>
        <v>8.4720000000000368</v>
      </c>
      <c r="X2" s="40">
        <v>0</v>
      </c>
      <c r="Y2" s="40">
        <v>0</v>
      </c>
    </row>
    <row r="3" spans="1:25" ht="15.75" customHeight="1" x14ac:dyDescent="0.15">
      <c r="A3" s="132">
        <v>44692</v>
      </c>
      <c r="C3" s="40" t="s">
        <v>11</v>
      </c>
      <c r="D3" s="40"/>
      <c r="E3" s="40">
        <f t="shared" si="0"/>
        <v>22.507000000000005</v>
      </c>
      <c r="F3" s="40">
        <f t="shared" si="1"/>
        <v>130</v>
      </c>
      <c r="G3" s="40">
        <f t="shared" si="2"/>
        <v>290.8</v>
      </c>
      <c r="H3" s="40">
        <v>290.8</v>
      </c>
      <c r="I3" s="40">
        <v>284.5</v>
      </c>
      <c r="J3" s="40">
        <v>281.39999999999998</v>
      </c>
      <c r="K3" s="40">
        <v>0</v>
      </c>
      <c r="L3" s="40">
        <v>0</v>
      </c>
      <c r="M3" s="40">
        <v>268.29300000000001</v>
      </c>
      <c r="N3" s="40">
        <v>0.56399999999999995</v>
      </c>
      <c r="O3" s="40">
        <v>62</v>
      </c>
      <c r="P3" s="40">
        <v>45</v>
      </c>
      <c r="Q3" s="40">
        <v>23</v>
      </c>
      <c r="R3" s="40">
        <v>0</v>
      </c>
      <c r="S3" s="40">
        <v>0</v>
      </c>
      <c r="U3" s="40">
        <f t="shared" si="3"/>
        <v>22.507000000000005</v>
      </c>
      <c r="V3" s="40">
        <f t="shared" si="3"/>
        <v>16.206999999999994</v>
      </c>
      <c r="W3" s="40">
        <f t="shared" si="3"/>
        <v>13.106999999999971</v>
      </c>
      <c r="X3" s="40">
        <v>0</v>
      </c>
      <c r="Y3" s="40">
        <v>0</v>
      </c>
    </row>
    <row r="4" spans="1:25" ht="15.75" customHeight="1" x14ac:dyDescent="0.15">
      <c r="A4" s="132">
        <v>44683</v>
      </c>
      <c r="C4" s="40" t="s">
        <v>11</v>
      </c>
      <c r="D4" s="40"/>
      <c r="E4" s="40">
        <f t="shared" si="0"/>
        <v>21.144000000000005</v>
      </c>
      <c r="F4" s="40">
        <f t="shared" si="1"/>
        <v>124</v>
      </c>
      <c r="G4" s="40">
        <f t="shared" si="2"/>
        <v>288.89999999999998</v>
      </c>
      <c r="H4" s="40">
        <v>288.89999999999998</v>
      </c>
      <c r="I4" s="40">
        <v>285.5</v>
      </c>
      <c r="J4" s="40">
        <v>276.8</v>
      </c>
      <c r="K4" s="40">
        <v>0</v>
      </c>
      <c r="L4" s="40">
        <v>0</v>
      </c>
      <c r="M4" s="40">
        <v>267.75599999999997</v>
      </c>
      <c r="N4" s="40">
        <v>0.91300000000000003</v>
      </c>
      <c r="O4" s="40">
        <v>72</v>
      </c>
      <c r="P4" s="40">
        <v>35</v>
      </c>
      <c r="Q4" s="40">
        <v>17</v>
      </c>
      <c r="R4" s="40">
        <v>0</v>
      </c>
      <c r="S4" s="40">
        <v>0</v>
      </c>
      <c r="U4" s="40">
        <f t="shared" si="3"/>
        <v>21.144000000000005</v>
      </c>
      <c r="V4" s="40">
        <f t="shared" si="3"/>
        <v>17.744000000000028</v>
      </c>
      <c r="W4" s="40">
        <f t="shared" si="3"/>
        <v>9.0440000000000396</v>
      </c>
      <c r="X4" s="40">
        <v>0</v>
      </c>
      <c r="Y4" s="40">
        <v>0</v>
      </c>
    </row>
    <row r="5" spans="1:25" ht="15.75" customHeight="1" x14ac:dyDescent="0.15">
      <c r="A5" s="132">
        <v>44676</v>
      </c>
      <c r="C5" s="40" t="s">
        <v>11</v>
      </c>
      <c r="D5" s="40"/>
      <c r="E5" s="40">
        <f t="shared" si="0"/>
        <v>10.314000000000021</v>
      </c>
      <c r="F5" s="40">
        <f t="shared" si="1"/>
        <v>48</v>
      </c>
      <c r="G5" s="40">
        <f t="shared" si="2"/>
        <v>282.8</v>
      </c>
      <c r="H5" s="40">
        <v>282.8</v>
      </c>
      <c r="I5" s="40">
        <v>281.8</v>
      </c>
      <c r="J5" s="40">
        <v>274.3</v>
      </c>
      <c r="K5" s="40">
        <v>0</v>
      </c>
      <c r="L5" s="40">
        <v>0</v>
      </c>
      <c r="M5" s="40">
        <v>272.48599999999999</v>
      </c>
      <c r="N5" s="40">
        <v>1.014</v>
      </c>
      <c r="O5" s="40">
        <v>41</v>
      </c>
      <c r="P5" s="40">
        <v>7</v>
      </c>
      <c r="Q5" s="40">
        <v>0</v>
      </c>
      <c r="R5" s="40">
        <v>0</v>
      </c>
      <c r="S5" s="40">
        <v>0</v>
      </c>
      <c r="U5" s="40">
        <f t="shared" si="3"/>
        <v>10.314000000000021</v>
      </c>
      <c r="V5" s="40">
        <f t="shared" si="3"/>
        <v>9.3140000000000214</v>
      </c>
      <c r="W5" s="40">
        <f t="shared" si="3"/>
        <v>1.8140000000000214</v>
      </c>
      <c r="X5" s="40">
        <v>0</v>
      </c>
      <c r="Y5" s="40">
        <v>0</v>
      </c>
    </row>
    <row r="6" spans="1:25" ht="15.75" customHeight="1" x14ac:dyDescent="0.15">
      <c r="A6" s="132">
        <v>44660</v>
      </c>
      <c r="C6" s="40" t="s">
        <v>11</v>
      </c>
      <c r="E6" s="40">
        <f t="shared" si="0"/>
        <v>17.921000000000049</v>
      </c>
      <c r="F6" s="40">
        <f t="shared" si="1"/>
        <v>132</v>
      </c>
      <c r="G6" s="40">
        <f t="shared" si="2"/>
        <v>287.10000000000002</v>
      </c>
      <c r="H6" s="40">
        <v>287.10000000000002</v>
      </c>
      <c r="I6" s="40">
        <v>280.39999999999998</v>
      </c>
      <c r="J6" s="40">
        <v>0</v>
      </c>
      <c r="K6" s="40">
        <v>0</v>
      </c>
      <c r="L6" s="40">
        <v>0</v>
      </c>
      <c r="M6" s="40">
        <v>269.17899999999997</v>
      </c>
      <c r="N6" s="40">
        <v>0.79200000000000004</v>
      </c>
      <c r="O6" s="40">
        <v>63</v>
      </c>
      <c r="P6" s="40">
        <v>69</v>
      </c>
      <c r="Q6" s="40">
        <v>0</v>
      </c>
      <c r="R6" s="40">
        <v>0</v>
      </c>
      <c r="S6" s="40">
        <v>0</v>
      </c>
      <c r="U6" s="40">
        <f t="shared" ref="U6:V9" si="4">H6-$M6</f>
        <v>17.921000000000049</v>
      </c>
      <c r="V6" s="40">
        <f t="shared" si="4"/>
        <v>11.221000000000004</v>
      </c>
      <c r="W6" s="40">
        <v>0</v>
      </c>
      <c r="X6" s="40">
        <v>0</v>
      </c>
      <c r="Y6" s="40">
        <v>0</v>
      </c>
    </row>
    <row r="7" spans="1:25" ht="15.75" customHeight="1" x14ac:dyDescent="0.15">
      <c r="A7" s="132">
        <v>44612</v>
      </c>
      <c r="C7" s="40" t="s">
        <v>11</v>
      </c>
      <c r="E7" s="40">
        <f t="shared" si="0"/>
        <v>48.170000000000016</v>
      </c>
      <c r="F7" s="40">
        <f t="shared" si="1"/>
        <v>198</v>
      </c>
      <c r="G7" s="40">
        <f t="shared" si="2"/>
        <v>317.3</v>
      </c>
      <c r="H7" s="40">
        <v>317.3</v>
      </c>
      <c r="I7" s="40">
        <v>292.5</v>
      </c>
      <c r="J7" s="40">
        <v>301.7</v>
      </c>
      <c r="K7" s="40">
        <v>0</v>
      </c>
      <c r="L7" s="40">
        <v>0</v>
      </c>
      <c r="M7" s="40">
        <v>269.13</v>
      </c>
      <c r="N7" s="40">
        <v>0.55800000000000005</v>
      </c>
      <c r="O7" s="40">
        <v>130</v>
      </c>
      <c r="P7" s="40">
        <v>49</v>
      </c>
      <c r="Q7" s="40">
        <v>19</v>
      </c>
      <c r="R7" s="40">
        <v>0</v>
      </c>
      <c r="S7" s="40">
        <v>0</v>
      </c>
      <c r="U7" s="40">
        <f t="shared" si="4"/>
        <v>48.170000000000016</v>
      </c>
      <c r="V7" s="40">
        <f t="shared" si="4"/>
        <v>23.370000000000005</v>
      </c>
      <c r="W7" s="40">
        <f t="shared" ref="W7:W15" si="5">J7-$M7</f>
        <v>32.569999999999993</v>
      </c>
      <c r="X7" s="40">
        <v>0</v>
      </c>
      <c r="Y7" s="40">
        <v>0</v>
      </c>
    </row>
    <row r="8" spans="1:25" ht="15.75" customHeight="1" x14ac:dyDescent="0.15">
      <c r="A8" s="132">
        <v>44587</v>
      </c>
      <c r="C8" s="40" t="s">
        <v>11</v>
      </c>
      <c r="E8" s="40">
        <f t="shared" si="0"/>
        <v>25.316000000000031</v>
      </c>
      <c r="F8" s="40">
        <f t="shared" si="1"/>
        <v>91</v>
      </c>
      <c r="G8" s="40">
        <f t="shared" si="2"/>
        <v>290.8</v>
      </c>
      <c r="H8" s="40">
        <v>290.8</v>
      </c>
      <c r="I8" s="40">
        <v>275.60000000000002</v>
      </c>
      <c r="J8" s="40">
        <v>284.3</v>
      </c>
      <c r="K8" s="40">
        <v>0</v>
      </c>
      <c r="L8" s="40">
        <v>0</v>
      </c>
      <c r="M8" s="40">
        <v>265.48399999999998</v>
      </c>
      <c r="N8" s="40">
        <v>1.5189999999999999</v>
      </c>
      <c r="O8" s="40">
        <v>54</v>
      </c>
      <c r="P8" s="40">
        <v>27</v>
      </c>
      <c r="Q8" s="40">
        <v>10</v>
      </c>
      <c r="R8" s="40">
        <v>0</v>
      </c>
      <c r="S8" s="40">
        <v>0</v>
      </c>
      <c r="U8" s="40">
        <f t="shared" si="4"/>
        <v>25.316000000000031</v>
      </c>
      <c r="V8" s="40">
        <f t="shared" si="4"/>
        <v>10.116000000000042</v>
      </c>
      <c r="W8" s="40">
        <f t="shared" si="5"/>
        <v>18.816000000000031</v>
      </c>
      <c r="X8" s="40">
        <v>0</v>
      </c>
      <c r="Y8" s="40">
        <v>0</v>
      </c>
    </row>
    <row r="9" spans="1:25" ht="15.75" customHeight="1" x14ac:dyDescent="0.15">
      <c r="A9" s="132">
        <v>44580</v>
      </c>
      <c r="C9" s="40" t="s">
        <v>11</v>
      </c>
      <c r="E9" s="40">
        <f t="shared" si="0"/>
        <v>37.963999999999999</v>
      </c>
      <c r="F9" s="40">
        <f t="shared" si="1"/>
        <v>205</v>
      </c>
      <c r="G9" s="40">
        <f t="shared" si="2"/>
        <v>298.89999999999998</v>
      </c>
      <c r="H9" s="40">
        <v>298.89999999999998</v>
      </c>
      <c r="I9" s="40">
        <v>282.60000000000002</v>
      </c>
      <c r="J9" s="40">
        <v>285.8</v>
      </c>
      <c r="K9" s="40">
        <v>0</v>
      </c>
      <c r="L9" s="40">
        <v>0</v>
      </c>
      <c r="M9" s="40">
        <v>260.93599999999998</v>
      </c>
      <c r="N9" s="40">
        <v>0.67</v>
      </c>
      <c r="O9" s="40">
        <v>102</v>
      </c>
      <c r="P9" s="40">
        <v>63</v>
      </c>
      <c r="Q9" s="40">
        <v>40</v>
      </c>
      <c r="R9" s="40">
        <v>0</v>
      </c>
      <c r="S9" s="40">
        <v>0</v>
      </c>
      <c r="U9" s="40">
        <f t="shared" si="4"/>
        <v>37.963999999999999</v>
      </c>
      <c r="V9" s="40">
        <f t="shared" si="4"/>
        <v>21.664000000000044</v>
      </c>
      <c r="W9" s="40">
        <f t="shared" si="5"/>
        <v>24.864000000000033</v>
      </c>
      <c r="X9" s="40">
        <v>0</v>
      </c>
      <c r="Y9" s="40">
        <v>0</v>
      </c>
    </row>
    <row r="10" spans="1:25" ht="15.75" customHeight="1" x14ac:dyDescent="0.15">
      <c r="A10" s="132">
        <v>44555</v>
      </c>
      <c r="C10" s="40" t="s">
        <v>11</v>
      </c>
      <c r="D10" s="40" t="s">
        <v>29</v>
      </c>
      <c r="E10" s="40">
        <f t="shared" si="0"/>
        <v>6.9010000000000105</v>
      </c>
      <c r="F10" s="40">
        <f t="shared" si="1"/>
        <v>48</v>
      </c>
      <c r="G10" s="40">
        <f t="shared" si="2"/>
        <v>270.5</v>
      </c>
      <c r="H10" s="40">
        <v>270.5</v>
      </c>
      <c r="I10" s="40">
        <v>0</v>
      </c>
      <c r="J10" s="40">
        <v>265.8</v>
      </c>
      <c r="K10" s="40">
        <v>0</v>
      </c>
      <c r="L10" s="40">
        <v>0</v>
      </c>
      <c r="M10" s="40">
        <v>263.59899999999999</v>
      </c>
      <c r="N10" s="40">
        <v>0.67500000000000004</v>
      </c>
      <c r="O10" s="40">
        <v>30</v>
      </c>
      <c r="P10" s="40">
        <v>0</v>
      </c>
      <c r="Q10" s="40">
        <v>18</v>
      </c>
      <c r="R10" s="40">
        <v>0</v>
      </c>
      <c r="S10" s="40">
        <v>0</v>
      </c>
      <c r="U10" s="40">
        <f t="shared" ref="U10:U15" si="6">H10-$M10</f>
        <v>6.9010000000000105</v>
      </c>
      <c r="V10" s="40">
        <v>0</v>
      </c>
      <c r="W10" s="40">
        <f t="shared" si="5"/>
        <v>2.2010000000000218</v>
      </c>
      <c r="X10" s="40">
        <v>0</v>
      </c>
      <c r="Y10" s="40">
        <v>0</v>
      </c>
    </row>
    <row r="11" spans="1:25" ht="15.75" customHeight="1" x14ac:dyDescent="0.15">
      <c r="A11" s="132">
        <v>44548</v>
      </c>
      <c r="C11" s="40" t="s">
        <v>11</v>
      </c>
      <c r="D11" s="40" t="s">
        <v>29</v>
      </c>
      <c r="E11" s="40">
        <f t="shared" si="0"/>
        <v>21.406999999999982</v>
      </c>
      <c r="F11" s="40">
        <f t="shared" si="1"/>
        <v>31</v>
      </c>
      <c r="G11" s="40">
        <f t="shared" si="2"/>
        <v>284</v>
      </c>
      <c r="H11" s="40">
        <v>284</v>
      </c>
      <c r="I11" s="40">
        <v>268.5</v>
      </c>
      <c r="J11" s="40">
        <v>264.2</v>
      </c>
      <c r="K11" s="40">
        <v>0</v>
      </c>
      <c r="L11" s="40">
        <v>0</v>
      </c>
      <c r="M11" s="40">
        <v>262.59300000000002</v>
      </c>
      <c r="N11" s="40">
        <v>0.91300000000000003</v>
      </c>
      <c r="O11" s="40">
        <v>29</v>
      </c>
      <c r="P11" s="40">
        <v>2</v>
      </c>
      <c r="Q11" s="40">
        <v>0</v>
      </c>
      <c r="R11" s="40">
        <v>0</v>
      </c>
      <c r="S11" s="40">
        <v>0</v>
      </c>
      <c r="U11" s="40">
        <f t="shared" si="6"/>
        <v>21.406999999999982</v>
      </c>
      <c r="V11" s="40">
        <f>I11-$M11</f>
        <v>5.9069999999999823</v>
      </c>
      <c r="W11" s="40">
        <f t="shared" si="5"/>
        <v>1.6069999999999709</v>
      </c>
      <c r="X11" s="40">
        <v>0</v>
      </c>
      <c r="Y11" s="40">
        <v>0</v>
      </c>
    </row>
    <row r="12" spans="1:25" ht="15.75" customHeight="1" x14ac:dyDescent="0.15">
      <c r="A12" s="132">
        <v>44523</v>
      </c>
      <c r="C12" s="40" t="s">
        <v>11</v>
      </c>
      <c r="E12" s="40">
        <f t="shared" si="0"/>
        <v>21.565999999999974</v>
      </c>
      <c r="F12" s="40">
        <f t="shared" si="1"/>
        <v>128</v>
      </c>
      <c r="G12" s="40">
        <f t="shared" si="2"/>
        <v>289.39999999999998</v>
      </c>
      <c r="H12" s="40">
        <v>289.39999999999998</v>
      </c>
      <c r="I12" s="40">
        <v>287.7</v>
      </c>
      <c r="J12" s="40">
        <v>278.3</v>
      </c>
      <c r="K12" s="40">
        <v>0</v>
      </c>
      <c r="L12" s="40">
        <v>0</v>
      </c>
      <c r="M12" s="40">
        <v>267.834</v>
      </c>
      <c r="N12" s="40">
        <v>0.7</v>
      </c>
      <c r="O12" s="40">
        <v>71</v>
      </c>
      <c r="P12" s="40">
        <v>41</v>
      </c>
      <c r="Q12" s="40">
        <v>16</v>
      </c>
      <c r="R12" s="40">
        <v>0</v>
      </c>
      <c r="S12" s="40">
        <v>0</v>
      </c>
      <c r="U12" s="40">
        <f t="shared" si="6"/>
        <v>21.565999999999974</v>
      </c>
      <c r="V12" s="40">
        <f>I12-$M12</f>
        <v>19.865999999999985</v>
      </c>
      <c r="W12" s="40">
        <f t="shared" si="5"/>
        <v>10.466000000000008</v>
      </c>
      <c r="X12" s="40">
        <v>0</v>
      </c>
      <c r="Y12" s="40">
        <v>0</v>
      </c>
    </row>
    <row r="13" spans="1:25" ht="15.75" customHeight="1" x14ac:dyDescent="0.15">
      <c r="A13" s="132">
        <v>44468</v>
      </c>
      <c r="C13" s="40" t="s">
        <v>11</v>
      </c>
      <c r="E13" s="40">
        <f t="shared" si="0"/>
        <v>42.006000000000029</v>
      </c>
      <c r="F13" s="40">
        <f t="shared" si="1"/>
        <v>125</v>
      </c>
      <c r="G13" s="40">
        <f t="shared" si="2"/>
        <v>313.8</v>
      </c>
      <c r="H13" s="40">
        <v>313.8</v>
      </c>
      <c r="I13" s="40">
        <v>297.8</v>
      </c>
      <c r="J13" s="40">
        <v>289.89999999999998</v>
      </c>
      <c r="K13" s="40">
        <v>0</v>
      </c>
      <c r="L13" s="40">
        <v>0</v>
      </c>
      <c r="M13" s="40">
        <v>271.79399999999998</v>
      </c>
      <c r="N13" s="40">
        <v>0.501</v>
      </c>
      <c r="O13" s="40">
        <v>66</v>
      </c>
      <c r="P13" s="40">
        <v>40</v>
      </c>
      <c r="Q13" s="40">
        <v>19</v>
      </c>
      <c r="R13" s="40">
        <v>0</v>
      </c>
      <c r="S13" s="40">
        <v>0</v>
      </c>
      <c r="U13" s="40">
        <f t="shared" si="6"/>
        <v>42.006000000000029</v>
      </c>
      <c r="V13" s="40">
        <f>I13-$M13</f>
        <v>26.006000000000029</v>
      </c>
      <c r="W13" s="40">
        <f t="shared" si="5"/>
        <v>18.105999999999995</v>
      </c>
      <c r="X13" s="40">
        <v>0</v>
      </c>
      <c r="Y13" s="40">
        <v>0</v>
      </c>
    </row>
    <row r="14" spans="1:25" ht="15.75" customHeight="1" x14ac:dyDescent="0.15">
      <c r="A14" s="132">
        <v>44459</v>
      </c>
      <c r="C14" s="40" t="s">
        <v>11</v>
      </c>
      <c r="E14" s="40">
        <f t="shared" si="0"/>
        <v>26.396000000000015</v>
      </c>
      <c r="F14" s="40">
        <f t="shared" si="1"/>
        <v>108</v>
      </c>
      <c r="G14" s="40">
        <f t="shared" si="2"/>
        <v>304.5</v>
      </c>
      <c r="H14" s="40">
        <v>304.5</v>
      </c>
      <c r="I14" s="40">
        <v>299</v>
      </c>
      <c r="J14" s="40">
        <v>285.89999999999998</v>
      </c>
      <c r="K14" s="40">
        <v>0</v>
      </c>
      <c r="L14" s="40">
        <v>0</v>
      </c>
      <c r="M14" s="40">
        <v>278.10399999999998</v>
      </c>
      <c r="N14" s="40">
        <v>0.52800000000000002</v>
      </c>
      <c r="O14" s="40">
        <v>58</v>
      </c>
      <c r="P14" s="40">
        <v>31</v>
      </c>
      <c r="Q14" s="40">
        <v>19</v>
      </c>
      <c r="R14" s="40">
        <v>0</v>
      </c>
      <c r="S14" s="40">
        <v>0</v>
      </c>
      <c r="U14" s="40">
        <f t="shared" si="6"/>
        <v>26.396000000000015</v>
      </c>
      <c r="V14" s="40">
        <f>I14-$M14</f>
        <v>20.896000000000015</v>
      </c>
      <c r="W14" s="40">
        <f t="shared" si="5"/>
        <v>7.7959999999999923</v>
      </c>
      <c r="X14" s="40">
        <v>0</v>
      </c>
      <c r="Y14" s="40">
        <v>0</v>
      </c>
    </row>
    <row r="15" spans="1:25" ht="15.75" customHeight="1" x14ac:dyDescent="0.15">
      <c r="A15" s="132">
        <v>44452</v>
      </c>
      <c r="C15" s="40" t="s">
        <v>11</v>
      </c>
      <c r="E15" s="40">
        <f t="shared" si="0"/>
        <v>38.73599999999999</v>
      </c>
      <c r="F15" s="40">
        <f t="shared" si="1"/>
        <v>465</v>
      </c>
      <c r="G15" s="40">
        <f t="shared" si="2"/>
        <v>311.89999999999998</v>
      </c>
      <c r="H15" s="40">
        <v>311.89999999999998</v>
      </c>
      <c r="I15" s="40">
        <v>299.39999999999998</v>
      </c>
      <c r="J15" s="40">
        <v>283.89999999999998</v>
      </c>
      <c r="K15" s="40">
        <v>302.89999999999998</v>
      </c>
      <c r="L15" s="40">
        <v>0</v>
      </c>
      <c r="M15" s="40">
        <v>273.16399999999999</v>
      </c>
      <c r="N15" s="40">
        <v>0.71799999999999997</v>
      </c>
      <c r="O15" s="40">
        <v>63</v>
      </c>
      <c r="P15" s="40">
        <v>68</v>
      </c>
      <c r="Q15" s="40">
        <v>19</v>
      </c>
      <c r="R15" s="40">
        <v>315</v>
      </c>
      <c r="S15" s="40">
        <v>0</v>
      </c>
      <c r="U15" s="40">
        <f t="shared" si="6"/>
        <v>38.73599999999999</v>
      </c>
      <c r="V15" s="40">
        <f>I15-$M15</f>
        <v>26.23599999999999</v>
      </c>
      <c r="W15" s="40">
        <f t="shared" si="5"/>
        <v>10.73599999999999</v>
      </c>
      <c r="X15" s="40">
        <v>0</v>
      </c>
      <c r="Y15" s="40">
        <v>0</v>
      </c>
    </row>
    <row r="16" spans="1:25" ht="15.75" customHeight="1" x14ac:dyDescent="0.15">
      <c r="A16" s="132">
        <v>44436</v>
      </c>
      <c r="C16" s="40" t="s">
        <v>11</v>
      </c>
      <c r="E16" s="40">
        <f t="shared" si="0"/>
        <v>11.156999999999982</v>
      </c>
      <c r="F16" s="40">
        <v>43</v>
      </c>
      <c r="G16" s="40">
        <v>291.2</v>
      </c>
      <c r="H16" s="40"/>
      <c r="I16" s="40"/>
      <c r="J16" s="40"/>
      <c r="K16" s="40"/>
      <c r="L16" s="40"/>
      <c r="M16" s="40">
        <v>280.04300000000001</v>
      </c>
      <c r="N16" s="40">
        <v>0.75</v>
      </c>
      <c r="O16" s="40"/>
      <c r="P16" s="40"/>
      <c r="Q16" s="40"/>
      <c r="R16" s="40">
        <v>0</v>
      </c>
      <c r="S16" s="40">
        <v>0</v>
      </c>
      <c r="U16" s="40">
        <v>0</v>
      </c>
      <c r="V16" s="40">
        <v>0</v>
      </c>
      <c r="W16" s="40">
        <v>0</v>
      </c>
      <c r="X16" s="40">
        <v>0</v>
      </c>
      <c r="Y16" s="40">
        <v>0</v>
      </c>
    </row>
    <row r="17" spans="1:25" ht="15.75" customHeight="1" x14ac:dyDescent="0.15">
      <c r="A17" s="132">
        <v>44427</v>
      </c>
      <c r="C17" s="40" t="s">
        <v>11</v>
      </c>
      <c r="E17" s="40">
        <f t="shared" si="0"/>
        <v>32.52800000000002</v>
      </c>
      <c r="F17" s="40">
        <f t="shared" ref="F17:F23" si="7">SUM(O17:S17)</f>
        <v>92</v>
      </c>
      <c r="G17" s="40">
        <f t="shared" ref="G17:G23" si="8">MAX(H17:J17)</f>
        <v>312.5</v>
      </c>
      <c r="H17" s="40">
        <v>312.5</v>
      </c>
      <c r="I17" s="40">
        <v>300.10000000000002</v>
      </c>
      <c r="J17" s="40">
        <v>298.5</v>
      </c>
      <c r="K17" s="40">
        <v>0</v>
      </c>
      <c r="L17" s="40">
        <v>0</v>
      </c>
      <c r="M17" s="40">
        <v>279.97199999999998</v>
      </c>
      <c r="N17" s="40">
        <v>0.90600000000000003</v>
      </c>
      <c r="O17" s="40">
        <v>58</v>
      </c>
      <c r="P17" s="40">
        <v>24</v>
      </c>
      <c r="Q17" s="40">
        <v>10</v>
      </c>
      <c r="R17" s="40">
        <v>0</v>
      </c>
      <c r="S17" s="40">
        <v>0</v>
      </c>
      <c r="U17" s="40">
        <f t="shared" ref="U17:W23" si="9">H17-$M17</f>
        <v>32.52800000000002</v>
      </c>
      <c r="V17" s="40">
        <f t="shared" si="9"/>
        <v>20.128000000000043</v>
      </c>
      <c r="W17" s="40">
        <f t="shared" si="9"/>
        <v>18.52800000000002</v>
      </c>
      <c r="X17" s="40">
        <v>0</v>
      </c>
      <c r="Y17" s="40">
        <v>0</v>
      </c>
    </row>
    <row r="18" spans="1:25" ht="15.75" customHeight="1" x14ac:dyDescent="0.15">
      <c r="A18" s="132">
        <v>44420</v>
      </c>
      <c r="C18" s="40" t="s">
        <v>11</v>
      </c>
      <c r="E18" s="40">
        <f t="shared" si="0"/>
        <v>45.986000000000047</v>
      </c>
      <c r="F18" s="40">
        <f t="shared" si="7"/>
        <v>89</v>
      </c>
      <c r="G18" s="40">
        <f t="shared" si="8"/>
        <v>331.1</v>
      </c>
      <c r="H18" s="40">
        <v>331.1</v>
      </c>
      <c r="I18" s="40">
        <v>311.3</v>
      </c>
      <c r="J18" s="40">
        <v>299.7</v>
      </c>
      <c r="K18" s="40">
        <v>0</v>
      </c>
      <c r="L18" s="40">
        <v>0</v>
      </c>
      <c r="M18" s="40">
        <v>285.11399999999998</v>
      </c>
      <c r="N18" s="40">
        <v>0.89200000000000002</v>
      </c>
      <c r="O18" s="40">
        <v>64</v>
      </c>
      <c r="P18" s="40">
        <v>17</v>
      </c>
      <c r="Q18" s="40">
        <v>8</v>
      </c>
      <c r="R18" s="40">
        <v>0</v>
      </c>
      <c r="S18" s="40">
        <v>0</v>
      </c>
      <c r="U18" s="40">
        <f t="shared" si="9"/>
        <v>45.986000000000047</v>
      </c>
      <c r="V18" s="40">
        <f t="shared" si="9"/>
        <v>26.186000000000035</v>
      </c>
      <c r="W18" s="40">
        <f t="shared" si="9"/>
        <v>14.586000000000013</v>
      </c>
      <c r="X18" s="40">
        <v>0</v>
      </c>
      <c r="Y18" s="40">
        <v>0</v>
      </c>
    </row>
    <row r="19" spans="1:25" ht="15.75" customHeight="1" x14ac:dyDescent="0.15">
      <c r="A19" s="132">
        <v>44411</v>
      </c>
      <c r="C19" s="40" t="s">
        <v>11</v>
      </c>
      <c r="E19" s="40">
        <f t="shared" si="0"/>
        <v>38.35899999999998</v>
      </c>
      <c r="F19" s="40">
        <f t="shared" si="7"/>
        <v>443</v>
      </c>
      <c r="G19" s="40">
        <f t="shared" si="8"/>
        <v>326.39999999999998</v>
      </c>
      <c r="H19" s="40">
        <v>326.39999999999998</v>
      </c>
      <c r="I19" s="40">
        <v>308.2</v>
      </c>
      <c r="J19" s="40">
        <v>292.8</v>
      </c>
      <c r="K19" s="40">
        <v>311.3</v>
      </c>
      <c r="L19" s="40">
        <v>315.10000000000002</v>
      </c>
      <c r="M19" s="40">
        <v>288.041</v>
      </c>
      <c r="N19" s="40">
        <v>0.879</v>
      </c>
      <c r="O19" s="40">
        <v>52</v>
      </c>
      <c r="P19" s="40">
        <v>14</v>
      </c>
      <c r="Q19" s="40">
        <v>3</v>
      </c>
      <c r="R19" s="40">
        <v>348</v>
      </c>
      <c r="S19" s="40">
        <v>26</v>
      </c>
      <c r="U19" s="40">
        <f t="shared" si="9"/>
        <v>38.35899999999998</v>
      </c>
      <c r="V19" s="40">
        <f t="shared" si="9"/>
        <v>20.158999999999992</v>
      </c>
      <c r="W19" s="40">
        <f t="shared" si="9"/>
        <v>4.7590000000000146</v>
      </c>
      <c r="X19" s="40">
        <f>K19-$M19</f>
        <v>23.259000000000015</v>
      </c>
      <c r="Y19" s="40">
        <f>L19-$M19</f>
        <v>27.059000000000026</v>
      </c>
    </row>
    <row r="20" spans="1:25" ht="15.75" customHeight="1" x14ac:dyDescent="0.15">
      <c r="A20" s="132">
        <v>44404</v>
      </c>
      <c r="C20" s="40" t="s">
        <v>11</v>
      </c>
      <c r="E20" s="40">
        <f t="shared" si="0"/>
        <v>44.05400000000003</v>
      </c>
      <c r="F20" s="40">
        <f t="shared" si="7"/>
        <v>94</v>
      </c>
      <c r="G20" s="40">
        <f t="shared" si="8"/>
        <v>325.8</v>
      </c>
      <c r="H20" s="40">
        <v>325.8</v>
      </c>
      <c r="I20" s="40">
        <v>303</v>
      </c>
      <c r="J20" s="40">
        <v>304.10000000000002</v>
      </c>
      <c r="K20" s="40">
        <v>0</v>
      </c>
      <c r="L20" s="40">
        <v>0</v>
      </c>
      <c r="M20" s="40">
        <v>281.74599999999998</v>
      </c>
      <c r="N20" s="40">
        <v>0.55200000000000005</v>
      </c>
      <c r="O20" s="40">
        <v>55</v>
      </c>
      <c r="P20" s="40">
        <v>25</v>
      </c>
      <c r="Q20" s="40">
        <v>14</v>
      </c>
      <c r="R20" s="40">
        <v>0</v>
      </c>
      <c r="S20" s="40">
        <v>0</v>
      </c>
      <c r="U20" s="40">
        <f t="shared" si="9"/>
        <v>44.05400000000003</v>
      </c>
      <c r="V20" s="40">
        <f t="shared" si="9"/>
        <v>21.254000000000019</v>
      </c>
      <c r="W20" s="40">
        <f t="shared" si="9"/>
        <v>22.354000000000042</v>
      </c>
      <c r="X20" s="40">
        <v>0</v>
      </c>
      <c r="Y20" s="40">
        <v>0</v>
      </c>
    </row>
    <row r="21" spans="1:25" ht="15.75" customHeight="1" x14ac:dyDescent="0.15">
      <c r="A21" s="132">
        <v>44388</v>
      </c>
      <c r="C21" s="40" t="s">
        <v>11</v>
      </c>
      <c r="E21" s="40">
        <f t="shared" si="0"/>
        <v>62.01400000000001</v>
      </c>
      <c r="F21" s="40">
        <f t="shared" si="7"/>
        <v>115</v>
      </c>
      <c r="G21" s="40">
        <f t="shared" si="8"/>
        <v>340.5</v>
      </c>
      <c r="H21" s="40">
        <v>340.5</v>
      </c>
      <c r="I21" s="40">
        <v>305.3</v>
      </c>
      <c r="J21" s="40">
        <v>286.8</v>
      </c>
      <c r="K21" s="40">
        <v>0</v>
      </c>
      <c r="L21" s="40">
        <v>0</v>
      </c>
      <c r="M21" s="40">
        <v>278.48599999999999</v>
      </c>
      <c r="N21" s="40">
        <v>0.83399999999999996</v>
      </c>
      <c r="O21" s="40">
        <v>61</v>
      </c>
      <c r="P21" s="40">
        <v>35</v>
      </c>
      <c r="Q21" s="40">
        <v>19</v>
      </c>
      <c r="R21" s="40">
        <v>0</v>
      </c>
      <c r="S21" s="40">
        <v>0</v>
      </c>
      <c r="U21" s="40">
        <f t="shared" si="9"/>
        <v>62.01400000000001</v>
      </c>
      <c r="V21" s="40">
        <f t="shared" si="9"/>
        <v>26.814000000000021</v>
      </c>
      <c r="W21" s="40">
        <f t="shared" si="9"/>
        <v>8.3140000000000214</v>
      </c>
      <c r="X21" s="40">
        <v>0</v>
      </c>
      <c r="Y21" s="40">
        <v>0</v>
      </c>
    </row>
    <row r="22" spans="1:25" ht="15.75" customHeight="1" x14ac:dyDescent="0.15">
      <c r="A22" s="132">
        <v>44372</v>
      </c>
      <c r="C22" s="40" t="s">
        <v>11</v>
      </c>
      <c r="E22" s="40">
        <v>120</v>
      </c>
      <c r="F22" s="40">
        <f t="shared" si="7"/>
        <v>292</v>
      </c>
      <c r="G22" s="40">
        <f t="shared" si="8"/>
        <v>402.46899999999999</v>
      </c>
      <c r="H22" s="40">
        <f>120+M22</f>
        <v>402.46899999999999</v>
      </c>
      <c r="I22" s="40">
        <v>304.3</v>
      </c>
      <c r="J22" s="40">
        <v>303</v>
      </c>
      <c r="K22" s="40">
        <v>0</v>
      </c>
      <c r="L22" s="40">
        <v>0</v>
      </c>
      <c r="M22" s="40">
        <v>282.46899999999999</v>
      </c>
      <c r="N22" s="40">
        <v>0.875</v>
      </c>
      <c r="O22" s="40">
        <v>238</v>
      </c>
      <c r="P22" s="40">
        <v>42</v>
      </c>
      <c r="Q22" s="40">
        <v>12</v>
      </c>
      <c r="R22" s="40">
        <v>0</v>
      </c>
      <c r="S22" s="40">
        <v>0</v>
      </c>
      <c r="U22" s="40">
        <f t="shared" si="9"/>
        <v>120</v>
      </c>
      <c r="V22" s="40">
        <f t="shared" si="9"/>
        <v>21.831000000000017</v>
      </c>
      <c r="W22" s="40">
        <f t="shared" si="9"/>
        <v>20.531000000000006</v>
      </c>
      <c r="X22" s="40">
        <v>0</v>
      </c>
      <c r="Y22" s="40">
        <v>0</v>
      </c>
    </row>
    <row r="23" spans="1:25" ht="15.75" customHeight="1" x14ac:dyDescent="0.15">
      <c r="A23" s="132">
        <v>44363</v>
      </c>
      <c r="C23" s="40" t="s">
        <v>11</v>
      </c>
      <c r="E23" s="40">
        <v>120</v>
      </c>
      <c r="F23" s="40">
        <f t="shared" si="7"/>
        <v>204</v>
      </c>
      <c r="G23" s="40">
        <f t="shared" si="8"/>
        <v>395.81599999999997</v>
      </c>
      <c r="H23" s="40">
        <f>120+M23</f>
        <v>395.81599999999997</v>
      </c>
      <c r="I23" s="40">
        <v>301.60000000000002</v>
      </c>
      <c r="J23" s="40">
        <v>308</v>
      </c>
      <c r="K23" s="40">
        <v>0</v>
      </c>
      <c r="L23" s="40">
        <v>0</v>
      </c>
      <c r="M23" s="40">
        <v>275.81599999999997</v>
      </c>
      <c r="N23" s="40">
        <v>0.71099999999999997</v>
      </c>
      <c r="O23" s="40">
        <v>138</v>
      </c>
      <c r="P23" s="40">
        <v>48</v>
      </c>
      <c r="Q23" s="40">
        <v>18</v>
      </c>
      <c r="R23" s="40">
        <v>0</v>
      </c>
      <c r="S23" s="40">
        <v>0</v>
      </c>
      <c r="U23" s="40">
        <f t="shared" si="9"/>
        <v>120</v>
      </c>
      <c r="V23" s="40">
        <f t="shared" si="9"/>
        <v>25.784000000000049</v>
      </c>
      <c r="W23" s="40">
        <f t="shared" si="9"/>
        <v>32.184000000000026</v>
      </c>
      <c r="X23" s="40">
        <v>0</v>
      </c>
      <c r="Y23" s="40">
        <v>0</v>
      </c>
    </row>
    <row r="24" spans="1:25" ht="15.75" customHeight="1" x14ac:dyDescent="0.15">
      <c r="A24" s="132">
        <v>44347</v>
      </c>
      <c r="C24" s="40" t="s">
        <v>11</v>
      </c>
      <c r="E24" s="40">
        <f>G24-M24</f>
        <v>50.534999999999968</v>
      </c>
      <c r="F24" s="40">
        <v>66</v>
      </c>
      <c r="G24" s="40">
        <v>323.7</v>
      </c>
      <c r="H24" s="40"/>
      <c r="I24" s="40"/>
      <c r="J24" s="40"/>
      <c r="K24" s="40"/>
      <c r="L24" s="40"/>
      <c r="M24" s="40">
        <v>273.16500000000002</v>
      </c>
      <c r="N24" s="40">
        <v>0.51600000000000001</v>
      </c>
      <c r="O24" s="40"/>
      <c r="P24" s="40"/>
      <c r="Q24" s="40"/>
      <c r="R24" s="40"/>
      <c r="S24" s="40"/>
      <c r="T24" s="40"/>
      <c r="U24" s="40">
        <v>0</v>
      </c>
      <c r="V24" s="40">
        <v>0</v>
      </c>
      <c r="W24" s="40">
        <v>0</v>
      </c>
      <c r="X24" s="40">
        <v>0</v>
      </c>
      <c r="Y24" s="40">
        <v>0</v>
      </c>
    </row>
    <row r="25" spans="1:25" ht="15.75" customHeight="1" x14ac:dyDescent="0.15">
      <c r="A25" s="132">
        <v>44340</v>
      </c>
      <c r="C25" s="40" t="s">
        <v>11</v>
      </c>
      <c r="E25" s="40">
        <f>MAX(H25:L25)-M25</f>
        <v>120</v>
      </c>
      <c r="F25" s="40">
        <f t="shared" ref="F25:F35" si="10">SUM(O25:S25)</f>
        <v>232</v>
      </c>
      <c r="G25" s="40">
        <f t="shared" ref="G25:G35" si="11">MAX(H25:J25)</f>
        <v>401.36399999999998</v>
      </c>
      <c r="H25" s="40">
        <f>120+M25</f>
        <v>401.36399999999998</v>
      </c>
      <c r="I25" s="40">
        <v>303</v>
      </c>
      <c r="J25" s="40">
        <v>304.5</v>
      </c>
      <c r="K25" s="40">
        <v>0</v>
      </c>
      <c r="L25" s="40">
        <v>0</v>
      </c>
      <c r="M25" s="40">
        <v>281.36399999999998</v>
      </c>
      <c r="N25" s="40">
        <v>2.129</v>
      </c>
      <c r="O25" s="40">
        <v>196</v>
      </c>
      <c r="P25" s="40">
        <v>21</v>
      </c>
      <c r="Q25" s="40">
        <v>15</v>
      </c>
      <c r="R25" s="40">
        <v>0</v>
      </c>
      <c r="S25" s="40">
        <v>0</v>
      </c>
      <c r="T25" s="40" t="s">
        <v>246</v>
      </c>
      <c r="U25" s="40">
        <f t="shared" ref="U25:W30" si="12">H25-$M25</f>
        <v>120</v>
      </c>
      <c r="V25" s="40">
        <f t="shared" si="12"/>
        <v>21.636000000000024</v>
      </c>
      <c r="W25" s="40">
        <f t="shared" si="12"/>
        <v>23.136000000000024</v>
      </c>
      <c r="X25" s="40">
        <v>0</v>
      </c>
      <c r="Y25" s="40">
        <v>0</v>
      </c>
    </row>
    <row r="26" spans="1:25" ht="15.75" customHeight="1" x14ac:dyDescent="0.15">
      <c r="A26" s="132">
        <v>44324</v>
      </c>
      <c r="C26" s="40" t="s">
        <v>11</v>
      </c>
      <c r="E26" s="40">
        <f>G26-M26</f>
        <v>57.922000000000025</v>
      </c>
      <c r="F26" s="40">
        <f t="shared" si="10"/>
        <v>206</v>
      </c>
      <c r="G26" s="40">
        <f t="shared" si="11"/>
        <v>329.8</v>
      </c>
      <c r="H26" s="40">
        <v>329.8</v>
      </c>
      <c r="I26" s="40">
        <v>302</v>
      </c>
      <c r="J26" s="40">
        <v>291.39999999999998</v>
      </c>
      <c r="K26" s="40">
        <v>0</v>
      </c>
      <c r="L26" s="40">
        <v>0</v>
      </c>
      <c r="M26" s="40">
        <v>271.87799999999999</v>
      </c>
      <c r="N26" s="40">
        <v>0.55200000000000005</v>
      </c>
      <c r="O26" s="40">
        <v>104</v>
      </c>
      <c r="P26" s="40">
        <v>68</v>
      </c>
      <c r="Q26" s="40">
        <v>34</v>
      </c>
      <c r="R26" s="40">
        <v>0</v>
      </c>
      <c r="S26" s="40">
        <v>0</v>
      </c>
      <c r="T26" s="40"/>
      <c r="U26" s="40">
        <f t="shared" si="12"/>
        <v>57.922000000000025</v>
      </c>
      <c r="V26" s="40">
        <f t="shared" si="12"/>
        <v>30.122000000000014</v>
      </c>
      <c r="W26" s="40">
        <f t="shared" si="12"/>
        <v>19.521999999999991</v>
      </c>
      <c r="X26" s="40">
        <v>0</v>
      </c>
      <c r="Y26" s="40">
        <v>0</v>
      </c>
    </row>
    <row r="27" spans="1:25" ht="15.75" customHeight="1" x14ac:dyDescent="0.15">
      <c r="A27" s="132">
        <v>44299</v>
      </c>
      <c r="C27" s="40" t="s">
        <v>11</v>
      </c>
      <c r="E27" s="40">
        <f>G27-M27</f>
        <v>28.488999999999976</v>
      </c>
      <c r="F27" s="40">
        <f t="shared" si="10"/>
        <v>149</v>
      </c>
      <c r="G27" s="40">
        <f t="shared" si="11"/>
        <v>294.89999999999998</v>
      </c>
      <c r="H27" s="40">
        <v>290.7</v>
      </c>
      <c r="I27" s="40">
        <v>294.89999999999998</v>
      </c>
      <c r="J27" s="40">
        <v>281.60000000000002</v>
      </c>
      <c r="K27" s="40">
        <v>0</v>
      </c>
      <c r="L27" s="40">
        <v>0</v>
      </c>
      <c r="M27" s="40">
        <v>266.411</v>
      </c>
      <c r="N27" s="40">
        <v>0.88800000000000001</v>
      </c>
      <c r="O27" s="40">
        <v>82</v>
      </c>
      <c r="P27" s="40">
        <v>44</v>
      </c>
      <c r="Q27" s="40">
        <v>23</v>
      </c>
      <c r="R27" s="40">
        <v>0</v>
      </c>
      <c r="S27" s="40">
        <v>0</v>
      </c>
      <c r="T27" s="40"/>
      <c r="U27" s="40">
        <f t="shared" si="12"/>
        <v>24.288999999999987</v>
      </c>
      <c r="V27" s="40">
        <f t="shared" si="12"/>
        <v>28.488999999999976</v>
      </c>
      <c r="W27" s="40">
        <f t="shared" si="12"/>
        <v>15.189000000000021</v>
      </c>
      <c r="X27" s="40">
        <v>0</v>
      </c>
      <c r="Y27" s="40">
        <v>0</v>
      </c>
    </row>
    <row r="28" spans="1:25" ht="15.75" customHeight="1" x14ac:dyDescent="0.15">
      <c r="A28" s="132">
        <v>44292</v>
      </c>
      <c r="C28" s="40" t="s">
        <v>11</v>
      </c>
      <c r="E28" s="40">
        <f>G28-M28</f>
        <v>89.43199999999996</v>
      </c>
      <c r="F28" s="40">
        <f t="shared" si="10"/>
        <v>146</v>
      </c>
      <c r="G28" s="40">
        <f t="shared" si="11"/>
        <v>356.9</v>
      </c>
      <c r="H28" s="40">
        <v>356.9</v>
      </c>
      <c r="I28" s="40">
        <v>290.60000000000002</v>
      </c>
      <c r="J28" s="40">
        <v>275.2</v>
      </c>
      <c r="K28" s="40">
        <v>0</v>
      </c>
      <c r="L28" s="40">
        <v>0</v>
      </c>
      <c r="M28" s="40">
        <v>267.46800000000002</v>
      </c>
      <c r="N28" s="40">
        <v>0.999</v>
      </c>
      <c r="O28" s="40">
        <v>27</v>
      </c>
      <c r="P28" s="40">
        <v>49</v>
      </c>
      <c r="Q28" s="40">
        <v>70</v>
      </c>
      <c r="R28" s="40">
        <v>0</v>
      </c>
      <c r="S28" s="40">
        <v>0</v>
      </c>
      <c r="T28" s="40"/>
      <c r="U28" s="40">
        <f t="shared" si="12"/>
        <v>89.43199999999996</v>
      </c>
      <c r="V28" s="40">
        <f t="shared" si="12"/>
        <v>23.132000000000005</v>
      </c>
      <c r="W28" s="40">
        <f t="shared" si="12"/>
        <v>7.7319999999999709</v>
      </c>
      <c r="X28" s="40">
        <v>0</v>
      </c>
      <c r="Y28" s="40">
        <v>0</v>
      </c>
    </row>
    <row r="29" spans="1:25" ht="15.75" customHeight="1" x14ac:dyDescent="0.15">
      <c r="A29" s="132">
        <v>44267</v>
      </c>
      <c r="C29" s="40" t="s">
        <v>11</v>
      </c>
      <c r="E29" s="40">
        <v>120</v>
      </c>
      <c r="F29" s="40">
        <f t="shared" si="10"/>
        <v>94</v>
      </c>
      <c r="G29" s="40">
        <f t="shared" si="11"/>
        <v>391.54199999999997</v>
      </c>
      <c r="H29" s="40">
        <f>120+M29</f>
        <v>391.54199999999997</v>
      </c>
      <c r="I29" s="40">
        <v>311.60000000000002</v>
      </c>
      <c r="J29" s="40">
        <v>288.10000000000002</v>
      </c>
      <c r="K29" s="40">
        <v>0</v>
      </c>
      <c r="L29" s="40">
        <v>0</v>
      </c>
      <c r="M29" s="40">
        <v>271.54199999999997</v>
      </c>
      <c r="N29" s="40">
        <v>1.1719999999999999</v>
      </c>
      <c r="O29" s="40">
        <v>55</v>
      </c>
      <c r="P29" s="40">
        <v>22</v>
      </c>
      <c r="Q29" s="40">
        <v>17</v>
      </c>
      <c r="R29" s="40">
        <v>0</v>
      </c>
      <c r="S29" s="40">
        <v>0</v>
      </c>
      <c r="T29" s="40"/>
      <c r="U29" s="40">
        <f t="shared" si="12"/>
        <v>120</v>
      </c>
      <c r="V29" s="40">
        <f t="shared" si="12"/>
        <v>40.05800000000005</v>
      </c>
      <c r="W29" s="40">
        <f t="shared" si="12"/>
        <v>16.55800000000005</v>
      </c>
      <c r="X29" s="40">
        <v>0</v>
      </c>
      <c r="Y29" s="40">
        <v>0</v>
      </c>
    </row>
    <row r="30" spans="1:25" ht="15.75" customHeight="1" x14ac:dyDescent="0.15">
      <c r="A30" s="132">
        <v>44244</v>
      </c>
      <c r="C30" s="40" t="s">
        <v>11</v>
      </c>
      <c r="E30" s="40">
        <f>G30-M30</f>
        <v>88.870999999999981</v>
      </c>
      <c r="F30" s="40">
        <f t="shared" si="10"/>
        <v>231</v>
      </c>
      <c r="G30" s="40">
        <f t="shared" si="11"/>
        <v>354.2</v>
      </c>
      <c r="H30" s="40">
        <v>354.2</v>
      </c>
      <c r="I30" s="40">
        <v>321.8</v>
      </c>
      <c r="J30" s="40">
        <v>295.7</v>
      </c>
      <c r="K30" s="40">
        <v>0</v>
      </c>
      <c r="L30" s="40">
        <v>0</v>
      </c>
      <c r="M30" s="40">
        <v>265.32900000000001</v>
      </c>
      <c r="N30" s="40">
        <v>0.92700000000000005</v>
      </c>
      <c r="O30" s="40">
        <v>155</v>
      </c>
      <c r="P30" s="40">
        <v>50</v>
      </c>
      <c r="Q30" s="40">
        <v>26</v>
      </c>
      <c r="R30" s="40">
        <v>0</v>
      </c>
      <c r="S30" s="40">
        <v>0</v>
      </c>
      <c r="T30" s="40"/>
      <c r="U30" s="40">
        <f t="shared" si="12"/>
        <v>88.870999999999981</v>
      </c>
      <c r="V30" s="40">
        <f t="shared" si="12"/>
        <v>56.471000000000004</v>
      </c>
      <c r="W30" s="40">
        <f t="shared" si="12"/>
        <v>30.370999999999981</v>
      </c>
      <c r="X30" s="40">
        <v>0</v>
      </c>
      <c r="Y30" s="40">
        <v>0</v>
      </c>
    </row>
    <row r="31" spans="1:25" ht="15.75" customHeight="1" x14ac:dyDescent="0.15">
      <c r="A31" s="132">
        <v>44235</v>
      </c>
      <c r="C31" s="40" t="s">
        <v>11</v>
      </c>
      <c r="E31" s="40">
        <f>G31-M31</f>
        <v>101.55599999999998</v>
      </c>
      <c r="F31" s="40">
        <f t="shared" si="10"/>
        <v>67</v>
      </c>
      <c r="G31" s="40">
        <f t="shared" si="11"/>
        <v>367.9</v>
      </c>
      <c r="H31" s="40">
        <v>367.9</v>
      </c>
      <c r="I31" s="40">
        <v>331.2</v>
      </c>
      <c r="J31" s="40">
        <v>0</v>
      </c>
      <c r="K31" s="40">
        <v>0</v>
      </c>
      <c r="L31" s="40">
        <v>0</v>
      </c>
      <c r="M31" s="40">
        <v>266.34399999999999</v>
      </c>
      <c r="N31" s="40">
        <v>0.73</v>
      </c>
      <c r="O31" s="40">
        <v>39</v>
      </c>
      <c r="P31" s="40">
        <v>28</v>
      </c>
      <c r="Q31" s="40">
        <v>0</v>
      </c>
      <c r="R31" s="40">
        <v>0</v>
      </c>
      <c r="S31" s="40">
        <v>0</v>
      </c>
      <c r="T31" s="40"/>
      <c r="U31" s="40">
        <f t="shared" ref="U31:V35" si="13">H31-$M31</f>
        <v>101.55599999999998</v>
      </c>
      <c r="V31" s="40">
        <f t="shared" si="13"/>
        <v>64.855999999999995</v>
      </c>
      <c r="W31" s="40">
        <v>0</v>
      </c>
      <c r="X31" s="40">
        <v>0</v>
      </c>
      <c r="Y31" s="40">
        <v>0</v>
      </c>
    </row>
    <row r="32" spans="1:25" ht="15.75" customHeight="1" x14ac:dyDescent="0.15">
      <c r="A32" s="132">
        <v>44212</v>
      </c>
      <c r="C32" s="40" t="s">
        <v>11</v>
      </c>
      <c r="E32" s="40">
        <f>G32-M32</f>
        <v>104.161</v>
      </c>
      <c r="F32" s="40">
        <f t="shared" si="10"/>
        <v>57</v>
      </c>
      <c r="G32" s="40">
        <f t="shared" si="11"/>
        <v>370</v>
      </c>
      <c r="H32" s="40">
        <v>370</v>
      </c>
      <c r="I32" s="40">
        <v>355.1</v>
      </c>
      <c r="J32" s="40">
        <v>284.5</v>
      </c>
      <c r="K32" s="40">
        <v>0</v>
      </c>
      <c r="L32" s="40">
        <v>0</v>
      </c>
      <c r="M32" s="40">
        <v>265.839</v>
      </c>
      <c r="N32" s="40">
        <v>0.57699999999999996</v>
      </c>
      <c r="O32" s="40">
        <v>25</v>
      </c>
      <c r="P32" s="40">
        <v>23</v>
      </c>
      <c r="Q32" s="40">
        <v>9</v>
      </c>
      <c r="R32" s="40">
        <v>0</v>
      </c>
      <c r="S32" s="40">
        <v>0</v>
      </c>
      <c r="T32" s="40"/>
      <c r="U32" s="40">
        <f t="shared" si="13"/>
        <v>104.161</v>
      </c>
      <c r="V32" s="40">
        <f t="shared" si="13"/>
        <v>89.261000000000024</v>
      </c>
      <c r="W32" s="40">
        <f>J32-$M32</f>
        <v>18.661000000000001</v>
      </c>
      <c r="X32" s="40">
        <v>0</v>
      </c>
      <c r="Y32" s="40">
        <v>0</v>
      </c>
    </row>
    <row r="33" spans="1:25" ht="15.75" customHeight="1" x14ac:dyDescent="0.15">
      <c r="A33" s="132">
        <v>44196</v>
      </c>
      <c r="C33" s="40" t="s">
        <v>11</v>
      </c>
      <c r="E33" s="40">
        <v>120</v>
      </c>
      <c r="F33" s="40">
        <f t="shared" si="10"/>
        <v>127</v>
      </c>
      <c r="G33" s="40">
        <f t="shared" si="11"/>
        <v>381.76499999999999</v>
      </c>
      <c r="H33" s="40">
        <v>326.39999999999998</v>
      </c>
      <c r="I33" s="40">
        <f>120+M33</f>
        <v>381.76499999999999</v>
      </c>
      <c r="J33" s="40">
        <v>273.89999999999998</v>
      </c>
      <c r="K33" s="40">
        <v>0</v>
      </c>
      <c r="L33" s="40">
        <v>0</v>
      </c>
      <c r="M33" s="40">
        <v>261.76499999999999</v>
      </c>
      <c r="N33" s="40">
        <v>0.76100000000000001</v>
      </c>
      <c r="O33" s="40">
        <v>57</v>
      </c>
      <c r="P33" s="40">
        <v>49</v>
      </c>
      <c r="Q33" s="40">
        <v>21</v>
      </c>
      <c r="R33" s="40">
        <v>0</v>
      </c>
      <c r="S33" s="40">
        <v>0</v>
      </c>
      <c r="U33" s="40">
        <f t="shared" si="13"/>
        <v>64.634999999999991</v>
      </c>
      <c r="V33" s="40">
        <f t="shared" si="13"/>
        <v>120</v>
      </c>
      <c r="W33" s="40">
        <f>J33-$M33</f>
        <v>12.134999999999991</v>
      </c>
      <c r="X33" s="40">
        <v>0</v>
      </c>
      <c r="Y33" s="40">
        <v>0</v>
      </c>
    </row>
    <row r="34" spans="1:25" ht="15.75" customHeight="1" x14ac:dyDescent="0.15">
      <c r="A34" s="132">
        <v>44180</v>
      </c>
      <c r="C34" s="40" t="s">
        <v>11</v>
      </c>
      <c r="E34" s="40">
        <f t="shared" ref="E34:E48" si="14">G34-M34</f>
        <v>106.60599999999999</v>
      </c>
      <c r="F34" s="40">
        <f t="shared" si="10"/>
        <v>149</v>
      </c>
      <c r="G34" s="40">
        <f t="shared" si="11"/>
        <v>374.3</v>
      </c>
      <c r="H34" s="40">
        <v>374.3</v>
      </c>
      <c r="I34" s="40">
        <v>291.89999999999998</v>
      </c>
      <c r="J34" s="40">
        <v>292.2</v>
      </c>
      <c r="K34" s="40">
        <v>0</v>
      </c>
      <c r="L34" s="40">
        <v>0</v>
      </c>
      <c r="M34" s="40">
        <v>267.69400000000002</v>
      </c>
      <c r="N34" s="40">
        <v>1.0189999999999999</v>
      </c>
      <c r="O34" s="40">
        <v>61</v>
      </c>
      <c r="P34" s="40">
        <v>61</v>
      </c>
      <c r="Q34" s="40">
        <v>27</v>
      </c>
      <c r="R34" s="40">
        <v>0</v>
      </c>
      <c r="S34" s="40">
        <v>0</v>
      </c>
      <c r="U34" s="40">
        <f t="shared" si="13"/>
        <v>106.60599999999999</v>
      </c>
      <c r="V34" s="40">
        <f t="shared" si="13"/>
        <v>24.20599999999996</v>
      </c>
      <c r="W34" s="40">
        <f>J34-$M34</f>
        <v>24.505999999999972</v>
      </c>
      <c r="X34" s="40">
        <v>0</v>
      </c>
      <c r="Y34" s="40">
        <v>0</v>
      </c>
    </row>
    <row r="35" spans="1:25" ht="15.75" customHeight="1" x14ac:dyDescent="0.15">
      <c r="A35" s="132">
        <v>44164</v>
      </c>
      <c r="C35" s="40" t="s">
        <v>11</v>
      </c>
      <c r="E35" s="40">
        <f t="shared" si="14"/>
        <v>79.288000000000011</v>
      </c>
      <c r="F35" s="40">
        <f t="shared" si="10"/>
        <v>99</v>
      </c>
      <c r="G35" s="40">
        <f t="shared" si="11"/>
        <v>344</v>
      </c>
      <c r="H35" s="40">
        <v>344</v>
      </c>
      <c r="I35" s="40">
        <v>288.89999999999998</v>
      </c>
      <c r="J35" s="40">
        <v>302.3</v>
      </c>
      <c r="K35" s="40">
        <v>0</v>
      </c>
      <c r="L35" s="40">
        <v>0</v>
      </c>
      <c r="M35" s="40">
        <v>264.71199999999999</v>
      </c>
      <c r="N35" s="40">
        <v>1.4019999999999999</v>
      </c>
      <c r="O35" s="40">
        <v>44</v>
      </c>
      <c r="P35" s="40">
        <v>38</v>
      </c>
      <c r="Q35" s="40">
        <v>17</v>
      </c>
      <c r="R35" s="40">
        <v>0</v>
      </c>
      <c r="S35" s="40">
        <v>0</v>
      </c>
      <c r="U35" s="40">
        <f t="shared" si="13"/>
        <v>79.288000000000011</v>
      </c>
      <c r="V35" s="40">
        <f t="shared" si="13"/>
        <v>24.187999999999988</v>
      </c>
      <c r="W35" s="40">
        <f>J35-$M35</f>
        <v>37.588000000000022</v>
      </c>
      <c r="X35" s="40">
        <v>0</v>
      </c>
      <c r="Y35" s="40">
        <v>0</v>
      </c>
    </row>
    <row r="36" spans="1:25" ht="15.75" customHeight="1" x14ac:dyDescent="0.15">
      <c r="A36" s="132">
        <v>44148</v>
      </c>
      <c r="C36" s="40" t="s">
        <v>11</v>
      </c>
      <c r="E36" s="40">
        <f t="shared" si="14"/>
        <v>72.970000000000027</v>
      </c>
      <c r="F36" s="40">
        <v>33</v>
      </c>
      <c r="G36" s="40">
        <v>345</v>
      </c>
      <c r="H36" s="40"/>
      <c r="I36" s="40"/>
      <c r="J36" s="40"/>
      <c r="K36" s="40"/>
      <c r="L36" s="40"/>
      <c r="M36" s="40">
        <v>272.02999999999997</v>
      </c>
      <c r="N36" s="40">
        <v>0.60499999999999998</v>
      </c>
      <c r="O36" s="40"/>
      <c r="P36" s="40"/>
      <c r="Q36" s="40"/>
      <c r="R36" s="40"/>
      <c r="S36" s="40"/>
      <c r="U36" s="40">
        <v>0</v>
      </c>
      <c r="V36" s="40">
        <v>0</v>
      </c>
      <c r="W36" s="40">
        <v>0</v>
      </c>
      <c r="X36" s="40">
        <v>0</v>
      </c>
      <c r="Y36" s="40">
        <v>0</v>
      </c>
    </row>
    <row r="37" spans="1:25" ht="15.75" customHeight="1" x14ac:dyDescent="0.15">
      <c r="A37" s="132">
        <v>44139</v>
      </c>
      <c r="C37" s="40" t="s">
        <v>11</v>
      </c>
      <c r="E37" s="40">
        <f t="shared" si="14"/>
        <v>75.113</v>
      </c>
      <c r="F37" s="40">
        <f t="shared" ref="F37:F52" si="15">SUM(O37:S37)</f>
        <v>116</v>
      </c>
      <c r="G37" s="40">
        <f t="shared" ref="G37:G52" si="16">MAX(H37:J37)</f>
        <v>348.4</v>
      </c>
      <c r="H37" s="40">
        <v>348.4</v>
      </c>
      <c r="I37" s="40">
        <v>298.3</v>
      </c>
      <c r="J37" s="40">
        <v>318.7</v>
      </c>
      <c r="K37" s="40">
        <v>0</v>
      </c>
      <c r="L37" s="40">
        <v>0</v>
      </c>
      <c r="M37" s="40">
        <v>273.28699999999998</v>
      </c>
      <c r="N37" s="40">
        <v>0.72699999999999998</v>
      </c>
      <c r="O37" s="40">
        <v>49</v>
      </c>
      <c r="P37" s="40">
        <v>44</v>
      </c>
      <c r="Q37" s="40">
        <v>23</v>
      </c>
      <c r="R37" s="40">
        <v>0</v>
      </c>
      <c r="S37" s="40">
        <v>0</v>
      </c>
      <c r="U37" s="40">
        <f t="shared" ref="U37:U52" si="17">H37-$M37</f>
        <v>75.113</v>
      </c>
      <c r="V37" s="40">
        <f t="shared" ref="V37:V52" si="18">I37-$M37</f>
        <v>25.013000000000034</v>
      </c>
      <c r="W37" s="40">
        <f t="shared" ref="W37:W52" si="19">J37-$M37</f>
        <v>45.413000000000011</v>
      </c>
      <c r="X37" s="40">
        <v>0</v>
      </c>
      <c r="Y37" s="40">
        <v>0</v>
      </c>
    </row>
    <row r="38" spans="1:25" ht="15.75" customHeight="1" x14ac:dyDescent="0.15">
      <c r="A38" s="132">
        <v>44132</v>
      </c>
      <c r="C38" s="40" t="s">
        <v>11</v>
      </c>
      <c r="E38" s="40">
        <f t="shared" si="14"/>
        <v>47.788999999999987</v>
      </c>
      <c r="F38" s="40">
        <f t="shared" si="15"/>
        <v>102</v>
      </c>
      <c r="G38" s="40">
        <f t="shared" si="16"/>
        <v>318.5</v>
      </c>
      <c r="H38" s="40">
        <v>294.89999999999998</v>
      </c>
      <c r="I38" s="40">
        <v>289.39999999999998</v>
      </c>
      <c r="J38" s="40">
        <v>318.5</v>
      </c>
      <c r="K38" s="40">
        <v>0</v>
      </c>
      <c r="L38" s="40">
        <v>0</v>
      </c>
      <c r="M38" s="40">
        <v>270.71100000000001</v>
      </c>
      <c r="N38" s="40">
        <v>0.97799999999999998</v>
      </c>
      <c r="O38" s="40">
        <v>40</v>
      </c>
      <c r="P38" s="40">
        <v>43</v>
      </c>
      <c r="Q38" s="40">
        <v>19</v>
      </c>
      <c r="R38" s="40">
        <v>0</v>
      </c>
      <c r="S38" s="40">
        <v>0</v>
      </c>
      <c r="U38" s="40">
        <f t="shared" si="17"/>
        <v>24.188999999999965</v>
      </c>
      <c r="V38" s="40">
        <f t="shared" si="18"/>
        <v>18.688999999999965</v>
      </c>
      <c r="W38" s="40">
        <f t="shared" si="19"/>
        <v>47.788999999999987</v>
      </c>
      <c r="X38" s="40">
        <v>0</v>
      </c>
      <c r="Y38" s="40">
        <v>0</v>
      </c>
    </row>
    <row r="39" spans="1:25" ht="15.75" customHeight="1" x14ac:dyDescent="0.15">
      <c r="A39" s="132">
        <v>44100</v>
      </c>
      <c r="C39" s="40" t="s">
        <v>11</v>
      </c>
      <c r="E39" s="40">
        <f t="shared" si="14"/>
        <v>41.538000000000011</v>
      </c>
      <c r="F39" s="40">
        <f t="shared" si="15"/>
        <v>48</v>
      </c>
      <c r="G39" s="40">
        <f t="shared" si="16"/>
        <v>312.3</v>
      </c>
      <c r="H39" s="40">
        <v>312.3</v>
      </c>
      <c r="I39" s="40">
        <v>284</v>
      </c>
      <c r="J39" s="40">
        <v>311.39999999999998</v>
      </c>
      <c r="K39" s="40">
        <v>0</v>
      </c>
      <c r="L39" s="40">
        <v>0</v>
      </c>
      <c r="M39" s="40">
        <v>270.762</v>
      </c>
      <c r="N39" s="40">
        <v>0.97599999999999998</v>
      </c>
      <c r="O39" s="40">
        <v>23</v>
      </c>
      <c r="P39" s="40">
        <v>13</v>
      </c>
      <c r="Q39" s="40">
        <v>12</v>
      </c>
      <c r="R39" s="40">
        <v>0</v>
      </c>
      <c r="S39" s="40">
        <v>0</v>
      </c>
      <c r="U39" s="40">
        <f t="shared" si="17"/>
        <v>41.538000000000011</v>
      </c>
      <c r="V39" s="40">
        <f t="shared" si="18"/>
        <v>13.238</v>
      </c>
      <c r="W39" s="40">
        <f t="shared" si="19"/>
        <v>40.637999999999977</v>
      </c>
      <c r="X39" s="40">
        <v>0</v>
      </c>
      <c r="Y39" s="40">
        <v>0</v>
      </c>
    </row>
    <row r="40" spans="1:25" ht="15.75" customHeight="1" x14ac:dyDescent="0.15">
      <c r="A40" s="132">
        <v>44084</v>
      </c>
      <c r="C40" s="40" t="s">
        <v>11</v>
      </c>
      <c r="E40" s="40">
        <f t="shared" si="14"/>
        <v>77.079000000000008</v>
      </c>
      <c r="F40" s="40">
        <f t="shared" si="15"/>
        <v>109</v>
      </c>
      <c r="G40" s="40">
        <f t="shared" si="16"/>
        <v>355.8</v>
      </c>
      <c r="H40" s="40">
        <v>355.8</v>
      </c>
      <c r="I40" s="40">
        <v>303.8</v>
      </c>
      <c r="J40" s="40">
        <v>312.2</v>
      </c>
      <c r="K40" s="40">
        <v>0</v>
      </c>
      <c r="L40" s="40">
        <v>0</v>
      </c>
      <c r="M40" s="40">
        <v>278.721</v>
      </c>
      <c r="N40" s="40">
        <v>1.2450000000000001</v>
      </c>
      <c r="O40" s="40">
        <v>25</v>
      </c>
      <c r="P40" s="40">
        <v>53</v>
      </c>
      <c r="Q40" s="40">
        <v>31</v>
      </c>
      <c r="R40" s="40">
        <v>0</v>
      </c>
      <c r="S40" s="40">
        <v>0</v>
      </c>
      <c r="U40" s="40">
        <f t="shared" si="17"/>
        <v>77.079000000000008</v>
      </c>
      <c r="V40" s="40">
        <f t="shared" si="18"/>
        <v>25.079000000000008</v>
      </c>
      <c r="W40" s="40">
        <f t="shared" si="19"/>
        <v>33.478999999999985</v>
      </c>
      <c r="X40" s="40">
        <v>0</v>
      </c>
      <c r="Y40" s="40">
        <v>0</v>
      </c>
    </row>
    <row r="41" spans="1:25" ht="15.75" customHeight="1" x14ac:dyDescent="0.15">
      <c r="A41" s="132">
        <v>44075</v>
      </c>
      <c r="C41" s="40" t="s">
        <v>11</v>
      </c>
      <c r="D41" s="40" t="s">
        <v>29</v>
      </c>
      <c r="E41" s="40">
        <f t="shared" si="14"/>
        <v>30.348000000000013</v>
      </c>
      <c r="F41" s="40">
        <f t="shared" si="15"/>
        <v>53</v>
      </c>
      <c r="G41" s="40">
        <f t="shared" si="16"/>
        <v>308</v>
      </c>
      <c r="H41" s="40">
        <v>308</v>
      </c>
      <c r="I41" s="40">
        <v>289.7</v>
      </c>
      <c r="J41" s="40">
        <v>305</v>
      </c>
      <c r="K41" s="40">
        <v>0</v>
      </c>
      <c r="L41" s="40">
        <v>0</v>
      </c>
      <c r="M41" s="40">
        <v>277.65199999999999</v>
      </c>
      <c r="N41" s="40">
        <v>1.1100000000000001</v>
      </c>
      <c r="O41" s="40">
        <v>25</v>
      </c>
      <c r="P41" s="40">
        <v>17</v>
      </c>
      <c r="Q41" s="40">
        <v>11</v>
      </c>
      <c r="R41" s="40">
        <v>0</v>
      </c>
      <c r="S41" s="40">
        <v>0</v>
      </c>
      <c r="U41" s="40">
        <f t="shared" si="17"/>
        <v>30.348000000000013</v>
      </c>
      <c r="V41" s="40">
        <f t="shared" si="18"/>
        <v>12.048000000000002</v>
      </c>
      <c r="W41" s="40">
        <f t="shared" si="19"/>
        <v>27.348000000000013</v>
      </c>
      <c r="X41" s="40">
        <v>0</v>
      </c>
      <c r="Y41" s="40">
        <v>0</v>
      </c>
    </row>
    <row r="42" spans="1:25" ht="15.75" customHeight="1" x14ac:dyDescent="0.15">
      <c r="A42" s="132">
        <v>44068</v>
      </c>
      <c r="C42" s="40" t="s">
        <v>11</v>
      </c>
      <c r="E42" s="40">
        <f t="shared" si="14"/>
        <v>31.704000000000008</v>
      </c>
      <c r="F42" s="40">
        <f t="shared" si="15"/>
        <v>117</v>
      </c>
      <c r="G42" s="40">
        <f t="shared" si="16"/>
        <v>312.2</v>
      </c>
      <c r="H42" s="40">
        <v>300.60000000000002</v>
      </c>
      <c r="I42" s="40">
        <v>297.10000000000002</v>
      </c>
      <c r="J42" s="40">
        <v>312.2</v>
      </c>
      <c r="K42" s="40">
        <v>0</v>
      </c>
      <c r="L42" s="40">
        <v>0</v>
      </c>
      <c r="M42" s="40">
        <v>280.49599999999998</v>
      </c>
      <c r="N42" s="40">
        <v>1.272</v>
      </c>
      <c r="O42" s="40">
        <v>63</v>
      </c>
      <c r="P42" s="40">
        <v>38</v>
      </c>
      <c r="Q42" s="40">
        <v>16</v>
      </c>
      <c r="R42" s="40">
        <v>0</v>
      </c>
      <c r="S42" s="40">
        <v>0</v>
      </c>
      <c r="U42" s="40">
        <f t="shared" si="17"/>
        <v>20.104000000000042</v>
      </c>
      <c r="V42" s="40">
        <f t="shared" si="18"/>
        <v>16.604000000000042</v>
      </c>
      <c r="W42" s="40">
        <f t="shared" si="19"/>
        <v>31.704000000000008</v>
      </c>
      <c r="X42" s="40">
        <v>0</v>
      </c>
      <c r="Y42" s="40">
        <v>0</v>
      </c>
    </row>
    <row r="43" spans="1:25" ht="15.75" customHeight="1" x14ac:dyDescent="0.15">
      <c r="A43" s="132">
        <v>44052</v>
      </c>
      <c r="C43" s="40" t="s">
        <v>11</v>
      </c>
      <c r="E43" s="40">
        <f t="shared" si="14"/>
        <v>54.620000000000005</v>
      </c>
      <c r="F43" s="40">
        <f t="shared" si="15"/>
        <v>104</v>
      </c>
      <c r="G43" s="40">
        <f t="shared" si="16"/>
        <v>331.7</v>
      </c>
      <c r="H43" s="40">
        <v>331.7</v>
      </c>
      <c r="I43" s="40">
        <v>295</v>
      </c>
      <c r="J43" s="40">
        <v>292</v>
      </c>
      <c r="K43" s="40">
        <v>0</v>
      </c>
      <c r="L43" s="40">
        <v>0</v>
      </c>
      <c r="M43" s="40">
        <v>277.08</v>
      </c>
      <c r="N43" s="40">
        <v>1.4359999999999999</v>
      </c>
      <c r="O43" s="40">
        <v>42</v>
      </c>
      <c r="P43" s="40">
        <v>42</v>
      </c>
      <c r="Q43" s="40">
        <v>20</v>
      </c>
      <c r="R43" s="40">
        <v>0</v>
      </c>
      <c r="S43" s="40">
        <v>0</v>
      </c>
      <c r="U43" s="40">
        <f t="shared" si="17"/>
        <v>54.620000000000005</v>
      </c>
      <c r="V43" s="40">
        <f t="shared" si="18"/>
        <v>17.920000000000016</v>
      </c>
      <c r="W43" s="40">
        <f t="shared" si="19"/>
        <v>14.920000000000016</v>
      </c>
      <c r="X43" s="40">
        <v>0</v>
      </c>
      <c r="Y43" s="40">
        <v>0</v>
      </c>
    </row>
    <row r="44" spans="1:25" ht="15.75" customHeight="1" x14ac:dyDescent="0.15">
      <c r="A44" s="132">
        <v>44043</v>
      </c>
      <c r="C44" s="40" t="s">
        <v>11</v>
      </c>
      <c r="E44" s="40">
        <f t="shared" si="14"/>
        <v>58.45999999999998</v>
      </c>
      <c r="F44" s="40">
        <f t="shared" si="15"/>
        <v>61</v>
      </c>
      <c r="G44" s="40">
        <f t="shared" si="16"/>
        <v>342.2</v>
      </c>
      <c r="H44" s="40">
        <v>342.2</v>
      </c>
      <c r="I44" s="40">
        <v>300</v>
      </c>
      <c r="J44" s="40">
        <v>295.5</v>
      </c>
      <c r="K44" s="40">
        <v>0</v>
      </c>
      <c r="L44" s="40">
        <v>0</v>
      </c>
      <c r="M44" s="40">
        <v>283.74</v>
      </c>
      <c r="N44" s="40">
        <v>1.456</v>
      </c>
      <c r="O44" s="40">
        <v>29</v>
      </c>
      <c r="P44" s="40">
        <v>21</v>
      </c>
      <c r="Q44" s="40">
        <v>11</v>
      </c>
      <c r="R44" s="40">
        <v>0</v>
      </c>
      <c r="S44" s="40">
        <v>0</v>
      </c>
      <c r="U44" s="40">
        <f t="shared" si="17"/>
        <v>58.45999999999998</v>
      </c>
      <c r="V44" s="40">
        <f t="shared" si="18"/>
        <v>16.259999999999991</v>
      </c>
      <c r="W44" s="40">
        <f t="shared" si="19"/>
        <v>11.759999999999991</v>
      </c>
      <c r="X44" s="40">
        <v>0</v>
      </c>
      <c r="Y44" s="40">
        <v>0</v>
      </c>
    </row>
    <row r="45" spans="1:25" ht="15.75" customHeight="1" x14ac:dyDescent="0.15">
      <c r="A45" s="132">
        <v>43988</v>
      </c>
      <c r="C45" s="40" t="s">
        <v>11</v>
      </c>
      <c r="E45" s="40">
        <f t="shared" si="14"/>
        <v>36.790999999999997</v>
      </c>
      <c r="F45" s="40">
        <f t="shared" si="15"/>
        <v>67</v>
      </c>
      <c r="G45" s="40">
        <f t="shared" si="16"/>
        <v>310.10000000000002</v>
      </c>
      <c r="H45" s="40">
        <v>310.10000000000002</v>
      </c>
      <c r="I45" s="40">
        <v>288</v>
      </c>
      <c r="J45" s="40">
        <v>280.8</v>
      </c>
      <c r="K45" s="40">
        <v>0</v>
      </c>
      <c r="L45" s="40">
        <v>0</v>
      </c>
      <c r="M45" s="40">
        <v>273.30900000000003</v>
      </c>
      <c r="N45" s="40">
        <v>0.87</v>
      </c>
      <c r="O45" s="40">
        <v>30</v>
      </c>
      <c r="P45" s="40">
        <v>25</v>
      </c>
      <c r="Q45" s="40">
        <v>12</v>
      </c>
      <c r="R45" s="40">
        <v>0</v>
      </c>
      <c r="S45" s="40">
        <v>0</v>
      </c>
      <c r="U45" s="40">
        <f t="shared" si="17"/>
        <v>36.790999999999997</v>
      </c>
      <c r="V45" s="40">
        <f t="shared" si="18"/>
        <v>14.690999999999974</v>
      </c>
      <c r="W45" s="40">
        <f t="shared" si="19"/>
        <v>7.4909999999999854</v>
      </c>
      <c r="X45" s="40">
        <v>0</v>
      </c>
      <c r="Y45" s="40">
        <v>0</v>
      </c>
    </row>
    <row r="46" spans="1:25" ht="15.75" customHeight="1" x14ac:dyDescent="0.15">
      <c r="A46" s="132">
        <v>43979</v>
      </c>
      <c r="C46" s="40" t="s">
        <v>11</v>
      </c>
      <c r="E46" s="40">
        <f t="shared" si="14"/>
        <v>43.27600000000001</v>
      </c>
      <c r="F46" s="40">
        <f t="shared" si="15"/>
        <v>95</v>
      </c>
      <c r="G46" s="40">
        <f t="shared" si="16"/>
        <v>313.5</v>
      </c>
      <c r="H46" s="40">
        <v>313.5</v>
      </c>
      <c r="I46" s="40">
        <v>295.7</v>
      </c>
      <c r="J46" s="40">
        <v>281.8</v>
      </c>
      <c r="K46" s="40">
        <v>0</v>
      </c>
      <c r="L46" s="40">
        <v>0</v>
      </c>
      <c r="M46" s="40">
        <v>270.22399999999999</v>
      </c>
      <c r="N46" s="40">
        <v>0.71399999999999997</v>
      </c>
      <c r="O46" s="40">
        <v>38</v>
      </c>
      <c r="P46" s="40">
        <v>38</v>
      </c>
      <c r="Q46" s="40">
        <v>19</v>
      </c>
      <c r="R46" s="40">
        <v>0</v>
      </c>
      <c r="S46" s="40">
        <v>0</v>
      </c>
      <c r="U46" s="40">
        <f t="shared" si="17"/>
        <v>43.27600000000001</v>
      </c>
      <c r="V46" s="40">
        <f t="shared" si="18"/>
        <v>25.475999999999999</v>
      </c>
      <c r="W46" s="40">
        <f t="shared" si="19"/>
        <v>11.576000000000022</v>
      </c>
      <c r="X46" s="40">
        <v>0</v>
      </c>
      <c r="Y46" s="40">
        <v>0</v>
      </c>
    </row>
    <row r="47" spans="1:25" ht="15.75" customHeight="1" x14ac:dyDescent="0.15">
      <c r="A47" s="132">
        <v>43956</v>
      </c>
      <c r="C47" s="40" t="s">
        <v>11</v>
      </c>
      <c r="E47" s="40">
        <f t="shared" si="14"/>
        <v>61.103000000000009</v>
      </c>
      <c r="F47" s="40">
        <f t="shared" si="15"/>
        <v>120</v>
      </c>
      <c r="G47" s="40">
        <f t="shared" si="16"/>
        <v>337.5</v>
      </c>
      <c r="H47" s="40">
        <v>317.8</v>
      </c>
      <c r="I47" s="40">
        <v>337.5</v>
      </c>
      <c r="J47" s="40">
        <v>291</v>
      </c>
      <c r="K47" s="40">
        <v>0</v>
      </c>
      <c r="L47" s="40">
        <v>0</v>
      </c>
      <c r="M47" s="40">
        <v>276.39699999999999</v>
      </c>
      <c r="N47" s="40">
        <v>1.04</v>
      </c>
      <c r="O47" s="40">
        <v>54</v>
      </c>
      <c r="P47" s="40">
        <v>48</v>
      </c>
      <c r="Q47" s="40">
        <v>18</v>
      </c>
      <c r="R47" s="40">
        <v>0</v>
      </c>
      <c r="S47" s="40">
        <v>0</v>
      </c>
      <c r="U47" s="40">
        <f t="shared" si="17"/>
        <v>41.40300000000002</v>
      </c>
      <c r="V47" s="40">
        <f t="shared" si="18"/>
        <v>61.103000000000009</v>
      </c>
      <c r="W47" s="40">
        <f t="shared" si="19"/>
        <v>14.603000000000009</v>
      </c>
      <c r="X47" s="40">
        <v>0</v>
      </c>
      <c r="Y47" s="40">
        <v>0</v>
      </c>
    </row>
    <row r="48" spans="1:25" ht="15.75" customHeight="1" x14ac:dyDescent="0.15">
      <c r="A48" s="132">
        <v>43883</v>
      </c>
      <c r="C48" s="40" t="s">
        <v>11</v>
      </c>
      <c r="E48" s="40">
        <f t="shared" si="14"/>
        <v>79.574999999999989</v>
      </c>
      <c r="F48" s="40">
        <f t="shared" si="15"/>
        <v>139</v>
      </c>
      <c r="G48" s="40">
        <f t="shared" si="16"/>
        <v>345.4</v>
      </c>
      <c r="H48" s="40">
        <v>287.39999999999998</v>
      </c>
      <c r="I48" s="40">
        <v>345.4</v>
      </c>
      <c r="J48" s="40">
        <v>278.3</v>
      </c>
      <c r="K48" s="40">
        <v>0</v>
      </c>
      <c r="L48" s="40">
        <v>0</v>
      </c>
      <c r="M48" s="40">
        <v>265.82499999999999</v>
      </c>
      <c r="N48" s="40">
        <v>0.81599999999999995</v>
      </c>
      <c r="O48" s="40">
        <v>61</v>
      </c>
      <c r="P48" s="40">
        <v>57</v>
      </c>
      <c r="Q48" s="40">
        <v>21</v>
      </c>
      <c r="R48" s="40">
        <v>0</v>
      </c>
      <c r="S48" s="40">
        <v>0</v>
      </c>
      <c r="U48" s="40">
        <f t="shared" si="17"/>
        <v>21.574999999999989</v>
      </c>
      <c r="V48" s="40">
        <f t="shared" si="18"/>
        <v>79.574999999999989</v>
      </c>
      <c r="W48" s="40">
        <f t="shared" si="19"/>
        <v>12.475000000000023</v>
      </c>
      <c r="X48" s="40">
        <v>0</v>
      </c>
      <c r="Y48" s="40">
        <v>0</v>
      </c>
    </row>
    <row r="49" spans="1:25" ht="15.75" customHeight="1" x14ac:dyDescent="0.15">
      <c r="A49" s="132">
        <v>43876</v>
      </c>
      <c r="C49" s="40" t="s">
        <v>11</v>
      </c>
      <c r="E49" s="40">
        <v>120</v>
      </c>
      <c r="F49" s="40">
        <f t="shared" si="15"/>
        <v>184</v>
      </c>
      <c r="G49" s="40">
        <f t="shared" si="16"/>
        <v>387.464</v>
      </c>
      <c r="H49" s="40">
        <v>295.3</v>
      </c>
      <c r="I49" s="40">
        <f>120+M49</f>
        <v>387.464</v>
      </c>
      <c r="J49" s="40">
        <v>305.5</v>
      </c>
      <c r="K49" s="40">
        <v>0</v>
      </c>
      <c r="L49" s="40">
        <v>0</v>
      </c>
      <c r="M49" s="40">
        <v>267.464</v>
      </c>
      <c r="N49" s="40">
        <v>0.93600000000000005</v>
      </c>
      <c r="O49" s="40">
        <v>74</v>
      </c>
      <c r="P49" s="40">
        <v>85</v>
      </c>
      <c r="Q49" s="40">
        <v>25</v>
      </c>
      <c r="R49" s="40">
        <v>0</v>
      </c>
      <c r="S49" s="40">
        <v>0</v>
      </c>
      <c r="T49" s="40" t="s">
        <v>243</v>
      </c>
      <c r="U49" s="40">
        <f t="shared" si="17"/>
        <v>27.836000000000013</v>
      </c>
      <c r="V49" s="40">
        <f t="shared" si="18"/>
        <v>120</v>
      </c>
      <c r="W49" s="40">
        <f t="shared" si="19"/>
        <v>38.036000000000001</v>
      </c>
      <c r="X49" s="40">
        <v>0</v>
      </c>
      <c r="Y49" s="40">
        <v>0</v>
      </c>
    </row>
    <row r="50" spans="1:25" ht="15.75" customHeight="1" x14ac:dyDescent="0.15">
      <c r="A50" s="132">
        <v>43860</v>
      </c>
      <c r="C50" s="40" t="s">
        <v>11</v>
      </c>
      <c r="E50" s="40">
        <v>120</v>
      </c>
      <c r="F50" s="40">
        <f t="shared" si="15"/>
        <v>115</v>
      </c>
      <c r="G50" s="40">
        <f t="shared" si="16"/>
        <v>387.03800000000001</v>
      </c>
      <c r="H50" s="40">
        <v>285.7</v>
      </c>
      <c r="I50" s="40">
        <f>120+M50</f>
        <v>387.03800000000001</v>
      </c>
      <c r="J50" s="40">
        <v>294.89999999999998</v>
      </c>
      <c r="K50" s="40">
        <v>0</v>
      </c>
      <c r="L50" s="40">
        <v>0</v>
      </c>
      <c r="M50" s="40">
        <v>267.03800000000001</v>
      </c>
      <c r="N50" s="40">
        <v>0.85</v>
      </c>
      <c r="O50" s="40">
        <v>47</v>
      </c>
      <c r="P50" s="40">
        <v>42</v>
      </c>
      <c r="Q50" s="40">
        <v>26</v>
      </c>
      <c r="R50" s="40">
        <v>0</v>
      </c>
      <c r="S50" s="40">
        <v>0</v>
      </c>
      <c r="T50" s="40" t="s">
        <v>243</v>
      </c>
      <c r="U50" s="40">
        <f t="shared" si="17"/>
        <v>18.661999999999978</v>
      </c>
      <c r="V50" s="40">
        <f t="shared" si="18"/>
        <v>120</v>
      </c>
      <c r="W50" s="40">
        <f t="shared" si="19"/>
        <v>27.861999999999966</v>
      </c>
      <c r="X50" s="40">
        <v>0</v>
      </c>
      <c r="Y50" s="40">
        <v>0</v>
      </c>
    </row>
    <row r="51" spans="1:25" ht="15.75" customHeight="1" x14ac:dyDescent="0.15">
      <c r="A51" s="132">
        <v>43844</v>
      </c>
      <c r="C51" s="40" t="s">
        <v>11</v>
      </c>
      <c r="E51" s="40">
        <v>120</v>
      </c>
      <c r="F51" s="40">
        <f t="shared" si="15"/>
        <v>169</v>
      </c>
      <c r="G51" s="40">
        <f t="shared" si="16"/>
        <v>383.35300000000001</v>
      </c>
      <c r="H51" s="40">
        <v>293</v>
      </c>
      <c r="I51" s="40">
        <f>120+M51</f>
        <v>383.35300000000001</v>
      </c>
      <c r="J51" s="40">
        <v>280.60000000000002</v>
      </c>
      <c r="K51" s="40">
        <v>0</v>
      </c>
      <c r="L51" s="40">
        <v>0</v>
      </c>
      <c r="M51" s="40">
        <v>263.35300000000001</v>
      </c>
      <c r="N51" s="40">
        <v>0.79600000000000004</v>
      </c>
      <c r="O51" s="40">
        <v>68</v>
      </c>
      <c r="P51" s="40">
        <v>70</v>
      </c>
      <c r="Q51" s="40">
        <v>31</v>
      </c>
      <c r="R51" s="40">
        <v>0</v>
      </c>
      <c r="S51" s="40">
        <v>0</v>
      </c>
      <c r="T51" s="40" t="s">
        <v>243</v>
      </c>
      <c r="U51" s="40">
        <f t="shared" si="17"/>
        <v>29.646999999999991</v>
      </c>
      <c r="V51" s="40">
        <f t="shared" si="18"/>
        <v>120</v>
      </c>
      <c r="W51" s="40">
        <f t="shared" si="19"/>
        <v>17.247000000000014</v>
      </c>
      <c r="X51" s="40">
        <v>0</v>
      </c>
      <c r="Y51" s="40">
        <v>0</v>
      </c>
    </row>
    <row r="52" spans="1:25" ht="15.75" customHeight="1" x14ac:dyDescent="0.15">
      <c r="A52" s="132">
        <v>43835</v>
      </c>
      <c r="C52" s="40" t="s">
        <v>11</v>
      </c>
      <c r="D52" s="40" t="s">
        <v>245</v>
      </c>
      <c r="E52" s="40">
        <f>G52-M52</f>
        <v>50.271999999999991</v>
      </c>
      <c r="F52" s="40">
        <f t="shared" si="15"/>
        <v>46</v>
      </c>
      <c r="G52" s="40">
        <f t="shared" si="16"/>
        <v>312.39999999999998</v>
      </c>
      <c r="H52" s="40">
        <v>275.39999999999998</v>
      </c>
      <c r="I52" s="40">
        <v>312.39999999999998</v>
      </c>
      <c r="J52" s="40">
        <v>266.7</v>
      </c>
      <c r="K52" s="40">
        <v>0</v>
      </c>
      <c r="L52" s="40">
        <v>0</v>
      </c>
      <c r="M52" s="40">
        <v>262.12799999999999</v>
      </c>
      <c r="N52" s="40">
        <v>0.54200000000000004</v>
      </c>
      <c r="O52" s="40">
        <v>29</v>
      </c>
      <c r="P52" s="40">
        <v>14</v>
      </c>
      <c r="Q52" s="40">
        <v>3</v>
      </c>
      <c r="R52" s="40">
        <v>0</v>
      </c>
      <c r="S52" s="40">
        <v>0</v>
      </c>
      <c r="T52" s="40"/>
      <c r="U52" s="40">
        <f t="shared" si="17"/>
        <v>13.271999999999991</v>
      </c>
      <c r="V52" s="40">
        <f t="shared" si="18"/>
        <v>50.271999999999991</v>
      </c>
      <c r="W52" s="40">
        <f t="shared" si="19"/>
        <v>4.5720000000000027</v>
      </c>
      <c r="X52" s="40">
        <v>0</v>
      </c>
      <c r="Y52" s="40">
        <v>0</v>
      </c>
    </row>
    <row r="53" spans="1:25" ht="13" x14ac:dyDescent="0.15">
      <c r="A53" s="132">
        <v>43764</v>
      </c>
      <c r="C53" s="40" t="s">
        <v>11</v>
      </c>
      <c r="E53" s="40">
        <f>G53-M53</f>
        <v>13.319999999999993</v>
      </c>
      <c r="F53" s="40">
        <v>4</v>
      </c>
      <c r="G53" s="40">
        <v>288.89999999999998</v>
      </c>
      <c r="H53" s="40"/>
      <c r="I53" s="40"/>
      <c r="J53" s="40"/>
      <c r="K53" s="40"/>
      <c r="L53" s="40"/>
      <c r="M53" s="40">
        <v>275.58</v>
      </c>
      <c r="N53" s="40">
        <v>0.46899999999999997</v>
      </c>
      <c r="O53" s="40"/>
      <c r="P53" s="40"/>
      <c r="Q53" s="40"/>
      <c r="R53" s="40"/>
      <c r="S53" s="40"/>
      <c r="T53" s="40" t="s">
        <v>244</v>
      </c>
      <c r="U53" s="40">
        <v>0</v>
      </c>
      <c r="V53" s="40">
        <v>0</v>
      </c>
      <c r="W53" s="40">
        <v>0</v>
      </c>
      <c r="X53" s="40">
        <v>0</v>
      </c>
      <c r="Y53" s="40">
        <v>0</v>
      </c>
    </row>
    <row r="54" spans="1:25" ht="13" x14ac:dyDescent="0.15">
      <c r="A54" s="132">
        <v>43755</v>
      </c>
      <c r="C54" s="40" t="s">
        <v>11</v>
      </c>
      <c r="E54" s="40">
        <f>G54-M54</f>
        <v>83.237000000000023</v>
      </c>
      <c r="F54" s="40">
        <f>SUM(O54:S54)</f>
        <v>128</v>
      </c>
      <c r="G54" s="40">
        <f>MAX(H54:J54)</f>
        <v>355.8</v>
      </c>
      <c r="H54" s="40">
        <v>296.5</v>
      </c>
      <c r="I54" s="40">
        <v>355.8</v>
      </c>
      <c r="J54" s="40">
        <v>315.7</v>
      </c>
      <c r="K54" s="40">
        <v>0</v>
      </c>
      <c r="L54" s="40">
        <v>0</v>
      </c>
      <c r="M54" s="40">
        <v>272.56299999999999</v>
      </c>
      <c r="N54" s="40">
        <v>1.4490000000000001</v>
      </c>
      <c r="O54" s="40">
        <v>39</v>
      </c>
      <c r="P54" s="40">
        <v>34</v>
      </c>
      <c r="Q54" s="40">
        <v>55</v>
      </c>
      <c r="R54" s="40">
        <v>0</v>
      </c>
      <c r="S54" s="40">
        <v>0</v>
      </c>
      <c r="T54" s="40"/>
      <c r="U54" s="40">
        <f t="shared" ref="U54:W57" si="20">H54-$M54</f>
        <v>23.937000000000012</v>
      </c>
      <c r="V54" s="40">
        <f t="shared" si="20"/>
        <v>83.237000000000023</v>
      </c>
      <c r="W54" s="40">
        <f t="shared" si="20"/>
        <v>43.137</v>
      </c>
      <c r="X54" s="40">
        <v>0</v>
      </c>
      <c r="Y54" s="40">
        <v>0</v>
      </c>
    </row>
    <row r="55" spans="1:25" ht="13" x14ac:dyDescent="0.15">
      <c r="A55" s="132">
        <v>43748</v>
      </c>
      <c r="C55" s="40" t="s">
        <v>11</v>
      </c>
      <c r="E55" s="40">
        <f>G55-M55</f>
        <v>84.616000000000042</v>
      </c>
      <c r="F55" s="40">
        <f>SUM(O55:S55)</f>
        <v>89</v>
      </c>
      <c r="G55" s="40">
        <f>MAX(H55:J55)</f>
        <v>359.6</v>
      </c>
      <c r="H55" s="40">
        <v>304.5</v>
      </c>
      <c r="I55" s="40">
        <v>359.6</v>
      </c>
      <c r="J55" s="40">
        <v>294</v>
      </c>
      <c r="K55" s="40">
        <v>0</v>
      </c>
      <c r="L55" s="40">
        <v>0</v>
      </c>
      <c r="M55" s="40">
        <v>274.98399999999998</v>
      </c>
      <c r="N55" s="40">
        <v>0.98799999999999999</v>
      </c>
      <c r="O55" s="40">
        <v>27</v>
      </c>
      <c r="P55" s="40">
        <v>40</v>
      </c>
      <c r="Q55" s="40">
        <v>22</v>
      </c>
      <c r="R55" s="40">
        <v>0</v>
      </c>
      <c r="S55" s="40">
        <v>0</v>
      </c>
      <c r="T55" s="40"/>
      <c r="U55" s="40">
        <f t="shared" si="20"/>
        <v>29.51600000000002</v>
      </c>
      <c r="V55" s="40">
        <f t="shared" si="20"/>
        <v>84.616000000000042</v>
      </c>
      <c r="W55" s="40">
        <f t="shared" si="20"/>
        <v>19.01600000000002</v>
      </c>
      <c r="X55" s="40">
        <v>0</v>
      </c>
      <c r="Y55" s="40">
        <v>0</v>
      </c>
    </row>
    <row r="56" spans="1:25" ht="13" x14ac:dyDescent="0.15">
      <c r="A56" s="132">
        <v>43732</v>
      </c>
      <c r="C56" s="40" t="s">
        <v>11</v>
      </c>
      <c r="E56" s="40">
        <v>120</v>
      </c>
      <c r="F56" s="40">
        <f>SUM(O56:S56)</f>
        <v>90</v>
      </c>
      <c r="G56" s="40">
        <f>MAX(H56:J56)</f>
        <v>399.37599999999998</v>
      </c>
      <c r="H56" s="40">
        <v>287.89999999999998</v>
      </c>
      <c r="I56" s="40">
        <f>120+M56</f>
        <v>399.37599999999998</v>
      </c>
      <c r="J56" s="40">
        <v>343.9</v>
      </c>
      <c r="K56" s="40">
        <v>0</v>
      </c>
      <c r="L56" s="40">
        <v>0</v>
      </c>
      <c r="M56" s="40">
        <v>279.37599999999998</v>
      </c>
      <c r="N56" s="40">
        <v>1.607</v>
      </c>
      <c r="O56" s="40">
        <v>27</v>
      </c>
      <c r="P56" s="40">
        <v>40</v>
      </c>
      <c r="Q56" s="40">
        <v>23</v>
      </c>
      <c r="R56" s="40">
        <v>0</v>
      </c>
      <c r="S56" s="40">
        <v>0</v>
      </c>
      <c r="T56" s="40" t="s">
        <v>243</v>
      </c>
      <c r="U56" s="40">
        <f t="shared" si="20"/>
        <v>8.5240000000000009</v>
      </c>
      <c r="V56" s="40">
        <f t="shared" si="20"/>
        <v>120</v>
      </c>
      <c r="W56" s="40">
        <f t="shared" si="20"/>
        <v>64.524000000000001</v>
      </c>
      <c r="X56" s="40">
        <v>0</v>
      </c>
      <c r="Y56" s="40">
        <v>0</v>
      </c>
    </row>
    <row r="57" spans="1:25" ht="13" x14ac:dyDescent="0.15">
      <c r="A57" s="132">
        <v>43723</v>
      </c>
      <c r="C57" s="40" t="s">
        <v>11</v>
      </c>
      <c r="E57" s="40">
        <v>120</v>
      </c>
      <c r="F57" s="40">
        <f>SUM(O57:S57)</f>
        <v>115</v>
      </c>
      <c r="G57" s="40">
        <f>MAX(H57:J57)</f>
        <v>398.86900000000003</v>
      </c>
      <c r="H57" s="40">
        <v>318.60000000000002</v>
      </c>
      <c r="I57" s="40">
        <f>120+M57</f>
        <v>398.86900000000003</v>
      </c>
      <c r="J57" s="40">
        <v>331.4</v>
      </c>
      <c r="K57" s="40">
        <v>0</v>
      </c>
      <c r="L57" s="40">
        <v>0</v>
      </c>
      <c r="M57" s="40">
        <v>278.86900000000003</v>
      </c>
      <c r="N57" s="40">
        <v>1.6559999999999999</v>
      </c>
      <c r="O57" s="40">
        <v>45</v>
      </c>
      <c r="P57" s="40">
        <v>48</v>
      </c>
      <c r="Q57" s="40">
        <v>22</v>
      </c>
      <c r="R57" s="40">
        <v>0</v>
      </c>
      <c r="S57" s="40">
        <v>0</v>
      </c>
      <c r="T57" s="40" t="s">
        <v>243</v>
      </c>
      <c r="U57" s="40">
        <f t="shared" si="20"/>
        <v>39.730999999999995</v>
      </c>
      <c r="V57" s="40">
        <f t="shared" si="20"/>
        <v>120</v>
      </c>
      <c r="W57" s="40">
        <f t="shared" si="20"/>
        <v>52.530999999999949</v>
      </c>
      <c r="X57" s="40">
        <v>0</v>
      </c>
      <c r="Y57" s="40">
        <v>0</v>
      </c>
    </row>
    <row r="58" spans="1:25" ht="13" x14ac:dyDescent="0.15">
      <c r="A58" s="132">
        <v>43716</v>
      </c>
      <c r="C58" s="40" t="s">
        <v>11</v>
      </c>
      <c r="D58" s="40" t="s">
        <v>29</v>
      </c>
      <c r="E58" s="40">
        <f t="shared" ref="E58:E66" si="21">G58-M58</f>
        <v>9.2269999999999754</v>
      </c>
      <c r="F58" s="40">
        <v>23</v>
      </c>
      <c r="G58" s="40">
        <v>285.39999999999998</v>
      </c>
      <c r="M58" s="40">
        <v>276.173</v>
      </c>
      <c r="N58" s="40">
        <v>0.623</v>
      </c>
      <c r="U58" s="40">
        <v>0</v>
      </c>
      <c r="V58" s="40">
        <v>0</v>
      </c>
      <c r="W58" s="40">
        <v>0</v>
      </c>
      <c r="X58" s="40">
        <v>0</v>
      </c>
      <c r="Y58" s="40">
        <v>0</v>
      </c>
    </row>
    <row r="59" spans="1:25" ht="13" x14ac:dyDescent="0.15">
      <c r="A59" s="132">
        <v>43700</v>
      </c>
      <c r="C59" s="40" t="s">
        <v>11</v>
      </c>
      <c r="D59" s="40"/>
      <c r="E59" s="40">
        <f t="shared" si="21"/>
        <v>25.100999999999999</v>
      </c>
      <c r="F59" s="40">
        <f t="shared" ref="F59:F66" si="22">SUM(O59:S59)</f>
        <v>90</v>
      </c>
      <c r="G59" s="40">
        <f t="shared" ref="G59:G66" si="23">MAX(H59:J59)</f>
        <v>301.5</v>
      </c>
      <c r="H59" s="40">
        <v>301.5</v>
      </c>
      <c r="I59" s="40">
        <v>297.60000000000002</v>
      </c>
      <c r="J59" s="40">
        <v>287.2</v>
      </c>
      <c r="K59" s="40">
        <v>0</v>
      </c>
      <c r="L59" s="40">
        <v>0</v>
      </c>
      <c r="M59" s="40">
        <v>276.399</v>
      </c>
      <c r="N59" s="40">
        <v>0.74199999999999999</v>
      </c>
      <c r="O59" s="40">
        <v>38</v>
      </c>
      <c r="P59" s="40">
        <v>40</v>
      </c>
      <c r="Q59" s="40">
        <v>12</v>
      </c>
      <c r="R59" s="40">
        <v>0</v>
      </c>
      <c r="S59" s="40">
        <v>0</v>
      </c>
      <c r="U59" s="40">
        <f t="shared" ref="U59:W66" si="24">H59-$M59</f>
        <v>25.100999999999999</v>
      </c>
      <c r="V59" s="40">
        <f t="shared" si="24"/>
        <v>21.201000000000022</v>
      </c>
      <c r="W59" s="40">
        <f t="shared" si="24"/>
        <v>10.800999999999988</v>
      </c>
      <c r="X59" s="40">
        <v>0</v>
      </c>
      <c r="Y59" s="40">
        <v>0</v>
      </c>
    </row>
    <row r="60" spans="1:25" ht="13" x14ac:dyDescent="0.15">
      <c r="A60" s="132">
        <v>43691</v>
      </c>
      <c r="C60" s="40" t="s">
        <v>11</v>
      </c>
      <c r="D60" s="40"/>
      <c r="E60" s="40">
        <f t="shared" si="21"/>
        <v>38.209000000000003</v>
      </c>
      <c r="F60" s="40">
        <f t="shared" si="22"/>
        <v>95</v>
      </c>
      <c r="G60" s="40">
        <f t="shared" si="23"/>
        <v>315.3</v>
      </c>
      <c r="H60" s="40">
        <v>315.3</v>
      </c>
      <c r="I60" s="40">
        <v>297.5</v>
      </c>
      <c r="J60" s="40">
        <v>304.60000000000002</v>
      </c>
      <c r="K60" s="40">
        <v>0</v>
      </c>
      <c r="L60" s="40">
        <v>0</v>
      </c>
      <c r="M60" s="40">
        <v>277.09100000000001</v>
      </c>
      <c r="N60" s="40">
        <v>1.4630000000000001</v>
      </c>
      <c r="O60" s="40">
        <v>38</v>
      </c>
      <c r="P60" s="40">
        <v>40</v>
      </c>
      <c r="Q60" s="40">
        <v>17</v>
      </c>
      <c r="R60" s="40">
        <v>0</v>
      </c>
      <c r="S60" s="40">
        <v>0</v>
      </c>
      <c r="U60" s="40">
        <f t="shared" si="24"/>
        <v>38.209000000000003</v>
      </c>
      <c r="V60" s="40">
        <f t="shared" si="24"/>
        <v>20.408999999999992</v>
      </c>
      <c r="W60" s="40">
        <f t="shared" si="24"/>
        <v>27.509000000000015</v>
      </c>
      <c r="X60" s="40">
        <v>0</v>
      </c>
      <c r="Y60" s="40">
        <v>0</v>
      </c>
    </row>
    <row r="61" spans="1:25" ht="13" x14ac:dyDescent="0.15">
      <c r="A61" s="132">
        <v>43684</v>
      </c>
      <c r="C61" s="40" t="s">
        <v>11</v>
      </c>
      <c r="D61" s="40"/>
      <c r="E61" s="40">
        <f t="shared" si="21"/>
        <v>35.274000000000001</v>
      </c>
      <c r="F61" s="40">
        <f t="shared" si="22"/>
        <v>87</v>
      </c>
      <c r="G61" s="40">
        <f t="shared" si="23"/>
        <v>317.8</v>
      </c>
      <c r="H61" s="40">
        <v>317.8</v>
      </c>
      <c r="I61" s="40">
        <v>303</v>
      </c>
      <c r="J61" s="40">
        <v>293</v>
      </c>
      <c r="K61" s="40">
        <v>0</v>
      </c>
      <c r="L61" s="40">
        <v>0</v>
      </c>
      <c r="M61" s="40">
        <v>282.52600000000001</v>
      </c>
      <c r="N61" s="40">
        <v>0.7</v>
      </c>
      <c r="O61" s="40">
        <v>36</v>
      </c>
      <c r="P61" s="40">
        <v>30</v>
      </c>
      <c r="Q61" s="40">
        <v>21</v>
      </c>
      <c r="R61" s="40">
        <v>0</v>
      </c>
      <c r="S61" s="40">
        <v>0</v>
      </c>
      <c r="U61" s="40">
        <f t="shared" si="24"/>
        <v>35.274000000000001</v>
      </c>
      <c r="V61" s="40">
        <f t="shared" si="24"/>
        <v>20.47399999999999</v>
      </c>
      <c r="W61" s="40">
        <f t="shared" si="24"/>
        <v>10.47399999999999</v>
      </c>
      <c r="X61" s="40">
        <v>0</v>
      </c>
      <c r="Y61" s="40">
        <v>0</v>
      </c>
    </row>
    <row r="62" spans="1:25" ht="13" x14ac:dyDescent="0.15">
      <c r="A62" s="132">
        <v>43668</v>
      </c>
      <c r="C62" s="40" t="s">
        <v>11</v>
      </c>
      <c r="D62" s="40"/>
      <c r="E62" s="40">
        <f t="shared" si="21"/>
        <v>50.817000000000007</v>
      </c>
      <c r="F62" s="40">
        <f t="shared" si="22"/>
        <v>164</v>
      </c>
      <c r="G62" s="40">
        <f t="shared" si="23"/>
        <v>326.2</v>
      </c>
      <c r="H62" s="40">
        <v>326.2</v>
      </c>
      <c r="I62" s="40">
        <v>297.89999999999998</v>
      </c>
      <c r="J62" s="40">
        <v>295.3</v>
      </c>
      <c r="K62" s="40">
        <v>0</v>
      </c>
      <c r="L62" s="40">
        <v>0</v>
      </c>
      <c r="M62" s="40">
        <v>275.38299999999998</v>
      </c>
      <c r="N62" s="40">
        <v>1.2270000000000001</v>
      </c>
      <c r="O62" s="40">
        <v>62</v>
      </c>
      <c r="P62" s="40">
        <v>70</v>
      </c>
      <c r="Q62" s="40">
        <v>32</v>
      </c>
      <c r="R62" s="40">
        <v>0</v>
      </c>
      <c r="S62" s="40">
        <v>0</v>
      </c>
      <c r="U62" s="40">
        <f t="shared" si="24"/>
        <v>50.817000000000007</v>
      </c>
      <c r="V62" s="40">
        <f t="shared" si="24"/>
        <v>22.516999999999996</v>
      </c>
      <c r="W62" s="40">
        <f t="shared" si="24"/>
        <v>19.91700000000003</v>
      </c>
      <c r="X62" s="40">
        <v>0</v>
      </c>
      <c r="Y62" s="40">
        <v>0</v>
      </c>
    </row>
    <row r="63" spans="1:25" ht="13" x14ac:dyDescent="0.15">
      <c r="A63" s="132">
        <v>43659</v>
      </c>
      <c r="C63" s="40" t="s">
        <v>11</v>
      </c>
      <c r="D63" s="40"/>
      <c r="E63" s="40">
        <f t="shared" si="21"/>
        <v>16.135999999999967</v>
      </c>
      <c r="F63" s="40">
        <f t="shared" si="22"/>
        <v>46</v>
      </c>
      <c r="G63" s="40">
        <f t="shared" si="23"/>
        <v>297.89999999999998</v>
      </c>
      <c r="H63" s="40">
        <v>294.8</v>
      </c>
      <c r="I63" s="40">
        <v>297.89999999999998</v>
      </c>
      <c r="J63" s="40">
        <v>294.39999999999998</v>
      </c>
      <c r="K63" s="40">
        <v>0</v>
      </c>
      <c r="L63" s="40">
        <v>0</v>
      </c>
      <c r="M63" s="40">
        <v>281.76400000000001</v>
      </c>
      <c r="N63" s="40">
        <v>1.1539999999999999</v>
      </c>
      <c r="O63" s="40">
        <v>21</v>
      </c>
      <c r="P63" s="40">
        <v>11</v>
      </c>
      <c r="Q63" s="40">
        <v>14</v>
      </c>
      <c r="R63" s="40">
        <v>0</v>
      </c>
      <c r="S63" s="40">
        <v>0</v>
      </c>
      <c r="U63" s="40">
        <f t="shared" si="24"/>
        <v>13.036000000000001</v>
      </c>
      <c r="V63" s="40">
        <f t="shared" si="24"/>
        <v>16.135999999999967</v>
      </c>
      <c r="W63" s="40">
        <f t="shared" si="24"/>
        <v>12.635999999999967</v>
      </c>
      <c r="X63" s="40">
        <v>0</v>
      </c>
      <c r="Y63" s="40">
        <v>0</v>
      </c>
    </row>
    <row r="64" spans="1:25" ht="13" x14ac:dyDescent="0.15">
      <c r="A64" s="132">
        <v>43636</v>
      </c>
      <c r="C64" s="40" t="s">
        <v>11</v>
      </c>
      <c r="D64" s="40"/>
      <c r="E64" s="40">
        <f t="shared" si="21"/>
        <v>22.293000000000006</v>
      </c>
      <c r="F64" s="40">
        <f t="shared" si="22"/>
        <v>90</v>
      </c>
      <c r="G64" s="40">
        <f t="shared" si="23"/>
        <v>303.10000000000002</v>
      </c>
      <c r="H64" s="40">
        <v>297.60000000000002</v>
      </c>
      <c r="I64" s="40">
        <v>293.8</v>
      </c>
      <c r="J64" s="40">
        <v>303.10000000000002</v>
      </c>
      <c r="K64" s="40">
        <v>0</v>
      </c>
      <c r="L64" s="40">
        <v>0</v>
      </c>
      <c r="M64" s="40">
        <v>280.80700000000002</v>
      </c>
      <c r="N64" s="40">
        <v>0.91500000000000004</v>
      </c>
      <c r="O64" s="40">
        <v>34</v>
      </c>
      <c r="P64" s="40">
        <v>38</v>
      </c>
      <c r="Q64" s="40">
        <v>18</v>
      </c>
      <c r="R64" s="40">
        <v>0</v>
      </c>
      <c r="S64" s="40">
        <v>0</v>
      </c>
      <c r="U64" s="40">
        <f t="shared" si="24"/>
        <v>16.793000000000006</v>
      </c>
      <c r="V64" s="40">
        <f t="shared" si="24"/>
        <v>12.992999999999995</v>
      </c>
      <c r="W64" s="40">
        <f t="shared" si="24"/>
        <v>22.293000000000006</v>
      </c>
      <c r="X64" s="40">
        <v>0</v>
      </c>
      <c r="Y64" s="40">
        <v>0</v>
      </c>
    </row>
    <row r="65" spans="1:25" ht="13" x14ac:dyDescent="0.15">
      <c r="A65" s="132">
        <v>43531</v>
      </c>
      <c r="C65" s="40" t="s">
        <v>11</v>
      </c>
      <c r="D65" s="40"/>
      <c r="E65" s="40">
        <f t="shared" si="21"/>
        <v>20.14100000000002</v>
      </c>
      <c r="F65" s="40">
        <f t="shared" si="22"/>
        <v>111</v>
      </c>
      <c r="G65" s="40">
        <f t="shared" si="23"/>
        <v>285.8</v>
      </c>
      <c r="H65" s="40">
        <v>285.8</v>
      </c>
      <c r="I65" s="40">
        <v>282.8</v>
      </c>
      <c r="J65" s="40">
        <v>277.89999999999998</v>
      </c>
      <c r="K65" s="40">
        <v>0</v>
      </c>
      <c r="L65" s="40">
        <v>0</v>
      </c>
      <c r="M65" s="40">
        <v>265.65899999999999</v>
      </c>
      <c r="N65" s="40">
        <v>0.54600000000000004</v>
      </c>
      <c r="O65" s="40">
        <v>41</v>
      </c>
      <c r="P65" s="40">
        <v>52</v>
      </c>
      <c r="Q65" s="40">
        <v>18</v>
      </c>
      <c r="R65" s="40">
        <v>0</v>
      </c>
      <c r="S65" s="40">
        <v>0</v>
      </c>
      <c r="U65" s="40">
        <f t="shared" si="24"/>
        <v>20.14100000000002</v>
      </c>
      <c r="V65" s="40">
        <f t="shared" si="24"/>
        <v>17.14100000000002</v>
      </c>
      <c r="W65" s="40">
        <f t="shared" si="24"/>
        <v>12.240999999999985</v>
      </c>
      <c r="X65" s="40">
        <v>0</v>
      </c>
      <c r="Y65" s="40">
        <v>0</v>
      </c>
    </row>
    <row r="66" spans="1:25" ht="13" x14ac:dyDescent="0.15">
      <c r="A66" s="132">
        <v>43492</v>
      </c>
      <c r="C66" s="40" t="s">
        <v>11</v>
      </c>
      <c r="D66" s="40" t="s">
        <v>242</v>
      </c>
      <c r="E66" s="40">
        <f t="shared" si="21"/>
        <v>12.717000000000041</v>
      </c>
      <c r="F66" s="40">
        <f t="shared" si="22"/>
        <v>44</v>
      </c>
      <c r="G66" s="40">
        <f t="shared" si="23"/>
        <v>276.10000000000002</v>
      </c>
      <c r="H66" s="40">
        <v>274.60000000000002</v>
      </c>
      <c r="I66" s="40">
        <v>276.10000000000002</v>
      </c>
      <c r="J66" s="40">
        <v>267.7</v>
      </c>
      <c r="K66" s="40">
        <v>0</v>
      </c>
      <c r="L66" s="40">
        <v>0</v>
      </c>
      <c r="M66" s="40">
        <v>263.38299999999998</v>
      </c>
      <c r="N66" s="40">
        <v>0.83599999999999997</v>
      </c>
      <c r="O66" s="40">
        <v>16</v>
      </c>
      <c r="P66" s="40">
        <v>24</v>
      </c>
      <c r="Q66" s="40">
        <v>4</v>
      </c>
      <c r="R66" s="40">
        <v>0</v>
      </c>
      <c r="S66" s="40">
        <v>0</v>
      </c>
      <c r="U66" s="40">
        <f t="shared" si="24"/>
        <v>11.217000000000041</v>
      </c>
      <c r="V66" s="40">
        <f t="shared" si="24"/>
        <v>12.717000000000041</v>
      </c>
      <c r="W66" s="40">
        <f t="shared" si="24"/>
        <v>4.3170000000000073</v>
      </c>
      <c r="X66" s="40">
        <v>0</v>
      </c>
      <c r="Y66" s="40">
        <v>0</v>
      </c>
    </row>
    <row r="67" spans="1:25" ht="13" x14ac:dyDescent="0.15">
      <c r="A67" s="132">
        <v>43460</v>
      </c>
      <c r="C67" s="40" t="s">
        <v>11</v>
      </c>
      <c r="E67" s="40">
        <v>120</v>
      </c>
      <c r="F67" s="40">
        <v>81</v>
      </c>
      <c r="G67" s="40">
        <f>120+M67</f>
        <v>384.16800000000001</v>
      </c>
      <c r="M67" s="40">
        <v>264.16800000000001</v>
      </c>
      <c r="N67" s="40">
        <v>1.427</v>
      </c>
      <c r="O67" s="40"/>
      <c r="P67" s="40"/>
      <c r="Q67" s="40"/>
      <c r="U67" s="40">
        <v>0</v>
      </c>
      <c r="V67" s="40">
        <v>0</v>
      </c>
      <c r="W67" s="40">
        <v>0</v>
      </c>
      <c r="X67" s="40">
        <v>0</v>
      </c>
      <c r="Y67" s="40">
        <v>0</v>
      </c>
    </row>
    <row r="68" spans="1:25" ht="13" x14ac:dyDescent="0.15">
      <c r="A68" s="132">
        <v>43403</v>
      </c>
      <c r="C68" s="40" t="s">
        <v>11</v>
      </c>
      <c r="E68" s="40">
        <f>G68-M68</f>
        <v>28.588000000000022</v>
      </c>
      <c r="F68" s="40">
        <f t="shared" ref="F68:F95" si="25">SUM(O68:S68)</f>
        <v>60</v>
      </c>
      <c r="G68" s="40">
        <f t="shared" ref="G68:G95" si="26">MAX(H68:J68)</f>
        <v>301</v>
      </c>
      <c r="H68" s="40">
        <v>286.39999999999998</v>
      </c>
      <c r="I68" s="40">
        <v>294.3</v>
      </c>
      <c r="J68" s="40">
        <v>301</v>
      </c>
      <c r="K68" s="40">
        <v>0</v>
      </c>
      <c r="L68" s="40">
        <v>0</v>
      </c>
      <c r="M68" s="40">
        <v>272.41199999999998</v>
      </c>
      <c r="N68" s="40">
        <v>1.05</v>
      </c>
      <c r="O68" s="40">
        <v>17</v>
      </c>
      <c r="P68" s="40">
        <v>28</v>
      </c>
      <c r="Q68" s="40">
        <v>15</v>
      </c>
      <c r="R68" s="40">
        <v>0</v>
      </c>
      <c r="S68" s="40">
        <v>0</v>
      </c>
      <c r="U68" s="40">
        <f t="shared" ref="U68:W72" si="27">H68-$M68</f>
        <v>13.988</v>
      </c>
      <c r="V68" s="40">
        <f t="shared" si="27"/>
        <v>21.888000000000034</v>
      </c>
      <c r="W68" s="40">
        <f t="shared" si="27"/>
        <v>28.588000000000022</v>
      </c>
      <c r="X68" s="40">
        <v>0</v>
      </c>
      <c r="Y68" s="40">
        <v>0</v>
      </c>
    </row>
    <row r="69" spans="1:25" ht="13" x14ac:dyDescent="0.15">
      <c r="A69" s="132">
        <v>43380</v>
      </c>
      <c r="C69" s="40" t="s">
        <v>11</v>
      </c>
      <c r="E69" s="40">
        <f>G69-M69</f>
        <v>13.07099999999997</v>
      </c>
      <c r="F69" s="40">
        <f t="shared" si="25"/>
        <v>42</v>
      </c>
      <c r="G69" s="40">
        <f t="shared" si="26"/>
        <v>287.2</v>
      </c>
      <c r="H69" s="40">
        <v>287.2</v>
      </c>
      <c r="I69" s="40">
        <v>279.3</v>
      </c>
      <c r="J69" s="40">
        <v>277.89999999999998</v>
      </c>
      <c r="K69" s="40">
        <v>0</v>
      </c>
      <c r="L69" s="40">
        <v>0</v>
      </c>
      <c r="M69" s="40">
        <v>274.12900000000002</v>
      </c>
      <c r="N69" s="40">
        <v>0.49099999999999999</v>
      </c>
      <c r="O69" s="40">
        <v>23</v>
      </c>
      <c r="P69" s="40">
        <v>17</v>
      </c>
      <c r="Q69" s="40">
        <v>2</v>
      </c>
      <c r="R69" s="40">
        <v>0</v>
      </c>
      <c r="S69" s="40">
        <v>0</v>
      </c>
      <c r="U69" s="40">
        <f t="shared" si="27"/>
        <v>13.07099999999997</v>
      </c>
      <c r="V69" s="40">
        <f t="shared" si="27"/>
        <v>5.1709999999999923</v>
      </c>
      <c r="W69" s="40">
        <f t="shared" si="27"/>
        <v>3.7709999999999582</v>
      </c>
      <c r="X69" s="40">
        <v>0</v>
      </c>
      <c r="Y69" s="40">
        <v>0</v>
      </c>
    </row>
    <row r="70" spans="1:25" ht="13" x14ac:dyDescent="0.15">
      <c r="A70" s="132">
        <v>43348</v>
      </c>
      <c r="C70" s="40" t="s">
        <v>11</v>
      </c>
      <c r="E70" s="40">
        <f>G70-M70</f>
        <v>51.855999999999995</v>
      </c>
      <c r="F70" s="40">
        <f t="shared" si="25"/>
        <v>81</v>
      </c>
      <c r="G70" s="40">
        <f t="shared" si="26"/>
        <v>330.1</v>
      </c>
      <c r="H70" s="40">
        <v>330.1</v>
      </c>
      <c r="I70" s="40">
        <v>304.10000000000002</v>
      </c>
      <c r="J70" s="40">
        <v>287.89999999999998</v>
      </c>
      <c r="K70" s="40">
        <v>0</v>
      </c>
      <c r="L70" s="40">
        <v>0</v>
      </c>
      <c r="M70" s="40">
        <v>278.24400000000003</v>
      </c>
      <c r="N70" s="40">
        <v>0.59199999999999997</v>
      </c>
      <c r="O70" s="40">
        <v>39</v>
      </c>
      <c r="P70" s="40">
        <v>31</v>
      </c>
      <c r="Q70" s="40">
        <v>11</v>
      </c>
      <c r="R70" s="40">
        <v>0</v>
      </c>
      <c r="S70" s="40">
        <v>0</v>
      </c>
      <c r="U70" s="40">
        <f t="shared" si="27"/>
        <v>51.855999999999995</v>
      </c>
      <c r="V70" s="40">
        <f t="shared" si="27"/>
        <v>25.855999999999995</v>
      </c>
      <c r="W70" s="40">
        <f t="shared" si="27"/>
        <v>9.6559999999999491</v>
      </c>
      <c r="X70" s="40">
        <v>0</v>
      </c>
      <c r="Y70" s="40">
        <v>0</v>
      </c>
    </row>
    <row r="71" spans="1:25" ht="13" x14ac:dyDescent="0.15">
      <c r="A71" s="132">
        <v>43339</v>
      </c>
      <c r="C71" s="40" t="s">
        <v>11</v>
      </c>
      <c r="E71" s="40">
        <f>MAX(H71:L71)-M71</f>
        <v>120</v>
      </c>
      <c r="F71" s="40">
        <f t="shared" si="25"/>
        <v>162</v>
      </c>
      <c r="G71" s="40">
        <f t="shared" si="26"/>
        <v>397.62700000000001</v>
      </c>
      <c r="H71" s="40">
        <f>120+M71</f>
        <v>397.62700000000001</v>
      </c>
      <c r="I71" s="40">
        <v>357.3</v>
      </c>
      <c r="J71" s="40">
        <v>283.89999999999998</v>
      </c>
      <c r="K71" s="40">
        <v>0</v>
      </c>
      <c r="L71" s="40">
        <v>0</v>
      </c>
      <c r="M71" s="40">
        <v>277.62700000000001</v>
      </c>
      <c r="N71" s="40">
        <v>0.86599999999999999</v>
      </c>
      <c r="O71" s="40">
        <v>116</v>
      </c>
      <c r="P71" s="40">
        <v>39</v>
      </c>
      <c r="Q71" s="40">
        <v>7</v>
      </c>
      <c r="R71" s="40">
        <v>0</v>
      </c>
      <c r="S71" s="40">
        <v>0</v>
      </c>
      <c r="U71" s="40">
        <f t="shared" si="27"/>
        <v>120</v>
      </c>
      <c r="V71" s="40">
        <f t="shared" si="27"/>
        <v>79.673000000000002</v>
      </c>
      <c r="W71" s="40">
        <f t="shared" si="27"/>
        <v>6.2729999999999677</v>
      </c>
      <c r="X71" s="40">
        <v>0</v>
      </c>
      <c r="Y71" s="40">
        <v>0</v>
      </c>
    </row>
    <row r="72" spans="1:25" ht="13" x14ac:dyDescent="0.15">
      <c r="A72" s="132">
        <v>43268</v>
      </c>
      <c r="C72" s="40" t="s">
        <v>11</v>
      </c>
      <c r="E72" s="40">
        <f t="shared" ref="E72:E100" si="28">G72-M72</f>
        <v>30.384999999999991</v>
      </c>
      <c r="F72" s="40">
        <f t="shared" si="25"/>
        <v>73</v>
      </c>
      <c r="G72" s="40">
        <f t="shared" si="26"/>
        <v>305.39999999999998</v>
      </c>
      <c r="H72" s="40">
        <v>305.39999999999998</v>
      </c>
      <c r="I72" s="40">
        <v>290.2</v>
      </c>
      <c r="J72" s="40">
        <v>286.5</v>
      </c>
      <c r="K72" s="40">
        <v>0</v>
      </c>
      <c r="L72" s="40">
        <v>0</v>
      </c>
      <c r="M72" s="40">
        <v>275.01499999999999</v>
      </c>
      <c r="N72" s="40">
        <v>0.97599999999999998</v>
      </c>
      <c r="O72" s="40">
        <v>32</v>
      </c>
      <c r="P72" s="40">
        <v>27</v>
      </c>
      <c r="Q72" s="40">
        <v>14</v>
      </c>
      <c r="R72" s="40">
        <v>0</v>
      </c>
      <c r="S72" s="40">
        <v>0</v>
      </c>
      <c r="U72" s="40">
        <f t="shared" si="27"/>
        <v>30.384999999999991</v>
      </c>
      <c r="V72" s="40">
        <f t="shared" si="27"/>
        <v>15.185000000000002</v>
      </c>
      <c r="W72" s="40">
        <f t="shared" si="27"/>
        <v>11.485000000000014</v>
      </c>
      <c r="X72" s="40">
        <v>0</v>
      </c>
      <c r="Y72" s="40">
        <v>0</v>
      </c>
    </row>
    <row r="73" spans="1:25" ht="13" x14ac:dyDescent="0.15">
      <c r="A73" s="132">
        <v>43211</v>
      </c>
      <c r="C73" s="40" t="s">
        <v>11</v>
      </c>
      <c r="E73" s="40">
        <f t="shared" si="28"/>
        <v>19.136000000000024</v>
      </c>
      <c r="F73" s="40">
        <f t="shared" si="25"/>
        <v>66</v>
      </c>
      <c r="G73" s="40">
        <f t="shared" si="26"/>
        <v>289.60000000000002</v>
      </c>
      <c r="H73" s="40">
        <v>289.60000000000002</v>
      </c>
      <c r="I73" s="40">
        <v>282.7</v>
      </c>
      <c r="J73" s="40">
        <v>0</v>
      </c>
      <c r="K73" s="40">
        <v>0</v>
      </c>
      <c r="L73" s="40">
        <v>0</v>
      </c>
      <c r="M73" s="40">
        <v>270.464</v>
      </c>
      <c r="N73" s="40">
        <v>1.099</v>
      </c>
      <c r="O73" s="40">
        <v>49</v>
      </c>
      <c r="P73" s="40">
        <v>17</v>
      </c>
      <c r="Q73" s="40">
        <v>0</v>
      </c>
      <c r="R73" s="40">
        <v>0</v>
      </c>
      <c r="S73" s="40">
        <v>0</v>
      </c>
      <c r="U73" s="40">
        <f t="shared" ref="U73:U95" si="29">H73-$M73</f>
        <v>19.136000000000024</v>
      </c>
      <c r="V73" s="40">
        <f t="shared" ref="V73:V95" si="30">I73-$M73</f>
        <v>12.23599999999999</v>
      </c>
      <c r="W73" s="40">
        <v>0</v>
      </c>
      <c r="X73" s="40">
        <v>0</v>
      </c>
      <c r="Y73" s="40">
        <v>0</v>
      </c>
    </row>
    <row r="74" spans="1:25" ht="13" x14ac:dyDescent="0.15">
      <c r="A74" s="132">
        <v>43195</v>
      </c>
      <c r="C74" s="40" t="s">
        <v>11</v>
      </c>
      <c r="E74" s="40">
        <f t="shared" si="28"/>
        <v>15.866000000000042</v>
      </c>
      <c r="F74" s="40">
        <f t="shared" si="25"/>
        <v>112</v>
      </c>
      <c r="G74" s="40">
        <f t="shared" si="26"/>
        <v>280.60000000000002</v>
      </c>
      <c r="H74" s="40">
        <v>280.60000000000002</v>
      </c>
      <c r="I74" s="40">
        <v>278</v>
      </c>
      <c r="J74" s="40">
        <v>272.3</v>
      </c>
      <c r="K74" s="40">
        <v>0</v>
      </c>
      <c r="L74" s="40">
        <v>0</v>
      </c>
      <c r="M74" s="40">
        <v>264.73399999999998</v>
      </c>
      <c r="N74" s="40">
        <v>0.61099999999999999</v>
      </c>
      <c r="O74" s="40">
        <v>63</v>
      </c>
      <c r="P74" s="40">
        <v>39</v>
      </c>
      <c r="Q74" s="40">
        <v>10</v>
      </c>
      <c r="R74" s="40">
        <v>0</v>
      </c>
      <c r="S74" s="40">
        <v>0</v>
      </c>
      <c r="U74" s="40">
        <f t="shared" si="29"/>
        <v>15.866000000000042</v>
      </c>
      <c r="V74" s="40">
        <f t="shared" si="30"/>
        <v>13.26600000000002</v>
      </c>
      <c r="W74" s="40">
        <f t="shared" ref="W74:W95" si="31">J74-$M74</f>
        <v>7.5660000000000309</v>
      </c>
      <c r="X74" s="40">
        <v>0</v>
      </c>
      <c r="Y74" s="40">
        <v>0</v>
      </c>
    </row>
    <row r="75" spans="1:25" ht="13" x14ac:dyDescent="0.15">
      <c r="A75" s="132">
        <v>43108</v>
      </c>
      <c r="C75" s="40" t="s">
        <v>11</v>
      </c>
      <c r="E75" s="40">
        <f t="shared" si="28"/>
        <v>17.161999999999978</v>
      </c>
      <c r="F75" s="40">
        <f t="shared" si="25"/>
        <v>62</v>
      </c>
      <c r="G75" s="40">
        <f t="shared" si="26"/>
        <v>286.2</v>
      </c>
      <c r="H75" s="40">
        <v>283.3</v>
      </c>
      <c r="I75" s="40">
        <v>286.2</v>
      </c>
      <c r="J75" s="40">
        <v>276.2</v>
      </c>
      <c r="K75" s="40">
        <v>0</v>
      </c>
      <c r="L75" s="40">
        <v>0</v>
      </c>
      <c r="M75" s="40">
        <v>269.03800000000001</v>
      </c>
      <c r="N75" s="40">
        <v>0.65400000000000003</v>
      </c>
      <c r="O75" s="40">
        <v>25</v>
      </c>
      <c r="P75" s="40">
        <v>29</v>
      </c>
      <c r="Q75" s="40">
        <v>8</v>
      </c>
      <c r="R75" s="40">
        <v>0</v>
      </c>
      <c r="S75" s="40">
        <v>0</v>
      </c>
      <c r="U75" s="40">
        <f t="shared" si="29"/>
        <v>14.262</v>
      </c>
      <c r="V75" s="40">
        <f t="shared" si="30"/>
        <v>17.161999999999978</v>
      </c>
      <c r="W75" s="40">
        <f t="shared" si="31"/>
        <v>7.1619999999999777</v>
      </c>
      <c r="X75" s="40">
        <v>0</v>
      </c>
      <c r="Y75" s="40">
        <v>0</v>
      </c>
    </row>
    <row r="76" spans="1:25" ht="13" x14ac:dyDescent="0.15">
      <c r="A76" s="132">
        <v>43083</v>
      </c>
      <c r="C76" s="40" t="s">
        <v>11</v>
      </c>
      <c r="E76" s="40">
        <f t="shared" si="28"/>
        <v>28.025999999999954</v>
      </c>
      <c r="F76" s="40">
        <f t="shared" si="25"/>
        <v>100</v>
      </c>
      <c r="G76" s="40">
        <f t="shared" si="26"/>
        <v>295.39999999999998</v>
      </c>
      <c r="H76" s="40">
        <v>284.10000000000002</v>
      </c>
      <c r="I76" s="40">
        <v>295.39999999999998</v>
      </c>
      <c r="J76" s="40">
        <v>274.8</v>
      </c>
      <c r="K76" s="40">
        <v>0</v>
      </c>
      <c r="L76" s="40">
        <v>0</v>
      </c>
      <c r="M76" s="40">
        <v>267.37400000000002</v>
      </c>
      <c r="N76" s="40">
        <v>1.1859999999999999</v>
      </c>
      <c r="O76" s="40">
        <v>39</v>
      </c>
      <c r="P76" s="40">
        <v>44</v>
      </c>
      <c r="Q76" s="40">
        <v>17</v>
      </c>
      <c r="R76" s="40">
        <v>0</v>
      </c>
      <c r="S76" s="40">
        <v>0</v>
      </c>
      <c r="U76" s="40">
        <f t="shared" si="29"/>
        <v>16.725999999999999</v>
      </c>
      <c r="V76" s="40">
        <f t="shared" si="30"/>
        <v>28.025999999999954</v>
      </c>
      <c r="W76" s="40">
        <f t="shared" si="31"/>
        <v>7.4259999999999877</v>
      </c>
      <c r="X76" s="40">
        <v>0</v>
      </c>
      <c r="Y76" s="40">
        <v>0</v>
      </c>
    </row>
    <row r="77" spans="1:25" ht="13" x14ac:dyDescent="0.15">
      <c r="A77" s="132">
        <v>43076</v>
      </c>
      <c r="C77" s="40" t="s">
        <v>11</v>
      </c>
      <c r="E77" s="40">
        <f t="shared" si="28"/>
        <v>28.980999999999995</v>
      </c>
      <c r="F77" s="40">
        <f t="shared" si="25"/>
        <v>150</v>
      </c>
      <c r="G77" s="40">
        <f t="shared" si="26"/>
        <v>291.60000000000002</v>
      </c>
      <c r="H77" s="40">
        <v>291.60000000000002</v>
      </c>
      <c r="I77" s="40">
        <v>286.2</v>
      </c>
      <c r="J77" s="40">
        <v>281.8</v>
      </c>
      <c r="K77" s="40">
        <v>0</v>
      </c>
      <c r="L77" s="40">
        <v>0</v>
      </c>
      <c r="M77" s="40">
        <v>262.61900000000003</v>
      </c>
      <c r="N77" s="40">
        <v>0.83799999999999997</v>
      </c>
      <c r="O77" s="40">
        <v>64</v>
      </c>
      <c r="P77" s="40">
        <v>64</v>
      </c>
      <c r="Q77" s="40">
        <v>22</v>
      </c>
      <c r="R77" s="40">
        <v>0</v>
      </c>
      <c r="S77" s="40">
        <v>0</v>
      </c>
      <c r="U77" s="40">
        <f t="shared" si="29"/>
        <v>28.980999999999995</v>
      </c>
      <c r="V77" s="40">
        <f t="shared" si="30"/>
        <v>23.58099999999996</v>
      </c>
      <c r="W77" s="40">
        <f t="shared" si="31"/>
        <v>19.180999999999983</v>
      </c>
      <c r="X77" s="40">
        <v>0</v>
      </c>
      <c r="Y77" s="40">
        <v>0</v>
      </c>
    </row>
    <row r="78" spans="1:25" ht="13" x14ac:dyDescent="0.15">
      <c r="A78" s="132">
        <v>43051</v>
      </c>
      <c r="C78" s="40" t="s">
        <v>11</v>
      </c>
      <c r="E78" s="40">
        <f t="shared" si="28"/>
        <v>33.001999999999953</v>
      </c>
      <c r="F78" s="40">
        <f t="shared" si="25"/>
        <v>83</v>
      </c>
      <c r="G78" s="40">
        <f t="shared" si="26"/>
        <v>302.39999999999998</v>
      </c>
      <c r="H78" s="40">
        <v>285.39999999999998</v>
      </c>
      <c r="I78" s="40">
        <v>302.39999999999998</v>
      </c>
      <c r="J78" s="40">
        <v>280.89999999999998</v>
      </c>
      <c r="K78" s="40">
        <v>0</v>
      </c>
      <c r="L78" s="40">
        <v>0</v>
      </c>
      <c r="M78" s="40">
        <v>269.39800000000002</v>
      </c>
      <c r="N78" s="40">
        <v>1.048</v>
      </c>
      <c r="O78" s="40">
        <v>31</v>
      </c>
      <c r="P78" s="40">
        <v>38</v>
      </c>
      <c r="Q78" s="40">
        <v>14</v>
      </c>
      <c r="R78" s="40">
        <v>0</v>
      </c>
      <c r="S78" s="40">
        <v>0</v>
      </c>
      <c r="U78" s="40">
        <f t="shared" si="29"/>
        <v>16.001999999999953</v>
      </c>
      <c r="V78" s="40">
        <f t="shared" si="30"/>
        <v>33.001999999999953</v>
      </c>
      <c r="W78" s="40">
        <f t="shared" si="31"/>
        <v>11.501999999999953</v>
      </c>
      <c r="X78" s="40">
        <v>0</v>
      </c>
      <c r="Y78" s="40">
        <v>0</v>
      </c>
    </row>
    <row r="79" spans="1:25" ht="13" x14ac:dyDescent="0.15">
      <c r="A79" s="132">
        <v>43019</v>
      </c>
      <c r="C79" s="40" t="s">
        <v>11</v>
      </c>
      <c r="E79" s="40">
        <f t="shared" si="28"/>
        <v>22.12299999999999</v>
      </c>
      <c r="F79" s="40">
        <f t="shared" si="25"/>
        <v>101</v>
      </c>
      <c r="G79" s="40">
        <f t="shared" si="26"/>
        <v>293.89999999999998</v>
      </c>
      <c r="H79" s="40">
        <v>293.89999999999998</v>
      </c>
      <c r="I79" s="40">
        <v>286.5</v>
      </c>
      <c r="J79" s="40">
        <v>287.89999999999998</v>
      </c>
      <c r="K79" s="40">
        <v>0</v>
      </c>
      <c r="L79" s="40">
        <v>0</v>
      </c>
      <c r="M79" s="40">
        <v>271.77699999999999</v>
      </c>
      <c r="N79" s="40">
        <v>0.69499999999999995</v>
      </c>
      <c r="O79" s="40">
        <v>38</v>
      </c>
      <c r="P79" s="40">
        <v>35</v>
      </c>
      <c r="Q79" s="40">
        <v>28</v>
      </c>
      <c r="R79" s="40">
        <v>0</v>
      </c>
      <c r="S79" s="40">
        <v>0</v>
      </c>
      <c r="U79" s="40">
        <f t="shared" si="29"/>
        <v>22.12299999999999</v>
      </c>
      <c r="V79" s="40">
        <f t="shared" si="30"/>
        <v>14.723000000000013</v>
      </c>
      <c r="W79" s="40">
        <f t="shared" si="31"/>
        <v>16.12299999999999</v>
      </c>
      <c r="X79" s="40">
        <v>0</v>
      </c>
      <c r="Y79" s="40">
        <v>0</v>
      </c>
    </row>
    <row r="80" spans="1:25" ht="13" x14ac:dyDescent="0.15">
      <c r="A80" s="132">
        <v>42987</v>
      </c>
      <c r="C80" s="40" t="s">
        <v>11</v>
      </c>
      <c r="E80" s="40">
        <f t="shared" si="28"/>
        <v>57.824000000000012</v>
      </c>
      <c r="F80" s="40">
        <f t="shared" si="25"/>
        <v>53</v>
      </c>
      <c r="G80" s="40">
        <f t="shared" si="26"/>
        <v>334.8</v>
      </c>
      <c r="H80" s="40">
        <v>291.3</v>
      </c>
      <c r="I80" s="40">
        <v>334.8</v>
      </c>
      <c r="J80" s="40">
        <v>280</v>
      </c>
      <c r="K80" s="40">
        <v>0</v>
      </c>
      <c r="L80" s="40">
        <v>0</v>
      </c>
      <c r="M80" s="40">
        <v>276.976</v>
      </c>
      <c r="N80" s="40">
        <v>0.86499999999999999</v>
      </c>
      <c r="O80" s="40">
        <v>24</v>
      </c>
      <c r="P80" s="40">
        <v>28</v>
      </c>
      <c r="Q80" s="40">
        <v>1</v>
      </c>
      <c r="R80" s="40">
        <v>0</v>
      </c>
      <c r="S80" s="40">
        <v>0</v>
      </c>
      <c r="U80" s="40">
        <f t="shared" si="29"/>
        <v>14.324000000000012</v>
      </c>
      <c r="V80" s="40">
        <f t="shared" si="30"/>
        <v>57.824000000000012</v>
      </c>
      <c r="W80" s="40">
        <f t="shared" si="31"/>
        <v>3.0240000000000009</v>
      </c>
      <c r="X80" s="40">
        <v>0</v>
      </c>
      <c r="Y80" s="40">
        <v>0</v>
      </c>
    </row>
    <row r="81" spans="1:25" ht="13" x14ac:dyDescent="0.15">
      <c r="A81" s="132">
        <v>42955</v>
      </c>
      <c r="C81" s="40" t="s">
        <v>11</v>
      </c>
      <c r="E81" s="40">
        <f t="shared" si="28"/>
        <v>23.088999999999999</v>
      </c>
      <c r="F81" s="40">
        <f t="shared" si="25"/>
        <v>80</v>
      </c>
      <c r="G81" s="40">
        <f t="shared" si="26"/>
        <v>303.89999999999998</v>
      </c>
      <c r="H81" s="40">
        <v>301</v>
      </c>
      <c r="I81" s="40">
        <v>303.89999999999998</v>
      </c>
      <c r="J81" s="40">
        <v>291.10000000000002</v>
      </c>
      <c r="K81" s="40">
        <v>0</v>
      </c>
      <c r="L81" s="40">
        <v>0</v>
      </c>
      <c r="M81" s="40">
        <v>280.81099999999998</v>
      </c>
      <c r="N81" s="40">
        <v>1.099</v>
      </c>
      <c r="O81" s="40">
        <v>33</v>
      </c>
      <c r="P81" s="40">
        <v>33</v>
      </c>
      <c r="Q81" s="40">
        <v>14</v>
      </c>
      <c r="R81" s="40">
        <v>0</v>
      </c>
      <c r="S81" s="40">
        <v>0</v>
      </c>
      <c r="U81" s="40">
        <f t="shared" si="29"/>
        <v>20.189000000000021</v>
      </c>
      <c r="V81" s="40">
        <f t="shared" si="30"/>
        <v>23.088999999999999</v>
      </c>
      <c r="W81" s="40">
        <f t="shared" si="31"/>
        <v>10.289000000000044</v>
      </c>
      <c r="X81" s="40">
        <v>0</v>
      </c>
      <c r="Y81" s="40">
        <v>0</v>
      </c>
    </row>
    <row r="82" spans="1:25" ht="13" x14ac:dyDescent="0.15">
      <c r="A82" s="132">
        <v>42948</v>
      </c>
      <c r="C82" s="40" t="s">
        <v>11</v>
      </c>
      <c r="E82" s="40">
        <f t="shared" si="28"/>
        <v>31.122000000000014</v>
      </c>
      <c r="F82" s="40">
        <f t="shared" si="25"/>
        <v>51</v>
      </c>
      <c r="G82" s="40">
        <f t="shared" si="26"/>
        <v>314.60000000000002</v>
      </c>
      <c r="H82" s="40">
        <v>300.39999999999998</v>
      </c>
      <c r="I82" s="40">
        <v>314.60000000000002</v>
      </c>
      <c r="J82" s="40">
        <v>288.10000000000002</v>
      </c>
      <c r="K82" s="40">
        <v>0</v>
      </c>
      <c r="L82" s="40">
        <v>0</v>
      </c>
      <c r="M82" s="40">
        <v>283.47800000000001</v>
      </c>
      <c r="N82" s="40">
        <v>1.18</v>
      </c>
      <c r="O82" s="40">
        <v>22</v>
      </c>
      <c r="P82" s="40">
        <v>26</v>
      </c>
      <c r="Q82" s="40">
        <v>3</v>
      </c>
      <c r="R82" s="40">
        <v>0</v>
      </c>
      <c r="S82" s="40">
        <v>0</v>
      </c>
      <c r="U82" s="40">
        <f t="shared" si="29"/>
        <v>16.921999999999969</v>
      </c>
      <c r="V82" s="40">
        <f t="shared" si="30"/>
        <v>31.122000000000014</v>
      </c>
      <c r="W82" s="40">
        <f t="shared" si="31"/>
        <v>4.6220000000000141</v>
      </c>
      <c r="X82" s="40">
        <v>0</v>
      </c>
      <c r="Y82" s="40">
        <v>0</v>
      </c>
    </row>
    <row r="83" spans="1:25" ht="13" x14ac:dyDescent="0.15">
      <c r="A83" s="132">
        <v>42922</v>
      </c>
      <c r="C83" s="40" t="s">
        <v>11</v>
      </c>
      <c r="E83" s="40">
        <f t="shared" si="28"/>
        <v>26.40100000000001</v>
      </c>
      <c r="F83" s="40">
        <f t="shared" si="25"/>
        <v>79</v>
      </c>
      <c r="G83" s="40">
        <f t="shared" si="26"/>
        <v>300.10000000000002</v>
      </c>
      <c r="H83" s="40">
        <v>293.60000000000002</v>
      </c>
      <c r="I83" s="40">
        <v>300.10000000000002</v>
      </c>
      <c r="J83" s="40">
        <v>281.7</v>
      </c>
      <c r="K83" s="40">
        <v>0</v>
      </c>
      <c r="L83" s="40">
        <v>0</v>
      </c>
      <c r="M83" s="40">
        <v>273.69900000000001</v>
      </c>
      <c r="N83" s="40">
        <v>0.5</v>
      </c>
      <c r="O83" s="40">
        <v>29</v>
      </c>
      <c r="P83" s="40">
        <v>38</v>
      </c>
      <c r="Q83" s="40">
        <v>12</v>
      </c>
      <c r="R83" s="40">
        <v>0</v>
      </c>
      <c r="S83" s="40">
        <v>0</v>
      </c>
      <c r="U83" s="40">
        <f t="shared" si="29"/>
        <v>19.90100000000001</v>
      </c>
      <c r="V83" s="40">
        <f t="shared" si="30"/>
        <v>26.40100000000001</v>
      </c>
      <c r="W83" s="40">
        <f t="shared" si="31"/>
        <v>8.0009999999999764</v>
      </c>
      <c r="X83" s="40">
        <v>0</v>
      </c>
      <c r="Y83" s="40">
        <v>0</v>
      </c>
    </row>
    <row r="84" spans="1:25" ht="13" x14ac:dyDescent="0.15">
      <c r="A84" s="132">
        <v>42907</v>
      </c>
      <c r="C84" s="40" t="s">
        <v>11</v>
      </c>
      <c r="E84" s="40">
        <f t="shared" si="28"/>
        <v>41.848000000000013</v>
      </c>
      <c r="F84" s="40">
        <f t="shared" si="25"/>
        <v>104</v>
      </c>
      <c r="G84" s="40">
        <f t="shared" si="26"/>
        <v>319.8</v>
      </c>
      <c r="H84" s="40">
        <v>304.60000000000002</v>
      </c>
      <c r="I84" s="40">
        <v>319.8</v>
      </c>
      <c r="J84" s="40">
        <v>292.39999999999998</v>
      </c>
      <c r="K84" s="40">
        <v>0</v>
      </c>
      <c r="L84" s="40">
        <v>0</v>
      </c>
      <c r="M84" s="40">
        <v>277.952</v>
      </c>
      <c r="N84" s="40">
        <v>2.0819999999999999</v>
      </c>
      <c r="O84" s="40">
        <v>44</v>
      </c>
      <c r="P84" s="40">
        <v>46</v>
      </c>
      <c r="Q84" s="40">
        <v>14</v>
      </c>
      <c r="R84" s="40">
        <v>0</v>
      </c>
      <c r="S84" s="40">
        <v>0</v>
      </c>
      <c r="U84" s="40">
        <f t="shared" si="29"/>
        <v>26.648000000000025</v>
      </c>
      <c r="V84" s="40">
        <f t="shared" si="30"/>
        <v>41.848000000000013</v>
      </c>
      <c r="W84" s="40">
        <f t="shared" si="31"/>
        <v>14.447999999999979</v>
      </c>
      <c r="X84" s="40">
        <v>0</v>
      </c>
      <c r="Y84" s="40">
        <v>0</v>
      </c>
    </row>
    <row r="85" spans="1:25" ht="13" x14ac:dyDescent="0.15">
      <c r="A85" s="132">
        <v>42868</v>
      </c>
      <c r="C85" s="40" t="s">
        <v>11</v>
      </c>
      <c r="E85" s="40">
        <f t="shared" si="28"/>
        <v>67.658000000000015</v>
      </c>
      <c r="F85" s="40">
        <f t="shared" si="25"/>
        <v>48</v>
      </c>
      <c r="G85" s="40">
        <f t="shared" si="26"/>
        <v>343.2</v>
      </c>
      <c r="H85" s="40">
        <v>296.10000000000002</v>
      </c>
      <c r="I85" s="40">
        <v>343.2</v>
      </c>
      <c r="J85" s="40">
        <v>279.10000000000002</v>
      </c>
      <c r="K85" s="40">
        <v>0</v>
      </c>
      <c r="L85" s="40">
        <v>0</v>
      </c>
      <c r="M85" s="40">
        <v>275.54199999999997</v>
      </c>
      <c r="N85" s="40">
        <v>1.258</v>
      </c>
      <c r="O85" s="40">
        <v>28</v>
      </c>
      <c r="P85" s="40">
        <v>19</v>
      </c>
      <c r="Q85" s="40">
        <v>1</v>
      </c>
      <c r="R85" s="40">
        <v>0</v>
      </c>
      <c r="S85" s="40">
        <v>0</v>
      </c>
      <c r="U85" s="40">
        <f t="shared" si="29"/>
        <v>20.55800000000005</v>
      </c>
      <c r="V85" s="40">
        <f t="shared" si="30"/>
        <v>67.658000000000015</v>
      </c>
      <c r="W85" s="40">
        <f t="shared" si="31"/>
        <v>3.5580000000000496</v>
      </c>
      <c r="X85" s="40">
        <v>0</v>
      </c>
      <c r="Y85" s="40">
        <v>0</v>
      </c>
    </row>
    <row r="86" spans="1:25" ht="13" x14ac:dyDescent="0.15">
      <c r="A86" s="132">
        <v>42836</v>
      </c>
      <c r="C86" s="40" t="s">
        <v>11</v>
      </c>
      <c r="E86" s="40">
        <f t="shared" si="28"/>
        <v>69.176000000000045</v>
      </c>
      <c r="F86" s="40">
        <f t="shared" si="25"/>
        <v>82</v>
      </c>
      <c r="G86" s="40">
        <f t="shared" si="26"/>
        <v>339.6</v>
      </c>
      <c r="H86" s="40">
        <v>300.10000000000002</v>
      </c>
      <c r="I86" s="40">
        <v>339.6</v>
      </c>
      <c r="J86" s="40">
        <v>278.8</v>
      </c>
      <c r="K86" s="40">
        <v>0</v>
      </c>
      <c r="L86" s="40">
        <v>0</v>
      </c>
      <c r="M86" s="40">
        <v>270.42399999999998</v>
      </c>
      <c r="N86" s="40">
        <v>0.97099999999999997</v>
      </c>
      <c r="O86" s="40">
        <v>36</v>
      </c>
      <c r="P86" s="40">
        <v>41</v>
      </c>
      <c r="Q86" s="40">
        <v>5</v>
      </c>
      <c r="R86" s="40">
        <v>0</v>
      </c>
      <c r="S86" s="40">
        <v>0</v>
      </c>
      <c r="U86" s="40">
        <f t="shared" si="29"/>
        <v>29.676000000000045</v>
      </c>
      <c r="V86" s="40">
        <f t="shared" si="30"/>
        <v>69.176000000000045</v>
      </c>
      <c r="W86" s="40">
        <f t="shared" si="31"/>
        <v>8.3760000000000332</v>
      </c>
      <c r="X86" s="40">
        <v>0</v>
      </c>
      <c r="Y86" s="40">
        <v>0</v>
      </c>
    </row>
    <row r="87" spans="1:25" ht="13" x14ac:dyDescent="0.15">
      <c r="A87" s="132">
        <v>42731</v>
      </c>
      <c r="C87" s="40" t="s">
        <v>11</v>
      </c>
      <c r="D87" s="40"/>
      <c r="E87" s="40">
        <f t="shared" si="28"/>
        <v>26.915999999999997</v>
      </c>
      <c r="F87" s="40">
        <f t="shared" si="25"/>
        <v>167</v>
      </c>
      <c r="G87" s="40">
        <f t="shared" si="26"/>
        <v>291.89999999999998</v>
      </c>
      <c r="H87" s="40">
        <v>281.89999999999998</v>
      </c>
      <c r="I87" s="40">
        <v>291.89999999999998</v>
      </c>
      <c r="J87" s="40">
        <v>278.3</v>
      </c>
      <c r="K87" s="40">
        <v>0</v>
      </c>
      <c r="L87" s="40">
        <v>0</v>
      </c>
      <c r="M87" s="40">
        <v>264.98399999999998</v>
      </c>
      <c r="N87" s="40">
        <v>0.82</v>
      </c>
      <c r="O87" s="40">
        <v>82</v>
      </c>
      <c r="P87" s="40">
        <v>62</v>
      </c>
      <c r="Q87" s="40">
        <v>23</v>
      </c>
      <c r="R87" s="40">
        <v>0</v>
      </c>
      <c r="S87" s="40">
        <v>0</v>
      </c>
      <c r="U87" s="40">
        <f t="shared" si="29"/>
        <v>16.915999999999997</v>
      </c>
      <c r="V87" s="40">
        <f t="shared" si="30"/>
        <v>26.915999999999997</v>
      </c>
      <c r="W87" s="40">
        <f t="shared" si="31"/>
        <v>13.316000000000031</v>
      </c>
      <c r="X87" s="40">
        <v>0</v>
      </c>
      <c r="Y87" s="40">
        <v>0</v>
      </c>
    </row>
    <row r="88" spans="1:25" ht="13" x14ac:dyDescent="0.15">
      <c r="A88" s="132">
        <v>42724</v>
      </c>
      <c r="C88" s="40" t="s">
        <v>11</v>
      </c>
      <c r="D88" s="40"/>
      <c r="E88" s="40">
        <f t="shared" si="28"/>
        <v>48.37299999999999</v>
      </c>
      <c r="F88" s="40">
        <f t="shared" si="25"/>
        <v>66</v>
      </c>
      <c r="G88" s="40">
        <f t="shared" si="26"/>
        <v>313.7</v>
      </c>
      <c r="H88" s="40">
        <v>284.8</v>
      </c>
      <c r="I88" s="40">
        <v>313.7</v>
      </c>
      <c r="J88" s="40">
        <v>274.3</v>
      </c>
      <c r="K88" s="40">
        <v>0</v>
      </c>
      <c r="L88" s="40">
        <v>0</v>
      </c>
      <c r="M88" s="40">
        <v>265.327</v>
      </c>
      <c r="N88" s="40">
        <v>1.022</v>
      </c>
      <c r="O88" s="40">
        <v>12</v>
      </c>
      <c r="P88" s="40">
        <v>28</v>
      </c>
      <c r="Q88" s="40">
        <v>26</v>
      </c>
      <c r="R88" s="40">
        <v>0</v>
      </c>
      <c r="S88" s="40">
        <v>0</v>
      </c>
      <c r="U88" s="40">
        <f t="shared" si="29"/>
        <v>19.473000000000013</v>
      </c>
      <c r="V88" s="40">
        <f t="shared" si="30"/>
        <v>48.37299999999999</v>
      </c>
      <c r="W88" s="40">
        <f t="shared" si="31"/>
        <v>8.9730000000000132</v>
      </c>
      <c r="X88" s="40">
        <v>0</v>
      </c>
      <c r="Y88" s="40">
        <v>0</v>
      </c>
    </row>
    <row r="89" spans="1:25" ht="13" x14ac:dyDescent="0.15">
      <c r="A89" s="132">
        <v>42667</v>
      </c>
      <c r="C89" s="40" t="s">
        <v>11</v>
      </c>
      <c r="D89" s="40"/>
      <c r="E89" s="40">
        <f t="shared" si="28"/>
        <v>38.69500000000005</v>
      </c>
      <c r="F89" s="40">
        <f t="shared" si="25"/>
        <v>112</v>
      </c>
      <c r="G89" s="40">
        <f t="shared" si="26"/>
        <v>315.10000000000002</v>
      </c>
      <c r="H89" s="40">
        <v>293.39999999999998</v>
      </c>
      <c r="I89" s="40">
        <v>315.10000000000002</v>
      </c>
      <c r="J89" s="40">
        <v>286.60000000000002</v>
      </c>
      <c r="K89" s="40">
        <v>0</v>
      </c>
      <c r="L89" s="40">
        <v>0</v>
      </c>
      <c r="M89" s="40">
        <v>276.40499999999997</v>
      </c>
      <c r="N89" s="40">
        <v>1.0269999999999999</v>
      </c>
      <c r="O89" s="40">
        <v>43</v>
      </c>
      <c r="P89" s="40">
        <v>57</v>
      </c>
      <c r="Q89" s="40">
        <v>12</v>
      </c>
      <c r="R89" s="40">
        <v>0</v>
      </c>
      <c r="S89" s="40">
        <v>0</v>
      </c>
      <c r="U89" s="40">
        <f t="shared" si="29"/>
        <v>16.995000000000005</v>
      </c>
      <c r="V89" s="40">
        <f t="shared" si="30"/>
        <v>38.69500000000005</v>
      </c>
      <c r="W89" s="40">
        <f t="shared" si="31"/>
        <v>10.19500000000005</v>
      </c>
      <c r="X89" s="40">
        <v>0</v>
      </c>
      <c r="Y89" s="40">
        <v>0</v>
      </c>
    </row>
    <row r="90" spans="1:25" ht="13" x14ac:dyDescent="0.15">
      <c r="A90" s="132">
        <v>42660</v>
      </c>
      <c r="C90" s="40" t="s">
        <v>11</v>
      </c>
      <c r="D90" s="40"/>
      <c r="E90" s="40">
        <f t="shared" si="28"/>
        <v>41.102000000000032</v>
      </c>
      <c r="F90" s="40">
        <f t="shared" si="25"/>
        <v>130</v>
      </c>
      <c r="G90" s="40">
        <f t="shared" si="26"/>
        <v>313.60000000000002</v>
      </c>
      <c r="H90" s="40">
        <v>301.7</v>
      </c>
      <c r="I90" s="40">
        <v>313.60000000000002</v>
      </c>
      <c r="J90" s="40">
        <v>288.5</v>
      </c>
      <c r="K90" s="40">
        <v>0</v>
      </c>
      <c r="L90" s="40">
        <v>0</v>
      </c>
      <c r="M90" s="40">
        <v>272.49799999999999</v>
      </c>
      <c r="N90" s="40">
        <v>1.3819999999999999</v>
      </c>
      <c r="O90" s="40">
        <v>59</v>
      </c>
      <c r="P90" s="40">
        <v>52</v>
      </c>
      <c r="Q90" s="40">
        <v>19</v>
      </c>
      <c r="R90" s="40">
        <v>0</v>
      </c>
      <c r="S90" s="40">
        <v>0</v>
      </c>
      <c r="U90" s="40">
        <f t="shared" si="29"/>
        <v>29.201999999999998</v>
      </c>
      <c r="V90" s="40">
        <f t="shared" si="30"/>
        <v>41.102000000000032</v>
      </c>
      <c r="W90" s="40">
        <f t="shared" si="31"/>
        <v>16.00200000000001</v>
      </c>
      <c r="X90" s="40">
        <v>0</v>
      </c>
      <c r="Y90" s="40">
        <v>0</v>
      </c>
    </row>
    <row r="91" spans="1:25" ht="13" x14ac:dyDescent="0.15">
      <c r="A91" s="132">
        <v>42635</v>
      </c>
      <c r="C91" s="40" t="s">
        <v>11</v>
      </c>
      <c r="D91" s="40"/>
      <c r="E91" s="40">
        <f t="shared" si="28"/>
        <v>57.158000000000015</v>
      </c>
      <c r="F91" s="40">
        <f t="shared" si="25"/>
        <v>74</v>
      </c>
      <c r="G91" s="40">
        <f t="shared" si="26"/>
        <v>329.8</v>
      </c>
      <c r="H91" s="40">
        <v>296.39999999999998</v>
      </c>
      <c r="I91" s="40">
        <v>329.8</v>
      </c>
      <c r="J91" s="40">
        <v>282.3</v>
      </c>
      <c r="K91" s="40">
        <v>0</v>
      </c>
      <c r="L91" s="40">
        <v>0</v>
      </c>
      <c r="M91" s="40">
        <v>272.642</v>
      </c>
      <c r="N91" s="40">
        <v>0.71299999999999997</v>
      </c>
      <c r="O91" s="40">
        <v>25</v>
      </c>
      <c r="P91" s="40">
        <v>38</v>
      </c>
      <c r="Q91" s="40">
        <v>11</v>
      </c>
      <c r="R91" s="40">
        <v>0</v>
      </c>
      <c r="S91" s="40">
        <v>0</v>
      </c>
      <c r="U91" s="40">
        <f t="shared" si="29"/>
        <v>23.757999999999981</v>
      </c>
      <c r="V91" s="40">
        <f t="shared" si="30"/>
        <v>57.158000000000015</v>
      </c>
      <c r="W91" s="40">
        <f t="shared" si="31"/>
        <v>9.6580000000000155</v>
      </c>
      <c r="X91" s="40">
        <v>0</v>
      </c>
      <c r="Y91" s="40">
        <v>0</v>
      </c>
    </row>
    <row r="92" spans="1:25" ht="13" x14ac:dyDescent="0.15">
      <c r="A92" s="132">
        <v>42603</v>
      </c>
      <c r="C92" s="40" t="s">
        <v>11</v>
      </c>
      <c r="D92" s="40"/>
      <c r="E92" s="40">
        <f t="shared" si="28"/>
        <v>56.461000000000013</v>
      </c>
      <c r="F92" s="40">
        <f t="shared" si="25"/>
        <v>123</v>
      </c>
      <c r="G92" s="40">
        <f t="shared" si="26"/>
        <v>336.7</v>
      </c>
      <c r="H92" s="40">
        <v>303.39999999999998</v>
      </c>
      <c r="I92" s="40">
        <v>336.7</v>
      </c>
      <c r="J92" s="40">
        <v>296.3</v>
      </c>
      <c r="K92" s="40">
        <v>0</v>
      </c>
      <c r="L92" s="40">
        <v>0</v>
      </c>
      <c r="M92" s="40">
        <v>280.23899999999998</v>
      </c>
      <c r="N92" s="40">
        <v>1.22</v>
      </c>
      <c r="O92" s="40">
        <v>51</v>
      </c>
      <c r="P92" s="40">
        <v>55</v>
      </c>
      <c r="Q92" s="40">
        <v>17</v>
      </c>
      <c r="R92" s="40">
        <v>0</v>
      </c>
      <c r="S92" s="40">
        <v>0</v>
      </c>
      <c r="U92" s="40">
        <f t="shared" si="29"/>
        <v>23.161000000000001</v>
      </c>
      <c r="V92" s="40">
        <f t="shared" si="30"/>
        <v>56.461000000000013</v>
      </c>
      <c r="W92" s="40">
        <f t="shared" si="31"/>
        <v>16.061000000000035</v>
      </c>
      <c r="X92" s="40">
        <v>0</v>
      </c>
      <c r="Y92" s="40">
        <v>0</v>
      </c>
    </row>
    <row r="93" spans="1:25" ht="13" x14ac:dyDescent="0.15">
      <c r="A93" s="132">
        <v>42596</v>
      </c>
      <c r="C93" s="40" t="s">
        <v>11</v>
      </c>
      <c r="D93" s="40"/>
      <c r="E93" s="40">
        <f t="shared" si="28"/>
        <v>58.885999999999967</v>
      </c>
      <c r="F93" s="40">
        <f t="shared" si="25"/>
        <v>122</v>
      </c>
      <c r="G93" s="40">
        <f t="shared" si="26"/>
        <v>336.4</v>
      </c>
      <c r="H93" s="40">
        <v>308.60000000000002</v>
      </c>
      <c r="I93" s="40">
        <v>336.4</v>
      </c>
      <c r="J93" s="40">
        <v>295.10000000000002</v>
      </c>
      <c r="K93" s="40">
        <v>0</v>
      </c>
      <c r="L93" s="40">
        <v>0</v>
      </c>
      <c r="M93" s="40">
        <v>277.51400000000001</v>
      </c>
      <c r="N93" s="40">
        <v>1.302</v>
      </c>
      <c r="O93" s="40">
        <v>41</v>
      </c>
      <c r="P93" s="40">
        <v>63</v>
      </c>
      <c r="Q93" s="40">
        <v>18</v>
      </c>
      <c r="R93" s="40">
        <v>0</v>
      </c>
      <c r="S93" s="40">
        <v>0</v>
      </c>
      <c r="U93" s="40">
        <f t="shared" si="29"/>
        <v>31.086000000000013</v>
      </c>
      <c r="V93" s="40">
        <f t="shared" si="30"/>
        <v>58.885999999999967</v>
      </c>
      <c r="W93" s="40">
        <f t="shared" si="31"/>
        <v>17.586000000000013</v>
      </c>
      <c r="X93" s="40">
        <v>0</v>
      </c>
      <c r="Y93" s="40">
        <v>0</v>
      </c>
    </row>
    <row r="94" spans="1:25" ht="13" x14ac:dyDescent="0.15">
      <c r="A94" s="132">
        <v>42571</v>
      </c>
      <c r="C94" s="40" t="s">
        <v>11</v>
      </c>
      <c r="D94" s="40"/>
      <c r="E94" s="40">
        <f t="shared" si="28"/>
        <v>42.623999999999967</v>
      </c>
      <c r="F94" s="40">
        <f t="shared" si="25"/>
        <v>76</v>
      </c>
      <c r="G94" s="40">
        <f t="shared" si="26"/>
        <v>324.39999999999998</v>
      </c>
      <c r="H94" s="40">
        <v>303.60000000000002</v>
      </c>
      <c r="I94" s="40">
        <v>324.39999999999998</v>
      </c>
      <c r="J94" s="40">
        <v>288.5</v>
      </c>
      <c r="K94" s="40">
        <v>0</v>
      </c>
      <c r="L94" s="40">
        <v>0</v>
      </c>
      <c r="M94" s="40">
        <v>281.77600000000001</v>
      </c>
      <c r="N94" s="40">
        <v>1.3049999999999999</v>
      </c>
      <c r="O94" s="40">
        <v>25</v>
      </c>
      <c r="P94" s="40">
        <v>46</v>
      </c>
      <c r="Q94" s="40">
        <v>5</v>
      </c>
      <c r="R94" s="40">
        <v>0</v>
      </c>
      <c r="S94" s="40">
        <v>0</v>
      </c>
      <c r="U94" s="40">
        <f t="shared" si="29"/>
        <v>21.824000000000012</v>
      </c>
      <c r="V94" s="40">
        <f t="shared" si="30"/>
        <v>42.623999999999967</v>
      </c>
      <c r="W94" s="40">
        <f t="shared" si="31"/>
        <v>6.7239999999999895</v>
      </c>
      <c r="X94" s="40">
        <v>0</v>
      </c>
      <c r="Y94" s="40">
        <v>0</v>
      </c>
    </row>
    <row r="95" spans="1:25" ht="13" x14ac:dyDescent="0.15">
      <c r="A95" s="132">
        <v>42523</v>
      </c>
      <c r="C95" s="40" t="s">
        <v>11</v>
      </c>
      <c r="D95" s="40"/>
      <c r="E95" s="40">
        <f t="shared" si="28"/>
        <v>37.180000000000007</v>
      </c>
      <c r="F95" s="40">
        <f t="shared" si="25"/>
        <v>103</v>
      </c>
      <c r="G95" s="40">
        <f t="shared" si="26"/>
        <v>309</v>
      </c>
      <c r="H95" s="40">
        <v>294.7</v>
      </c>
      <c r="I95" s="40">
        <v>309</v>
      </c>
      <c r="J95" s="40">
        <v>293.8</v>
      </c>
      <c r="K95" s="40">
        <v>0</v>
      </c>
      <c r="L95" s="40">
        <v>0</v>
      </c>
      <c r="M95" s="40">
        <v>271.82</v>
      </c>
      <c r="N95" s="40">
        <v>0.57899999999999996</v>
      </c>
      <c r="O95" s="40">
        <v>38</v>
      </c>
      <c r="P95" s="40">
        <v>55</v>
      </c>
      <c r="Q95" s="40">
        <v>10</v>
      </c>
      <c r="R95" s="40">
        <v>0</v>
      </c>
      <c r="S95" s="40">
        <v>0</v>
      </c>
      <c r="U95" s="40">
        <f t="shared" si="29"/>
        <v>22.879999999999995</v>
      </c>
      <c r="V95" s="40">
        <f t="shared" si="30"/>
        <v>37.180000000000007</v>
      </c>
      <c r="W95" s="40">
        <f t="shared" si="31"/>
        <v>21.980000000000018</v>
      </c>
      <c r="X95" s="40">
        <v>0</v>
      </c>
      <c r="Y95" s="40">
        <v>0</v>
      </c>
    </row>
    <row r="96" spans="1:25" ht="13" x14ac:dyDescent="0.15">
      <c r="A96" s="132">
        <v>42500</v>
      </c>
      <c r="C96" s="40" t="s">
        <v>11</v>
      </c>
      <c r="D96" s="40" t="s">
        <v>29</v>
      </c>
      <c r="E96" s="40">
        <f t="shared" si="28"/>
        <v>10.708000000000027</v>
      </c>
      <c r="F96" s="40">
        <v>23</v>
      </c>
      <c r="G96" s="40">
        <v>277.60000000000002</v>
      </c>
      <c r="M96" s="40">
        <v>266.892</v>
      </c>
      <c r="N96" s="40">
        <v>0.69</v>
      </c>
      <c r="U96" s="40">
        <v>0</v>
      </c>
      <c r="V96" s="40">
        <v>0</v>
      </c>
      <c r="W96" s="40">
        <v>0</v>
      </c>
      <c r="X96" s="40">
        <v>0</v>
      </c>
      <c r="Y96" s="40">
        <v>0</v>
      </c>
    </row>
    <row r="97" spans="1:25" ht="13" x14ac:dyDescent="0.15">
      <c r="A97" s="132">
        <v>42443</v>
      </c>
      <c r="C97" s="40" t="s">
        <v>11</v>
      </c>
      <c r="D97" s="40"/>
      <c r="E97" s="40">
        <f t="shared" si="28"/>
        <v>21.15300000000002</v>
      </c>
      <c r="F97" s="40">
        <f t="shared" ref="F97:F103" si="32">SUM(O97:S97)</f>
        <v>111</v>
      </c>
      <c r="G97" s="40">
        <f t="shared" ref="G97:G103" si="33">MAX(H97:J97)</f>
        <v>286.3</v>
      </c>
      <c r="H97" s="40">
        <v>286.3</v>
      </c>
      <c r="I97" s="40">
        <v>279.39999999999998</v>
      </c>
      <c r="J97" s="40">
        <v>277.39999999999998</v>
      </c>
      <c r="K97" s="40">
        <v>0</v>
      </c>
      <c r="L97" s="40">
        <v>0</v>
      </c>
      <c r="M97" s="40">
        <v>265.14699999999999</v>
      </c>
      <c r="N97" s="40">
        <v>1.155</v>
      </c>
      <c r="O97" s="40">
        <v>50</v>
      </c>
      <c r="P97" s="40">
        <v>45</v>
      </c>
      <c r="Q97" s="40">
        <v>16</v>
      </c>
      <c r="R97" s="40">
        <v>0</v>
      </c>
      <c r="S97" s="40">
        <v>0</v>
      </c>
      <c r="T97" s="40"/>
      <c r="U97" s="40">
        <f t="shared" ref="U97:W103" si="34">H97-$M97</f>
        <v>21.15300000000002</v>
      </c>
      <c r="V97" s="40">
        <f t="shared" si="34"/>
        <v>14.252999999999986</v>
      </c>
      <c r="W97" s="40">
        <f t="shared" si="34"/>
        <v>12.252999999999986</v>
      </c>
      <c r="X97" s="40">
        <v>0</v>
      </c>
      <c r="Y97" s="40">
        <v>0</v>
      </c>
    </row>
    <row r="98" spans="1:25" ht="13" x14ac:dyDescent="0.15">
      <c r="A98" s="132">
        <v>42404</v>
      </c>
      <c r="C98" s="40" t="s">
        <v>11</v>
      </c>
      <c r="D98" s="40"/>
      <c r="E98" s="40">
        <f t="shared" si="28"/>
        <v>6.061999999999955</v>
      </c>
      <c r="F98" s="40">
        <f t="shared" si="32"/>
        <v>9</v>
      </c>
      <c r="G98" s="40">
        <f t="shared" si="33"/>
        <v>271.89999999999998</v>
      </c>
      <c r="H98" s="40">
        <v>271.89999999999998</v>
      </c>
      <c r="I98" s="40">
        <v>266.60000000000002</v>
      </c>
      <c r="J98" s="40">
        <v>266.7</v>
      </c>
      <c r="K98" s="40">
        <v>0</v>
      </c>
      <c r="L98" s="40">
        <v>0</v>
      </c>
      <c r="M98" s="40">
        <v>265.83800000000002</v>
      </c>
      <c r="N98" s="40">
        <v>0.81899999999999995</v>
      </c>
      <c r="O98" s="40">
        <v>9</v>
      </c>
      <c r="P98" s="40">
        <v>0</v>
      </c>
      <c r="Q98" s="40">
        <v>0</v>
      </c>
      <c r="R98" s="40">
        <v>0</v>
      </c>
      <c r="S98" s="40">
        <v>0</v>
      </c>
      <c r="T98" s="40" t="s">
        <v>241</v>
      </c>
      <c r="U98" s="40">
        <f t="shared" si="34"/>
        <v>6.061999999999955</v>
      </c>
      <c r="V98" s="40">
        <f t="shared" si="34"/>
        <v>0.76200000000000045</v>
      </c>
      <c r="W98" s="40">
        <f t="shared" si="34"/>
        <v>0.86199999999996635</v>
      </c>
      <c r="X98" s="40">
        <v>0</v>
      </c>
      <c r="Y98" s="40">
        <v>0</v>
      </c>
    </row>
    <row r="99" spans="1:25" ht="13" x14ac:dyDescent="0.15">
      <c r="A99" s="132">
        <v>42379</v>
      </c>
      <c r="C99" s="40" t="s">
        <v>11</v>
      </c>
      <c r="D99" s="40"/>
      <c r="E99" s="40">
        <f t="shared" si="28"/>
        <v>14.793999999999983</v>
      </c>
      <c r="F99" s="40">
        <f t="shared" si="32"/>
        <v>78</v>
      </c>
      <c r="G99" s="40">
        <f t="shared" si="33"/>
        <v>281.7</v>
      </c>
      <c r="H99" s="40">
        <v>281.7</v>
      </c>
      <c r="I99" s="40">
        <v>277.7</v>
      </c>
      <c r="J99" s="40">
        <v>280.8</v>
      </c>
      <c r="K99" s="40">
        <v>0</v>
      </c>
      <c r="L99" s="40">
        <v>0</v>
      </c>
      <c r="M99" s="40">
        <v>266.90600000000001</v>
      </c>
      <c r="N99" s="40">
        <v>1.4470000000000001</v>
      </c>
      <c r="O99" s="40">
        <v>26</v>
      </c>
      <c r="P99" s="40">
        <v>40</v>
      </c>
      <c r="Q99" s="40">
        <v>12</v>
      </c>
      <c r="R99" s="40">
        <v>0</v>
      </c>
      <c r="S99" s="40">
        <v>0</v>
      </c>
      <c r="T99" s="40"/>
      <c r="U99" s="40">
        <f t="shared" si="34"/>
        <v>14.793999999999983</v>
      </c>
      <c r="V99" s="40">
        <f t="shared" si="34"/>
        <v>10.793999999999983</v>
      </c>
      <c r="W99" s="40">
        <f t="shared" si="34"/>
        <v>13.894000000000005</v>
      </c>
      <c r="X99" s="40">
        <v>0</v>
      </c>
      <c r="Y99" s="40">
        <v>0</v>
      </c>
    </row>
    <row r="100" spans="1:25" ht="13" x14ac:dyDescent="0.15">
      <c r="A100" s="132">
        <v>42356</v>
      </c>
      <c r="C100" s="40" t="s">
        <v>11</v>
      </c>
      <c r="E100" s="40">
        <f t="shared" si="28"/>
        <v>115.73900000000003</v>
      </c>
      <c r="F100" s="40">
        <f t="shared" si="32"/>
        <v>168</v>
      </c>
      <c r="G100" s="40">
        <f t="shared" si="33"/>
        <v>380.8</v>
      </c>
      <c r="H100" s="40">
        <v>301.10000000000002</v>
      </c>
      <c r="I100" s="40">
        <v>380.8</v>
      </c>
      <c r="J100" s="40">
        <v>280.8</v>
      </c>
      <c r="K100" s="40">
        <v>0</v>
      </c>
      <c r="L100" s="40">
        <v>0</v>
      </c>
      <c r="M100" s="40">
        <v>265.06099999999998</v>
      </c>
      <c r="N100" s="40">
        <v>1.877</v>
      </c>
      <c r="O100" s="40">
        <v>58</v>
      </c>
      <c r="P100" s="40">
        <v>95</v>
      </c>
      <c r="Q100" s="40">
        <v>15</v>
      </c>
      <c r="R100" s="40">
        <v>0</v>
      </c>
      <c r="S100" s="40">
        <v>0</v>
      </c>
      <c r="T100" s="40" t="s">
        <v>240</v>
      </c>
      <c r="U100" s="40">
        <f t="shared" si="34"/>
        <v>36.039000000000044</v>
      </c>
      <c r="V100" s="40">
        <f t="shared" si="34"/>
        <v>115.73900000000003</v>
      </c>
      <c r="W100" s="40">
        <f t="shared" si="34"/>
        <v>15.739000000000033</v>
      </c>
      <c r="X100" s="40">
        <v>0</v>
      </c>
      <c r="Y100" s="40">
        <v>0</v>
      </c>
    </row>
    <row r="101" spans="1:25" ht="13" x14ac:dyDescent="0.15">
      <c r="A101" s="132">
        <v>42340</v>
      </c>
      <c r="C101" s="40" t="s">
        <v>11</v>
      </c>
      <c r="E101" s="40">
        <v>120</v>
      </c>
      <c r="F101" s="40">
        <f t="shared" si="32"/>
        <v>148</v>
      </c>
      <c r="G101" s="40">
        <f t="shared" si="33"/>
        <v>388.08100000000002</v>
      </c>
      <c r="H101" s="40">
        <v>295.7</v>
      </c>
      <c r="I101" s="40">
        <f>120+M101</f>
        <v>388.08100000000002</v>
      </c>
      <c r="J101" s="40">
        <v>306.39999999999998</v>
      </c>
      <c r="K101" s="40">
        <v>0</v>
      </c>
      <c r="L101" s="40">
        <v>0</v>
      </c>
      <c r="M101" s="40">
        <v>268.08100000000002</v>
      </c>
      <c r="N101" s="40">
        <v>1.268</v>
      </c>
      <c r="O101" s="40">
        <v>63</v>
      </c>
      <c r="P101" s="40">
        <v>60</v>
      </c>
      <c r="Q101" s="40">
        <v>25</v>
      </c>
      <c r="R101" s="40">
        <v>0</v>
      </c>
      <c r="S101" s="40">
        <v>0</v>
      </c>
      <c r="T101" s="40" t="s">
        <v>239</v>
      </c>
      <c r="U101" s="40">
        <f t="shared" si="34"/>
        <v>27.618999999999971</v>
      </c>
      <c r="V101" s="40">
        <f t="shared" si="34"/>
        <v>120</v>
      </c>
      <c r="W101" s="40">
        <f t="shared" si="34"/>
        <v>38.31899999999996</v>
      </c>
      <c r="X101" s="40">
        <v>0</v>
      </c>
      <c r="Y101" s="40">
        <v>0</v>
      </c>
    </row>
    <row r="102" spans="1:25" ht="13" x14ac:dyDescent="0.15">
      <c r="A102" s="132">
        <v>42331</v>
      </c>
      <c r="C102" s="40" t="s">
        <v>11</v>
      </c>
      <c r="E102" s="40">
        <f t="shared" ref="E102:E108" si="35">G102-M102</f>
        <v>27.479000000000042</v>
      </c>
      <c r="F102" s="40">
        <f t="shared" si="32"/>
        <v>57</v>
      </c>
      <c r="G102" s="40">
        <f t="shared" si="33"/>
        <v>296.10000000000002</v>
      </c>
      <c r="H102" s="40">
        <v>296.10000000000002</v>
      </c>
      <c r="I102" s="40">
        <v>294.39999999999998</v>
      </c>
      <c r="J102" s="40">
        <v>272.3</v>
      </c>
      <c r="K102" s="40">
        <v>0</v>
      </c>
      <c r="L102" s="40">
        <v>0</v>
      </c>
      <c r="M102" s="40">
        <v>268.62099999999998</v>
      </c>
      <c r="N102" s="40">
        <v>0.54400000000000004</v>
      </c>
      <c r="O102" s="40">
        <v>34</v>
      </c>
      <c r="P102" s="40">
        <v>19</v>
      </c>
      <c r="Q102" s="40">
        <v>4</v>
      </c>
      <c r="R102" s="40">
        <v>0</v>
      </c>
      <c r="S102" s="40">
        <v>0</v>
      </c>
      <c r="T102" s="40"/>
      <c r="U102" s="40">
        <f t="shared" si="34"/>
        <v>27.479000000000042</v>
      </c>
      <c r="V102" s="40">
        <f t="shared" si="34"/>
        <v>25.778999999999996</v>
      </c>
      <c r="W102" s="40">
        <f t="shared" si="34"/>
        <v>3.6790000000000305</v>
      </c>
      <c r="X102" s="40">
        <v>0</v>
      </c>
      <c r="Y102" s="40">
        <v>0</v>
      </c>
    </row>
    <row r="103" spans="1:25" ht="13" x14ac:dyDescent="0.15">
      <c r="A103" s="132">
        <v>42324</v>
      </c>
      <c r="C103" s="40" t="s">
        <v>11</v>
      </c>
      <c r="E103" s="40">
        <f t="shared" si="35"/>
        <v>35.620999999999981</v>
      </c>
      <c r="F103" s="40">
        <f t="shared" si="32"/>
        <v>128</v>
      </c>
      <c r="G103" s="40">
        <f t="shared" si="33"/>
        <v>305.7</v>
      </c>
      <c r="H103" s="40">
        <v>301.8</v>
      </c>
      <c r="I103" s="40">
        <v>305.7</v>
      </c>
      <c r="J103" s="40">
        <v>298.60000000000002</v>
      </c>
      <c r="K103" s="40">
        <v>0</v>
      </c>
      <c r="L103" s="40">
        <v>0</v>
      </c>
      <c r="M103" s="40">
        <v>270.07900000000001</v>
      </c>
      <c r="N103" s="40">
        <v>1.5660000000000001</v>
      </c>
      <c r="O103" s="40">
        <v>59</v>
      </c>
      <c r="P103" s="40">
        <v>50</v>
      </c>
      <c r="Q103" s="40">
        <v>19</v>
      </c>
      <c r="R103" s="40">
        <v>0</v>
      </c>
      <c r="S103" s="40">
        <v>0</v>
      </c>
      <c r="T103" s="40"/>
      <c r="U103" s="40">
        <f t="shared" si="34"/>
        <v>31.721000000000004</v>
      </c>
      <c r="V103" s="40">
        <f t="shared" si="34"/>
        <v>35.620999999999981</v>
      </c>
      <c r="W103" s="40">
        <f t="shared" si="34"/>
        <v>28.521000000000015</v>
      </c>
      <c r="X103" s="40">
        <v>0</v>
      </c>
      <c r="Y103" s="40">
        <v>0</v>
      </c>
    </row>
    <row r="104" spans="1:25" ht="13" x14ac:dyDescent="0.15">
      <c r="A104" s="132">
        <v>42251</v>
      </c>
      <c r="C104" s="40" t="s">
        <v>11</v>
      </c>
      <c r="E104" s="40">
        <f t="shared" si="35"/>
        <v>17.795999999999992</v>
      </c>
      <c r="F104" s="40">
        <v>28</v>
      </c>
      <c r="G104" s="40">
        <v>299.5</v>
      </c>
      <c r="M104" s="40">
        <v>281.70400000000001</v>
      </c>
      <c r="N104" s="40">
        <v>0.995</v>
      </c>
      <c r="U104" s="40">
        <v>0</v>
      </c>
      <c r="V104" s="40">
        <v>0</v>
      </c>
      <c r="W104" s="40">
        <v>0</v>
      </c>
      <c r="X104" s="40">
        <v>0</v>
      </c>
      <c r="Y104" s="40">
        <v>0</v>
      </c>
    </row>
    <row r="105" spans="1:25" ht="13" x14ac:dyDescent="0.15">
      <c r="A105" s="132">
        <v>42244</v>
      </c>
      <c r="C105" s="40" t="s">
        <v>11</v>
      </c>
      <c r="E105" s="40">
        <f t="shared" si="35"/>
        <v>34.698000000000036</v>
      </c>
      <c r="F105" s="40">
        <f>SUM(O105:S105)</f>
        <v>107</v>
      </c>
      <c r="G105" s="40">
        <f>MAX(H105:J105)</f>
        <v>311.60000000000002</v>
      </c>
      <c r="H105" s="40">
        <v>311.60000000000002</v>
      </c>
      <c r="I105" s="40">
        <v>291.89999999999998</v>
      </c>
      <c r="J105" s="40">
        <v>289.89999999999998</v>
      </c>
      <c r="K105" s="40">
        <v>0</v>
      </c>
      <c r="L105" s="40">
        <v>0</v>
      </c>
      <c r="M105" s="40">
        <v>276.90199999999999</v>
      </c>
      <c r="N105" s="40">
        <v>1.875</v>
      </c>
      <c r="O105" s="40">
        <v>41</v>
      </c>
      <c r="P105" s="40">
        <v>41</v>
      </c>
      <c r="Q105" s="40">
        <v>25</v>
      </c>
      <c r="R105" s="40">
        <v>0</v>
      </c>
      <c r="S105" s="40">
        <v>0</v>
      </c>
      <c r="U105" s="40">
        <f t="shared" ref="U105:W106" si="36">H105-$M105</f>
        <v>34.698000000000036</v>
      </c>
      <c r="V105" s="40">
        <f t="shared" si="36"/>
        <v>14.99799999999999</v>
      </c>
      <c r="W105" s="40">
        <f t="shared" si="36"/>
        <v>12.99799999999999</v>
      </c>
      <c r="X105" s="40">
        <v>0</v>
      </c>
      <c r="Y105" s="40">
        <v>0</v>
      </c>
    </row>
    <row r="106" spans="1:25" ht="13" x14ac:dyDescent="0.15">
      <c r="A106" s="132">
        <v>42203</v>
      </c>
      <c r="C106" s="40" t="s">
        <v>11</v>
      </c>
      <c r="E106" s="40">
        <f t="shared" si="35"/>
        <v>23.411000000000001</v>
      </c>
      <c r="F106" s="40">
        <f>SUM(O106:S106)</f>
        <v>143</v>
      </c>
      <c r="G106" s="40">
        <f>MAX(H106:J106)</f>
        <v>301.8</v>
      </c>
      <c r="H106" s="40">
        <v>301.8</v>
      </c>
      <c r="I106" s="40">
        <v>289.7</v>
      </c>
      <c r="J106" s="40">
        <v>292.7</v>
      </c>
      <c r="K106" s="40">
        <v>0</v>
      </c>
      <c r="L106" s="40">
        <v>0</v>
      </c>
      <c r="M106" s="40">
        <v>278.38900000000001</v>
      </c>
      <c r="N106" s="40">
        <v>0.91</v>
      </c>
      <c r="O106" s="40">
        <v>59</v>
      </c>
      <c r="P106" s="40">
        <v>59</v>
      </c>
      <c r="Q106" s="40">
        <v>25</v>
      </c>
      <c r="R106" s="40">
        <v>0</v>
      </c>
      <c r="S106" s="40">
        <v>0</v>
      </c>
      <c r="U106" s="40">
        <f t="shared" si="36"/>
        <v>23.411000000000001</v>
      </c>
      <c r="V106" s="40">
        <f t="shared" si="36"/>
        <v>11.310999999999979</v>
      </c>
      <c r="W106" s="40">
        <f t="shared" si="36"/>
        <v>14.310999999999979</v>
      </c>
      <c r="X106" s="40">
        <v>0</v>
      </c>
      <c r="Y106" s="40">
        <v>0</v>
      </c>
    </row>
    <row r="107" spans="1:25" ht="13" x14ac:dyDescent="0.15">
      <c r="A107" s="132">
        <v>42171</v>
      </c>
      <c r="C107" s="40" t="s">
        <v>11</v>
      </c>
      <c r="E107" s="40">
        <f t="shared" si="35"/>
        <v>21.34699999999998</v>
      </c>
      <c r="F107" s="40">
        <v>30</v>
      </c>
      <c r="G107" s="40">
        <v>300.5</v>
      </c>
      <c r="M107" s="40">
        <v>279.15300000000002</v>
      </c>
      <c r="N107" s="40">
        <v>1.325</v>
      </c>
      <c r="U107" s="40">
        <v>0</v>
      </c>
      <c r="V107" s="40">
        <v>0</v>
      </c>
      <c r="W107" s="40">
        <v>0</v>
      </c>
      <c r="X107" s="40">
        <v>0</v>
      </c>
      <c r="Y107" s="40">
        <v>0</v>
      </c>
    </row>
    <row r="108" spans="1:25" ht="13" x14ac:dyDescent="0.15">
      <c r="A108" s="132">
        <v>42116</v>
      </c>
      <c r="C108" s="40" t="s">
        <v>11</v>
      </c>
      <c r="E108" s="40">
        <f t="shared" si="35"/>
        <v>22.311000000000035</v>
      </c>
      <c r="F108" s="40">
        <f>SUM(O108:S108)</f>
        <v>151</v>
      </c>
      <c r="G108" s="40">
        <f>MAX(H108:J108)</f>
        <v>287.10000000000002</v>
      </c>
      <c r="H108" s="40">
        <v>287.10000000000002</v>
      </c>
      <c r="I108" s="40">
        <v>276.7</v>
      </c>
      <c r="J108" s="40">
        <v>282.5</v>
      </c>
      <c r="K108" s="40">
        <v>0</v>
      </c>
      <c r="L108" s="40">
        <v>0</v>
      </c>
      <c r="M108" s="40">
        <v>264.78899999999999</v>
      </c>
      <c r="N108" s="40">
        <v>0.66900000000000004</v>
      </c>
      <c r="O108" s="40">
        <v>70</v>
      </c>
      <c r="P108" s="40">
        <v>54</v>
      </c>
      <c r="Q108" s="40">
        <v>27</v>
      </c>
      <c r="R108" s="40">
        <v>0</v>
      </c>
      <c r="S108" s="40">
        <v>0</v>
      </c>
      <c r="U108" s="40">
        <f t="shared" ref="U108:W112" si="37">H108-$M108</f>
        <v>22.311000000000035</v>
      </c>
      <c r="V108" s="40">
        <f t="shared" si="37"/>
        <v>11.911000000000001</v>
      </c>
      <c r="W108" s="40">
        <f t="shared" si="37"/>
        <v>17.711000000000013</v>
      </c>
      <c r="X108" s="40">
        <v>0</v>
      </c>
      <c r="Y108" s="40">
        <v>0</v>
      </c>
    </row>
    <row r="109" spans="1:25" ht="13" x14ac:dyDescent="0.15">
      <c r="A109" s="132">
        <v>42011</v>
      </c>
      <c r="C109" s="40" t="s">
        <v>11</v>
      </c>
      <c r="E109" s="40">
        <v>120</v>
      </c>
      <c r="F109" s="40">
        <f>SUM(O109:S109)</f>
        <v>100</v>
      </c>
      <c r="G109" s="40">
        <f>MAX(H109:J109)</f>
        <v>386.05599999999998</v>
      </c>
      <c r="H109" s="40">
        <v>291.3</v>
      </c>
      <c r="I109" s="40">
        <f>120+M109</f>
        <v>386.05599999999998</v>
      </c>
      <c r="J109" s="40">
        <v>289.10000000000002</v>
      </c>
      <c r="K109" s="40">
        <v>0</v>
      </c>
      <c r="L109" s="40">
        <v>0</v>
      </c>
      <c r="M109" s="40">
        <v>266.05599999999998</v>
      </c>
      <c r="N109" s="40">
        <v>0.92900000000000005</v>
      </c>
      <c r="O109" s="40">
        <v>53</v>
      </c>
      <c r="P109" s="40">
        <v>35</v>
      </c>
      <c r="Q109" s="40">
        <v>12</v>
      </c>
      <c r="R109" s="40">
        <v>0</v>
      </c>
      <c r="S109" s="40">
        <v>0</v>
      </c>
      <c r="T109" s="40" t="s">
        <v>238</v>
      </c>
      <c r="U109" s="40">
        <f t="shared" si="37"/>
        <v>25.244000000000028</v>
      </c>
      <c r="V109" s="40">
        <f t="shared" si="37"/>
        <v>120</v>
      </c>
      <c r="W109" s="40">
        <f t="shared" si="37"/>
        <v>23.04400000000004</v>
      </c>
      <c r="X109" s="40">
        <v>0</v>
      </c>
      <c r="Y109" s="40">
        <v>0</v>
      </c>
    </row>
    <row r="110" spans="1:25" ht="13" x14ac:dyDescent="0.15">
      <c r="A110" s="132">
        <v>41931</v>
      </c>
      <c r="C110" s="40" t="s">
        <v>11</v>
      </c>
      <c r="E110" s="40">
        <f>G110-M110</f>
        <v>29.375999999999976</v>
      </c>
      <c r="F110" s="40">
        <f>SUM(O110:S110)</f>
        <v>93</v>
      </c>
      <c r="G110" s="40">
        <f>MAX(H110:J110)</f>
        <v>304.89999999999998</v>
      </c>
      <c r="H110" s="40">
        <v>304.89999999999998</v>
      </c>
      <c r="I110" s="40">
        <v>292.2</v>
      </c>
      <c r="J110" s="40">
        <v>291.2</v>
      </c>
      <c r="K110" s="40">
        <v>0</v>
      </c>
      <c r="L110" s="40">
        <v>0</v>
      </c>
      <c r="M110" s="40">
        <v>275.524</v>
      </c>
      <c r="N110" s="129" t="s">
        <v>237</v>
      </c>
      <c r="O110" s="40">
        <v>49</v>
      </c>
      <c r="P110" s="40">
        <v>30</v>
      </c>
      <c r="Q110" s="40">
        <v>14</v>
      </c>
      <c r="R110" s="40">
        <v>0</v>
      </c>
      <c r="S110" s="40">
        <v>0</v>
      </c>
      <c r="U110" s="40">
        <f t="shared" si="37"/>
        <v>29.375999999999976</v>
      </c>
      <c r="V110" s="40">
        <f t="shared" si="37"/>
        <v>16.675999999999988</v>
      </c>
      <c r="W110" s="40">
        <f t="shared" si="37"/>
        <v>15.675999999999988</v>
      </c>
      <c r="X110" s="40">
        <v>0</v>
      </c>
      <c r="Y110" s="40">
        <v>0</v>
      </c>
    </row>
    <row r="111" spans="1:25" ht="13" x14ac:dyDescent="0.15">
      <c r="A111" s="132">
        <v>41876</v>
      </c>
      <c r="C111" s="40" t="s">
        <v>11</v>
      </c>
      <c r="E111" s="40">
        <f>G111-M111</f>
        <v>32.28000000000003</v>
      </c>
      <c r="F111" s="40">
        <f>SUM(O111:S111)</f>
        <v>165</v>
      </c>
      <c r="G111" s="40">
        <f>MAX(H111:L111)</f>
        <v>313.3</v>
      </c>
      <c r="H111" s="40">
        <v>304.10000000000002</v>
      </c>
      <c r="I111" s="40">
        <v>295.39999999999998</v>
      </c>
      <c r="J111" s="40">
        <v>295.60000000000002</v>
      </c>
      <c r="K111" s="40">
        <v>0</v>
      </c>
      <c r="L111" s="40">
        <v>313.3</v>
      </c>
      <c r="M111" s="40">
        <v>281.02</v>
      </c>
      <c r="N111" s="40">
        <v>0.57099999999999995</v>
      </c>
      <c r="O111" s="40">
        <v>62</v>
      </c>
      <c r="P111" s="40">
        <v>17</v>
      </c>
      <c r="Q111" s="40">
        <v>11</v>
      </c>
      <c r="R111" s="40">
        <v>0</v>
      </c>
      <c r="S111" s="40">
        <v>75</v>
      </c>
      <c r="T111" s="40"/>
      <c r="U111" s="40">
        <f t="shared" si="37"/>
        <v>23.080000000000041</v>
      </c>
      <c r="V111" s="40">
        <f t="shared" si="37"/>
        <v>14.379999999999995</v>
      </c>
      <c r="W111" s="40">
        <f t="shared" si="37"/>
        <v>14.580000000000041</v>
      </c>
      <c r="X111" s="40">
        <v>0</v>
      </c>
      <c r="Y111" s="40">
        <f>L111-$M111</f>
        <v>32.28000000000003</v>
      </c>
    </row>
    <row r="112" spans="1:25" ht="13" x14ac:dyDescent="0.15">
      <c r="A112" s="132">
        <v>41860</v>
      </c>
      <c r="C112" s="40" t="s">
        <v>11</v>
      </c>
      <c r="E112" s="40">
        <v>120</v>
      </c>
      <c r="F112" s="40">
        <f>SUM(O112:S112)</f>
        <v>320</v>
      </c>
      <c r="G112" s="40">
        <f>MAX(H112:L112)</f>
        <v>399.13200000000001</v>
      </c>
      <c r="H112" s="40">
        <v>382.2</v>
      </c>
      <c r="I112" s="40">
        <v>307</v>
      </c>
      <c r="J112" s="40">
        <v>294.5</v>
      </c>
      <c r="K112" s="40">
        <v>311.5</v>
      </c>
      <c r="L112" s="40">
        <f>120+M112</f>
        <v>399.13200000000001</v>
      </c>
      <c r="M112" s="40">
        <v>279.13200000000001</v>
      </c>
      <c r="N112" s="40">
        <v>0.79400000000000004</v>
      </c>
      <c r="O112" s="40">
        <v>61</v>
      </c>
      <c r="P112" s="40">
        <v>38</v>
      </c>
      <c r="Q112" s="40">
        <v>19</v>
      </c>
      <c r="R112" s="40">
        <v>54</v>
      </c>
      <c r="S112" s="40">
        <v>148</v>
      </c>
      <c r="U112" s="40">
        <f t="shared" si="37"/>
        <v>103.06799999999998</v>
      </c>
      <c r="V112" s="40">
        <f t="shared" si="37"/>
        <v>27.867999999999995</v>
      </c>
      <c r="W112" s="40">
        <f t="shared" si="37"/>
        <v>15.367999999999995</v>
      </c>
      <c r="X112" s="40">
        <f>K112-$M112</f>
        <v>32.367999999999995</v>
      </c>
      <c r="Y112" s="40">
        <f>L112-$M112</f>
        <v>120</v>
      </c>
    </row>
    <row r="113" spans="1:25" ht="13" x14ac:dyDescent="0.15">
      <c r="A113" s="132">
        <v>41844</v>
      </c>
      <c r="C113" s="40" t="s">
        <v>11</v>
      </c>
      <c r="E113" s="40">
        <v>120</v>
      </c>
      <c r="F113" s="40">
        <v>187</v>
      </c>
      <c r="G113" s="40">
        <f>120+M113</f>
        <v>397.82900000000001</v>
      </c>
      <c r="M113" s="40">
        <v>277.82900000000001</v>
      </c>
      <c r="N113" s="40">
        <v>0.56799999999999995</v>
      </c>
      <c r="U113" s="40">
        <v>0</v>
      </c>
      <c r="V113" s="40">
        <v>0</v>
      </c>
      <c r="W113" s="40">
        <v>0</v>
      </c>
      <c r="X113" s="40">
        <v>0</v>
      </c>
      <c r="Y113" s="40">
        <f>L113-$M113</f>
        <v>-277.82900000000001</v>
      </c>
    </row>
    <row r="114" spans="1:25" ht="13" x14ac:dyDescent="0.15">
      <c r="A114" s="132">
        <v>41828</v>
      </c>
      <c r="C114" s="40" t="s">
        <v>11</v>
      </c>
      <c r="E114" s="40">
        <v>120</v>
      </c>
      <c r="F114" s="40">
        <f t="shared" ref="F114:F121" si="38">SUM(O114:S114)</f>
        <v>139</v>
      </c>
      <c r="G114" s="40">
        <f>MAX(H114:L114)</f>
        <v>402.63600000000002</v>
      </c>
      <c r="H114" s="40">
        <v>301.10000000000002</v>
      </c>
      <c r="I114" s="40">
        <v>294</v>
      </c>
      <c r="J114" s="40">
        <v>289</v>
      </c>
      <c r="K114" s="40">
        <v>0</v>
      </c>
      <c r="L114" s="40">
        <f>120+M114</f>
        <v>402.63600000000002</v>
      </c>
      <c r="M114" s="40">
        <v>282.63600000000002</v>
      </c>
      <c r="N114" s="40">
        <v>0.51700000000000002</v>
      </c>
      <c r="O114" s="40">
        <v>48</v>
      </c>
      <c r="P114" s="40">
        <v>11</v>
      </c>
      <c r="Q114" s="40">
        <v>8</v>
      </c>
      <c r="R114" s="40">
        <v>0</v>
      </c>
      <c r="S114" s="40">
        <v>72</v>
      </c>
      <c r="T114" s="40" t="s">
        <v>236</v>
      </c>
      <c r="U114" s="40">
        <f t="shared" ref="U114:W121" si="39">H114-$M114</f>
        <v>18.463999999999999</v>
      </c>
      <c r="V114" s="40">
        <f t="shared" si="39"/>
        <v>11.363999999999976</v>
      </c>
      <c r="W114" s="40">
        <f t="shared" si="39"/>
        <v>6.3639999999999759</v>
      </c>
      <c r="X114" s="40">
        <v>0</v>
      </c>
      <c r="Y114" s="40">
        <f>L114-$M114</f>
        <v>120</v>
      </c>
    </row>
    <row r="115" spans="1:25" ht="13" x14ac:dyDescent="0.15">
      <c r="A115" s="132">
        <v>41796</v>
      </c>
      <c r="C115" s="40" t="s">
        <v>11</v>
      </c>
      <c r="E115" s="40">
        <f t="shared" ref="E115:E120" si="40">G115-M115</f>
        <v>25.222000000000037</v>
      </c>
      <c r="F115" s="40">
        <f t="shared" si="38"/>
        <v>160</v>
      </c>
      <c r="G115" s="40">
        <f t="shared" ref="G115:G121" si="41">MAX(H115:J115)</f>
        <v>291.8</v>
      </c>
      <c r="H115" s="40">
        <v>291.8</v>
      </c>
      <c r="I115" s="40">
        <v>278.60000000000002</v>
      </c>
      <c r="J115" s="40">
        <v>274</v>
      </c>
      <c r="K115" s="40">
        <v>0</v>
      </c>
      <c r="L115" s="40">
        <v>0</v>
      </c>
      <c r="M115" s="40">
        <v>266.57799999999997</v>
      </c>
      <c r="N115" s="40">
        <v>0.44500000000000001</v>
      </c>
      <c r="O115" s="40">
        <v>77</v>
      </c>
      <c r="P115" s="40">
        <v>62</v>
      </c>
      <c r="Q115" s="40">
        <v>21</v>
      </c>
      <c r="R115" s="40">
        <v>0</v>
      </c>
      <c r="S115" s="40">
        <v>0</v>
      </c>
      <c r="T115" s="40"/>
      <c r="U115" s="40">
        <f t="shared" si="39"/>
        <v>25.222000000000037</v>
      </c>
      <c r="V115" s="40">
        <f t="shared" si="39"/>
        <v>12.022000000000048</v>
      </c>
      <c r="W115" s="40">
        <f t="shared" si="39"/>
        <v>7.4220000000000255</v>
      </c>
      <c r="X115" s="40">
        <v>0</v>
      </c>
      <c r="Y115" s="40">
        <v>0</v>
      </c>
    </row>
    <row r="116" spans="1:25" ht="13" x14ac:dyDescent="0.15">
      <c r="A116" s="132">
        <v>41764</v>
      </c>
      <c r="C116" s="40" t="s">
        <v>11</v>
      </c>
      <c r="E116" s="40">
        <f t="shared" si="40"/>
        <v>27.30499999999995</v>
      </c>
      <c r="F116" s="40">
        <f t="shared" si="38"/>
        <v>154</v>
      </c>
      <c r="G116" s="40">
        <f t="shared" si="41"/>
        <v>295.89999999999998</v>
      </c>
      <c r="H116" s="40">
        <v>295.89999999999998</v>
      </c>
      <c r="I116" s="40">
        <v>283.7</v>
      </c>
      <c r="J116" s="40">
        <v>281.39999999999998</v>
      </c>
      <c r="K116" s="40">
        <v>0</v>
      </c>
      <c r="L116" s="40">
        <v>0</v>
      </c>
      <c r="M116" s="40">
        <v>268.59500000000003</v>
      </c>
      <c r="N116" s="40">
        <v>0.77100000000000002</v>
      </c>
      <c r="O116" s="40">
        <v>81</v>
      </c>
      <c r="P116" s="40">
        <v>52</v>
      </c>
      <c r="Q116" s="40">
        <v>21</v>
      </c>
      <c r="R116" s="40">
        <v>0</v>
      </c>
      <c r="S116" s="40">
        <v>0</v>
      </c>
      <c r="T116" s="40"/>
      <c r="U116" s="40">
        <f t="shared" si="39"/>
        <v>27.30499999999995</v>
      </c>
      <c r="V116" s="40">
        <f t="shared" si="39"/>
        <v>15.104999999999961</v>
      </c>
      <c r="W116" s="40">
        <f t="shared" si="39"/>
        <v>12.80499999999995</v>
      </c>
      <c r="X116" s="40">
        <v>0</v>
      </c>
      <c r="Y116" s="40">
        <v>0</v>
      </c>
    </row>
    <row r="117" spans="1:25" ht="13" x14ac:dyDescent="0.15">
      <c r="A117" s="132">
        <v>41748</v>
      </c>
      <c r="C117" s="40" t="s">
        <v>11</v>
      </c>
      <c r="E117" s="40">
        <f t="shared" si="40"/>
        <v>20.735000000000014</v>
      </c>
      <c r="F117" s="40">
        <f t="shared" si="38"/>
        <v>126</v>
      </c>
      <c r="G117" s="40">
        <f t="shared" si="41"/>
        <v>288.10000000000002</v>
      </c>
      <c r="H117" s="40">
        <v>288.10000000000002</v>
      </c>
      <c r="I117" s="40">
        <v>277.10000000000002</v>
      </c>
      <c r="J117" s="40">
        <v>277.89999999999998</v>
      </c>
      <c r="K117" s="40">
        <v>0</v>
      </c>
      <c r="L117" s="40">
        <v>0</v>
      </c>
      <c r="M117" s="40">
        <v>267.36500000000001</v>
      </c>
      <c r="N117" s="40">
        <v>0.55800000000000005</v>
      </c>
      <c r="O117" s="40">
        <v>83</v>
      </c>
      <c r="P117" s="40">
        <v>30</v>
      </c>
      <c r="Q117" s="40">
        <v>13</v>
      </c>
      <c r="R117" s="40">
        <v>0</v>
      </c>
      <c r="S117" s="40">
        <v>0</v>
      </c>
      <c r="T117" s="40"/>
      <c r="U117" s="40">
        <f t="shared" si="39"/>
        <v>20.735000000000014</v>
      </c>
      <c r="V117" s="40">
        <f t="shared" si="39"/>
        <v>9.7350000000000136</v>
      </c>
      <c r="W117" s="40">
        <f t="shared" si="39"/>
        <v>10.534999999999968</v>
      </c>
      <c r="X117" s="40">
        <v>0</v>
      </c>
      <c r="Y117" s="40">
        <v>0</v>
      </c>
    </row>
    <row r="118" spans="1:25" ht="13" x14ac:dyDescent="0.15">
      <c r="A118" s="132">
        <v>41732</v>
      </c>
      <c r="C118" s="40" t="s">
        <v>11</v>
      </c>
      <c r="E118" s="40">
        <f t="shared" si="40"/>
        <v>93.950999999999965</v>
      </c>
      <c r="F118" s="40">
        <f t="shared" si="38"/>
        <v>134</v>
      </c>
      <c r="G118" s="40">
        <f t="shared" si="41"/>
        <v>364.2</v>
      </c>
      <c r="H118" s="40">
        <v>364.2</v>
      </c>
      <c r="I118" s="40">
        <v>282.89999999999998</v>
      </c>
      <c r="J118" s="40">
        <v>283.60000000000002</v>
      </c>
      <c r="K118" s="40">
        <v>0</v>
      </c>
      <c r="L118" s="40">
        <v>0</v>
      </c>
      <c r="M118" s="40">
        <v>270.24900000000002</v>
      </c>
      <c r="N118" s="40">
        <v>0.60699999999999998</v>
      </c>
      <c r="O118" s="40">
        <v>80</v>
      </c>
      <c r="P118" s="40">
        <v>37</v>
      </c>
      <c r="Q118" s="40">
        <v>17</v>
      </c>
      <c r="R118" s="40">
        <v>0</v>
      </c>
      <c r="S118" s="40">
        <v>0</v>
      </c>
      <c r="T118" s="40"/>
      <c r="U118" s="40">
        <f t="shared" si="39"/>
        <v>93.950999999999965</v>
      </c>
      <c r="V118" s="40">
        <f t="shared" si="39"/>
        <v>12.650999999999954</v>
      </c>
      <c r="W118" s="40">
        <f t="shared" si="39"/>
        <v>13.350999999999999</v>
      </c>
      <c r="X118" s="40">
        <v>0</v>
      </c>
      <c r="Y118" s="40">
        <v>0</v>
      </c>
    </row>
    <row r="119" spans="1:25" ht="13" x14ac:dyDescent="0.15">
      <c r="A119" s="132">
        <v>41716</v>
      </c>
      <c r="C119" s="40" t="s">
        <v>11</v>
      </c>
      <c r="E119" s="40">
        <f t="shared" si="40"/>
        <v>67.825999999999965</v>
      </c>
      <c r="F119" s="40">
        <f t="shared" si="38"/>
        <v>96</v>
      </c>
      <c r="G119" s="40">
        <f t="shared" si="41"/>
        <v>339.4</v>
      </c>
      <c r="H119" s="40">
        <v>339.4</v>
      </c>
      <c r="I119" s="40">
        <v>298.39999999999998</v>
      </c>
      <c r="J119" s="40">
        <v>283.8</v>
      </c>
      <c r="K119" s="40">
        <v>0</v>
      </c>
      <c r="L119" s="40">
        <v>0</v>
      </c>
      <c r="M119" s="40">
        <v>271.57400000000001</v>
      </c>
      <c r="N119" s="40">
        <v>0.7</v>
      </c>
      <c r="O119" s="40">
        <v>41</v>
      </c>
      <c r="P119" s="40">
        <v>40</v>
      </c>
      <c r="Q119" s="40">
        <v>15</v>
      </c>
      <c r="R119" s="40">
        <v>0</v>
      </c>
      <c r="S119" s="40">
        <v>0</v>
      </c>
      <c r="T119" s="40"/>
      <c r="U119" s="40">
        <f t="shared" si="39"/>
        <v>67.825999999999965</v>
      </c>
      <c r="V119" s="40">
        <f t="shared" si="39"/>
        <v>26.825999999999965</v>
      </c>
      <c r="W119" s="40">
        <f t="shared" si="39"/>
        <v>12.225999999999999</v>
      </c>
      <c r="X119" s="40">
        <v>0</v>
      </c>
      <c r="Y119" s="40">
        <v>0</v>
      </c>
    </row>
    <row r="120" spans="1:25" ht="13" x14ac:dyDescent="0.15">
      <c r="A120" s="132">
        <v>41700</v>
      </c>
      <c r="C120" s="40" t="s">
        <v>11</v>
      </c>
      <c r="E120" s="40">
        <f t="shared" si="40"/>
        <v>51.266999999999996</v>
      </c>
      <c r="F120" s="40">
        <f t="shared" si="38"/>
        <v>57</v>
      </c>
      <c r="G120" s="40">
        <f t="shared" si="41"/>
        <v>315</v>
      </c>
      <c r="H120" s="40">
        <v>315</v>
      </c>
      <c r="I120" s="40">
        <v>270.2</v>
      </c>
      <c r="J120" s="40">
        <v>273.60000000000002</v>
      </c>
      <c r="K120" s="40">
        <v>0</v>
      </c>
      <c r="L120" s="40">
        <v>0</v>
      </c>
      <c r="M120" s="40">
        <v>263.733</v>
      </c>
      <c r="N120" s="40">
        <v>0.83799999999999997</v>
      </c>
      <c r="O120" s="40">
        <v>40</v>
      </c>
      <c r="P120" s="40">
        <v>6</v>
      </c>
      <c r="Q120" s="40">
        <v>11</v>
      </c>
      <c r="R120" s="40">
        <v>0</v>
      </c>
      <c r="S120" s="40">
        <v>0</v>
      </c>
      <c r="T120" s="40"/>
      <c r="U120" s="40">
        <f t="shared" si="39"/>
        <v>51.266999999999996</v>
      </c>
      <c r="V120" s="40">
        <f t="shared" si="39"/>
        <v>6.4669999999999845</v>
      </c>
      <c r="W120" s="40">
        <f t="shared" si="39"/>
        <v>9.8670000000000186</v>
      </c>
      <c r="X120" s="40">
        <v>0</v>
      </c>
      <c r="Y120" s="40">
        <v>0</v>
      </c>
    </row>
    <row r="121" spans="1:25" ht="13" x14ac:dyDescent="0.15">
      <c r="A121" s="132">
        <v>41684</v>
      </c>
      <c r="C121" s="40" t="s">
        <v>11</v>
      </c>
      <c r="E121" s="40">
        <f>MAX(H121:J121)-M121</f>
        <v>120</v>
      </c>
      <c r="F121" s="40">
        <f t="shared" si="38"/>
        <v>166</v>
      </c>
      <c r="G121" s="40">
        <f t="shared" si="41"/>
        <v>388.54</v>
      </c>
      <c r="H121" s="40">
        <f>120+M121</f>
        <v>388.54</v>
      </c>
      <c r="I121" s="40">
        <v>279.10000000000002</v>
      </c>
      <c r="J121" s="40">
        <v>277.60000000000002</v>
      </c>
      <c r="K121" s="40">
        <v>0</v>
      </c>
      <c r="L121" s="40">
        <v>0</v>
      </c>
      <c r="M121" s="40">
        <v>268.54000000000002</v>
      </c>
      <c r="N121" s="40">
        <v>0.66600000000000004</v>
      </c>
      <c r="O121" s="40">
        <v>111</v>
      </c>
      <c r="P121" s="40">
        <v>36</v>
      </c>
      <c r="Q121" s="40">
        <v>19</v>
      </c>
      <c r="R121" s="40">
        <v>0</v>
      </c>
      <c r="S121" s="40">
        <v>0</v>
      </c>
      <c r="T121" s="40"/>
      <c r="U121" s="40">
        <f t="shared" si="39"/>
        <v>120</v>
      </c>
      <c r="V121" s="40">
        <f t="shared" si="39"/>
        <v>10.560000000000002</v>
      </c>
      <c r="W121" s="40">
        <f t="shared" si="39"/>
        <v>9.0600000000000023</v>
      </c>
      <c r="X121" s="40">
        <v>0</v>
      </c>
      <c r="Y121" s="40">
        <v>0</v>
      </c>
    </row>
    <row r="122" spans="1:25" ht="13" x14ac:dyDescent="0.15">
      <c r="A122" s="132">
        <v>41675</v>
      </c>
      <c r="C122" s="40" t="s">
        <v>11</v>
      </c>
      <c r="E122" s="40">
        <f t="shared" ref="E122:E132" si="42">G122-M122</f>
        <v>113.46199999999999</v>
      </c>
      <c r="F122" s="40">
        <v>94</v>
      </c>
      <c r="G122" s="40">
        <v>382.2</v>
      </c>
      <c r="H122" s="40"/>
      <c r="I122" s="40"/>
      <c r="J122" s="40"/>
      <c r="K122" s="40"/>
      <c r="L122" s="40"/>
      <c r="M122" s="40">
        <v>268.738</v>
      </c>
      <c r="N122" s="40">
        <v>1.5820000000000001</v>
      </c>
      <c r="O122" s="40"/>
      <c r="P122" s="40"/>
      <c r="Q122" s="40"/>
      <c r="R122" s="40"/>
      <c r="S122" s="40"/>
      <c r="T122" s="40" t="s">
        <v>235</v>
      </c>
      <c r="U122" s="40">
        <v>0</v>
      </c>
      <c r="V122" s="40">
        <v>0</v>
      </c>
      <c r="W122" s="40">
        <v>0</v>
      </c>
      <c r="X122" s="40">
        <v>0</v>
      </c>
      <c r="Y122" s="40">
        <v>0</v>
      </c>
    </row>
    <row r="123" spans="1:25" ht="13" x14ac:dyDescent="0.15">
      <c r="A123" s="132">
        <v>41652</v>
      </c>
      <c r="C123" s="40" t="s">
        <v>11</v>
      </c>
      <c r="E123" s="40">
        <f t="shared" si="42"/>
        <v>30.511000000000024</v>
      </c>
      <c r="F123" s="40">
        <f>SUM(O123:S123)</f>
        <v>179</v>
      </c>
      <c r="G123" s="40">
        <f>MAX(H123:J123)</f>
        <v>297.10000000000002</v>
      </c>
      <c r="H123" s="40">
        <v>297.10000000000002</v>
      </c>
      <c r="I123" s="40">
        <v>276.39999999999998</v>
      </c>
      <c r="J123" s="40">
        <v>280.60000000000002</v>
      </c>
      <c r="K123" s="40">
        <v>0</v>
      </c>
      <c r="L123" s="40">
        <v>0</v>
      </c>
      <c r="M123" s="40">
        <v>266.589</v>
      </c>
      <c r="N123" s="40">
        <v>0.55200000000000005</v>
      </c>
      <c r="O123" s="40">
        <v>101</v>
      </c>
      <c r="P123" s="40">
        <v>51</v>
      </c>
      <c r="Q123" s="40">
        <v>27</v>
      </c>
      <c r="R123" s="40">
        <v>0</v>
      </c>
      <c r="S123" s="40">
        <v>0</v>
      </c>
      <c r="U123" s="40">
        <f t="shared" ref="U123:W127" si="43">H123-$M123</f>
        <v>30.511000000000024</v>
      </c>
      <c r="V123" s="40">
        <f t="shared" si="43"/>
        <v>9.8109999999999786</v>
      </c>
      <c r="W123" s="40">
        <f t="shared" si="43"/>
        <v>14.011000000000024</v>
      </c>
      <c r="X123" s="40">
        <v>0</v>
      </c>
      <c r="Y123" s="40">
        <v>0</v>
      </c>
    </row>
    <row r="124" spans="1:25" ht="13" x14ac:dyDescent="0.15">
      <c r="A124" s="132">
        <v>41636</v>
      </c>
      <c r="C124" s="40" t="s">
        <v>11</v>
      </c>
      <c r="E124" s="40">
        <f t="shared" si="42"/>
        <v>32.204000000000008</v>
      </c>
      <c r="F124" s="40">
        <f>SUM(O124:S124)</f>
        <v>130</v>
      </c>
      <c r="G124" s="40">
        <f>MAX(H124:J124)</f>
        <v>299</v>
      </c>
      <c r="H124" s="40">
        <v>299</v>
      </c>
      <c r="I124" s="40">
        <v>283.8</v>
      </c>
      <c r="J124" s="40">
        <v>281.89999999999998</v>
      </c>
      <c r="K124" s="40">
        <v>0</v>
      </c>
      <c r="L124" s="40">
        <v>0</v>
      </c>
      <c r="M124" s="40">
        <v>266.79599999999999</v>
      </c>
      <c r="N124" s="40">
        <v>2.1219999999999999</v>
      </c>
      <c r="O124" s="40">
        <v>66</v>
      </c>
      <c r="P124" s="40">
        <v>43</v>
      </c>
      <c r="Q124" s="40">
        <v>21</v>
      </c>
      <c r="R124" s="40">
        <v>0</v>
      </c>
      <c r="S124" s="40">
        <v>0</v>
      </c>
      <c r="U124" s="40">
        <f t="shared" si="43"/>
        <v>32.204000000000008</v>
      </c>
      <c r="V124" s="40">
        <f t="shared" si="43"/>
        <v>17.004000000000019</v>
      </c>
      <c r="W124" s="40">
        <f t="shared" si="43"/>
        <v>15.103999999999985</v>
      </c>
      <c r="X124" s="40">
        <v>0</v>
      </c>
      <c r="Y124" s="40">
        <v>0</v>
      </c>
    </row>
    <row r="125" spans="1:25" ht="13" x14ac:dyDescent="0.15">
      <c r="A125" s="132">
        <v>41620</v>
      </c>
      <c r="C125" s="40" t="s">
        <v>11</v>
      </c>
      <c r="E125" s="40">
        <f t="shared" si="42"/>
        <v>47.370999999999981</v>
      </c>
      <c r="F125" s="40">
        <f>SUM(O125:S125)</f>
        <v>148</v>
      </c>
      <c r="G125" s="40">
        <f>MAX(H125:J125)</f>
        <v>312</v>
      </c>
      <c r="H125" s="40">
        <v>312</v>
      </c>
      <c r="I125" s="40">
        <v>282.60000000000002</v>
      </c>
      <c r="J125" s="40">
        <v>291.3</v>
      </c>
      <c r="K125" s="40">
        <v>0</v>
      </c>
      <c r="L125" s="40">
        <v>0</v>
      </c>
      <c r="M125" s="40">
        <v>264.62900000000002</v>
      </c>
      <c r="N125" s="40">
        <v>1.0620000000000001</v>
      </c>
      <c r="O125" s="40">
        <v>83</v>
      </c>
      <c r="P125" s="40">
        <v>43</v>
      </c>
      <c r="Q125" s="40">
        <v>22</v>
      </c>
      <c r="R125" s="40">
        <v>0</v>
      </c>
      <c r="S125" s="40">
        <v>0</v>
      </c>
      <c r="U125" s="40">
        <f t="shared" si="43"/>
        <v>47.370999999999981</v>
      </c>
      <c r="V125" s="40">
        <f t="shared" si="43"/>
        <v>17.971000000000004</v>
      </c>
      <c r="W125" s="40">
        <f t="shared" si="43"/>
        <v>26.670999999999992</v>
      </c>
      <c r="X125" s="40">
        <v>0</v>
      </c>
      <c r="Y125" s="40">
        <v>0</v>
      </c>
    </row>
    <row r="126" spans="1:25" ht="13" x14ac:dyDescent="0.15">
      <c r="A126" s="132">
        <v>41579</v>
      </c>
      <c r="C126" s="40" t="s">
        <v>37</v>
      </c>
      <c r="E126" s="40">
        <f t="shared" si="42"/>
        <v>0</v>
      </c>
      <c r="F126" s="40">
        <f>SUM(O126:S126)</f>
        <v>0</v>
      </c>
      <c r="G126" s="40">
        <v>0</v>
      </c>
      <c r="H126" s="40">
        <v>0</v>
      </c>
      <c r="I126" s="40">
        <v>0</v>
      </c>
      <c r="J126" s="40">
        <v>0</v>
      </c>
      <c r="K126" s="40">
        <v>0</v>
      </c>
      <c r="L126" s="40">
        <v>0</v>
      </c>
      <c r="M126" s="40"/>
      <c r="N126" s="40"/>
      <c r="O126" s="40"/>
      <c r="P126" s="40"/>
      <c r="Q126" s="40"/>
      <c r="U126" s="40">
        <f t="shared" si="43"/>
        <v>0</v>
      </c>
      <c r="V126" s="40">
        <f t="shared" si="43"/>
        <v>0</v>
      </c>
      <c r="W126" s="40">
        <f t="shared" si="43"/>
        <v>0</v>
      </c>
      <c r="X126" s="40">
        <v>0</v>
      </c>
      <c r="Y126" s="40">
        <v>0</v>
      </c>
    </row>
    <row r="127" spans="1:25" ht="13" x14ac:dyDescent="0.15">
      <c r="A127" s="132">
        <v>41412</v>
      </c>
      <c r="C127" s="40" t="s">
        <v>11</v>
      </c>
      <c r="E127" s="40">
        <f t="shared" si="42"/>
        <v>25.312999999999988</v>
      </c>
      <c r="F127" s="40">
        <f>SUM(O127:S127)</f>
        <v>537</v>
      </c>
      <c r="G127" s="40">
        <f>MAX(H127:J127)</f>
        <v>301.89999999999998</v>
      </c>
      <c r="H127" s="40">
        <v>301.89999999999998</v>
      </c>
      <c r="I127" s="40">
        <v>287.39999999999998</v>
      </c>
      <c r="J127" s="40">
        <v>285.39999999999998</v>
      </c>
      <c r="K127" s="40">
        <v>0</v>
      </c>
      <c r="L127" s="40">
        <v>0</v>
      </c>
      <c r="M127" s="40">
        <v>276.58699999999999</v>
      </c>
      <c r="N127" s="40">
        <v>1.05</v>
      </c>
      <c r="O127" s="40">
        <v>509</v>
      </c>
      <c r="P127" s="40">
        <v>19</v>
      </c>
      <c r="Q127" s="40">
        <v>9</v>
      </c>
      <c r="R127" s="40">
        <v>0</v>
      </c>
      <c r="S127" s="40">
        <v>0</v>
      </c>
      <c r="U127" s="40">
        <f t="shared" si="43"/>
        <v>25.312999999999988</v>
      </c>
      <c r="V127" s="40">
        <f t="shared" si="43"/>
        <v>10.812999999999988</v>
      </c>
      <c r="W127" s="40">
        <f t="shared" si="43"/>
        <v>8.8129999999999882</v>
      </c>
      <c r="X127" s="40">
        <v>0</v>
      </c>
      <c r="Y127" s="40">
        <v>0</v>
      </c>
    </row>
    <row r="128" spans="1:25" ht="13" x14ac:dyDescent="0.15">
      <c r="A128" s="132">
        <v>41371</v>
      </c>
      <c r="C128" s="40" t="s">
        <v>11</v>
      </c>
      <c r="E128" s="40">
        <f t="shared" si="42"/>
        <v>16.213999999999999</v>
      </c>
      <c r="F128" s="40">
        <v>110</v>
      </c>
      <c r="G128" s="40">
        <v>292.89999999999998</v>
      </c>
      <c r="H128" s="40"/>
      <c r="I128" s="40"/>
      <c r="J128" s="40"/>
      <c r="K128" s="40"/>
      <c r="L128" s="40"/>
      <c r="M128" s="40">
        <v>276.68599999999998</v>
      </c>
      <c r="N128" s="40">
        <v>0.49</v>
      </c>
      <c r="O128" s="40"/>
      <c r="P128" s="40"/>
      <c r="Q128" s="40"/>
      <c r="R128" s="40"/>
      <c r="S128" s="40"/>
      <c r="U128" s="40">
        <v>0</v>
      </c>
      <c r="V128" s="40">
        <v>0</v>
      </c>
      <c r="W128" s="40">
        <v>0</v>
      </c>
      <c r="X128" s="40">
        <v>0</v>
      </c>
      <c r="Y128" s="40">
        <v>0</v>
      </c>
    </row>
    <row r="129" spans="1:25" ht="13" x14ac:dyDescent="0.15">
      <c r="A129" s="132">
        <v>41300</v>
      </c>
      <c r="C129" s="40" t="s">
        <v>11</v>
      </c>
      <c r="E129" s="40">
        <f t="shared" si="42"/>
        <v>17.444000000000017</v>
      </c>
      <c r="F129" s="40">
        <f t="shared" ref="F129:F150" si="44">SUM(O129:S129)</f>
        <v>74</v>
      </c>
      <c r="G129" s="40">
        <f t="shared" ref="G129:G147" si="45">MAX(H129:J129)</f>
        <v>279</v>
      </c>
      <c r="H129" s="40">
        <v>279</v>
      </c>
      <c r="I129" s="40">
        <v>272.5</v>
      </c>
      <c r="J129" s="40">
        <v>270.7</v>
      </c>
      <c r="K129" s="40">
        <v>0</v>
      </c>
      <c r="L129" s="40">
        <v>0</v>
      </c>
      <c r="M129" s="40">
        <v>261.55599999999998</v>
      </c>
      <c r="N129" s="40">
        <v>0.622</v>
      </c>
      <c r="O129" s="40">
        <v>41</v>
      </c>
      <c r="P129" s="40">
        <v>18</v>
      </c>
      <c r="Q129" s="40">
        <v>15</v>
      </c>
      <c r="R129" s="40">
        <v>0</v>
      </c>
      <c r="S129" s="40">
        <v>0</v>
      </c>
      <c r="U129" s="40">
        <f t="shared" ref="U129:U150" si="46">H129-$M129</f>
        <v>17.444000000000017</v>
      </c>
      <c r="V129" s="40">
        <f t="shared" ref="V129:V150" si="47">I129-$M129</f>
        <v>10.944000000000017</v>
      </c>
      <c r="W129" s="40">
        <f t="shared" ref="W129:W150" si="48">J129-$M129</f>
        <v>9.1440000000000055</v>
      </c>
      <c r="X129" s="40">
        <v>0</v>
      </c>
      <c r="Y129" s="40">
        <v>0</v>
      </c>
    </row>
    <row r="130" spans="1:25" ht="13" x14ac:dyDescent="0.15">
      <c r="A130" s="132">
        <v>41243</v>
      </c>
      <c r="C130" s="40" t="s">
        <v>11</v>
      </c>
      <c r="E130" s="40">
        <f t="shared" si="42"/>
        <v>14.602999999999952</v>
      </c>
      <c r="F130" s="40">
        <f t="shared" si="44"/>
        <v>51</v>
      </c>
      <c r="G130" s="40">
        <f t="shared" si="45"/>
        <v>277.39999999999998</v>
      </c>
      <c r="H130" s="40">
        <v>277.39999999999998</v>
      </c>
      <c r="I130" s="40">
        <v>273</v>
      </c>
      <c r="J130" s="40">
        <v>269</v>
      </c>
      <c r="K130" s="40">
        <v>0</v>
      </c>
      <c r="L130" s="40">
        <v>0</v>
      </c>
      <c r="M130" s="40">
        <v>262.79700000000003</v>
      </c>
      <c r="N130" s="40">
        <v>0.90100000000000002</v>
      </c>
      <c r="O130" s="40">
        <v>21</v>
      </c>
      <c r="P130" s="40">
        <v>21</v>
      </c>
      <c r="Q130" s="40">
        <v>9</v>
      </c>
      <c r="R130" s="40">
        <v>0</v>
      </c>
      <c r="S130" s="40">
        <v>0</v>
      </c>
      <c r="U130" s="40">
        <f t="shared" si="46"/>
        <v>14.602999999999952</v>
      </c>
      <c r="V130" s="40">
        <f t="shared" si="47"/>
        <v>10.202999999999975</v>
      </c>
      <c r="W130" s="40">
        <f t="shared" si="48"/>
        <v>6.2029999999999745</v>
      </c>
      <c r="X130" s="40">
        <v>0</v>
      </c>
      <c r="Y130" s="40">
        <v>0</v>
      </c>
    </row>
    <row r="131" spans="1:25" ht="13" x14ac:dyDescent="0.15">
      <c r="A131" s="132">
        <v>41236</v>
      </c>
      <c r="C131" s="40" t="s">
        <v>11</v>
      </c>
      <c r="E131" s="40">
        <f t="shared" si="42"/>
        <v>27.622000000000014</v>
      </c>
      <c r="F131" s="40">
        <f t="shared" si="44"/>
        <v>155</v>
      </c>
      <c r="G131" s="40">
        <f t="shared" si="45"/>
        <v>295.8</v>
      </c>
      <c r="H131" s="40">
        <v>295.8</v>
      </c>
      <c r="I131" s="40">
        <v>284.39999999999998</v>
      </c>
      <c r="J131" s="40">
        <v>280.3</v>
      </c>
      <c r="K131" s="40">
        <v>0</v>
      </c>
      <c r="L131" s="40">
        <v>0</v>
      </c>
      <c r="M131" s="40">
        <v>268.178</v>
      </c>
      <c r="N131" s="40">
        <v>0.76700000000000002</v>
      </c>
      <c r="O131" s="40">
        <v>72</v>
      </c>
      <c r="P131" s="40">
        <v>57</v>
      </c>
      <c r="Q131" s="40">
        <v>26</v>
      </c>
      <c r="R131" s="40">
        <v>0</v>
      </c>
      <c r="S131" s="40">
        <v>0</v>
      </c>
      <c r="U131" s="40">
        <f t="shared" si="46"/>
        <v>27.622000000000014</v>
      </c>
      <c r="V131" s="40">
        <f t="shared" si="47"/>
        <v>16.22199999999998</v>
      </c>
      <c r="W131" s="40">
        <f t="shared" si="48"/>
        <v>12.122000000000014</v>
      </c>
      <c r="X131" s="40">
        <v>0</v>
      </c>
      <c r="Y131" s="40">
        <v>0</v>
      </c>
    </row>
    <row r="132" spans="1:25" ht="13" x14ac:dyDescent="0.15">
      <c r="A132" s="132">
        <v>41220</v>
      </c>
      <c r="C132" s="40" t="s">
        <v>11</v>
      </c>
      <c r="D132" s="40"/>
      <c r="E132" s="40">
        <f t="shared" si="42"/>
        <v>29.326999999999998</v>
      </c>
      <c r="F132" s="40">
        <f t="shared" si="44"/>
        <v>96</v>
      </c>
      <c r="G132" s="40">
        <f t="shared" si="45"/>
        <v>298.39999999999998</v>
      </c>
      <c r="H132" s="40">
        <v>285.2</v>
      </c>
      <c r="I132" s="40">
        <v>282.89999999999998</v>
      </c>
      <c r="J132" s="40">
        <v>298.39999999999998</v>
      </c>
      <c r="K132" s="40">
        <v>0</v>
      </c>
      <c r="L132" s="40">
        <v>0</v>
      </c>
      <c r="M132" s="40">
        <v>269.07299999999998</v>
      </c>
      <c r="N132" s="40">
        <v>0.65400000000000003</v>
      </c>
      <c r="O132" s="40">
        <v>48</v>
      </c>
      <c r="P132" s="40">
        <v>32</v>
      </c>
      <c r="Q132" s="40">
        <v>16</v>
      </c>
      <c r="R132" s="40">
        <v>0</v>
      </c>
      <c r="S132" s="40">
        <v>0</v>
      </c>
      <c r="U132" s="40">
        <f t="shared" si="46"/>
        <v>16.12700000000001</v>
      </c>
      <c r="V132" s="40">
        <f t="shared" si="47"/>
        <v>13.826999999999998</v>
      </c>
      <c r="W132" s="40">
        <f t="shared" si="48"/>
        <v>29.326999999999998</v>
      </c>
      <c r="X132" s="40">
        <v>0</v>
      </c>
      <c r="Y132" s="40">
        <v>0</v>
      </c>
    </row>
    <row r="133" spans="1:25" ht="13" x14ac:dyDescent="0.15">
      <c r="A133" s="132">
        <v>41124</v>
      </c>
      <c r="C133" s="40" t="s">
        <v>11</v>
      </c>
      <c r="D133" s="40"/>
      <c r="E133" s="40">
        <v>120</v>
      </c>
      <c r="F133" s="40">
        <f t="shared" si="44"/>
        <v>146</v>
      </c>
      <c r="G133" s="40">
        <f t="shared" si="45"/>
        <v>399.85199999999998</v>
      </c>
      <c r="H133" s="40">
        <v>299.39999999999998</v>
      </c>
      <c r="I133" s="40">
        <f>120+M133</f>
        <v>399.85199999999998</v>
      </c>
      <c r="J133" s="40">
        <v>292.2</v>
      </c>
      <c r="K133" s="40">
        <v>0</v>
      </c>
      <c r="L133" s="40">
        <v>0</v>
      </c>
      <c r="M133" s="40">
        <v>279.85199999999998</v>
      </c>
      <c r="N133" s="40">
        <v>1.105</v>
      </c>
      <c r="O133" s="40">
        <v>68</v>
      </c>
      <c r="P133" s="40">
        <v>58</v>
      </c>
      <c r="Q133" s="40">
        <v>20</v>
      </c>
      <c r="R133" s="40">
        <v>0</v>
      </c>
      <c r="S133" s="40">
        <v>0</v>
      </c>
      <c r="U133" s="40">
        <f t="shared" si="46"/>
        <v>19.548000000000002</v>
      </c>
      <c r="V133" s="40">
        <f t="shared" si="47"/>
        <v>120</v>
      </c>
      <c r="W133" s="40">
        <f t="shared" si="48"/>
        <v>12.348000000000013</v>
      </c>
      <c r="X133" s="40">
        <v>0</v>
      </c>
      <c r="Y133" s="40">
        <v>0</v>
      </c>
    </row>
    <row r="134" spans="1:25" ht="13" x14ac:dyDescent="0.15">
      <c r="A134" s="132">
        <v>41035</v>
      </c>
      <c r="C134" s="40" t="s">
        <v>11</v>
      </c>
      <c r="D134" s="40" t="s">
        <v>32</v>
      </c>
      <c r="E134" s="40">
        <f>G134-M134</f>
        <v>10.855999999999995</v>
      </c>
      <c r="F134" s="40">
        <f t="shared" si="44"/>
        <v>44</v>
      </c>
      <c r="G134" s="40">
        <f t="shared" si="45"/>
        <v>276.3</v>
      </c>
      <c r="H134" s="40">
        <v>276.3</v>
      </c>
      <c r="I134" s="40">
        <v>267.5</v>
      </c>
      <c r="J134" s="40">
        <v>267.7</v>
      </c>
      <c r="K134" s="40">
        <v>0</v>
      </c>
      <c r="L134" s="40">
        <v>0</v>
      </c>
      <c r="M134" s="40">
        <v>265.44400000000002</v>
      </c>
      <c r="N134" s="40">
        <v>0.81</v>
      </c>
      <c r="O134" s="40">
        <v>44</v>
      </c>
      <c r="P134" s="40">
        <v>0</v>
      </c>
      <c r="Q134" s="40">
        <v>0</v>
      </c>
      <c r="R134" s="40">
        <v>0</v>
      </c>
      <c r="S134" s="40">
        <v>0</v>
      </c>
      <c r="U134" s="40">
        <f t="shared" si="46"/>
        <v>10.855999999999995</v>
      </c>
      <c r="V134" s="40">
        <f t="shared" si="47"/>
        <v>2.0559999999999832</v>
      </c>
      <c r="W134" s="40">
        <f t="shared" si="48"/>
        <v>2.2559999999999718</v>
      </c>
      <c r="X134" s="40">
        <v>0</v>
      </c>
      <c r="Y134" s="40">
        <v>0</v>
      </c>
    </row>
    <row r="135" spans="1:25" ht="13" x14ac:dyDescent="0.15">
      <c r="A135" s="132">
        <v>40996</v>
      </c>
      <c r="C135" s="40" t="s">
        <v>11</v>
      </c>
      <c r="D135" s="40"/>
      <c r="E135" s="40">
        <f>G135-M135</f>
        <v>32.293000000000006</v>
      </c>
      <c r="F135" s="40">
        <f t="shared" si="44"/>
        <v>117</v>
      </c>
      <c r="G135" s="40">
        <f t="shared" si="45"/>
        <v>299.3</v>
      </c>
      <c r="H135" s="40">
        <v>299.3</v>
      </c>
      <c r="I135" s="40">
        <v>279.39999999999998</v>
      </c>
      <c r="J135" s="40">
        <v>286.7</v>
      </c>
      <c r="K135" s="40">
        <v>0</v>
      </c>
      <c r="L135" s="40">
        <v>0</v>
      </c>
      <c r="M135" s="40">
        <v>267.00700000000001</v>
      </c>
      <c r="N135" s="40">
        <v>0.74</v>
      </c>
      <c r="O135" s="40">
        <v>48</v>
      </c>
      <c r="P135" s="40">
        <v>51</v>
      </c>
      <c r="Q135" s="40">
        <v>18</v>
      </c>
      <c r="R135" s="40">
        <v>0</v>
      </c>
      <c r="S135" s="40">
        <v>0</v>
      </c>
      <c r="U135" s="40">
        <f t="shared" si="46"/>
        <v>32.293000000000006</v>
      </c>
      <c r="V135" s="40">
        <f t="shared" si="47"/>
        <v>12.392999999999972</v>
      </c>
      <c r="W135" s="40">
        <f t="shared" si="48"/>
        <v>19.692999999999984</v>
      </c>
      <c r="X135" s="40">
        <v>0</v>
      </c>
      <c r="Y135" s="40">
        <v>0</v>
      </c>
    </row>
    <row r="136" spans="1:25" ht="13" x14ac:dyDescent="0.15">
      <c r="A136" s="132">
        <v>40955</v>
      </c>
      <c r="C136" s="40" t="s">
        <v>11</v>
      </c>
      <c r="D136" s="40"/>
      <c r="E136" s="40">
        <f>G136-M136</f>
        <v>23.08200000000005</v>
      </c>
      <c r="F136" s="40">
        <f t="shared" si="44"/>
        <v>45</v>
      </c>
      <c r="G136" s="40">
        <f t="shared" si="45"/>
        <v>285.60000000000002</v>
      </c>
      <c r="H136" s="40">
        <v>285.60000000000002</v>
      </c>
      <c r="I136" s="40">
        <v>269.89999999999998</v>
      </c>
      <c r="J136" s="40">
        <v>268.7</v>
      </c>
      <c r="K136" s="40">
        <v>0</v>
      </c>
      <c r="L136" s="40">
        <v>0</v>
      </c>
      <c r="M136" s="40">
        <v>262.51799999999997</v>
      </c>
      <c r="N136" s="40">
        <v>0.77900000000000003</v>
      </c>
      <c r="O136" s="40">
        <v>28</v>
      </c>
      <c r="P136" s="40">
        <v>11</v>
      </c>
      <c r="Q136" s="40">
        <v>6</v>
      </c>
      <c r="R136" s="40">
        <v>0</v>
      </c>
      <c r="S136" s="40">
        <v>0</v>
      </c>
      <c r="U136" s="40">
        <f t="shared" si="46"/>
        <v>23.08200000000005</v>
      </c>
      <c r="V136" s="40">
        <f t="shared" si="47"/>
        <v>7.382000000000005</v>
      </c>
      <c r="W136" s="40">
        <f t="shared" si="48"/>
        <v>6.1820000000000164</v>
      </c>
      <c r="X136" s="40">
        <v>0</v>
      </c>
      <c r="Y136" s="40">
        <v>0</v>
      </c>
    </row>
    <row r="137" spans="1:25" ht="13" x14ac:dyDescent="0.15">
      <c r="A137" s="132">
        <v>40916</v>
      </c>
      <c r="C137" s="40" t="s">
        <v>11</v>
      </c>
      <c r="D137" s="40"/>
      <c r="E137" s="40">
        <f>G137-M137</f>
        <v>29.384999999999991</v>
      </c>
      <c r="F137" s="40">
        <f t="shared" si="44"/>
        <v>64</v>
      </c>
      <c r="G137" s="40">
        <f t="shared" si="45"/>
        <v>294.2</v>
      </c>
      <c r="H137" s="40">
        <v>294.2</v>
      </c>
      <c r="I137" s="40">
        <v>270.10000000000002</v>
      </c>
      <c r="J137" s="40">
        <v>286.10000000000002</v>
      </c>
      <c r="K137" s="40">
        <v>0</v>
      </c>
      <c r="L137" s="40">
        <v>0</v>
      </c>
      <c r="M137" s="40">
        <v>264.815</v>
      </c>
      <c r="N137" s="40">
        <v>0.57099999999999995</v>
      </c>
      <c r="O137" s="40">
        <v>42</v>
      </c>
      <c r="P137" s="40">
        <v>11</v>
      </c>
      <c r="Q137" s="40">
        <v>11</v>
      </c>
      <c r="R137" s="40">
        <v>0</v>
      </c>
      <c r="S137" s="40">
        <v>0</v>
      </c>
      <c r="U137" s="40">
        <f t="shared" si="46"/>
        <v>29.384999999999991</v>
      </c>
      <c r="V137" s="40">
        <f t="shared" si="47"/>
        <v>5.285000000000025</v>
      </c>
      <c r="W137" s="40">
        <f t="shared" si="48"/>
        <v>21.285000000000025</v>
      </c>
      <c r="X137" s="40">
        <v>0</v>
      </c>
      <c r="Y137" s="40">
        <v>0</v>
      </c>
    </row>
    <row r="138" spans="1:25" ht="13" x14ac:dyDescent="0.15">
      <c r="A138" s="132">
        <v>40788</v>
      </c>
      <c r="C138" s="40" t="s">
        <v>11</v>
      </c>
      <c r="D138" s="40"/>
      <c r="E138" s="40">
        <f>G138-M138</f>
        <v>40.717000000000041</v>
      </c>
      <c r="F138" s="40">
        <f t="shared" si="44"/>
        <v>132</v>
      </c>
      <c r="G138" s="40">
        <f t="shared" si="45"/>
        <v>323.60000000000002</v>
      </c>
      <c r="H138" s="40">
        <v>323.60000000000002</v>
      </c>
      <c r="I138" s="40">
        <v>295.8</v>
      </c>
      <c r="J138" s="40">
        <v>294.89999999999998</v>
      </c>
      <c r="K138" s="40">
        <v>0</v>
      </c>
      <c r="L138" s="40">
        <v>0</v>
      </c>
      <c r="M138" s="40">
        <v>282.88299999999998</v>
      </c>
      <c r="N138" s="40">
        <v>1.131</v>
      </c>
      <c r="O138" s="40">
        <v>69</v>
      </c>
      <c r="P138" s="40">
        <v>47</v>
      </c>
      <c r="Q138" s="40">
        <v>16</v>
      </c>
      <c r="R138" s="40">
        <v>0</v>
      </c>
      <c r="S138" s="40">
        <v>0</v>
      </c>
      <c r="U138" s="40">
        <f t="shared" si="46"/>
        <v>40.717000000000041</v>
      </c>
      <c r="V138" s="40">
        <f t="shared" si="47"/>
        <v>12.91700000000003</v>
      </c>
      <c r="W138" s="40">
        <f t="shared" si="48"/>
        <v>12.016999999999996</v>
      </c>
      <c r="X138" s="40">
        <v>0</v>
      </c>
      <c r="Y138" s="40">
        <v>0</v>
      </c>
    </row>
    <row r="139" spans="1:25" ht="13" x14ac:dyDescent="0.15">
      <c r="A139" s="132">
        <v>40555</v>
      </c>
      <c r="C139" s="40" t="s">
        <v>11</v>
      </c>
      <c r="D139" s="40"/>
      <c r="E139" s="40">
        <v>120</v>
      </c>
      <c r="F139" s="40">
        <f t="shared" si="44"/>
        <v>153</v>
      </c>
      <c r="G139" s="40">
        <f t="shared" si="45"/>
        <v>383.11399999999998</v>
      </c>
      <c r="H139" s="40">
        <f>120+M139</f>
        <v>383.11399999999998</v>
      </c>
      <c r="I139" s="40">
        <v>278.5</v>
      </c>
      <c r="J139" s="40">
        <v>278</v>
      </c>
      <c r="K139" s="40">
        <v>0</v>
      </c>
      <c r="L139" s="40">
        <v>0</v>
      </c>
      <c r="M139" s="40">
        <v>263.11399999999998</v>
      </c>
      <c r="N139" s="40">
        <v>0.82699999999999996</v>
      </c>
      <c r="O139" s="40">
        <v>78</v>
      </c>
      <c r="P139" s="40">
        <v>47</v>
      </c>
      <c r="Q139" s="40">
        <v>28</v>
      </c>
      <c r="R139" s="40">
        <v>0</v>
      </c>
      <c r="S139" s="40">
        <v>0</v>
      </c>
      <c r="U139" s="40">
        <f t="shared" si="46"/>
        <v>120</v>
      </c>
      <c r="V139" s="40">
        <f t="shared" si="47"/>
        <v>15.386000000000024</v>
      </c>
      <c r="W139" s="40">
        <f t="shared" si="48"/>
        <v>14.886000000000024</v>
      </c>
      <c r="X139" s="40">
        <v>0</v>
      </c>
      <c r="Y139" s="40">
        <v>0</v>
      </c>
    </row>
    <row r="140" spans="1:25" ht="13" x14ac:dyDescent="0.15">
      <c r="A140" s="132">
        <v>40523</v>
      </c>
      <c r="C140" s="40" t="s">
        <v>11</v>
      </c>
      <c r="E140" s="40">
        <f t="shared" ref="E140:E148" si="49">G140-M140</f>
        <v>5.3899999999999864</v>
      </c>
      <c r="F140" s="40">
        <f t="shared" si="44"/>
        <v>37</v>
      </c>
      <c r="G140" s="40">
        <f t="shared" si="45"/>
        <v>270.2</v>
      </c>
      <c r="H140" s="40">
        <v>270.2</v>
      </c>
      <c r="I140" s="40">
        <v>269.89999999999998</v>
      </c>
      <c r="J140" s="40">
        <v>269.39999999999998</v>
      </c>
      <c r="K140" s="40">
        <v>0</v>
      </c>
      <c r="L140" s="40">
        <v>0</v>
      </c>
      <c r="M140" s="40">
        <v>264.81</v>
      </c>
      <c r="N140" s="40">
        <v>0.67500000000000004</v>
      </c>
      <c r="O140" s="40">
        <v>15</v>
      </c>
      <c r="P140" s="40">
        <v>14</v>
      </c>
      <c r="Q140" s="40">
        <v>8</v>
      </c>
      <c r="R140" s="40">
        <v>0</v>
      </c>
      <c r="S140" s="40">
        <v>0</v>
      </c>
      <c r="U140" s="40">
        <f t="shared" si="46"/>
        <v>5.3899999999999864</v>
      </c>
      <c r="V140" s="40">
        <f t="shared" si="47"/>
        <v>5.089999999999975</v>
      </c>
      <c r="W140" s="40">
        <f t="shared" si="48"/>
        <v>4.589999999999975</v>
      </c>
      <c r="X140" s="40">
        <v>0</v>
      </c>
      <c r="Y140" s="40">
        <v>0</v>
      </c>
    </row>
    <row r="141" spans="1:25" ht="13" x14ac:dyDescent="0.15">
      <c r="A141" s="132">
        <v>40484</v>
      </c>
      <c r="C141" s="40" t="s">
        <v>11</v>
      </c>
      <c r="E141" s="40">
        <f t="shared" si="49"/>
        <v>9.2549999999999955</v>
      </c>
      <c r="F141" s="40">
        <f t="shared" si="44"/>
        <v>42</v>
      </c>
      <c r="G141" s="40">
        <f t="shared" si="45"/>
        <v>277</v>
      </c>
      <c r="H141" s="40">
        <v>276.8</v>
      </c>
      <c r="I141" s="40">
        <v>277</v>
      </c>
      <c r="J141" s="40">
        <v>275.2</v>
      </c>
      <c r="K141" s="40">
        <v>0</v>
      </c>
      <c r="L141" s="40">
        <v>0</v>
      </c>
      <c r="M141" s="40">
        <v>267.745</v>
      </c>
      <c r="N141" s="40">
        <v>0.82299999999999995</v>
      </c>
      <c r="O141" s="40">
        <v>11</v>
      </c>
      <c r="P141" s="40">
        <v>22</v>
      </c>
      <c r="Q141" s="40">
        <v>9</v>
      </c>
      <c r="R141" s="40">
        <v>0</v>
      </c>
      <c r="S141" s="40">
        <v>0</v>
      </c>
      <c r="U141" s="40">
        <f t="shared" si="46"/>
        <v>9.0550000000000068</v>
      </c>
      <c r="V141" s="40">
        <f t="shared" si="47"/>
        <v>9.2549999999999955</v>
      </c>
      <c r="W141" s="40">
        <f t="shared" si="48"/>
        <v>7.4549999999999841</v>
      </c>
      <c r="X141" s="40">
        <v>0</v>
      </c>
      <c r="Y141" s="40">
        <v>0</v>
      </c>
    </row>
    <row r="142" spans="1:25" ht="13" x14ac:dyDescent="0.15">
      <c r="A142" s="132">
        <v>40299</v>
      </c>
      <c r="C142" s="40" t="s">
        <v>11</v>
      </c>
      <c r="E142" s="40">
        <f t="shared" si="49"/>
        <v>25.913999999999987</v>
      </c>
      <c r="F142" s="40">
        <f t="shared" si="44"/>
        <v>112</v>
      </c>
      <c r="G142" s="40">
        <f t="shared" si="45"/>
        <v>297.3</v>
      </c>
      <c r="H142" s="40">
        <v>287.3</v>
      </c>
      <c r="I142" s="40">
        <v>297.3</v>
      </c>
      <c r="J142" s="40">
        <v>286</v>
      </c>
      <c r="K142" s="40">
        <v>0</v>
      </c>
      <c r="L142" s="40">
        <v>0</v>
      </c>
      <c r="M142" s="40">
        <v>271.38600000000002</v>
      </c>
      <c r="N142" s="40">
        <v>1.2310000000000001</v>
      </c>
      <c r="O142" s="40">
        <v>34</v>
      </c>
      <c r="P142" s="40">
        <v>50</v>
      </c>
      <c r="Q142" s="40">
        <v>28</v>
      </c>
      <c r="R142" s="40">
        <v>0</v>
      </c>
      <c r="S142" s="40">
        <v>0</v>
      </c>
      <c r="U142" s="40">
        <f t="shared" si="46"/>
        <v>15.913999999999987</v>
      </c>
      <c r="V142" s="40">
        <f t="shared" si="47"/>
        <v>25.913999999999987</v>
      </c>
      <c r="W142" s="40">
        <f t="shared" si="48"/>
        <v>14.613999999999976</v>
      </c>
      <c r="X142" s="40">
        <v>0</v>
      </c>
      <c r="Y142" s="40">
        <v>0</v>
      </c>
    </row>
    <row r="143" spans="1:25" ht="13" x14ac:dyDescent="0.15">
      <c r="A143" s="132">
        <v>40292</v>
      </c>
      <c r="C143" s="40" t="s">
        <v>11</v>
      </c>
      <c r="E143" s="40">
        <f t="shared" si="49"/>
        <v>9.0059999999999718</v>
      </c>
      <c r="F143" s="40">
        <f t="shared" si="44"/>
        <v>54</v>
      </c>
      <c r="G143" s="40">
        <f t="shared" si="45"/>
        <v>281.7</v>
      </c>
      <c r="H143" s="40">
        <v>278.60000000000002</v>
      </c>
      <c r="I143" s="40">
        <v>280.39999999999998</v>
      </c>
      <c r="J143" s="40">
        <v>281.7</v>
      </c>
      <c r="K143" s="40">
        <v>0</v>
      </c>
      <c r="L143" s="40">
        <v>0</v>
      </c>
      <c r="M143" s="40">
        <v>272.69400000000002</v>
      </c>
      <c r="N143" s="40">
        <v>0.56999999999999995</v>
      </c>
      <c r="O143" s="40">
        <v>14</v>
      </c>
      <c r="P143" s="40">
        <v>30</v>
      </c>
      <c r="Q143" s="40">
        <v>10</v>
      </c>
      <c r="R143" s="40">
        <v>0</v>
      </c>
      <c r="S143" s="40">
        <v>0</v>
      </c>
      <c r="U143" s="40">
        <f t="shared" si="46"/>
        <v>5.9060000000000059</v>
      </c>
      <c r="V143" s="40">
        <f t="shared" si="47"/>
        <v>7.7059999999999604</v>
      </c>
      <c r="W143" s="40">
        <f t="shared" si="48"/>
        <v>9.0059999999999718</v>
      </c>
      <c r="X143" s="40">
        <v>0</v>
      </c>
      <c r="Y143" s="40">
        <v>0</v>
      </c>
    </row>
    <row r="144" spans="1:25" ht="13" x14ac:dyDescent="0.15">
      <c r="A144" s="132">
        <v>40212</v>
      </c>
      <c r="C144" s="40" t="s">
        <v>11</v>
      </c>
      <c r="E144" s="40">
        <f t="shared" si="49"/>
        <v>27.305999999999983</v>
      </c>
      <c r="F144" s="40">
        <f t="shared" si="44"/>
        <v>53</v>
      </c>
      <c r="G144" s="40">
        <f t="shared" si="45"/>
        <v>292.2</v>
      </c>
      <c r="H144" s="40">
        <v>292.2</v>
      </c>
      <c r="I144" s="40">
        <v>273.3</v>
      </c>
      <c r="J144" s="40">
        <v>271.39999999999998</v>
      </c>
      <c r="K144" s="40">
        <v>0</v>
      </c>
      <c r="L144" s="40">
        <v>0</v>
      </c>
      <c r="M144" s="40">
        <v>264.89400000000001</v>
      </c>
      <c r="N144" s="40">
        <v>1.109</v>
      </c>
      <c r="O144" s="40">
        <v>19</v>
      </c>
      <c r="P144" s="40">
        <v>28</v>
      </c>
      <c r="Q144" s="40">
        <v>6</v>
      </c>
      <c r="R144" s="40">
        <v>0</v>
      </c>
      <c r="S144" s="40">
        <v>0</v>
      </c>
      <c r="U144" s="40">
        <f t="shared" si="46"/>
        <v>27.305999999999983</v>
      </c>
      <c r="V144" s="40">
        <f t="shared" si="47"/>
        <v>8.4060000000000059</v>
      </c>
      <c r="W144" s="40">
        <f t="shared" si="48"/>
        <v>6.5059999999999718</v>
      </c>
      <c r="X144" s="40">
        <v>0</v>
      </c>
      <c r="Y144" s="40">
        <v>0</v>
      </c>
    </row>
    <row r="145" spans="1:25" ht="13" x14ac:dyDescent="0.15">
      <c r="A145" s="132">
        <v>40180</v>
      </c>
      <c r="C145" s="40" t="s">
        <v>11</v>
      </c>
      <c r="E145" s="40">
        <f t="shared" si="49"/>
        <v>20.817999999999984</v>
      </c>
      <c r="F145" s="40">
        <f t="shared" si="44"/>
        <v>36</v>
      </c>
      <c r="G145" s="40">
        <f t="shared" si="45"/>
        <v>284.5</v>
      </c>
      <c r="H145" s="40">
        <v>284.5</v>
      </c>
      <c r="I145" s="40">
        <v>271.2</v>
      </c>
      <c r="J145" s="40">
        <v>268.39999999999998</v>
      </c>
      <c r="K145" s="40">
        <v>0</v>
      </c>
      <c r="L145" s="40">
        <v>0</v>
      </c>
      <c r="M145" s="40">
        <v>263.68200000000002</v>
      </c>
      <c r="N145" s="40">
        <v>0.754</v>
      </c>
      <c r="O145" s="40">
        <v>11</v>
      </c>
      <c r="P145" s="40">
        <v>23</v>
      </c>
      <c r="Q145" s="40">
        <v>2</v>
      </c>
      <c r="R145" s="40">
        <v>0</v>
      </c>
      <c r="S145" s="40">
        <v>0</v>
      </c>
      <c r="U145" s="40">
        <f t="shared" si="46"/>
        <v>20.817999999999984</v>
      </c>
      <c r="V145" s="40">
        <f t="shared" si="47"/>
        <v>7.5179999999999723</v>
      </c>
      <c r="W145" s="40">
        <f t="shared" si="48"/>
        <v>4.7179999999999609</v>
      </c>
      <c r="X145" s="40">
        <v>0</v>
      </c>
      <c r="Y145" s="40">
        <v>0</v>
      </c>
    </row>
    <row r="146" spans="1:25" ht="13" x14ac:dyDescent="0.15">
      <c r="A146" s="132">
        <v>40148</v>
      </c>
      <c r="C146" s="40" t="s">
        <v>11</v>
      </c>
      <c r="E146" s="40">
        <f t="shared" si="49"/>
        <v>18.716999999999985</v>
      </c>
      <c r="F146" s="40">
        <f t="shared" si="44"/>
        <v>42</v>
      </c>
      <c r="G146" s="40">
        <f t="shared" si="45"/>
        <v>283.39999999999998</v>
      </c>
      <c r="H146" s="40">
        <v>283.39999999999998</v>
      </c>
      <c r="I146" s="40">
        <v>273.60000000000002</v>
      </c>
      <c r="J146" s="40">
        <v>271.2</v>
      </c>
      <c r="K146" s="40">
        <v>0</v>
      </c>
      <c r="L146" s="40">
        <v>0</v>
      </c>
      <c r="M146" s="40">
        <v>264.68299999999999</v>
      </c>
      <c r="N146" s="40">
        <v>0.96199999999999997</v>
      </c>
      <c r="O146" s="40">
        <v>13</v>
      </c>
      <c r="P146" s="40">
        <v>26</v>
      </c>
      <c r="Q146" s="40">
        <v>3</v>
      </c>
      <c r="R146" s="40">
        <v>0</v>
      </c>
      <c r="S146" s="40">
        <v>0</v>
      </c>
      <c r="T146" s="40" t="s">
        <v>234</v>
      </c>
      <c r="U146" s="40">
        <f t="shared" si="46"/>
        <v>18.716999999999985</v>
      </c>
      <c r="V146" s="40">
        <f t="shared" si="47"/>
        <v>8.91700000000003</v>
      </c>
      <c r="W146" s="40">
        <f t="shared" si="48"/>
        <v>6.5169999999999959</v>
      </c>
      <c r="X146" s="40">
        <v>0</v>
      </c>
      <c r="Y146" s="40">
        <v>0</v>
      </c>
    </row>
    <row r="147" spans="1:25" ht="13" x14ac:dyDescent="0.15">
      <c r="A147" s="132">
        <v>40132</v>
      </c>
      <c r="C147" s="40" t="s">
        <v>11</v>
      </c>
      <c r="E147" s="40">
        <f t="shared" si="49"/>
        <v>23.899000000000001</v>
      </c>
      <c r="F147" s="40">
        <f t="shared" si="44"/>
        <v>104</v>
      </c>
      <c r="G147" s="40">
        <f t="shared" si="45"/>
        <v>291.39999999999998</v>
      </c>
      <c r="H147" s="40">
        <v>291.39999999999998</v>
      </c>
      <c r="I147" s="40">
        <v>285.89999999999998</v>
      </c>
      <c r="J147" s="40">
        <v>281.5</v>
      </c>
      <c r="K147" s="40">
        <v>0</v>
      </c>
      <c r="L147" s="40">
        <v>0</v>
      </c>
      <c r="M147" s="40">
        <v>267.50099999999998</v>
      </c>
      <c r="N147" s="40">
        <v>0.70199999999999996</v>
      </c>
      <c r="O147" s="40">
        <v>30</v>
      </c>
      <c r="P147" s="40">
        <v>50</v>
      </c>
      <c r="Q147" s="40">
        <v>24</v>
      </c>
      <c r="R147" s="40">
        <v>0</v>
      </c>
      <c r="S147" s="40">
        <v>0</v>
      </c>
      <c r="T147" s="40"/>
      <c r="U147" s="40">
        <f t="shared" si="46"/>
        <v>23.899000000000001</v>
      </c>
      <c r="V147" s="40">
        <f t="shared" si="47"/>
        <v>18.399000000000001</v>
      </c>
      <c r="W147" s="40">
        <f t="shared" si="48"/>
        <v>13.999000000000024</v>
      </c>
      <c r="X147" s="40">
        <v>0</v>
      </c>
      <c r="Y147" s="40">
        <v>0</v>
      </c>
    </row>
    <row r="148" spans="1:25" ht="13" x14ac:dyDescent="0.15">
      <c r="A148" s="132">
        <v>40027</v>
      </c>
      <c r="C148" s="40" t="s">
        <v>11</v>
      </c>
      <c r="E148" s="40">
        <f t="shared" si="49"/>
        <v>25.120000000000005</v>
      </c>
      <c r="F148" s="40">
        <f t="shared" si="44"/>
        <v>212</v>
      </c>
      <c r="G148" s="40">
        <f>MAX(H148:L148)</f>
        <v>308</v>
      </c>
      <c r="H148" s="40">
        <v>293.7</v>
      </c>
      <c r="I148" s="40">
        <v>300.2</v>
      </c>
      <c r="J148" s="40">
        <v>291.10000000000002</v>
      </c>
      <c r="K148" s="40">
        <v>308</v>
      </c>
      <c r="L148" s="40">
        <v>0</v>
      </c>
      <c r="M148" s="40">
        <v>282.88</v>
      </c>
      <c r="N148" s="40">
        <v>0.90800000000000003</v>
      </c>
      <c r="O148" s="40">
        <v>16</v>
      </c>
      <c r="P148" s="40">
        <v>36</v>
      </c>
      <c r="Q148" s="40">
        <v>7</v>
      </c>
      <c r="R148" s="40">
        <v>153</v>
      </c>
      <c r="S148" s="40">
        <v>0</v>
      </c>
      <c r="U148" s="40">
        <f t="shared" si="46"/>
        <v>10.819999999999993</v>
      </c>
      <c r="V148" s="40">
        <f t="shared" si="47"/>
        <v>17.319999999999993</v>
      </c>
      <c r="W148" s="40">
        <f t="shared" si="48"/>
        <v>8.2200000000000273</v>
      </c>
      <c r="X148" s="40">
        <f>K148-$M148</f>
        <v>25.120000000000005</v>
      </c>
      <c r="Y148" s="40">
        <v>0</v>
      </c>
    </row>
    <row r="149" spans="1:25" ht="13" x14ac:dyDescent="0.15">
      <c r="A149" s="132">
        <v>39979</v>
      </c>
      <c r="C149" s="40" t="s">
        <v>11</v>
      </c>
      <c r="D149" s="40"/>
      <c r="E149" s="40">
        <v>120</v>
      </c>
      <c r="F149" s="40">
        <f t="shared" si="44"/>
        <v>200</v>
      </c>
      <c r="G149" s="40">
        <f>MAX(H149:L149)</f>
        <v>397.738</v>
      </c>
      <c r="H149" s="40">
        <v>296.8</v>
      </c>
      <c r="I149" s="40">
        <v>302.2</v>
      </c>
      <c r="J149" s="40">
        <v>288.39999999999998</v>
      </c>
      <c r="K149" s="40">
        <f>120+M149</f>
        <v>397.738</v>
      </c>
      <c r="L149" s="40">
        <v>0</v>
      </c>
      <c r="M149" s="40">
        <v>277.738</v>
      </c>
      <c r="N149" s="40">
        <v>1.446</v>
      </c>
      <c r="O149" s="40">
        <v>44</v>
      </c>
      <c r="P149" s="40">
        <v>52</v>
      </c>
      <c r="Q149" s="40">
        <v>22</v>
      </c>
      <c r="R149" s="40">
        <v>82</v>
      </c>
      <c r="S149" s="40">
        <v>0</v>
      </c>
      <c r="U149" s="40">
        <f t="shared" si="46"/>
        <v>19.062000000000012</v>
      </c>
      <c r="V149" s="40">
        <f t="shared" si="47"/>
        <v>24.461999999999989</v>
      </c>
      <c r="W149" s="40">
        <f t="shared" si="48"/>
        <v>10.661999999999978</v>
      </c>
      <c r="X149" s="40">
        <f>K149-$M149</f>
        <v>120</v>
      </c>
      <c r="Y149" s="40">
        <v>0</v>
      </c>
    </row>
    <row r="150" spans="1:25" ht="13" x14ac:dyDescent="0.15">
      <c r="A150" s="132">
        <v>39819</v>
      </c>
      <c r="C150" s="40" t="s">
        <v>11</v>
      </c>
      <c r="D150" s="40"/>
      <c r="E150" s="40">
        <v>120</v>
      </c>
      <c r="F150" s="40">
        <f t="shared" si="44"/>
        <v>149</v>
      </c>
      <c r="G150" s="40">
        <f>MAX(H150:L150)</f>
        <v>383.00099999999998</v>
      </c>
      <c r="H150" s="40">
        <v>278.60000000000002</v>
      </c>
      <c r="I150" s="40">
        <v>272.39999999999998</v>
      </c>
      <c r="J150" s="40">
        <v>270.3</v>
      </c>
      <c r="K150" s="40">
        <f>120+M150</f>
        <v>383.00099999999998</v>
      </c>
      <c r="L150" s="40">
        <v>0</v>
      </c>
      <c r="M150" s="40">
        <v>263.00099999999998</v>
      </c>
      <c r="N150" s="40">
        <v>0.97699999999999998</v>
      </c>
      <c r="O150" s="40">
        <v>22</v>
      </c>
      <c r="P150" s="40">
        <v>32</v>
      </c>
      <c r="Q150" s="40">
        <v>5</v>
      </c>
      <c r="R150" s="40">
        <v>90</v>
      </c>
      <c r="S150" s="40">
        <v>0</v>
      </c>
      <c r="T150" s="40" t="s">
        <v>233</v>
      </c>
      <c r="U150" s="40">
        <f t="shared" si="46"/>
        <v>15.599000000000046</v>
      </c>
      <c r="V150" s="40">
        <f t="shared" si="47"/>
        <v>9.3990000000000009</v>
      </c>
      <c r="W150" s="40">
        <f t="shared" si="48"/>
        <v>7.299000000000035</v>
      </c>
      <c r="X150" s="40">
        <f>K150-$M150</f>
        <v>120</v>
      </c>
      <c r="Y150" s="40">
        <v>0</v>
      </c>
    </row>
    <row r="151" spans="1:25" ht="13" x14ac:dyDescent="0.15">
      <c r="A151" s="132">
        <v>39787</v>
      </c>
      <c r="C151" s="40" t="s">
        <v>11</v>
      </c>
      <c r="E151" s="40">
        <v>120</v>
      </c>
      <c r="F151" s="40">
        <v>95</v>
      </c>
      <c r="G151" s="40">
        <f>120+M151</f>
        <v>388.06</v>
      </c>
      <c r="H151" s="40"/>
      <c r="I151" s="40"/>
      <c r="J151" s="40"/>
      <c r="K151" s="40"/>
      <c r="L151" s="40"/>
      <c r="M151" s="40">
        <v>268.06</v>
      </c>
      <c r="N151" s="40">
        <v>1.28</v>
      </c>
      <c r="O151" s="40"/>
      <c r="P151" s="40"/>
      <c r="Q151" s="40"/>
      <c r="R151" s="40"/>
      <c r="S151" s="40"/>
      <c r="T151" s="40"/>
      <c r="U151" s="40">
        <v>0</v>
      </c>
      <c r="V151" s="40">
        <v>0</v>
      </c>
      <c r="W151" s="40">
        <v>0</v>
      </c>
      <c r="X151" s="40">
        <v>0</v>
      </c>
      <c r="Y151" s="40">
        <v>0</v>
      </c>
    </row>
    <row r="152" spans="1:25" ht="13" x14ac:dyDescent="0.15">
      <c r="A152" s="132">
        <v>39732</v>
      </c>
      <c r="C152" s="40" t="s">
        <v>11</v>
      </c>
      <c r="E152" s="40">
        <f>MAX(H152:L152)-M152</f>
        <v>120</v>
      </c>
      <c r="F152" s="40">
        <f>SUM(O152:S152)</f>
        <v>306</v>
      </c>
      <c r="G152" s="40">
        <f>MAX(H152:L152)</f>
        <v>387.98200000000003</v>
      </c>
      <c r="H152" s="40">
        <v>291.10000000000002</v>
      </c>
      <c r="I152" s="40">
        <v>280.39999999999998</v>
      </c>
      <c r="J152" s="40">
        <v>281.5</v>
      </c>
      <c r="K152" s="40">
        <f>120+M152</f>
        <v>387.98200000000003</v>
      </c>
      <c r="L152" s="40">
        <v>279.10000000000002</v>
      </c>
      <c r="M152" s="40">
        <v>267.98200000000003</v>
      </c>
      <c r="N152" s="40">
        <v>0.96</v>
      </c>
      <c r="O152" s="40">
        <v>72</v>
      </c>
      <c r="P152" s="40">
        <v>69</v>
      </c>
      <c r="Q152" s="40">
        <v>24</v>
      </c>
      <c r="R152" s="40">
        <v>121</v>
      </c>
      <c r="S152" s="40">
        <v>20</v>
      </c>
      <c r="U152" s="40">
        <f>H152-$M152</f>
        <v>23.117999999999995</v>
      </c>
      <c r="V152" s="40">
        <f>I152-$M152</f>
        <v>12.41799999999995</v>
      </c>
      <c r="W152" s="40">
        <f>J152-$M152</f>
        <v>13.517999999999972</v>
      </c>
      <c r="X152" s="40">
        <f>K152-$M152</f>
        <v>120</v>
      </c>
      <c r="Y152" s="40">
        <f>L152-$M152</f>
        <v>11.117999999999995</v>
      </c>
    </row>
    <row r="153" spans="1:25" ht="13" x14ac:dyDescent="0.15">
      <c r="A153" s="132">
        <v>39707</v>
      </c>
      <c r="C153" s="40" t="s">
        <v>11</v>
      </c>
      <c r="E153" s="40">
        <v>120</v>
      </c>
      <c r="F153" s="40">
        <v>78</v>
      </c>
      <c r="G153" s="40">
        <f>120+M153</f>
        <v>397.012</v>
      </c>
      <c r="H153" s="40"/>
      <c r="I153" s="40"/>
      <c r="J153" s="40"/>
      <c r="K153" s="40"/>
      <c r="L153" s="40"/>
      <c r="M153" s="40">
        <v>277.012</v>
      </c>
      <c r="N153" s="40">
        <v>0.68200000000000005</v>
      </c>
      <c r="O153" s="40"/>
      <c r="P153" s="40"/>
      <c r="Q153" s="40"/>
      <c r="R153" s="40"/>
      <c r="S153" s="40"/>
      <c r="T153" s="40" t="s">
        <v>232</v>
      </c>
      <c r="U153" s="40">
        <v>0</v>
      </c>
      <c r="V153" s="40">
        <v>0</v>
      </c>
      <c r="W153" s="40">
        <v>0</v>
      </c>
      <c r="X153" s="40">
        <v>0</v>
      </c>
      <c r="Y153" s="40">
        <v>0</v>
      </c>
    </row>
    <row r="154" spans="1:25" ht="13" x14ac:dyDescent="0.15">
      <c r="A154" s="132">
        <v>39620</v>
      </c>
      <c r="C154" s="40" t="s">
        <v>11</v>
      </c>
      <c r="E154" s="40">
        <f t="shared" ref="E154:E160" si="50">G154-M154</f>
        <v>19.795999999999992</v>
      </c>
      <c r="F154" s="40">
        <f t="shared" ref="F154:F160" si="51">SUM(O154:S154)</f>
        <v>128</v>
      </c>
      <c r="G154" s="40">
        <f t="shared" ref="G154:G160" si="52">MAX(H154:J154)</f>
        <v>301.5</v>
      </c>
      <c r="H154" s="40">
        <v>301.5</v>
      </c>
      <c r="I154" s="40">
        <v>294.89999999999998</v>
      </c>
      <c r="J154" s="40">
        <v>289.2</v>
      </c>
      <c r="K154" s="40">
        <v>0</v>
      </c>
      <c r="L154" s="40">
        <v>300.2</v>
      </c>
      <c r="M154" s="40">
        <v>281.70400000000001</v>
      </c>
      <c r="N154" s="40">
        <v>0.72599999999999998</v>
      </c>
      <c r="O154" s="40">
        <v>52</v>
      </c>
      <c r="P154" s="40">
        <v>41</v>
      </c>
      <c r="Q154" s="40">
        <v>7</v>
      </c>
      <c r="R154" s="40">
        <v>0</v>
      </c>
      <c r="S154" s="40">
        <v>28</v>
      </c>
      <c r="T154" s="40"/>
      <c r="U154" s="40">
        <f t="shared" ref="U154:W160" si="53">H154-$M154</f>
        <v>19.795999999999992</v>
      </c>
      <c r="V154" s="40">
        <f t="shared" si="53"/>
        <v>13.19599999999997</v>
      </c>
      <c r="W154" s="40">
        <f t="shared" si="53"/>
        <v>7.4959999999999809</v>
      </c>
      <c r="X154" s="40">
        <v>0</v>
      </c>
      <c r="Y154" s="40">
        <f>L154-$M154</f>
        <v>18.495999999999981</v>
      </c>
    </row>
    <row r="155" spans="1:25" ht="13" x14ac:dyDescent="0.15">
      <c r="A155" s="132">
        <v>39428</v>
      </c>
      <c r="C155" s="40" t="s">
        <v>11</v>
      </c>
      <c r="E155" s="40">
        <f t="shared" si="50"/>
        <v>18.572000000000003</v>
      </c>
      <c r="F155" s="40">
        <f t="shared" si="51"/>
        <v>102</v>
      </c>
      <c r="G155" s="40">
        <f t="shared" si="52"/>
        <v>283.89999999999998</v>
      </c>
      <c r="H155" s="40">
        <v>283.89999999999998</v>
      </c>
      <c r="I155" s="40">
        <v>275.2</v>
      </c>
      <c r="J155" s="40">
        <v>275</v>
      </c>
      <c r="K155" s="40">
        <v>0</v>
      </c>
      <c r="L155" s="40">
        <v>0</v>
      </c>
      <c r="M155" s="40">
        <v>265.32799999999997</v>
      </c>
      <c r="N155" s="40">
        <v>0.878</v>
      </c>
      <c r="O155" s="40">
        <v>56</v>
      </c>
      <c r="P155" s="40">
        <v>36</v>
      </c>
      <c r="Q155" s="40">
        <v>10</v>
      </c>
      <c r="R155" s="40">
        <v>0</v>
      </c>
      <c r="S155" s="40">
        <v>0</v>
      </c>
      <c r="U155" s="40">
        <f t="shared" si="53"/>
        <v>18.572000000000003</v>
      </c>
      <c r="V155" s="40">
        <f t="shared" si="53"/>
        <v>9.8720000000000141</v>
      </c>
      <c r="W155" s="40">
        <f t="shared" si="53"/>
        <v>9.6720000000000255</v>
      </c>
      <c r="X155" s="40">
        <v>0</v>
      </c>
      <c r="Y155" s="40">
        <v>0</v>
      </c>
    </row>
    <row r="156" spans="1:25" ht="13" x14ac:dyDescent="0.15">
      <c r="A156" s="132">
        <v>39259</v>
      </c>
      <c r="C156" s="40" t="s">
        <v>11</v>
      </c>
      <c r="E156" s="40">
        <f t="shared" si="50"/>
        <v>28.257999999999981</v>
      </c>
      <c r="F156" s="40">
        <f t="shared" si="51"/>
        <v>72</v>
      </c>
      <c r="G156" s="40">
        <f t="shared" si="52"/>
        <v>310.39999999999998</v>
      </c>
      <c r="H156" s="40">
        <v>310.39999999999998</v>
      </c>
      <c r="I156" s="40">
        <v>291.10000000000002</v>
      </c>
      <c r="J156" s="40">
        <v>292.3</v>
      </c>
      <c r="K156" s="40">
        <v>0</v>
      </c>
      <c r="L156" s="40">
        <v>0</v>
      </c>
      <c r="M156" s="40">
        <v>282.142</v>
      </c>
      <c r="N156" s="40">
        <v>1.5429999999999999</v>
      </c>
      <c r="O156" s="40">
        <v>31</v>
      </c>
      <c r="P156" s="40">
        <v>27</v>
      </c>
      <c r="Q156" s="40">
        <v>14</v>
      </c>
      <c r="R156" s="40">
        <v>0</v>
      </c>
      <c r="S156" s="40">
        <v>0</v>
      </c>
      <c r="U156" s="40">
        <f t="shared" si="53"/>
        <v>28.257999999999981</v>
      </c>
      <c r="V156" s="40">
        <f t="shared" si="53"/>
        <v>8.9580000000000268</v>
      </c>
      <c r="W156" s="40">
        <f t="shared" si="53"/>
        <v>10.158000000000015</v>
      </c>
      <c r="X156" s="40">
        <v>0</v>
      </c>
      <c r="Y156" s="40">
        <v>0</v>
      </c>
    </row>
    <row r="157" spans="1:25" ht="13" x14ac:dyDescent="0.15">
      <c r="A157" s="132">
        <v>39252</v>
      </c>
      <c r="C157" s="40" t="s">
        <v>11</v>
      </c>
      <c r="E157" s="40">
        <f t="shared" si="50"/>
        <v>31.506000000000029</v>
      </c>
      <c r="F157" s="40">
        <f t="shared" si="51"/>
        <v>46</v>
      </c>
      <c r="G157" s="40">
        <f t="shared" si="52"/>
        <v>316.10000000000002</v>
      </c>
      <c r="H157" s="40">
        <v>316.10000000000002</v>
      </c>
      <c r="I157" s="40">
        <v>291.8</v>
      </c>
      <c r="J157" s="40">
        <v>293.7</v>
      </c>
      <c r="K157" s="40">
        <v>0</v>
      </c>
      <c r="L157" s="40">
        <v>0</v>
      </c>
      <c r="M157" s="40">
        <v>284.59399999999999</v>
      </c>
      <c r="N157" s="40">
        <v>2.125</v>
      </c>
      <c r="O157" s="40">
        <v>18</v>
      </c>
      <c r="P157" s="40">
        <v>18</v>
      </c>
      <c r="Q157" s="40">
        <v>10</v>
      </c>
      <c r="R157" s="40">
        <v>0</v>
      </c>
      <c r="S157" s="40">
        <v>0</v>
      </c>
      <c r="U157" s="40">
        <f t="shared" si="53"/>
        <v>31.506000000000029</v>
      </c>
      <c r="V157" s="40">
        <f t="shared" si="53"/>
        <v>7.2060000000000173</v>
      </c>
      <c r="W157" s="40">
        <f t="shared" si="53"/>
        <v>9.1059999999999945</v>
      </c>
      <c r="X157" s="40">
        <v>0</v>
      </c>
      <c r="Y157" s="40">
        <v>0</v>
      </c>
    </row>
    <row r="158" spans="1:25" ht="13" x14ac:dyDescent="0.15">
      <c r="A158" s="132">
        <v>39220</v>
      </c>
      <c r="C158" s="40" t="s">
        <v>11</v>
      </c>
      <c r="E158" s="40">
        <f t="shared" si="50"/>
        <v>22.571000000000026</v>
      </c>
      <c r="F158" s="40">
        <f t="shared" si="51"/>
        <v>72</v>
      </c>
      <c r="G158" s="40">
        <f t="shared" si="52"/>
        <v>293.10000000000002</v>
      </c>
      <c r="H158" s="40">
        <v>293.10000000000002</v>
      </c>
      <c r="I158" s="40">
        <v>275.8</v>
      </c>
      <c r="J158" s="40">
        <v>274.89999999999998</v>
      </c>
      <c r="K158" s="40">
        <v>0</v>
      </c>
      <c r="L158" s="40">
        <v>0</v>
      </c>
      <c r="M158" s="40">
        <v>270.529</v>
      </c>
      <c r="N158" s="40">
        <v>0.83099999999999996</v>
      </c>
      <c r="O158" s="40">
        <v>35</v>
      </c>
      <c r="P158" s="40">
        <v>25</v>
      </c>
      <c r="Q158" s="40">
        <v>12</v>
      </c>
      <c r="R158" s="40">
        <v>0</v>
      </c>
      <c r="S158" s="40">
        <v>0</v>
      </c>
      <c r="U158" s="40">
        <f t="shared" si="53"/>
        <v>22.571000000000026</v>
      </c>
      <c r="V158" s="40">
        <f t="shared" si="53"/>
        <v>5.271000000000015</v>
      </c>
      <c r="W158" s="40">
        <f t="shared" si="53"/>
        <v>4.3709999999999809</v>
      </c>
      <c r="X158" s="40">
        <v>0</v>
      </c>
      <c r="Y158" s="40">
        <v>0</v>
      </c>
    </row>
    <row r="159" spans="1:25" ht="13" x14ac:dyDescent="0.15">
      <c r="A159" s="132">
        <v>39156</v>
      </c>
      <c r="C159" s="40" t="s">
        <v>11</v>
      </c>
      <c r="E159" s="40">
        <f t="shared" si="50"/>
        <v>21.10899999999998</v>
      </c>
      <c r="F159" s="40">
        <f t="shared" si="51"/>
        <v>98</v>
      </c>
      <c r="G159" s="40">
        <f t="shared" si="52"/>
        <v>283.5</v>
      </c>
      <c r="H159" s="40">
        <v>283.5</v>
      </c>
      <c r="I159" s="40">
        <v>282.8</v>
      </c>
      <c r="J159" s="40">
        <v>273.89999999999998</v>
      </c>
      <c r="K159" s="40">
        <v>0</v>
      </c>
      <c r="L159" s="40">
        <v>0</v>
      </c>
      <c r="M159" s="40">
        <v>262.39100000000002</v>
      </c>
      <c r="N159" s="40">
        <v>0.84499999999999997</v>
      </c>
      <c r="O159" s="40">
        <v>38</v>
      </c>
      <c r="P159" s="40">
        <v>41</v>
      </c>
      <c r="Q159" s="40">
        <v>19</v>
      </c>
      <c r="R159" s="40">
        <v>0</v>
      </c>
      <c r="S159" s="40">
        <v>0</v>
      </c>
      <c r="U159" s="40">
        <f t="shared" si="53"/>
        <v>21.10899999999998</v>
      </c>
      <c r="V159" s="40">
        <f t="shared" si="53"/>
        <v>20.408999999999992</v>
      </c>
      <c r="W159" s="40">
        <f t="shared" si="53"/>
        <v>11.508999999999958</v>
      </c>
      <c r="X159" s="40">
        <v>0</v>
      </c>
      <c r="Y159" s="40">
        <v>0</v>
      </c>
    </row>
    <row r="160" spans="1:25" ht="13" x14ac:dyDescent="0.15">
      <c r="A160" s="132">
        <v>39028</v>
      </c>
      <c r="C160" s="40" t="s">
        <v>11</v>
      </c>
      <c r="E160" s="40">
        <f t="shared" si="50"/>
        <v>31.199999999999989</v>
      </c>
      <c r="F160" s="40">
        <f t="shared" si="51"/>
        <v>117</v>
      </c>
      <c r="G160" s="40">
        <f t="shared" si="52"/>
        <v>300.8</v>
      </c>
      <c r="H160" s="40">
        <v>300.8</v>
      </c>
      <c r="I160" s="40">
        <v>284.5</v>
      </c>
      <c r="J160" s="40">
        <v>278.5</v>
      </c>
      <c r="K160" s="40">
        <v>0</v>
      </c>
      <c r="L160" s="40">
        <v>0</v>
      </c>
      <c r="M160" s="40">
        <v>269.60000000000002</v>
      </c>
      <c r="N160" s="40">
        <v>1.504</v>
      </c>
      <c r="O160" s="40">
        <v>47</v>
      </c>
      <c r="P160" s="40">
        <v>48</v>
      </c>
      <c r="Q160" s="40">
        <v>22</v>
      </c>
      <c r="R160" s="40">
        <v>0</v>
      </c>
      <c r="S160" s="40">
        <v>0</v>
      </c>
      <c r="U160" s="40">
        <f t="shared" si="53"/>
        <v>31.199999999999989</v>
      </c>
      <c r="V160" s="40">
        <f t="shared" si="53"/>
        <v>14.899999999999977</v>
      </c>
      <c r="W160" s="40">
        <f t="shared" si="53"/>
        <v>8.8999999999999773</v>
      </c>
      <c r="X160" s="40">
        <v>0</v>
      </c>
      <c r="Y160" s="40">
        <v>0</v>
      </c>
    </row>
    <row r="161" spans="1:25" ht="13" x14ac:dyDescent="0.15">
      <c r="A161" s="132">
        <v>39003</v>
      </c>
      <c r="C161" s="40" t="s">
        <v>11</v>
      </c>
      <c r="E161" s="40">
        <v>120</v>
      </c>
      <c r="F161" s="40">
        <v>169</v>
      </c>
      <c r="G161" s="40">
        <f>120+M161</f>
        <v>390.94299999999998</v>
      </c>
      <c r="M161" s="40">
        <v>270.94299999999998</v>
      </c>
      <c r="N161" s="40">
        <v>0.70799999999999996</v>
      </c>
      <c r="O161" s="40"/>
      <c r="P161" s="40"/>
      <c r="Q161" s="40"/>
      <c r="U161" s="40">
        <v>0</v>
      </c>
      <c r="V161" s="40">
        <v>0</v>
      </c>
      <c r="W161" s="40">
        <v>0</v>
      </c>
      <c r="X161" s="40">
        <v>0</v>
      </c>
      <c r="Y161" s="40">
        <v>0</v>
      </c>
    </row>
    <row r="162" spans="1:25" ht="13" x14ac:dyDescent="0.15">
      <c r="A162" s="132">
        <v>38964</v>
      </c>
      <c r="C162" s="40" t="s">
        <v>11</v>
      </c>
      <c r="E162" s="40">
        <v>120</v>
      </c>
      <c r="F162" s="40">
        <f t="shared" ref="F162:F186" si="54">SUM(O162:S162)</f>
        <v>97</v>
      </c>
      <c r="G162" s="40">
        <f t="shared" ref="G162:G169" si="55">MAX(H162:J162)</f>
        <v>400.63</v>
      </c>
      <c r="H162" s="40">
        <f>120+M162</f>
        <v>400.63</v>
      </c>
      <c r="I162" s="40">
        <v>302.60000000000002</v>
      </c>
      <c r="J162" s="40">
        <v>290.5</v>
      </c>
      <c r="K162" s="40">
        <v>0</v>
      </c>
      <c r="L162" s="40">
        <v>0</v>
      </c>
      <c r="M162" s="40">
        <v>280.63</v>
      </c>
      <c r="N162" s="40">
        <v>0.93500000000000005</v>
      </c>
      <c r="O162" s="40">
        <v>31</v>
      </c>
      <c r="P162" s="40">
        <v>52</v>
      </c>
      <c r="Q162" s="40">
        <v>14</v>
      </c>
      <c r="R162" s="40">
        <v>0</v>
      </c>
      <c r="S162" s="40">
        <v>0</v>
      </c>
      <c r="U162" s="40">
        <f t="shared" ref="U162:W164" si="56">H162-$M162</f>
        <v>120</v>
      </c>
      <c r="V162" s="40">
        <f t="shared" si="56"/>
        <v>21.970000000000027</v>
      </c>
      <c r="W162" s="40">
        <f t="shared" si="56"/>
        <v>9.8700000000000045</v>
      </c>
      <c r="X162" s="40">
        <v>0</v>
      </c>
      <c r="Y162" s="40">
        <v>0</v>
      </c>
    </row>
    <row r="163" spans="1:25" ht="13" x14ac:dyDescent="0.15">
      <c r="A163" s="132">
        <v>38939</v>
      </c>
      <c r="C163" s="40" t="s">
        <v>11</v>
      </c>
      <c r="E163" s="40">
        <f t="shared" ref="E163:E171" si="57">G163-M163</f>
        <v>10.189000000000021</v>
      </c>
      <c r="F163" s="40">
        <f t="shared" si="54"/>
        <v>76</v>
      </c>
      <c r="G163" s="40">
        <f t="shared" si="55"/>
        <v>285.10000000000002</v>
      </c>
      <c r="H163" s="40">
        <v>285.10000000000002</v>
      </c>
      <c r="I163" s="40">
        <v>283.89999999999998</v>
      </c>
      <c r="J163" s="40">
        <v>284.39999999999998</v>
      </c>
      <c r="K163" s="40">
        <v>0</v>
      </c>
      <c r="L163" s="40">
        <v>0</v>
      </c>
      <c r="M163" s="40">
        <v>274.911</v>
      </c>
      <c r="N163" s="40">
        <v>0.84099999999999997</v>
      </c>
      <c r="O163" s="40">
        <v>22</v>
      </c>
      <c r="P163" s="40">
        <v>39</v>
      </c>
      <c r="Q163" s="40">
        <v>15</v>
      </c>
      <c r="R163" s="40">
        <v>0</v>
      </c>
      <c r="S163" s="40">
        <v>0</v>
      </c>
      <c r="T163" s="40"/>
      <c r="U163" s="40">
        <f t="shared" si="56"/>
        <v>10.189000000000021</v>
      </c>
      <c r="V163" s="40">
        <f t="shared" si="56"/>
        <v>8.9889999999999759</v>
      </c>
      <c r="W163" s="40">
        <f t="shared" si="56"/>
        <v>9.4889999999999759</v>
      </c>
      <c r="X163" s="40">
        <v>0</v>
      </c>
      <c r="Y163" s="40">
        <v>0</v>
      </c>
    </row>
    <row r="164" spans="1:25" ht="13" x14ac:dyDescent="0.15">
      <c r="A164" s="132">
        <v>38932</v>
      </c>
      <c r="C164" s="40" t="s">
        <v>11</v>
      </c>
      <c r="E164" s="40">
        <f t="shared" si="57"/>
        <v>30.591999999999985</v>
      </c>
      <c r="F164" s="40">
        <f t="shared" si="54"/>
        <v>46</v>
      </c>
      <c r="G164" s="40">
        <f t="shared" si="55"/>
        <v>312.8</v>
      </c>
      <c r="H164" s="40">
        <v>299.60000000000002</v>
      </c>
      <c r="I164" s="40">
        <v>292.89999999999998</v>
      </c>
      <c r="J164" s="40">
        <v>312.8</v>
      </c>
      <c r="K164" s="40">
        <v>0</v>
      </c>
      <c r="L164" s="40">
        <v>0</v>
      </c>
      <c r="M164" s="40">
        <v>282.20800000000003</v>
      </c>
      <c r="N164" s="40">
        <v>1.296</v>
      </c>
      <c r="O164" s="40">
        <v>21</v>
      </c>
      <c r="P164" s="40">
        <v>17</v>
      </c>
      <c r="Q164" s="40">
        <v>8</v>
      </c>
      <c r="R164" s="40">
        <v>0</v>
      </c>
      <c r="S164" s="40">
        <v>0</v>
      </c>
      <c r="T164" s="40"/>
      <c r="U164" s="40">
        <f t="shared" si="56"/>
        <v>17.391999999999996</v>
      </c>
      <c r="V164" s="40">
        <f t="shared" si="56"/>
        <v>10.69199999999995</v>
      </c>
      <c r="W164" s="40">
        <f t="shared" si="56"/>
        <v>30.591999999999985</v>
      </c>
      <c r="X164" s="40">
        <v>0</v>
      </c>
      <c r="Y164" s="40">
        <v>0</v>
      </c>
    </row>
    <row r="165" spans="1:25" ht="13" x14ac:dyDescent="0.15">
      <c r="A165" s="132">
        <v>38923</v>
      </c>
      <c r="C165" s="40" t="s">
        <v>11</v>
      </c>
      <c r="E165" s="40">
        <f t="shared" si="57"/>
        <v>17.11099999999999</v>
      </c>
      <c r="F165" s="40">
        <f t="shared" si="54"/>
        <v>37</v>
      </c>
      <c r="G165" s="40">
        <f t="shared" si="55"/>
        <v>293.7</v>
      </c>
      <c r="H165" s="40">
        <v>0</v>
      </c>
      <c r="I165" s="40">
        <v>290.5</v>
      </c>
      <c r="J165" s="40">
        <v>293.7</v>
      </c>
      <c r="K165" s="40">
        <v>0</v>
      </c>
      <c r="L165" s="40">
        <v>0</v>
      </c>
      <c r="M165" s="40">
        <v>276.589</v>
      </c>
      <c r="N165" s="40">
        <v>1.0680000000000001</v>
      </c>
      <c r="O165" s="40">
        <v>0</v>
      </c>
      <c r="P165" s="40">
        <v>27</v>
      </c>
      <c r="Q165" s="40">
        <v>10</v>
      </c>
      <c r="R165" s="40">
        <v>0</v>
      </c>
      <c r="S165" s="40">
        <v>0</v>
      </c>
      <c r="T165" s="40"/>
      <c r="U165" s="40">
        <v>0</v>
      </c>
      <c r="V165" s="40">
        <f t="shared" ref="V165:V186" si="58">I165-$M165</f>
        <v>13.911000000000001</v>
      </c>
      <c r="W165" s="40">
        <f t="shared" ref="W165:W186" si="59">J165-$M165</f>
        <v>17.11099999999999</v>
      </c>
      <c r="X165" s="40">
        <v>0</v>
      </c>
      <c r="Y165" s="40">
        <v>0</v>
      </c>
    </row>
    <row r="166" spans="1:25" ht="13" x14ac:dyDescent="0.15">
      <c r="A166" s="132">
        <v>38900</v>
      </c>
      <c r="C166" s="40" t="s">
        <v>11</v>
      </c>
      <c r="E166" s="40">
        <f t="shared" si="57"/>
        <v>2.3549999999999613</v>
      </c>
      <c r="F166" s="40">
        <f t="shared" si="54"/>
        <v>2</v>
      </c>
      <c r="G166" s="40">
        <f t="shared" si="55"/>
        <v>287.39999999999998</v>
      </c>
      <c r="H166" s="40">
        <v>287.39999999999998</v>
      </c>
      <c r="I166" s="40">
        <v>287.3</v>
      </c>
      <c r="J166" s="40">
        <v>285.2</v>
      </c>
      <c r="K166" s="40">
        <v>0</v>
      </c>
      <c r="L166" s="40">
        <v>0</v>
      </c>
      <c r="M166" s="40">
        <v>285.04500000000002</v>
      </c>
      <c r="N166" s="40">
        <v>0.82299999999999995</v>
      </c>
      <c r="O166" s="40">
        <v>1</v>
      </c>
      <c r="P166" s="40">
        <v>1</v>
      </c>
      <c r="Q166" s="40">
        <v>0</v>
      </c>
      <c r="R166" s="40">
        <v>0</v>
      </c>
      <c r="S166" s="40">
        <v>0</v>
      </c>
      <c r="T166" s="40" t="s">
        <v>231</v>
      </c>
      <c r="U166" s="40">
        <f t="shared" ref="U166:U186" si="60">H166-$M166</f>
        <v>2.3549999999999613</v>
      </c>
      <c r="V166" s="40">
        <f t="shared" si="58"/>
        <v>2.2549999999999955</v>
      </c>
      <c r="W166" s="40">
        <f t="shared" si="59"/>
        <v>0.15499999999997272</v>
      </c>
      <c r="X166" s="40">
        <v>0</v>
      </c>
      <c r="Y166" s="40">
        <v>0</v>
      </c>
    </row>
    <row r="167" spans="1:25" ht="13" x14ac:dyDescent="0.15">
      <c r="A167" s="132">
        <v>38772</v>
      </c>
      <c r="C167" s="40" t="s">
        <v>11</v>
      </c>
      <c r="E167" s="40">
        <f t="shared" si="57"/>
        <v>5.2130000000000223</v>
      </c>
      <c r="F167" s="40">
        <f t="shared" si="54"/>
        <v>17</v>
      </c>
      <c r="G167" s="40">
        <f t="shared" si="55"/>
        <v>271</v>
      </c>
      <c r="H167" s="40">
        <v>268.7</v>
      </c>
      <c r="I167" s="40">
        <v>271</v>
      </c>
      <c r="J167" s="40">
        <v>269.3</v>
      </c>
      <c r="K167" s="40">
        <v>0</v>
      </c>
      <c r="L167" s="40">
        <v>0</v>
      </c>
      <c r="M167" s="40">
        <v>265.78699999999998</v>
      </c>
      <c r="N167" s="40">
        <v>0.86399999999999999</v>
      </c>
      <c r="O167" s="40">
        <v>3</v>
      </c>
      <c r="P167" s="40">
        <v>9</v>
      </c>
      <c r="Q167" s="40">
        <v>5</v>
      </c>
      <c r="R167" s="40">
        <v>0</v>
      </c>
      <c r="S167" s="40">
        <v>0</v>
      </c>
      <c r="T167" s="40"/>
      <c r="U167" s="40">
        <f t="shared" si="60"/>
        <v>2.9130000000000109</v>
      </c>
      <c r="V167" s="40">
        <f t="shared" si="58"/>
        <v>5.2130000000000223</v>
      </c>
      <c r="W167" s="40">
        <f t="shared" si="59"/>
        <v>3.5130000000000337</v>
      </c>
      <c r="X167" s="40">
        <v>0</v>
      </c>
      <c r="Y167" s="40">
        <v>0</v>
      </c>
    </row>
    <row r="168" spans="1:25" ht="13" x14ac:dyDescent="0.15">
      <c r="A168" s="132">
        <v>38708</v>
      </c>
      <c r="C168" s="40" t="s">
        <v>11</v>
      </c>
      <c r="E168" s="40">
        <f t="shared" si="57"/>
        <v>15.666999999999973</v>
      </c>
      <c r="F168" s="40">
        <f t="shared" si="54"/>
        <v>107</v>
      </c>
      <c r="G168" s="40">
        <f t="shared" si="55"/>
        <v>278.7</v>
      </c>
      <c r="H168" s="40">
        <v>274.2</v>
      </c>
      <c r="I168" s="40">
        <v>278.7</v>
      </c>
      <c r="J168" s="40">
        <v>270.2</v>
      </c>
      <c r="K168" s="40">
        <v>0</v>
      </c>
      <c r="L168" s="40">
        <v>0</v>
      </c>
      <c r="M168" s="40">
        <v>263.03300000000002</v>
      </c>
      <c r="N168" s="40">
        <v>0.91900000000000004</v>
      </c>
      <c r="O168" s="40">
        <v>45</v>
      </c>
      <c r="P168" s="40">
        <v>52</v>
      </c>
      <c r="Q168" s="40">
        <v>10</v>
      </c>
      <c r="R168" s="40">
        <v>0</v>
      </c>
      <c r="S168" s="40">
        <v>0</v>
      </c>
      <c r="T168" s="40" t="s">
        <v>36</v>
      </c>
      <c r="U168" s="40">
        <f t="shared" si="60"/>
        <v>11.166999999999973</v>
      </c>
      <c r="V168" s="40">
        <f t="shared" si="58"/>
        <v>15.666999999999973</v>
      </c>
      <c r="W168" s="40">
        <f t="shared" si="59"/>
        <v>7.1669999999999732</v>
      </c>
      <c r="X168" s="40">
        <v>0</v>
      </c>
      <c r="Y168" s="40">
        <v>0</v>
      </c>
    </row>
    <row r="169" spans="1:25" ht="13" x14ac:dyDescent="0.15">
      <c r="A169" s="132">
        <v>38683</v>
      </c>
      <c r="C169" s="40" t="s">
        <v>11</v>
      </c>
      <c r="E169" s="40">
        <f t="shared" si="57"/>
        <v>3.6610000000000014</v>
      </c>
      <c r="F169" s="40">
        <f t="shared" si="54"/>
        <v>2</v>
      </c>
      <c r="G169" s="40">
        <f t="shared" si="55"/>
        <v>266.3</v>
      </c>
      <c r="H169" s="40">
        <v>266.3</v>
      </c>
      <c r="I169" s="40">
        <v>264.10000000000002</v>
      </c>
      <c r="J169" s="40">
        <v>264.39999999999998</v>
      </c>
      <c r="K169" s="40">
        <v>0</v>
      </c>
      <c r="L169" s="40">
        <v>0</v>
      </c>
      <c r="M169" s="40">
        <v>262.63900000000001</v>
      </c>
      <c r="N169" s="40">
        <v>0.57299999999999995</v>
      </c>
      <c r="O169" s="40">
        <v>2</v>
      </c>
      <c r="P169" s="40">
        <v>0</v>
      </c>
      <c r="Q169" s="40">
        <v>0</v>
      </c>
      <c r="R169" s="40">
        <v>0</v>
      </c>
      <c r="S169" s="40">
        <v>0</v>
      </c>
      <c r="U169" s="40">
        <f t="shared" si="60"/>
        <v>3.6610000000000014</v>
      </c>
      <c r="V169" s="40">
        <f t="shared" si="58"/>
        <v>1.4610000000000127</v>
      </c>
      <c r="W169" s="40">
        <f t="shared" si="59"/>
        <v>1.7609999999999673</v>
      </c>
      <c r="X169" s="40">
        <v>0</v>
      </c>
      <c r="Y169" s="40">
        <v>0</v>
      </c>
    </row>
    <row r="170" spans="1:25" ht="13" x14ac:dyDescent="0.15">
      <c r="A170" s="132">
        <v>38667</v>
      </c>
      <c r="C170" s="40" t="s">
        <v>11</v>
      </c>
      <c r="E170" s="40">
        <f t="shared" si="57"/>
        <v>38.70599999999996</v>
      </c>
      <c r="F170" s="40">
        <f t="shared" si="54"/>
        <v>212</v>
      </c>
      <c r="G170" s="40">
        <f>MAX(H170:K170)</f>
        <v>306.89999999999998</v>
      </c>
      <c r="H170" s="40">
        <v>287.7</v>
      </c>
      <c r="I170" s="40">
        <v>279.8</v>
      </c>
      <c r="J170" s="40">
        <v>278.10000000000002</v>
      </c>
      <c r="K170" s="40">
        <v>306.89999999999998</v>
      </c>
      <c r="L170" s="40">
        <v>0</v>
      </c>
      <c r="M170" s="40">
        <v>268.19400000000002</v>
      </c>
      <c r="N170" s="40">
        <v>1.4079999999999999</v>
      </c>
      <c r="O170" s="40">
        <v>37</v>
      </c>
      <c r="P170" s="40">
        <v>65</v>
      </c>
      <c r="Q170" s="40">
        <v>20</v>
      </c>
      <c r="R170" s="40">
        <v>90</v>
      </c>
      <c r="S170" s="40">
        <v>0</v>
      </c>
      <c r="U170" s="40">
        <f t="shared" si="60"/>
        <v>19.505999999999972</v>
      </c>
      <c r="V170" s="40">
        <f t="shared" si="58"/>
        <v>11.605999999999995</v>
      </c>
      <c r="W170" s="40">
        <f t="shared" si="59"/>
        <v>9.9060000000000059</v>
      </c>
      <c r="X170" s="40">
        <f>K170-$M170</f>
        <v>38.70599999999996</v>
      </c>
      <c r="Y170" s="40">
        <v>0</v>
      </c>
    </row>
    <row r="171" spans="1:25" ht="13" x14ac:dyDescent="0.15">
      <c r="A171" s="132">
        <v>38660</v>
      </c>
      <c r="C171" s="40" t="s">
        <v>11</v>
      </c>
      <c r="E171" s="40">
        <f t="shared" si="57"/>
        <v>41.62299999999999</v>
      </c>
      <c r="F171" s="40">
        <f t="shared" si="54"/>
        <v>96</v>
      </c>
      <c r="G171" s="40">
        <f>MAX(H171:K171)</f>
        <v>314.5</v>
      </c>
      <c r="H171" s="40">
        <v>291.89999999999998</v>
      </c>
      <c r="I171" s="40">
        <v>287.39999999999998</v>
      </c>
      <c r="J171" s="40">
        <v>282.7</v>
      </c>
      <c r="K171" s="40">
        <v>314.5</v>
      </c>
      <c r="L171" s="40">
        <v>0</v>
      </c>
      <c r="M171" s="40">
        <v>272.87700000000001</v>
      </c>
      <c r="N171" s="40">
        <v>1.3520000000000001</v>
      </c>
      <c r="O171" s="40">
        <v>31</v>
      </c>
      <c r="P171" s="40">
        <v>48</v>
      </c>
      <c r="Q171" s="40">
        <v>17</v>
      </c>
      <c r="R171" s="40">
        <v>0</v>
      </c>
      <c r="S171" s="40">
        <v>0</v>
      </c>
      <c r="U171" s="40">
        <f t="shared" si="60"/>
        <v>19.022999999999968</v>
      </c>
      <c r="V171" s="40">
        <f t="shared" si="58"/>
        <v>14.522999999999968</v>
      </c>
      <c r="W171" s="40">
        <f t="shared" si="59"/>
        <v>9.8229999999999791</v>
      </c>
      <c r="X171" s="40">
        <f>K171-$M171</f>
        <v>41.62299999999999</v>
      </c>
      <c r="Y171" s="40">
        <v>0</v>
      </c>
    </row>
    <row r="172" spans="1:25" ht="13" x14ac:dyDescent="0.15">
      <c r="A172" s="132">
        <v>38388</v>
      </c>
      <c r="C172" s="40" t="s">
        <v>11</v>
      </c>
      <c r="E172" s="40">
        <v>120</v>
      </c>
      <c r="F172" s="40">
        <f t="shared" si="54"/>
        <v>519</v>
      </c>
      <c r="G172" s="40">
        <f>MAX(H172:K172)</f>
        <v>382.38600000000002</v>
      </c>
      <c r="H172" s="40">
        <v>277.8</v>
      </c>
      <c r="I172" s="40">
        <v>270.2</v>
      </c>
      <c r="J172" s="40">
        <v>268</v>
      </c>
      <c r="K172" s="40">
        <f>E172+M172</f>
        <v>382.38600000000002</v>
      </c>
      <c r="L172" s="40">
        <v>0</v>
      </c>
      <c r="M172" s="40">
        <v>262.38600000000002</v>
      </c>
      <c r="N172" s="40">
        <v>0.88200000000000001</v>
      </c>
      <c r="O172" s="40">
        <v>22</v>
      </c>
      <c r="P172" s="40">
        <v>7</v>
      </c>
      <c r="Q172" s="40">
        <v>4</v>
      </c>
      <c r="R172" s="40">
        <v>486</v>
      </c>
      <c r="S172" s="40">
        <v>0</v>
      </c>
      <c r="U172" s="40">
        <f t="shared" si="60"/>
        <v>15.413999999999987</v>
      </c>
      <c r="V172" s="40">
        <f t="shared" si="58"/>
        <v>7.8139999999999645</v>
      </c>
      <c r="W172" s="40">
        <f t="shared" si="59"/>
        <v>5.6139999999999759</v>
      </c>
      <c r="X172" s="40">
        <f>K172-$M172</f>
        <v>120</v>
      </c>
      <c r="Y172" s="40">
        <v>0</v>
      </c>
    </row>
    <row r="173" spans="1:25" ht="13" x14ac:dyDescent="0.15">
      <c r="A173" s="132">
        <v>38244</v>
      </c>
      <c r="C173" s="40" t="s">
        <v>11</v>
      </c>
      <c r="E173" s="40">
        <f t="shared" ref="E173:E205" si="61">G173-M173</f>
        <v>16.738</v>
      </c>
      <c r="F173" s="40">
        <f t="shared" si="54"/>
        <v>81</v>
      </c>
      <c r="G173" s="40">
        <f t="shared" ref="G173:G186" si="62">MAX(H173:J173)</f>
        <v>294.5</v>
      </c>
      <c r="H173" s="40">
        <v>294.5</v>
      </c>
      <c r="I173" s="40">
        <v>289.39999999999998</v>
      </c>
      <c r="J173" s="40">
        <v>286</v>
      </c>
      <c r="K173" s="40">
        <v>0</v>
      </c>
      <c r="L173" s="40">
        <v>0</v>
      </c>
      <c r="M173" s="40">
        <v>277.762</v>
      </c>
      <c r="N173" s="40">
        <v>0.93</v>
      </c>
      <c r="O173" s="40">
        <v>24</v>
      </c>
      <c r="P173" s="40">
        <v>35</v>
      </c>
      <c r="Q173" s="40">
        <v>22</v>
      </c>
      <c r="R173" s="40">
        <v>0</v>
      </c>
      <c r="S173" s="40">
        <v>0</v>
      </c>
      <c r="U173" s="40">
        <f t="shared" si="60"/>
        <v>16.738</v>
      </c>
      <c r="V173" s="40">
        <f t="shared" si="58"/>
        <v>11.637999999999977</v>
      </c>
      <c r="W173" s="40">
        <f t="shared" si="59"/>
        <v>8.2379999999999995</v>
      </c>
      <c r="X173" s="40">
        <v>0</v>
      </c>
      <c r="Y173" s="40">
        <v>0</v>
      </c>
    </row>
    <row r="174" spans="1:25" ht="13" x14ac:dyDescent="0.15">
      <c r="A174" s="132">
        <v>38171</v>
      </c>
      <c r="C174" s="40" t="s">
        <v>11</v>
      </c>
      <c r="E174" s="40">
        <f t="shared" si="61"/>
        <v>16.25200000000001</v>
      </c>
      <c r="F174" s="40">
        <f t="shared" si="54"/>
        <v>84</v>
      </c>
      <c r="G174" s="40">
        <f t="shared" si="62"/>
        <v>295.7</v>
      </c>
      <c r="H174" s="40">
        <v>294.8</v>
      </c>
      <c r="I174" s="40">
        <v>291.5</v>
      </c>
      <c r="J174" s="40">
        <v>295.7</v>
      </c>
      <c r="K174" s="40">
        <v>0</v>
      </c>
      <c r="L174" s="40">
        <v>0</v>
      </c>
      <c r="M174" s="40">
        <v>279.44799999999998</v>
      </c>
      <c r="N174" s="40">
        <v>1.012</v>
      </c>
      <c r="O174" s="40">
        <v>33</v>
      </c>
      <c r="P174" s="40">
        <v>35</v>
      </c>
      <c r="Q174" s="40">
        <v>16</v>
      </c>
      <c r="R174" s="40">
        <v>0</v>
      </c>
      <c r="S174" s="40">
        <v>0</v>
      </c>
      <c r="U174" s="40">
        <f t="shared" si="60"/>
        <v>15.352000000000032</v>
      </c>
      <c r="V174" s="40">
        <f t="shared" si="58"/>
        <v>12.052000000000021</v>
      </c>
      <c r="W174" s="40">
        <f t="shared" si="59"/>
        <v>16.25200000000001</v>
      </c>
      <c r="X174" s="40">
        <v>0</v>
      </c>
      <c r="Y174" s="40">
        <v>0</v>
      </c>
    </row>
    <row r="175" spans="1:25" ht="13" x14ac:dyDescent="0.15">
      <c r="A175" s="132">
        <v>38164</v>
      </c>
      <c r="C175" s="40" t="s">
        <v>11</v>
      </c>
      <c r="E175" s="40">
        <f t="shared" si="61"/>
        <v>17.114999999999952</v>
      </c>
      <c r="F175" s="40">
        <f t="shared" si="54"/>
        <v>83</v>
      </c>
      <c r="G175" s="40">
        <f t="shared" si="62"/>
        <v>295.39999999999998</v>
      </c>
      <c r="H175" s="40">
        <v>292.89999999999998</v>
      </c>
      <c r="I175" s="40">
        <v>291.2</v>
      </c>
      <c r="J175" s="40">
        <v>295.39999999999998</v>
      </c>
      <c r="K175" s="40">
        <v>0</v>
      </c>
      <c r="L175" s="40">
        <v>0</v>
      </c>
      <c r="M175" s="40">
        <v>278.28500000000003</v>
      </c>
      <c r="N175" s="40">
        <v>1.1279999999999999</v>
      </c>
      <c r="O175" s="40">
        <v>26</v>
      </c>
      <c r="P175" s="40">
        <v>45</v>
      </c>
      <c r="Q175" s="40">
        <v>12</v>
      </c>
      <c r="R175" s="40">
        <v>0</v>
      </c>
      <c r="S175" s="40">
        <v>0</v>
      </c>
      <c r="U175" s="40">
        <f t="shared" si="60"/>
        <v>14.614999999999952</v>
      </c>
      <c r="V175" s="40">
        <f t="shared" si="58"/>
        <v>12.914999999999964</v>
      </c>
      <c r="W175" s="40">
        <f t="shared" si="59"/>
        <v>17.114999999999952</v>
      </c>
      <c r="X175" s="40">
        <v>0</v>
      </c>
      <c r="Y175" s="40">
        <v>0</v>
      </c>
    </row>
    <row r="176" spans="1:25" ht="13" x14ac:dyDescent="0.15">
      <c r="A176" s="132">
        <v>38132</v>
      </c>
      <c r="C176" s="40" t="s">
        <v>11</v>
      </c>
      <c r="E176" s="40">
        <f t="shared" si="61"/>
        <v>16.536000000000001</v>
      </c>
      <c r="F176" s="40">
        <f t="shared" si="54"/>
        <v>87</v>
      </c>
      <c r="G176" s="40">
        <f t="shared" si="62"/>
        <v>287.8</v>
      </c>
      <c r="H176" s="40">
        <v>287.8</v>
      </c>
      <c r="I176" s="40">
        <v>283.5</v>
      </c>
      <c r="J176" s="40">
        <v>281.8</v>
      </c>
      <c r="K176" s="40">
        <v>0</v>
      </c>
      <c r="L176" s="40">
        <v>0</v>
      </c>
      <c r="M176" s="40">
        <v>271.26400000000001</v>
      </c>
      <c r="N176" s="40">
        <v>1.0449999999999999</v>
      </c>
      <c r="O176" s="40">
        <v>25</v>
      </c>
      <c r="P176" s="40">
        <v>48</v>
      </c>
      <c r="Q176" s="40">
        <v>14</v>
      </c>
      <c r="R176" s="40">
        <v>0</v>
      </c>
      <c r="S176" s="40">
        <v>0</v>
      </c>
      <c r="U176" s="40">
        <f t="shared" si="60"/>
        <v>16.536000000000001</v>
      </c>
      <c r="V176" s="40">
        <f t="shared" si="58"/>
        <v>12.23599999999999</v>
      </c>
      <c r="W176" s="40">
        <f t="shared" si="59"/>
        <v>10.536000000000001</v>
      </c>
      <c r="X176" s="40">
        <v>0</v>
      </c>
      <c r="Y176" s="40">
        <v>0</v>
      </c>
    </row>
    <row r="177" spans="1:25" ht="13" x14ac:dyDescent="0.15">
      <c r="A177" s="132">
        <v>38059</v>
      </c>
      <c r="C177" s="40" t="s">
        <v>11</v>
      </c>
      <c r="E177" s="40">
        <f t="shared" si="61"/>
        <v>24.305999999999983</v>
      </c>
      <c r="F177" s="40">
        <f t="shared" si="54"/>
        <v>107</v>
      </c>
      <c r="G177" s="40">
        <f t="shared" si="62"/>
        <v>292.39999999999998</v>
      </c>
      <c r="H177" s="40">
        <v>283.60000000000002</v>
      </c>
      <c r="I177" s="40">
        <v>281.5</v>
      </c>
      <c r="J177" s="40">
        <v>292.39999999999998</v>
      </c>
      <c r="K177" s="40">
        <v>0</v>
      </c>
      <c r="L177" s="40">
        <v>0</v>
      </c>
      <c r="M177" s="40">
        <v>268.09399999999999</v>
      </c>
      <c r="N177" s="40">
        <v>0.82699999999999996</v>
      </c>
      <c r="O177" s="40">
        <v>28</v>
      </c>
      <c r="P177" s="40">
        <v>62</v>
      </c>
      <c r="Q177" s="40">
        <v>17</v>
      </c>
      <c r="R177" s="40">
        <v>0</v>
      </c>
      <c r="S177" s="40">
        <v>0</v>
      </c>
      <c r="U177" s="40">
        <f t="shared" si="60"/>
        <v>15.506000000000029</v>
      </c>
      <c r="V177" s="40">
        <f t="shared" si="58"/>
        <v>13.406000000000006</v>
      </c>
      <c r="W177" s="40">
        <f t="shared" si="59"/>
        <v>24.305999999999983</v>
      </c>
      <c r="X177" s="40">
        <v>0</v>
      </c>
      <c r="Y177" s="40">
        <v>0</v>
      </c>
    </row>
    <row r="178" spans="1:25" ht="13" x14ac:dyDescent="0.15">
      <c r="A178" s="132">
        <v>37851</v>
      </c>
      <c r="C178" s="40" t="s">
        <v>11</v>
      </c>
      <c r="E178" s="40">
        <f t="shared" si="61"/>
        <v>21.975000000000023</v>
      </c>
      <c r="F178" s="40">
        <f t="shared" si="54"/>
        <v>74</v>
      </c>
      <c r="G178" s="40">
        <f t="shared" si="62"/>
        <v>304</v>
      </c>
      <c r="H178" s="40">
        <v>304</v>
      </c>
      <c r="I178" s="40">
        <v>290.7</v>
      </c>
      <c r="J178" s="40">
        <v>291.7</v>
      </c>
      <c r="K178" s="40">
        <v>0</v>
      </c>
      <c r="L178" s="40">
        <v>0</v>
      </c>
      <c r="M178" s="40">
        <v>282.02499999999998</v>
      </c>
      <c r="N178" s="40">
        <v>1.4179999999999999</v>
      </c>
      <c r="O178" s="40">
        <v>23</v>
      </c>
      <c r="P178" s="40">
        <v>36</v>
      </c>
      <c r="Q178" s="40">
        <v>15</v>
      </c>
      <c r="R178" s="40">
        <v>0</v>
      </c>
      <c r="S178" s="40">
        <v>0</v>
      </c>
      <c r="U178" s="40">
        <f t="shared" si="60"/>
        <v>21.975000000000023</v>
      </c>
      <c r="V178" s="40">
        <f t="shared" si="58"/>
        <v>8.6750000000000114</v>
      </c>
      <c r="W178" s="40">
        <f t="shared" si="59"/>
        <v>9.6750000000000114</v>
      </c>
      <c r="X178" s="40">
        <v>0</v>
      </c>
      <c r="Y178" s="40">
        <v>0</v>
      </c>
    </row>
    <row r="179" spans="1:25" ht="13" x14ac:dyDescent="0.15">
      <c r="A179" s="132">
        <v>37828</v>
      </c>
      <c r="C179" s="40" t="s">
        <v>11</v>
      </c>
      <c r="E179" s="40">
        <f t="shared" si="61"/>
        <v>14.365000000000009</v>
      </c>
      <c r="F179" s="40">
        <f t="shared" si="54"/>
        <v>84</v>
      </c>
      <c r="G179" s="40">
        <f t="shared" si="62"/>
        <v>294.7</v>
      </c>
      <c r="H179" s="40">
        <v>294.7</v>
      </c>
      <c r="I179" s="40">
        <v>293.3</v>
      </c>
      <c r="J179" s="40">
        <v>288.89999999999998</v>
      </c>
      <c r="K179" s="40">
        <v>0</v>
      </c>
      <c r="L179" s="40">
        <v>0</v>
      </c>
      <c r="M179" s="40">
        <v>280.33499999999998</v>
      </c>
      <c r="N179" s="40">
        <v>0.83499999999999996</v>
      </c>
      <c r="O179" s="40">
        <v>36</v>
      </c>
      <c r="P179" s="40">
        <v>37</v>
      </c>
      <c r="Q179" s="40">
        <v>11</v>
      </c>
      <c r="R179" s="40">
        <v>0</v>
      </c>
      <c r="S179" s="40">
        <v>0</v>
      </c>
      <c r="U179" s="40">
        <f t="shared" si="60"/>
        <v>14.365000000000009</v>
      </c>
      <c r="V179" s="40">
        <f t="shared" si="58"/>
        <v>12.965000000000032</v>
      </c>
      <c r="W179" s="40">
        <f t="shared" si="59"/>
        <v>8.5649999999999977</v>
      </c>
      <c r="X179" s="40">
        <v>0</v>
      </c>
      <c r="Y179" s="40">
        <v>0</v>
      </c>
    </row>
    <row r="180" spans="1:25" ht="13" x14ac:dyDescent="0.15">
      <c r="A180" s="132">
        <v>37819</v>
      </c>
      <c r="C180" s="40" t="s">
        <v>11</v>
      </c>
      <c r="E180" s="40">
        <f t="shared" si="61"/>
        <v>12.795999999999992</v>
      </c>
      <c r="F180" s="40">
        <f t="shared" si="54"/>
        <v>32</v>
      </c>
      <c r="G180" s="40">
        <f t="shared" si="62"/>
        <v>300.5</v>
      </c>
      <c r="H180" s="40">
        <v>300.5</v>
      </c>
      <c r="I180" s="40">
        <v>296</v>
      </c>
      <c r="J180" s="40">
        <v>291.7</v>
      </c>
      <c r="K180" s="40">
        <v>0</v>
      </c>
      <c r="L180" s="40">
        <v>0</v>
      </c>
      <c r="M180" s="40">
        <v>287.70400000000001</v>
      </c>
      <c r="N180" s="40">
        <v>1.0349999999999999</v>
      </c>
      <c r="O180" s="40">
        <v>16</v>
      </c>
      <c r="P180" s="40">
        <v>9</v>
      </c>
      <c r="Q180" s="40">
        <v>7</v>
      </c>
      <c r="R180" s="40">
        <v>0</v>
      </c>
      <c r="S180" s="40">
        <v>0</v>
      </c>
      <c r="U180" s="40">
        <f t="shared" si="60"/>
        <v>12.795999999999992</v>
      </c>
      <c r="V180" s="40">
        <f t="shared" si="58"/>
        <v>8.2959999999999923</v>
      </c>
      <c r="W180" s="40">
        <f t="shared" si="59"/>
        <v>3.9959999999999809</v>
      </c>
      <c r="X180" s="40">
        <v>0</v>
      </c>
      <c r="Y180" s="40">
        <v>0</v>
      </c>
    </row>
    <row r="181" spans="1:25" ht="13" x14ac:dyDescent="0.15">
      <c r="A181" s="132">
        <v>37787</v>
      </c>
      <c r="C181" s="40" t="s">
        <v>11</v>
      </c>
      <c r="E181" s="40">
        <f t="shared" si="61"/>
        <v>16.379000000000019</v>
      </c>
      <c r="F181" s="40">
        <f t="shared" si="54"/>
        <v>44</v>
      </c>
      <c r="G181" s="40">
        <f t="shared" si="62"/>
        <v>296</v>
      </c>
      <c r="H181" s="40">
        <v>296</v>
      </c>
      <c r="I181" s="40">
        <v>289.60000000000002</v>
      </c>
      <c r="J181" s="40">
        <v>282.60000000000002</v>
      </c>
      <c r="K181" s="40">
        <v>0</v>
      </c>
      <c r="L181" s="40">
        <v>0</v>
      </c>
      <c r="M181" s="40">
        <v>279.62099999999998</v>
      </c>
      <c r="N181" s="40">
        <v>1.4990000000000001</v>
      </c>
      <c r="O181" s="40">
        <v>16</v>
      </c>
      <c r="P181" s="40">
        <v>23</v>
      </c>
      <c r="Q181" s="40">
        <v>5</v>
      </c>
      <c r="R181" s="40">
        <v>0</v>
      </c>
      <c r="S181" s="40">
        <v>0</v>
      </c>
      <c r="T181" s="40"/>
      <c r="U181" s="40">
        <f t="shared" si="60"/>
        <v>16.379000000000019</v>
      </c>
      <c r="V181" s="40">
        <f t="shared" si="58"/>
        <v>9.9790000000000418</v>
      </c>
      <c r="W181" s="40">
        <f t="shared" si="59"/>
        <v>2.9790000000000418</v>
      </c>
      <c r="X181" s="40">
        <v>0</v>
      </c>
      <c r="Y181" s="40">
        <v>0</v>
      </c>
    </row>
    <row r="182" spans="1:25" ht="13" x14ac:dyDescent="0.15">
      <c r="A182" s="132">
        <v>37755</v>
      </c>
      <c r="C182" s="40" t="s">
        <v>11</v>
      </c>
      <c r="E182" s="40">
        <f t="shared" si="61"/>
        <v>21.52600000000001</v>
      </c>
      <c r="F182" s="40">
        <f t="shared" si="54"/>
        <v>94</v>
      </c>
      <c r="G182" s="40">
        <f t="shared" si="62"/>
        <v>296.2</v>
      </c>
      <c r="H182" s="40">
        <v>296.2</v>
      </c>
      <c r="I182" s="40">
        <v>287.60000000000002</v>
      </c>
      <c r="J182" s="40">
        <v>285.5</v>
      </c>
      <c r="K182" s="40">
        <v>0</v>
      </c>
      <c r="L182" s="40">
        <v>0</v>
      </c>
      <c r="M182" s="40">
        <v>274.67399999999998</v>
      </c>
      <c r="N182" s="40">
        <v>1.0549999999999999</v>
      </c>
      <c r="O182" s="40">
        <v>33</v>
      </c>
      <c r="P182" s="40">
        <v>43</v>
      </c>
      <c r="Q182" s="40">
        <v>18</v>
      </c>
      <c r="R182" s="40">
        <v>0</v>
      </c>
      <c r="S182" s="40">
        <v>0</v>
      </c>
      <c r="T182" s="40"/>
      <c r="U182" s="40">
        <f t="shared" si="60"/>
        <v>21.52600000000001</v>
      </c>
      <c r="V182" s="40">
        <f t="shared" si="58"/>
        <v>12.926000000000045</v>
      </c>
      <c r="W182" s="40">
        <f t="shared" si="59"/>
        <v>10.826000000000022</v>
      </c>
      <c r="X182" s="40">
        <v>0</v>
      </c>
      <c r="Y182" s="40">
        <v>0</v>
      </c>
    </row>
    <row r="183" spans="1:25" ht="13" x14ac:dyDescent="0.15">
      <c r="A183" s="132">
        <v>37700</v>
      </c>
      <c r="C183" s="40" t="s">
        <v>11</v>
      </c>
      <c r="E183" s="40">
        <f t="shared" si="61"/>
        <v>40.422000000000025</v>
      </c>
      <c r="F183" s="40">
        <f t="shared" si="54"/>
        <v>83</v>
      </c>
      <c r="G183" s="40">
        <f t="shared" si="62"/>
        <v>304.3</v>
      </c>
      <c r="H183" s="40">
        <v>284.3</v>
      </c>
      <c r="I183" s="40">
        <v>304.3</v>
      </c>
      <c r="J183" s="40">
        <v>275.5</v>
      </c>
      <c r="K183" s="40">
        <v>0</v>
      </c>
      <c r="L183" s="40">
        <v>0</v>
      </c>
      <c r="M183" s="40">
        <v>263.87799999999999</v>
      </c>
      <c r="N183" s="40">
        <v>0.85199999999999998</v>
      </c>
      <c r="O183" s="40">
        <v>30</v>
      </c>
      <c r="P183" s="40">
        <v>42</v>
      </c>
      <c r="Q183" s="40">
        <v>11</v>
      </c>
      <c r="R183" s="40">
        <v>0</v>
      </c>
      <c r="S183" s="40">
        <v>0</v>
      </c>
      <c r="T183" s="40"/>
      <c r="U183" s="40">
        <f t="shared" si="60"/>
        <v>20.422000000000025</v>
      </c>
      <c r="V183" s="40">
        <f t="shared" si="58"/>
        <v>40.422000000000025</v>
      </c>
      <c r="W183" s="40">
        <f t="shared" si="59"/>
        <v>11.622000000000014</v>
      </c>
      <c r="X183" s="40">
        <v>0</v>
      </c>
      <c r="Y183" s="40">
        <v>0</v>
      </c>
    </row>
    <row r="184" spans="1:25" ht="13" x14ac:dyDescent="0.15">
      <c r="A184" s="132">
        <v>37668</v>
      </c>
      <c r="C184" s="40" t="s">
        <v>11</v>
      </c>
      <c r="E184" s="40">
        <f t="shared" si="61"/>
        <v>26.819999999999993</v>
      </c>
      <c r="F184" s="40">
        <f t="shared" si="54"/>
        <v>88</v>
      </c>
      <c r="G184" s="40">
        <f t="shared" si="62"/>
        <v>289.5</v>
      </c>
      <c r="H184" s="40">
        <v>289.5</v>
      </c>
      <c r="I184" s="40">
        <v>276.2</v>
      </c>
      <c r="J184" s="40">
        <v>276.89999999999998</v>
      </c>
      <c r="K184" s="40">
        <v>0</v>
      </c>
      <c r="L184" s="40">
        <v>0</v>
      </c>
      <c r="M184" s="40">
        <v>262.68</v>
      </c>
      <c r="N184" s="40">
        <v>1.1479999999999999</v>
      </c>
      <c r="O184" s="40">
        <v>30</v>
      </c>
      <c r="P184" s="40">
        <v>42</v>
      </c>
      <c r="Q184" s="40">
        <v>16</v>
      </c>
      <c r="R184" s="40">
        <v>0</v>
      </c>
      <c r="S184" s="40">
        <v>0</v>
      </c>
      <c r="T184" s="40"/>
      <c r="U184" s="40">
        <f t="shared" si="60"/>
        <v>26.819999999999993</v>
      </c>
      <c r="V184" s="40">
        <f t="shared" si="58"/>
        <v>13.519999999999982</v>
      </c>
      <c r="W184" s="40">
        <f t="shared" si="59"/>
        <v>14.21999999999997</v>
      </c>
      <c r="X184" s="40">
        <v>0</v>
      </c>
      <c r="Y184" s="40">
        <v>0</v>
      </c>
    </row>
    <row r="185" spans="1:25" ht="13" x14ac:dyDescent="0.15">
      <c r="A185" s="132">
        <v>37659</v>
      </c>
      <c r="C185" s="40" t="s">
        <v>11</v>
      </c>
      <c r="E185" s="40">
        <f t="shared" si="61"/>
        <v>10.779999999999973</v>
      </c>
      <c r="F185" s="40">
        <f t="shared" si="54"/>
        <v>16</v>
      </c>
      <c r="G185" s="40">
        <f t="shared" si="62"/>
        <v>273</v>
      </c>
      <c r="H185" s="40">
        <v>272.89999999999998</v>
      </c>
      <c r="I185" s="40">
        <v>273</v>
      </c>
      <c r="J185" s="40">
        <v>267.39999999999998</v>
      </c>
      <c r="K185" s="40">
        <v>0</v>
      </c>
      <c r="L185" s="40">
        <v>0</v>
      </c>
      <c r="M185" s="40">
        <v>262.22000000000003</v>
      </c>
      <c r="N185" s="40">
        <v>0.59499999999999997</v>
      </c>
      <c r="O185" s="40">
        <v>10</v>
      </c>
      <c r="P185" s="40">
        <v>4</v>
      </c>
      <c r="Q185" s="40">
        <v>2</v>
      </c>
      <c r="R185" s="40">
        <v>0</v>
      </c>
      <c r="S185" s="40">
        <v>0</v>
      </c>
      <c r="T185" s="40"/>
      <c r="U185" s="40">
        <f t="shared" si="60"/>
        <v>10.67999999999995</v>
      </c>
      <c r="V185" s="40">
        <f t="shared" si="58"/>
        <v>10.779999999999973</v>
      </c>
      <c r="W185" s="40">
        <f t="shared" si="59"/>
        <v>5.17999999999995</v>
      </c>
      <c r="X185" s="40">
        <v>0</v>
      </c>
      <c r="Y185" s="40">
        <v>0</v>
      </c>
    </row>
    <row r="186" spans="1:25" ht="13" x14ac:dyDescent="0.15">
      <c r="A186" s="132">
        <v>37588</v>
      </c>
      <c r="C186" s="40" t="s">
        <v>11</v>
      </c>
      <c r="E186" s="40">
        <f t="shared" si="61"/>
        <v>36.103999999999985</v>
      </c>
      <c r="F186" s="40">
        <f t="shared" si="54"/>
        <v>151</v>
      </c>
      <c r="G186" s="40">
        <f t="shared" si="62"/>
        <v>303.5</v>
      </c>
      <c r="H186" s="40">
        <v>291.89999999999998</v>
      </c>
      <c r="I186" s="40">
        <v>303.5</v>
      </c>
      <c r="J186" s="40">
        <v>282.5</v>
      </c>
      <c r="K186" s="40">
        <v>0</v>
      </c>
      <c r="L186" s="40">
        <v>0</v>
      </c>
      <c r="M186" s="40">
        <v>267.39600000000002</v>
      </c>
      <c r="N186" s="40">
        <v>0.72399999999999998</v>
      </c>
      <c r="O186" s="40">
        <v>64</v>
      </c>
      <c r="P186" s="40">
        <v>69</v>
      </c>
      <c r="Q186" s="40">
        <v>18</v>
      </c>
      <c r="R186" s="40">
        <v>0</v>
      </c>
      <c r="S186" s="40">
        <v>0</v>
      </c>
      <c r="T186" s="40"/>
      <c r="U186" s="40">
        <f t="shared" si="60"/>
        <v>24.503999999999962</v>
      </c>
      <c r="V186" s="40">
        <f t="shared" si="58"/>
        <v>36.103999999999985</v>
      </c>
      <c r="W186" s="40">
        <f t="shared" si="59"/>
        <v>15.103999999999985</v>
      </c>
      <c r="X186" s="40">
        <v>0</v>
      </c>
      <c r="Y186" s="40">
        <v>0</v>
      </c>
    </row>
    <row r="187" spans="1:25" ht="13" x14ac:dyDescent="0.15">
      <c r="A187" s="132">
        <v>37556</v>
      </c>
      <c r="C187" s="40" t="s">
        <v>11</v>
      </c>
      <c r="E187" s="40">
        <f t="shared" si="61"/>
        <v>120</v>
      </c>
      <c r="F187" s="40">
        <v>104</v>
      </c>
      <c r="G187" s="40">
        <f>120+M187</f>
        <v>399.24900000000002</v>
      </c>
      <c r="M187" s="40">
        <v>279.24900000000002</v>
      </c>
      <c r="N187" s="40">
        <v>0.64100000000000001</v>
      </c>
      <c r="T187" s="40" t="s">
        <v>230</v>
      </c>
      <c r="U187" s="40">
        <v>0</v>
      </c>
      <c r="V187" s="40">
        <v>0</v>
      </c>
      <c r="W187" s="40">
        <v>0</v>
      </c>
      <c r="X187" s="40">
        <v>0</v>
      </c>
      <c r="Y187" s="40">
        <v>0</v>
      </c>
    </row>
    <row r="188" spans="1:25" ht="13" x14ac:dyDescent="0.15">
      <c r="A188" s="132">
        <v>37547</v>
      </c>
      <c r="C188" s="40" t="s">
        <v>11</v>
      </c>
      <c r="E188" s="40">
        <f t="shared" si="61"/>
        <v>6.3860000000000241</v>
      </c>
      <c r="F188" s="40">
        <v>3</v>
      </c>
      <c r="G188" s="40">
        <v>285.3</v>
      </c>
      <c r="M188" s="40">
        <v>278.91399999999999</v>
      </c>
      <c r="N188" s="40">
        <v>1.0009999999999999</v>
      </c>
      <c r="U188" s="40">
        <v>0</v>
      </c>
      <c r="V188" s="40">
        <v>0</v>
      </c>
      <c r="W188" s="40">
        <v>0</v>
      </c>
      <c r="X188" s="40">
        <v>0</v>
      </c>
      <c r="Y188" s="40">
        <v>0</v>
      </c>
    </row>
    <row r="189" spans="1:25" ht="13" x14ac:dyDescent="0.15">
      <c r="A189" s="132">
        <v>37540</v>
      </c>
      <c r="C189" s="40" t="s">
        <v>11</v>
      </c>
      <c r="E189" s="40">
        <f t="shared" si="61"/>
        <v>17.675999999999988</v>
      </c>
      <c r="F189" s="40">
        <f t="shared" ref="F189:F206" si="63">SUM(O189:S189)</f>
        <v>62</v>
      </c>
      <c r="G189" s="40">
        <f t="shared" ref="G189:G206" si="64">MAX(H189:J189)</f>
        <v>286.7</v>
      </c>
      <c r="H189" s="40">
        <v>286.7</v>
      </c>
      <c r="I189" s="40">
        <v>273.39999999999998</v>
      </c>
      <c r="J189" s="40">
        <v>275.2</v>
      </c>
      <c r="K189" s="40">
        <v>0</v>
      </c>
      <c r="L189" s="40">
        <v>0</v>
      </c>
      <c r="M189" s="40">
        <v>269.024</v>
      </c>
      <c r="N189" s="40">
        <v>0.77400000000000002</v>
      </c>
      <c r="O189" s="40">
        <v>31</v>
      </c>
      <c r="P189" s="40">
        <v>17</v>
      </c>
      <c r="Q189" s="40">
        <v>14</v>
      </c>
      <c r="R189" s="40">
        <v>0</v>
      </c>
      <c r="S189" s="40">
        <v>0</v>
      </c>
      <c r="U189" s="40">
        <f t="shared" ref="U189:U206" si="65">H189-$M189</f>
        <v>17.675999999999988</v>
      </c>
      <c r="V189" s="40">
        <f t="shared" ref="V189:V206" si="66">I189-$M189</f>
        <v>4.3759999999999764</v>
      </c>
      <c r="W189" s="40">
        <f t="shared" ref="W189:W206" si="67">J189-$M189</f>
        <v>6.1759999999999877</v>
      </c>
      <c r="X189" s="40">
        <v>0</v>
      </c>
      <c r="Y189" s="40">
        <v>0</v>
      </c>
    </row>
    <row r="190" spans="1:25" ht="13" x14ac:dyDescent="0.15">
      <c r="A190" s="132">
        <v>37515</v>
      </c>
      <c r="C190" s="40" t="s">
        <v>11</v>
      </c>
      <c r="E190" s="40">
        <f t="shared" si="61"/>
        <v>23.769000000000005</v>
      </c>
      <c r="F190" s="40">
        <f t="shared" si="63"/>
        <v>83</v>
      </c>
      <c r="G190" s="40">
        <f t="shared" si="64"/>
        <v>297.39999999999998</v>
      </c>
      <c r="H190" s="40">
        <v>291.8</v>
      </c>
      <c r="I190" s="40">
        <v>297.39999999999998</v>
      </c>
      <c r="J190" s="40">
        <v>292.3</v>
      </c>
      <c r="K190" s="40">
        <v>0</v>
      </c>
      <c r="L190" s="40">
        <v>0</v>
      </c>
      <c r="M190" s="40">
        <v>273.63099999999997</v>
      </c>
      <c r="N190" s="40">
        <v>0.63600000000000001</v>
      </c>
      <c r="O190" s="40">
        <v>16</v>
      </c>
      <c r="P190" s="40">
        <v>25</v>
      </c>
      <c r="Q190" s="40">
        <v>42</v>
      </c>
      <c r="R190" s="40">
        <v>0</v>
      </c>
      <c r="S190" s="40">
        <v>0</v>
      </c>
      <c r="U190" s="40">
        <f t="shared" si="65"/>
        <v>18.16900000000004</v>
      </c>
      <c r="V190" s="40">
        <f t="shared" si="66"/>
        <v>23.769000000000005</v>
      </c>
      <c r="W190" s="40">
        <f t="shared" si="67"/>
        <v>18.66900000000004</v>
      </c>
      <c r="X190" s="40">
        <v>0</v>
      </c>
      <c r="Y190" s="40">
        <v>0</v>
      </c>
    </row>
    <row r="191" spans="1:25" ht="13" x14ac:dyDescent="0.15">
      <c r="A191" s="132">
        <v>37460</v>
      </c>
      <c r="C191" s="40" t="s">
        <v>11</v>
      </c>
      <c r="E191" s="40">
        <f t="shared" si="61"/>
        <v>19.84499999999997</v>
      </c>
      <c r="F191" s="40">
        <f t="shared" si="63"/>
        <v>61</v>
      </c>
      <c r="G191" s="40">
        <f t="shared" si="64"/>
        <v>305.2</v>
      </c>
      <c r="H191" s="40">
        <v>302.5</v>
      </c>
      <c r="I191" s="40">
        <v>300.89999999999998</v>
      </c>
      <c r="J191" s="40">
        <v>305.2</v>
      </c>
      <c r="K191" s="40">
        <v>0</v>
      </c>
      <c r="L191" s="40">
        <v>0</v>
      </c>
      <c r="M191" s="40">
        <v>285.35500000000002</v>
      </c>
      <c r="N191" s="40">
        <v>0.58199999999999996</v>
      </c>
      <c r="O191" s="40">
        <v>39</v>
      </c>
      <c r="P191" s="40">
        <v>18</v>
      </c>
      <c r="Q191" s="40">
        <v>4</v>
      </c>
      <c r="R191" s="40">
        <v>0</v>
      </c>
      <c r="S191" s="40">
        <v>0</v>
      </c>
      <c r="U191" s="40">
        <f t="shared" si="65"/>
        <v>17.144999999999982</v>
      </c>
      <c r="V191" s="40">
        <f t="shared" si="66"/>
        <v>15.544999999999959</v>
      </c>
      <c r="W191" s="40">
        <f t="shared" si="67"/>
        <v>19.84499999999997</v>
      </c>
      <c r="X191" s="40">
        <v>0</v>
      </c>
      <c r="Y191" s="40">
        <v>0</v>
      </c>
    </row>
    <row r="192" spans="1:25" ht="13" x14ac:dyDescent="0.15">
      <c r="A192" s="132">
        <v>37435</v>
      </c>
      <c r="C192" s="40" t="s">
        <v>11</v>
      </c>
      <c r="E192" s="40">
        <f t="shared" si="61"/>
        <v>17.262</v>
      </c>
      <c r="F192" s="40">
        <f t="shared" si="63"/>
        <v>87</v>
      </c>
      <c r="G192" s="40">
        <f t="shared" si="64"/>
        <v>299.2</v>
      </c>
      <c r="H192" s="40">
        <v>299.2</v>
      </c>
      <c r="I192" s="40">
        <v>289.3</v>
      </c>
      <c r="J192" s="40">
        <v>298.7</v>
      </c>
      <c r="K192" s="40">
        <v>0</v>
      </c>
      <c r="L192" s="40">
        <v>0</v>
      </c>
      <c r="M192" s="40">
        <v>281.93799999999999</v>
      </c>
      <c r="N192" s="40">
        <v>0.94</v>
      </c>
      <c r="O192" s="40">
        <v>15</v>
      </c>
      <c r="P192" s="40">
        <v>36</v>
      </c>
      <c r="Q192" s="40">
        <v>36</v>
      </c>
      <c r="R192" s="40">
        <v>0</v>
      </c>
      <c r="S192" s="40">
        <v>0</v>
      </c>
      <c r="U192" s="40">
        <f t="shared" si="65"/>
        <v>17.262</v>
      </c>
      <c r="V192" s="40">
        <f t="shared" si="66"/>
        <v>7.3620000000000232</v>
      </c>
      <c r="W192" s="40">
        <f t="shared" si="67"/>
        <v>16.762</v>
      </c>
      <c r="X192" s="40">
        <v>0</v>
      </c>
      <c r="Y192" s="40">
        <v>0</v>
      </c>
    </row>
    <row r="193" spans="1:25" ht="13" x14ac:dyDescent="0.15">
      <c r="A193" s="132">
        <v>37396</v>
      </c>
      <c r="C193" s="40" t="s">
        <v>11</v>
      </c>
      <c r="E193" s="40">
        <f t="shared" si="61"/>
        <v>25.129999999999995</v>
      </c>
      <c r="F193" s="40">
        <f t="shared" si="63"/>
        <v>108</v>
      </c>
      <c r="G193" s="40">
        <f t="shared" si="64"/>
        <v>296.60000000000002</v>
      </c>
      <c r="H193" s="40">
        <v>296.60000000000002</v>
      </c>
      <c r="I193" s="40">
        <v>280.89999999999998</v>
      </c>
      <c r="J193" s="40">
        <v>278.5</v>
      </c>
      <c r="K193" s="40">
        <v>0</v>
      </c>
      <c r="L193" s="40">
        <v>0</v>
      </c>
      <c r="M193" s="40">
        <v>271.47000000000003</v>
      </c>
      <c r="N193" s="40">
        <v>0.57599999999999996</v>
      </c>
      <c r="O193" s="40">
        <v>48</v>
      </c>
      <c r="P193" s="40">
        <v>41</v>
      </c>
      <c r="Q193" s="40">
        <v>19</v>
      </c>
      <c r="R193" s="40">
        <v>0</v>
      </c>
      <c r="S193" s="40">
        <v>0</v>
      </c>
      <c r="U193" s="40">
        <f t="shared" si="65"/>
        <v>25.129999999999995</v>
      </c>
      <c r="V193" s="40">
        <f t="shared" si="66"/>
        <v>9.42999999999995</v>
      </c>
      <c r="W193" s="40">
        <f t="shared" si="67"/>
        <v>7.0299999999999727</v>
      </c>
      <c r="X193" s="40">
        <v>0</v>
      </c>
      <c r="Y193" s="40">
        <v>0</v>
      </c>
    </row>
    <row r="194" spans="1:25" ht="13" x14ac:dyDescent="0.15">
      <c r="A194" s="132">
        <v>37387</v>
      </c>
      <c r="C194" s="40" t="s">
        <v>11</v>
      </c>
      <c r="E194" s="40">
        <f t="shared" si="61"/>
        <v>22.694000000000017</v>
      </c>
      <c r="F194" s="40">
        <f t="shared" si="63"/>
        <v>75</v>
      </c>
      <c r="G194" s="40">
        <f t="shared" si="64"/>
        <v>294.10000000000002</v>
      </c>
      <c r="H194" s="40">
        <v>294.10000000000002</v>
      </c>
      <c r="I194" s="40">
        <v>278</v>
      </c>
      <c r="J194" s="40">
        <v>280.5</v>
      </c>
      <c r="K194" s="40">
        <v>0</v>
      </c>
      <c r="L194" s="40">
        <v>0</v>
      </c>
      <c r="M194" s="40">
        <v>271.40600000000001</v>
      </c>
      <c r="N194" s="40">
        <v>0.88900000000000001</v>
      </c>
      <c r="O194" s="40">
        <v>35</v>
      </c>
      <c r="P194" s="40">
        <v>28</v>
      </c>
      <c r="Q194" s="40">
        <v>12</v>
      </c>
      <c r="R194" s="40">
        <v>0</v>
      </c>
      <c r="S194" s="40">
        <v>0</v>
      </c>
      <c r="U194" s="40">
        <f t="shared" si="65"/>
        <v>22.694000000000017</v>
      </c>
      <c r="V194" s="40">
        <f t="shared" si="66"/>
        <v>6.5939999999999941</v>
      </c>
      <c r="W194" s="40">
        <f t="shared" si="67"/>
        <v>9.0939999999999941</v>
      </c>
      <c r="X194" s="40">
        <v>0</v>
      </c>
      <c r="Y194" s="40">
        <v>0</v>
      </c>
    </row>
    <row r="195" spans="1:25" ht="13" x14ac:dyDescent="0.15">
      <c r="A195" s="132">
        <v>37291</v>
      </c>
      <c r="C195" s="40" t="s">
        <v>11</v>
      </c>
      <c r="E195" s="40">
        <f t="shared" si="61"/>
        <v>35.475999999999999</v>
      </c>
      <c r="F195" s="40">
        <f t="shared" si="63"/>
        <v>88</v>
      </c>
      <c r="G195" s="40">
        <f t="shared" si="64"/>
        <v>300.10000000000002</v>
      </c>
      <c r="H195" s="40">
        <v>300.10000000000002</v>
      </c>
      <c r="I195" s="40">
        <v>278.3</v>
      </c>
      <c r="J195" s="40">
        <v>276.89999999999998</v>
      </c>
      <c r="K195" s="40">
        <v>0</v>
      </c>
      <c r="L195" s="40">
        <v>0</v>
      </c>
      <c r="M195" s="40">
        <v>264.62400000000002</v>
      </c>
      <c r="N195" s="40">
        <v>1.214</v>
      </c>
      <c r="O195" s="40">
        <v>29</v>
      </c>
      <c r="P195" s="40">
        <v>41</v>
      </c>
      <c r="Q195" s="40">
        <v>18</v>
      </c>
      <c r="R195" s="40">
        <v>0</v>
      </c>
      <c r="S195" s="40">
        <v>0</v>
      </c>
      <c r="U195" s="40">
        <f t="shared" si="65"/>
        <v>35.475999999999999</v>
      </c>
      <c r="V195" s="40">
        <f t="shared" si="66"/>
        <v>13.675999999999988</v>
      </c>
      <c r="W195" s="40">
        <f t="shared" si="67"/>
        <v>12.275999999999954</v>
      </c>
      <c r="X195" s="40">
        <v>0</v>
      </c>
      <c r="Y195" s="40">
        <v>0</v>
      </c>
    </row>
    <row r="196" spans="1:25" ht="13" x14ac:dyDescent="0.15">
      <c r="A196" s="132">
        <v>37284</v>
      </c>
      <c r="C196" s="40" t="s">
        <v>11</v>
      </c>
      <c r="E196" s="40">
        <f t="shared" si="61"/>
        <v>35.086999999999989</v>
      </c>
      <c r="F196" s="40">
        <f t="shared" si="63"/>
        <v>108</v>
      </c>
      <c r="G196" s="40">
        <f t="shared" si="64"/>
        <v>302.8</v>
      </c>
      <c r="H196" s="40">
        <v>302.8</v>
      </c>
      <c r="I196" s="40">
        <v>279.89999999999998</v>
      </c>
      <c r="J196" s="40">
        <v>279.89999999999998</v>
      </c>
      <c r="K196" s="40">
        <v>0</v>
      </c>
      <c r="L196" s="40">
        <v>0</v>
      </c>
      <c r="M196" s="40">
        <v>267.71300000000002</v>
      </c>
      <c r="N196" s="40">
        <v>1.3360000000000001</v>
      </c>
      <c r="O196" s="40">
        <v>39</v>
      </c>
      <c r="P196" s="40">
        <v>46</v>
      </c>
      <c r="Q196" s="40">
        <v>23</v>
      </c>
      <c r="R196" s="40">
        <v>0</v>
      </c>
      <c r="S196" s="40">
        <v>0</v>
      </c>
      <c r="U196" s="40">
        <f t="shared" si="65"/>
        <v>35.086999999999989</v>
      </c>
      <c r="V196" s="40">
        <f t="shared" si="66"/>
        <v>12.186999999999955</v>
      </c>
      <c r="W196" s="40">
        <f t="shared" si="67"/>
        <v>12.186999999999955</v>
      </c>
      <c r="X196" s="40">
        <v>0</v>
      </c>
      <c r="Y196" s="40">
        <v>0</v>
      </c>
    </row>
    <row r="197" spans="1:25" ht="13" x14ac:dyDescent="0.15">
      <c r="A197" s="132">
        <v>37275</v>
      </c>
      <c r="C197" s="40" t="s">
        <v>11</v>
      </c>
      <c r="E197" s="40">
        <f t="shared" si="61"/>
        <v>30.15300000000002</v>
      </c>
      <c r="F197" s="40">
        <f t="shared" si="63"/>
        <v>94</v>
      </c>
      <c r="G197" s="40">
        <f t="shared" si="64"/>
        <v>295</v>
      </c>
      <c r="H197" s="40">
        <v>295</v>
      </c>
      <c r="I197" s="40">
        <v>275</v>
      </c>
      <c r="J197" s="40">
        <v>272.8</v>
      </c>
      <c r="K197" s="40">
        <v>0</v>
      </c>
      <c r="L197" s="40">
        <v>0</v>
      </c>
      <c r="M197" s="40">
        <v>264.84699999999998</v>
      </c>
      <c r="N197" s="40">
        <v>1.0469999999999999</v>
      </c>
      <c r="O197" s="40">
        <v>42</v>
      </c>
      <c r="P197" s="40">
        <v>43</v>
      </c>
      <c r="Q197" s="40">
        <v>9</v>
      </c>
      <c r="R197" s="40">
        <v>0</v>
      </c>
      <c r="S197" s="40">
        <v>0</v>
      </c>
      <c r="U197" s="40">
        <f t="shared" si="65"/>
        <v>30.15300000000002</v>
      </c>
      <c r="V197" s="40">
        <f t="shared" si="66"/>
        <v>10.15300000000002</v>
      </c>
      <c r="W197" s="40">
        <f t="shared" si="67"/>
        <v>7.9530000000000314</v>
      </c>
      <c r="X197" s="40">
        <v>0</v>
      </c>
      <c r="Y197" s="40">
        <v>0</v>
      </c>
    </row>
    <row r="198" spans="1:25" ht="13" x14ac:dyDescent="0.15">
      <c r="A198" s="132">
        <v>37268</v>
      </c>
      <c r="C198" s="40" t="s">
        <v>11</v>
      </c>
      <c r="E198" s="40">
        <f t="shared" si="61"/>
        <v>49.53000000000003</v>
      </c>
      <c r="F198" s="40">
        <f t="shared" si="63"/>
        <v>114</v>
      </c>
      <c r="G198" s="40">
        <f t="shared" si="64"/>
        <v>311.3</v>
      </c>
      <c r="H198" s="40">
        <v>311.3</v>
      </c>
      <c r="I198" s="40">
        <v>280</v>
      </c>
      <c r="J198" s="40">
        <v>276.89999999999998</v>
      </c>
      <c r="K198" s="40">
        <v>0</v>
      </c>
      <c r="L198" s="40">
        <v>0</v>
      </c>
      <c r="M198" s="40">
        <v>261.77</v>
      </c>
      <c r="N198" s="40">
        <v>1.2609999999999999</v>
      </c>
      <c r="O198" s="40">
        <v>39</v>
      </c>
      <c r="P198" s="40">
        <v>48</v>
      </c>
      <c r="Q198" s="40">
        <v>27</v>
      </c>
      <c r="R198" s="40">
        <v>0</v>
      </c>
      <c r="S198" s="40">
        <v>0</v>
      </c>
      <c r="U198" s="40">
        <f t="shared" si="65"/>
        <v>49.53000000000003</v>
      </c>
      <c r="V198" s="40">
        <f t="shared" si="66"/>
        <v>18.230000000000018</v>
      </c>
      <c r="W198" s="40">
        <f t="shared" si="67"/>
        <v>15.129999999999995</v>
      </c>
      <c r="X198" s="40">
        <v>0</v>
      </c>
      <c r="Y198" s="40">
        <v>0</v>
      </c>
    </row>
    <row r="199" spans="1:25" ht="13" x14ac:dyDescent="0.15">
      <c r="A199" s="132">
        <v>37195</v>
      </c>
      <c r="C199" s="40" t="s">
        <v>11</v>
      </c>
      <c r="E199" s="40">
        <f t="shared" si="61"/>
        <v>34.095000000000027</v>
      </c>
      <c r="F199" s="40">
        <f t="shared" si="63"/>
        <v>90</v>
      </c>
      <c r="G199" s="40">
        <f t="shared" si="64"/>
        <v>305.5</v>
      </c>
      <c r="H199" s="40">
        <v>305.5</v>
      </c>
      <c r="I199" s="40">
        <v>280.8</v>
      </c>
      <c r="J199" s="40">
        <v>280.5</v>
      </c>
      <c r="K199" s="40">
        <v>0</v>
      </c>
      <c r="L199" s="40">
        <v>0</v>
      </c>
      <c r="M199" s="40">
        <v>271.40499999999997</v>
      </c>
      <c r="N199" s="40">
        <v>1.304</v>
      </c>
      <c r="O199" s="40">
        <v>43</v>
      </c>
      <c r="P199" s="40">
        <v>32</v>
      </c>
      <c r="Q199" s="40">
        <v>15</v>
      </c>
      <c r="R199" s="40">
        <v>0</v>
      </c>
      <c r="S199" s="40">
        <v>0</v>
      </c>
      <c r="U199" s="40">
        <f t="shared" si="65"/>
        <v>34.095000000000027</v>
      </c>
      <c r="V199" s="40">
        <f t="shared" si="66"/>
        <v>9.3950000000000387</v>
      </c>
      <c r="W199" s="40">
        <f t="shared" si="67"/>
        <v>9.0950000000000273</v>
      </c>
      <c r="X199" s="40">
        <v>0</v>
      </c>
      <c r="Y199" s="40">
        <v>0</v>
      </c>
    </row>
    <row r="200" spans="1:25" ht="13" x14ac:dyDescent="0.15">
      <c r="A200" s="132">
        <v>37188</v>
      </c>
      <c r="C200" s="40" t="s">
        <v>11</v>
      </c>
      <c r="E200" s="40">
        <f t="shared" si="61"/>
        <v>31.088000000000022</v>
      </c>
      <c r="F200" s="40">
        <f t="shared" si="63"/>
        <v>107</v>
      </c>
      <c r="G200" s="40">
        <f t="shared" si="64"/>
        <v>303</v>
      </c>
      <c r="H200" s="40">
        <v>303</v>
      </c>
      <c r="I200" s="40">
        <v>283.8</v>
      </c>
      <c r="J200" s="40">
        <v>279.89999999999998</v>
      </c>
      <c r="K200" s="40">
        <v>0</v>
      </c>
      <c r="L200" s="40">
        <v>0</v>
      </c>
      <c r="M200" s="40">
        <v>271.91199999999998</v>
      </c>
      <c r="N200" s="40">
        <v>0.66800000000000004</v>
      </c>
      <c r="O200" s="40">
        <v>53</v>
      </c>
      <c r="P200" s="40">
        <v>38</v>
      </c>
      <c r="Q200" s="40">
        <v>16</v>
      </c>
      <c r="R200" s="40">
        <v>0</v>
      </c>
      <c r="S200" s="40">
        <v>0</v>
      </c>
      <c r="U200" s="40">
        <f t="shared" si="65"/>
        <v>31.088000000000022</v>
      </c>
      <c r="V200" s="40">
        <f t="shared" si="66"/>
        <v>11.888000000000034</v>
      </c>
      <c r="W200" s="40">
        <f t="shared" si="67"/>
        <v>7.9879999999999995</v>
      </c>
      <c r="X200" s="40">
        <v>0</v>
      </c>
      <c r="Y200" s="40">
        <v>0</v>
      </c>
    </row>
    <row r="201" spans="1:25" ht="13" x14ac:dyDescent="0.15">
      <c r="A201" s="132">
        <v>37179</v>
      </c>
      <c r="C201" s="40" t="s">
        <v>11</v>
      </c>
      <c r="E201" s="40">
        <f t="shared" si="61"/>
        <v>35.796999999999969</v>
      </c>
      <c r="F201" s="40">
        <f t="shared" si="63"/>
        <v>104</v>
      </c>
      <c r="G201" s="40">
        <f t="shared" si="64"/>
        <v>311.39999999999998</v>
      </c>
      <c r="H201" s="40">
        <v>311.39999999999998</v>
      </c>
      <c r="I201" s="40">
        <v>289.60000000000002</v>
      </c>
      <c r="J201" s="40">
        <v>282.8</v>
      </c>
      <c r="K201" s="40">
        <v>0</v>
      </c>
      <c r="L201" s="40">
        <v>304.3</v>
      </c>
      <c r="M201" s="40">
        <v>275.60300000000001</v>
      </c>
      <c r="N201" s="40">
        <v>0.88100000000000001</v>
      </c>
      <c r="O201" s="40">
        <v>24</v>
      </c>
      <c r="P201" s="40">
        <v>38</v>
      </c>
      <c r="Q201" s="40">
        <v>16</v>
      </c>
      <c r="R201" s="40">
        <v>0</v>
      </c>
      <c r="S201" s="40">
        <v>26</v>
      </c>
      <c r="U201" s="40">
        <f t="shared" si="65"/>
        <v>35.796999999999969</v>
      </c>
      <c r="V201" s="40">
        <f t="shared" si="66"/>
        <v>13.997000000000014</v>
      </c>
      <c r="W201" s="40">
        <f t="shared" si="67"/>
        <v>7.1970000000000027</v>
      </c>
      <c r="X201" s="40">
        <v>0</v>
      </c>
      <c r="Y201" s="40">
        <f>L201-$M201</f>
        <v>28.697000000000003</v>
      </c>
    </row>
    <row r="202" spans="1:25" ht="13" x14ac:dyDescent="0.15">
      <c r="A202" s="132">
        <v>37083</v>
      </c>
      <c r="C202" s="40" t="s">
        <v>11</v>
      </c>
      <c r="E202" s="40">
        <f t="shared" si="61"/>
        <v>81.752999999999986</v>
      </c>
      <c r="F202" s="40">
        <f t="shared" si="63"/>
        <v>130</v>
      </c>
      <c r="G202" s="40">
        <f t="shared" si="64"/>
        <v>361.8</v>
      </c>
      <c r="H202" s="40">
        <v>361.8</v>
      </c>
      <c r="I202" s="40">
        <v>298.7</v>
      </c>
      <c r="J202" s="40">
        <v>307.39999999999998</v>
      </c>
      <c r="K202" s="40">
        <v>0</v>
      </c>
      <c r="L202" s="40">
        <v>0</v>
      </c>
      <c r="M202" s="40">
        <v>280.04700000000003</v>
      </c>
      <c r="N202" s="40">
        <v>1.2230000000000001</v>
      </c>
      <c r="O202" s="40">
        <v>79</v>
      </c>
      <c r="P202" s="40">
        <v>34</v>
      </c>
      <c r="Q202" s="40">
        <v>17</v>
      </c>
      <c r="R202" s="40">
        <v>0</v>
      </c>
      <c r="S202" s="40">
        <v>0</v>
      </c>
      <c r="U202" s="40">
        <f t="shared" si="65"/>
        <v>81.752999999999986</v>
      </c>
      <c r="V202" s="40">
        <f t="shared" si="66"/>
        <v>18.652999999999963</v>
      </c>
      <c r="W202" s="40">
        <f t="shared" si="67"/>
        <v>27.352999999999952</v>
      </c>
      <c r="X202" s="40">
        <v>0</v>
      </c>
      <c r="Y202" s="40">
        <v>0</v>
      </c>
    </row>
    <row r="203" spans="1:25" ht="13" x14ac:dyDescent="0.15">
      <c r="A203" s="132">
        <v>37067</v>
      </c>
      <c r="C203" s="40" t="s">
        <v>11</v>
      </c>
      <c r="E203" s="40">
        <f t="shared" si="61"/>
        <v>60.398000000000025</v>
      </c>
      <c r="F203" s="40">
        <f t="shared" si="63"/>
        <v>83</v>
      </c>
      <c r="G203" s="40">
        <f t="shared" si="64"/>
        <v>338.1</v>
      </c>
      <c r="H203" s="40">
        <v>338.1</v>
      </c>
      <c r="I203" s="40">
        <v>297.39999999999998</v>
      </c>
      <c r="J203" s="40">
        <v>301.60000000000002</v>
      </c>
      <c r="K203" s="40">
        <v>0</v>
      </c>
      <c r="L203" s="40">
        <v>0</v>
      </c>
      <c r="M203" s="40">
        <v>277.702</v>
      </c>
      <c r="N203" s="40">
        <v>1.0489999999999999</v>
      </c>
      <c r="O203" s="40">
        <v>33</v>
      </c>
      <c r="P203" s="40">
        <v>32</v>
      </c>
      <c r="Q203" s="40">
        <v>18</v>
      </c>
      <c r="R203" s="40">
        <v>0</v>
      </c>
      <c r="S203" s="40">
        <v>0</v>
      </c>
      <c r="U203" s="40">
        <f t="shared" si="65"/>
        <v>60.398000000000025</v>
      </c>
      <c r="V203" s="40">
        <f t="shared" si="66"/>
        <v>19.697999999999979</v>
      </c>
      <c r="W203" s="40">
        <f t="shared" si="67"/>
        <v>23.898000000000025</v>
      </c>
      <c r="X203" s="40">
        <v>0</v>
      </c>
      <c r="Y203" s="40">
        <v>0</v>
      </c>
    </row>
    <row r="204" spans="1:25" ht="13" x14ac:dyDescent="0.15">
      <c r="A204" s="132">
        <v>36900</v>
      </c>
      <c r="C204" s="40" t="s">
        <v>11</v>
      </c>
      <c r="E204" s="40">
        <f t="shared" si="61"/>
        <v>40.629999999999995</v>
      </c>
      <c r="F204" s="40">
        <f t="shared" si="63"/>
        <v>90</v>
      </c>
      <c r="G204" s="40">
        <f t="shared" si="64"/>
        <v>303.7</v>
      </c>
      <c r="H204" s="40">
        <v>288</v>
      </c>
      <c r="I204" s="40">
        <v>303.7</v>
      </c>
      <c r="J204" s="40">
        <v>274.89999999999998</v>
      </c>
      <c r="K204" s="40">
        <v>0</v>
      </c>
      <c r="L204" s="40">
        <v>0</v>
      </c>
      <c r="M204" s="40">
        <v>263.07</v>
      </c>
      <c r="N204" s="40">
        <v>0.83899999999999997</v>
      </c>
      <c r="O204" s="40">
        <v>32</v>
      </c>
      <c r="P204" s="40">
        <v>40</v>
      </c>
      <c r="Q204" s="40">
        <v>18</v>
      </c>
      <c r="R204" s="40">
        <v>0</v>
      </c>
      <c r="S204" s="40">
        <v>0</v>
      </c>
      <c r="U204" s="40">
        <f t="shared" si="65"/>
        <v>24.930000000000007</v>
      </c>
      <c r="V204" s="40">
        <f t="shared" si="66"/>
        <v>40.629999999999995</v>
      </c>
      <c r="W204" s="40">
        <f t="shared" si="67"/>
        <v>11.829999999999984</v>
      </c>
      <c r="X204" s="40">
        <v>0</v>
      </c>
      <c r="Y204" s="40">
        <v>0</v>
      </c>
    </row>
    <row r="205" spans="1:25" ht="13" x14ac:dyDescent="0.15">
      <c r="A205" s="132">
        <v>36852</v>
      </c>
      <c r="C205" s="40" t="s">
        <v>11</v>
      </c>
      <c r="E205" s="40">
        <f t="shared" si="61"/>
        <v>80.180000000000007</v>
      </c>
      <c r="F205" s="40">
        <f t="shared" si="63"/>
        <v>166</v>
      </c>
      <c r="G205" s="40">
        <f t="shared" si="64"/>
        <v>346.5</v>
      </c>
      <c r="H205" s="40">
        <v>298.10000000000002</v>
      </c>
      <c r="I205" s="40">
        <v>346.5</v>
      </c>
      <c r="J205" s="40">
        <v>297.5</v>
      </c>
      <c r="K205" s="40">
        <v>0</v>
      </c>
      <c r="L205" s="40">
        <v>0</v>
      </c>
      <c r="M205" s="40">
        <v>266.32</v>
      </c>
      <c r="N205" s="40">
        <v>0.83899999999999997</v>
      </c>
      <c r="O205" s="40">
        <v>77</v>
      </c>
      <c r="P205" s="40">
        <v>72</v>
      </c>
      <c r="Q205" s="40">
        <v>17</v>
      </c>
      <c r="R205" s="40">
        <v>0</v>
      </c>
      <c r="S205" s="40">
        <v>0</v>
      </c>
      <c r="U205" s="40">
        <f t="shared" si="65"/>
        <v>31.78000000000003</v>
      </c>
      <c r="V205" s="40">
        <f t="shared" si="66"/>
        <v>80.180000000000007</v>
      </c>
      <c r="W205" s="40">
        <f t="shared" si="67"/>
        <v>31.180000000000007</v>
      </c>
      <c r="X205" s="40">
        <v>0</v>
      </c>
      <c r="Y205" s="40">
        <v>0</v>
      </c>
    </row>
    <row r="206" spans="1:25" ht="13" x14ac:dyDescent="0.15">
      <c r="A206" s="132">
        <v>36827</v>
      </c>
      <c r="C206" s="40" t="s">
        <v>11</v>
      </c>
      <c r="E206" s="40">
        <v>120</v>
      </c>
      <c r="F206" s="40">
        <f t="shared" si="63"/>
        <v>157</v>
      </c>
      <c r="G206" s="40">
        <f t="shared" si="64"/>
        <v>391.26</v>
      </c>
      <c r="H206" s="40">
        <v>302.3</v>
      </c>
      <c r="I206" s="40">
        <f>120+M206</f>
        <v>391.26</v>
      </c>
      <c r="J206" s="40">
        <v>300.5</v>
      </c>
      <c r="K206" s="40">
        <v>0</v>
      </c>
      <c r="L206" s="40">
        <v>0</v>
      </c>
      <c r="M206" s="40">
        <v>271.26</v>
      </c>
      <c r="N206" s="40">
        <v>0.41499999999999998</v>
      </c>
      <c r="O206" s="40">
        <v>70</v>
      </c>
      <c r="P206" s="40">
        <v>70</v>
      </c>
      <c r="Q206" s="40">
        <v>17</v>
      </c>
      <c r="R206" s="40">
        <v>0</v>
      </c>
      <c r="S206" s="40">
        <v>0</v>
      </c>
      <c r="U206" s="40">
        <f t="shared" si="65"/>
        <v>31.04000000000002</v>
      </c>
      <c r="V206" s="40">
        <f t="shared" si="66"/>
        <v>120</v>
      </c>
      <c r="W206" s="40">
        <f t="shared" si="67"/>
        <v>29.240000000000009</v>
      </c>
      <c r="X206" s="40">
        <v>0</v>
      </c>
      <c r="Y206" s="40">
        <v>0</v>
      </c>
    </row>
    <row r="207" spans="1:25" ht="13" x14ac:dyDescent="0.15">
      <c r="A207" s="132">
        <v>36779</v>
      </c>
      <c r="C207" s="40" t="s">
        <v>11</v>
      </c>
      <c r="E207" s="40">
        <f t="shared" ref="E207:E212" si="68">G207-M207</f>
        <v>29.972000000000037</v>
      </c>
      <c r="F207" s="40">
        <v>93</v>
      </c>
      <c r="G207" s="40">
        <v>304.8</v>
      </c>
      <c r="H207" s="40"/>
      <c r="I207" s="40"/>
      <c r="J207" s="40"/>
      <c r="M207" s="40">
        <v>274.82799999999997</v>
      </c>
      <c r="N207" s="40">
        <v>1.792</v>
      </c>
      <c r="O207" s="40"/>
      <c r="P207" s="40"/>
      <c r="Q207" s="40"/>
      <c r="T207" s="40" t="s">
        <v>229</v>
      </c>
      <c r="U207" s="40">
        <v>0</v>
      </c>
      <c r="V207" s="40">
        <v>0</v>
      </c>
      <c r="W207" s="40">
        <v>0</v>
      </c>
      <c r="X207" s="40">
        <v>0</v>
      </c>
      <c r="Y207" s="40">
        <v>0</v>
      </c>
    </row>
    <row r="208" spans="1:25" ht="13" x14ac:dyDescent="0.15">
      <c r="A208" s="132">
        <v>36746</v>
      </c>
      <c r="C208" s="40" t="s">
        <v>11</v>
      </c>
      <c r="E208" s="40">
        <f t="shared" si="68"/>
        <v>40.19</v>
      </c>
      <c r="F208" s="40">
        <f>SUM(O208:S208)</f>
        <v>108</v>
      </c>
      <c r="G208" s="40">
        <f>MAX(H208:J208)</f>
        <v>315.5</v>
      </c>
      <c r="H208" s="40">
        <v>315.5</v>
      </c>
      <c r="I208" s="40">
        <v>294.7</v>
      </c>
      <c r="J208" s="40">
        <v>286.7</v>
      </c>
      <c r="K208" s="40">
        <v>0</v>
      </c>
      <c r="L208" s="40">
        <v>0</v>
      </c>
      <c r="M208" s="40">
        <v>275.31</v>
      </c>
      <c r="N208" s="40">
        <v>0.71</v>
      </c>
      <c r="O208" s="40">
        <v>64</v>
      </c>
      <c r="P208" s="40">
        <v>28</v>
      </c>
      <c r="Q208" s="40">
        <v>16</v>
      </c>
      <c r="R208" s="40">
        <v>0</v>
      </c>
      <c r="S208" s="40">
        <v>0</v>
      </c>
      <c r="T208" s="40"/>
      <c r="U208" s="40">
        <f t="shared" ref="U208:W212" si="69">H208-$M208</f>
        <v>40.19</v>
      </c>
      <c r="V208" s="40">
        <f t="shared" si="69"/>
        <v>19.389999999999986</v>
      </c>
      <c r="W208" s="40">
        <f t="shared" si="69"/>
        <v>11.389999999999986</v>
      </c>
      <c r="X208" s="40">
        <v>0</v>
      </c>
      <c r="Y208" s="40">
        <v>0</v>
      </c>
    </row>
    <row r="209" spans="1:25" ht="13" x14ac:dyDescent="0.15">
      <c r="A209" s="132">
        <v>36731</v>
      </c>
      <c r="C209" s="40" t="s">
        <v>11</v>
      </c>
      <c r="E209" s="40">
        <f t="shared" si="68"/>
        <v>36.490000000000009</v>
      </c>
      <c r="F209" s="40">
        <f>SUM(O209:S209)</f>
        <v>123</v>
      </c>
      <c r="G209" s="40">
        <f>MAX(H209:J209)</f>
        <v>318</v>
      </c>
      <c r="H209" s="40">
        <v>318</v>
      </c>
      <c r="I209" s="40">
        <v>297.5</v>
      </c>
      <c r="J209" s="40">
        <v>299</v>
      </c>
      <c r="K209" s="40">
        <v>0</v>
      </c>
      <c r="L209" s="40">
        <v>0</v>
      </c>
      <c r="M209" s="40">
        <v>281.51</v>
      </c>
      <c r="N209" s="40">
        <v>0.93400000000000005</v>
      </c>
      <c r="O209" s="40">
        <v>62</v>
      </c>
      <c r="P209" s="40">
        <v>48</v>
      </c>
      <c r="Q209" s="40">
        <v>13</v>
      </c>
      <c r="R209" s="40">
        <v>0</v>
      </c>
      <c r="S209" s="40">
        <v>0</v>
      </c>
      <c r="U209" s="40">
        <f t="shared" si="69"/>
        <v>36.490000000000009</v>
      </c>
      <c r="V209" s="40">
        <f t="shared" si="69"/>
        <v>15.990000000000009</v>
      </c>
      <c r="W209" s="40">
        <f t="shared" si="69"/>
        <v>17.490000000000009</v>
      </c>
      <c r="X209" s="40">
        <v>0</v>
      </c>
      <c r="Y209" s="40">
        <v>0</v>
      </c>
    </row>
    <row r="210" spans="1:25" ht="13" x14ac:dyDescent="0.15">
      <c r="A210" s="132">
        <v>36715</v>
      </c>
      <c r="C210" s="40" t="s">
        <v>11</v>
      </c>
      <c r="E210" s="40">
        <f t="shared" si="68"/>
        <v>25.580000000000041</v>
      </c>
      <c r="F210" s="40">
        <f>SUM(O210:S210)</f>
        <v>73</v>
      </c>
      <c r="G210" s="40">
        <f>MAX(H210:J210)</f>
        <v>309.10000000000002</v>
      </c>
      <c r="H210" s="40">
        <v>309.10000000000002</v>
      </c>
      <c r="I210" s="40">
        <v>302.60000000000002</v>
      </c>
      <c r="J210" s="40">
        <v>300.39999999999998</v>
      </c>
      <c r="K210" s="40">
        <v>0</v>
      </c>
      <c r="L210" s="40">
        <v>0</v>
      </c>
      <c r="M210" s="40">
        <v>283.52</v>
      </c>
      <c r="N210" s="40">
        <v>0.63700000000000001</v>
      </c>
      <c r="O210" s="40">
        <v>37</v>
      </c>
      <c r="P210" s="40">
        <v>29</v>
      </c>
      <c r="Q210" s="40">
        <v>7</v>
      </c>
      <c r="R210" s="40">
        <v>0</v>
      </c>
      <c r="S210" s="40">
        <v>0</v>
      </c>
      <c r="U210" s="40">
        <f t="shared" si="69"/>
        <v>25.580000000000041</v>
      </c>
      <c r="V210" s="40">
        <f t="shared" si="69"/>
        <v>19.080000000000041</v>
      </c>
      <c r="W210" s="40">
        <f t="shared" si="69"/>
        <v>16.879999999999995</v>
      </c>
      <c r="X210" s="40">
        <v>0</v>
      </c>
      <c r="Y210" s="40">
        <v>0</v>
      </c>
    </row>
    <row r="211" spans="1:25" ht="13" x14ac:dyDescent="0.15">
      <c r="A211" s="132">
        <v>36699</v>
      </c>
      <c r="C211" s="40" t="s">
        <v>11</v>
      </c>
      <c r="E211" s="40">
        <f t="shared" si="68"/>
        <v>47.09899999999999</v>
      </c>
      <c r="F211" s="40">
        <f>SUM(O211:S211)</f>
        <v>92</v>
      </c>
      <c r="G211" s="40">
        <f>MAX(H211:J211)</f>
        <v>321.3</v>
      </c>
      <c r="H211" s="40">
        <v>314.8</v>
      </c>
      <c r="I211" s="40">
        <v>301.10000000000002</v>
      </c>
      <c r="J211" s="40">
        <v>321.3</v>
      </c>
      <c r="K211" s="40">
        <v>0</v>
      </c>
      <c r="L211" s="40">
        <v>0</v>
      </c>
      <c r="M211" s="40">
        <v>274.20100000000002</v>
      </c>
      <c r="N211" s="40">
        <v>0.52100000000000002</v>
      </c>
      <c r="O211" s="40">
        <v>45</v>
      </c>
      <c r="P211" s="40">
        <v>33</v>
      </c>
      <c r="Q211" s="40">
        <v>14</v>
      </c>
      <c r="R211" s="40">
        <v>0</v>
      </c>
      <c r="S211" s="40">
        <v>0</v>
      </c>
      <c r="U211" s="40">
        <f t="shared" si="69"/>
        <v>40.59899999999999</v>
      </c>
      <c r="V211" s="40">
        <f t="shared" si="69"/>
        <v>26.899000000000001</v>
      </c>
      <c r="W211" s="40">
        <f t="shared" si="69"/>
        <v>47.09899999999999</v>
      </c>
      <c r="X211" s="40">
        <v>0</v>
      </c>
      <c r="Y211" s="40">
        <v>0</v>
      </c>
    </row>
    <row r="212" spans="1:25" ht="13" x14ac:dyDescent="0.15">
      <c r="A212" s="132">
        <v>36683</v>
      </c>
      <c r="C212" s="40" t="s">
        <v>11</v>
      </c>
      <c r="E212" s="40">
        <f t="shared" si="68"/>
        <v>70.540999999999997</v>
      </c>
      <c r="F212" s="40">
        <f>SUM(O212:S212)</f>
        <v>165</v>
      </c>
      <c r="G212" s="40">
        <f>MAX(H212:J212)</f>
        <v>346.5</v>
      </c>
      <c r="H212" s="40">
        <v>346.5</v>
      </c>
      <c r="I212" s="40">
        <v>307.7</v>
      </c>
      <c r="J212" s="40">
        <v>327.39999999999998</v>
      </c>
      <c r="K212" s="40">
        <v>0</v>
      </c>
      <c r="L212" s="40">
        <v>0</v>
      </c>
      <c r="M212" s="40">
        <v>275.959</v>
      </c>
      <c r="N212" s="40">
        <v>0.85</v>
      </c>
      <c r="O212" s="40">
        <v>87</v>
      </c>
      <c r="P212" s="40">
        <v>53</v>
      </c>
      <c r="Q212" s="40">
        <v>25</v>
      </c>
      <c r="R212" s="40">
        <v>0</v>
      </c>
      <c r="S212" s="40">
        <v>0</v>
      </c>
      <c r="U212" s="40">
        <f t="shared" si="69"/>
        <v>70.540999999999997</v>
      </c>
      <c r="V212" s="40">
        <f t="shared" si="69"/>
        <v>31.740999999999985</v>
      </c>
      <c r="W212" s="40">
        <f t="shared" si="69"/>
        <v>51.440999999999974</v>
      </c>
      <c r="X212" s="40">
        <v>0</v>
      </c>
      <c r="Y212" s="40">
        <v>0</v>
      </c>
    </row>
    <row r="213" spans="1:25" ht="13" x14ac:dyDescent="0.15">
      <c r="A213" s="13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63B92-3FB5-9548-8771-CF55ECCB4BF6}">
  <sheetPr>
    <outlinePr summaryBelow="0" summaryRight="0"/>
  </sheetPr>
  <dimension ref="A1:N60"/>
  <sheetViews>
    <sheetView workbookViewId="0">
      <pane ySplit="1" topLeftCell="A2" activePane="bottomLeft" state="frozen"/>
      <selection pane="bottomLeft"/>
    </sheetView>
  </sheetViews>
  <sheetFormatPr baseColWidth="10" defaultColWidth="12.6640625" defaultRowHeight="15.75" customHeight="1" x14ac:dyDescent="0.15"/>
  <cols>
    <col min="1" max="1" width="8.5" style="32" customWidth="1"/>
    <col min="2" max="2" width="4" style="32" customWidth="1"/>
    <col min="3" max="16384" width="12.6640625" style="32"/>
  </cols>
  <sheetData>
    <row r="1" spans="1:14" ht="15" x14ac:dyDescent="0.2">
      <c r="A1" s="120" t="s">
        <v>13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14</v>
      </c>
      <c r="H1" s="35" t="s">
        <v>7</v>
      </c>
      <c r="I1" s="35" t="s">
        <v>8</v>
      </c>
      <c r="J1" s="35" t="s">
        <v>9</v>
      </c>
      <c r="K1" s="120"/>
      <c r="L1" s="35"/>
      <c r="M1" s="35"/>
      <c r="N1" s="35"/>
    </row>
    <row r="2" spans="1:14" ht="15.75" customHeight="1" x14ac:dyDescent="0.15">
      <c r="A2" s="132">
        <v>44713</v>
      </c>
      <c r="C2" s="40" t="s">
        <v>11</v>
      </c>
      <c r="D2" s="40"/>
      <c r="E2" s="40">
        <f>G2-H2</f>
        <v>37.979000000000042</v>
      </c>
      <c r="F2" s="40">
        <v>43</v>
      </c>
      <c r="G2" s="40">
        <v>327.10000000000002</v>
      </c>
      <c r="H2" s="40">
        <v>289.12099999999998</v>
      </c>
      <c r="I2" s="40">
        <v>1.2969999999999999</v>
      </c>
      <c r="J2" s="40"/>
    </row>
    <row r="3" spans="1:14" ht="15.75" customHeight="1" x14ac:dyDescent="0.15">
      <c r="A3" s="132">
        <v>44626</v>
      </c>
      <c r="C3" s="40" t="s">
        <v>11</v>
      </c>
      <c r="D3" s="40"/>
      <c r="E3" s="40">
        <v>120</v>
      </c>
      <c r="F3" s="40">
        <v>58</v>
      </c>
      <c r="G3" s="40">
        <f>120+H3</f>
        <v>410.74700000000001</v>
      </c>
      <c r="H3" s="40">
        <v>290.74700000000001</v>
      </c>
      <c r="I3" s="40">
        <v>1.2989999999999999</v>
      </c>
      <c r="J3" s="40"/>
    </row>
    <row r="4" spans="1:14" ht="15.75" customHeight="1" x14ac:dyDescent="0.15">
      <c r="A4" s="132">
        <v>44546</v>
      </c>
      <c r="C4" s="40" t="s">
        <v>11</v>
      </c>
      <c r="D4" s="40"/>
      <c r="E4" s="40">
        <v>120</v>
      </c>
      <c r="F4" s="40">
        <v>105</v>
      </c>
      <c r="G4" s="40">
        <f>120+H4</f>
        <v>409.32</v>
      </c>
      <c r="H4" s="40">
        <v>289.32</v>
      </c>
      <c r="I4" s="40">
        <v>0.92900000000000005</v>
      </c>
    </row>
    <row r="5" spans="1:14" ht="15.75" customHeight="1" x14ac:dyDescent="0.15">
      <c r="A5" s="132">
        <v>44386</v>
      </c>
      <c r="C5" s="40" t="s">
        <v>11</v>
      </c>
      <c r="D5" s="40"/>
      <c r="E5" s="40">
        <f t="shared" ref="E5:E14" si="0">G5-H5</f>
        <v>32.367000000000019</v>
      </c>
      <c r="F5" s="40">
        <v>26</v>
      </c>
      <c r="G5" s="40">
        <v>325.5</v>
      </c>
      <c r="H5" s="40">
        <v>293.13299999999998</v>
      </c>
      <c r="I5" s="40">
        <v>1.095</v>
      </c>
    </row>
    <row r="6" spans="1:14" ht="15.75" customHeight="1" x14ac:dyDescent="0.15">
      <c r="A6" s="132">
        <v>44377</v>
      </c>
      <c r="C6" s="40" t="s">
        <v>11</v>
      </c>
      <c r="D6" s="40" t="s">
        <v>29</v>
      </c>
      <c r="E6" s="40">
        <f t="shared" si="0"/>
        <v>59.674000000000035</v>
      </c>
      <c r="F6" s="40">
        <v>20</v>
      </c>
      <c r="G6" s="40">
        <v>351.6</v>
      </c>
      <c r="H6" s="40">
        <v>291.92599999999999</v>
      </c>
      <c r="I6" s="40">
        <v>0.73199999999999998</v>
      </c>
    </row>
    <row r="7" spans="1:14" ht="15.75" customHeight="1" x14ac:dyDescent="0.15">
      <c r="A7" s="132">
        <v>44265</v>
      </c>
      <c r="C7" s="40" t="s">
        <v>11</v>
      </c>
      <c r="D7" s="40"/>
      <c r="E7" s="40">
        <f t="shared" si="0"/>
        <v>19.479999999999961</v>
      </c>
      <c r="F7" s="40">
        <v>21</v>
      </c>
      <c r="G7" s="40">
        <v>310.89999999999998</v>
      </c>
      <c r="H7" s="40">
        <v>291.42</v>
      </c>
      <c r="I7" s="40">
        <v>0.873</v>
      </c>
    </row>
    <row r="8" spans="1:14" ht="15.75" customHeight="1" x14ac:dyDescent="0.15">
      <c r="A8" s="132">
        <v>44137</v>
      </c>
      <c r="C8" s="40" t="s">
        <v>11</v>
      </c>
      <c r="D8" s="40" t="s">
        <v>29</v>
      </c>
      <c r="E8" s="40">
        <f t="shared" si="0"/>
        <v>19.382999999999981</v>
      </c>
      <c r="F8" s="40">
        <v>15</v>
      </c>
      <c r="G8" s="40">
        <v>307.7</v>
      </c>
      <c r="H8" s="40">
        <v>288.31700000000001</v>
      </c>
      <c r="I8" s="40">
        <v>0.75900000000000001</v>
      </c>
    </row>
    <row r="9" spans="1:14" ht="15.75" customHeight="1" x14ac:dyDescent="0.15">
      <c r="A9" s="132">
        <v>44041</v>
      </c>
      <c r="C9" s="40" t="s">
        <v>11</v>
      </c>
      <c r="D9" s="40" t="s">
        <v>29</v>
      </c>
      <c r="E9" s="40">
        <f t="shared" si="0"/>
        <v>89.706999999999994</v>
      </c>
      <c r="F9" s="40">
        <v>19</v>
      </c>
      <c r="G9" s="40">
        <v>377.7</v>
      </c>
      <c r="H9" s="40">
        <v>287.99299999999999</v>
      </c>
      <c r="I9" s="40">
        <v>0.69599999999999995</v>
      </c>
    </row>
    <row r="10" spans="1:14" ht="15.75" customHeight="1" x14ac:dyDescent="0.15">
      <c r="A10" s="132">
        <v>43945</v>
      </c>
      <c r="C10" s="40" t="s">
        <v>11</v>
      </c>
      <c r="E10" s="40">
        <f t="shared" si="0"/>
        <v>19.62700000000001</v>
      </c>
      <c r="F10" s="40">
        <v>42</v>
      </c>
      <c r="G10" s="40">
        <v>312.8</v>
      </c>
      <c r="H10" s="40">
        <v>293.173</v>
      </c>
      <c r="I10" s="40">
        <v>1.0169999999999999</v>
      </c>
    </row>
    <row r="11" spans="1:14" ht="15.75" customHeight="1" x14ac:dyDescent="0.15">
      <c r="A11" s="132">
        <v>43801</v>
      </c>
      <c r="C11" s="40" t="s">
        <v>11</v>
      </c>
      <c r="E11" s="40">
        <f t="shared" si="0"/>
        <v>24.613</v>
      </c>
      <c r="F11" s="40">
        <v>54</v>
      </c>
      <c r="G11" s="40">
        <v>318.2</v>
      </c>
      <c r="H11" s="40">
        <v>293.58699999999999</v>
      </c>
      <c r="I11" s="40">
        <v>1.028</v>
      </c>
    </row>
    <row r="12" spans="1:14" ht="15.75" customHeight="1" x14ac:dyDescent="0.15">
      <c r="A12" s="132">
        <v>43721</v>
      </c>
      <c r="C12" s="40" t="s">
        <v>11</v>
      </c>
      <c r="E12" s="40">
        <f t="shared" si="0"/>
        <v>12.88900000000001</v>
      </c>
      <c r="F12" s="40">
        <v>8</v>
      </c>
      <c r="G12" s="40">
        <v>311</v>
      </c>
      <c r="H12" s="40">
        <v>298.11099999999999</v>
      </c>
      <c r="I12" s="40">
        <v>0.58440000000000003</v>
      </c>
    </row>
    <row r="13" spans="1:14" ht="15.75" customHeight="1" x14ac:dyDescent="0.15">
      <c r="A13" s="132">
        <v>43618</v>
      </c>
      <c r="C13" s="40" t="s">
        <v>11</v>
      </c>
      <c r="E13" s="40">
        <f t="shared" si="0"/>
        <v>55.853000000000009</v>
      </c>
      <c r="F13" s="40">
        <v>28</v>
      </c>
      <c r="G13" s="40">
        <v>345.5</v>
      </c>
      <c r="H13" s="40">
        <v>289.64699999999999</v>
      </c>
      <c r="I13" s="40">
        <v>0.68400000000000005</v>
      </c>
    </row>
    <row r="14" spans="1:14" ht="15.75" customHeight="1" x14ac:dyDescent="0.15">
      <c r="A14" s="132">
        <v>43321</v>
      </c>
      <c r="C14" s="40" t="s">
        <v>11</v>
      </c>
      <c r="E14" s="40">
        <f t="shared" si="0"/>
        <v>89.97199999999998</v>
      </c>
      <c r="F14" s="40">
        <v>18</v>
      </c>
      <c r="G14" s="40">
        <v>382.2</v>
      </c>
      <c r="H14" s="40">
        <v>292.22800000000001</v>
      </c>
      <c r="I14" s="40">
        <v>0.92800000000000005</v>
      </c>
    </row>
    <row r="15" spans="1:14" ht="15.75" customHeight="1" x14ac:dyDescent="0.15">
      <c r="A15" s="132">
        <v>43241</v>
      </c>
      <c r="C15" s="40" t="s">
        <v>37</v>
      </c>
      <c r="D15" s="40" t="s">
        <v>37</v>
      </c>
      <c r="E15" s="40">
        <v>0</v>
      </c>
      <c r="F15" s="40">
        <v>0</v>
      </c>
      <c r="G15" s="40"/>
      <c r="H15" s="40"/>
      <c r="I15" s="40"/>
    </row>
    <row r="16" spans="1:14" ht="15.75" customHeight="1" x14ac:dyDescent="0.15">
      <c r="A16" s="132">
        <v>43097</v>
      </c>
      <c r="C16" s="40" t="s">
        <v>11</v>
      </c>
      <c r="E16" s="40">
        <f>G16-H16</f>
        <v>34.137999999999977</v>
      </c>
      <c r="F16" s="40">
        <v>45</v>
      </c>
      <c r="G16" s="40">
        <v>328.4</v>
      </c>
      <c r="H16" s="40">
        <v>294.262</v>
      </c>
      <c r="I16" s="40">
        <v>0.96699999999999997</v>
      </c>
      <c r="J16" s="40"/>
    </row>
    <row r="17" spans="1:10" ht="15.75" customHeight="1" x14ac:dyDescent="0.15">
      <c r="A17" s="132">
        <v>42985</v>
      </c>
      <c r="C17" s="40" t="s">
        <v>11</v>
      </c>
      <c r="E17" s="40">
        <f>G17-H17</f>
        <v>17.605999999999995</v>
      </c>
      <c r="F17" s="40">
        <v>20</v>
      </c>
      <c r="G17" s="40">
        <v>309.8</v>
      </c>
      <c r="H17" s="40">
        <v>292.19400000000002</v>
      </c>
      <c r="I17" s="40">
        <v>0.94899999999999995</v>
      </c>
      <c r="J17" s="40"/>
    </row>
    <row r="18" spans="1:10" ht="15.75" customHeight="1" x14ac:dyDescent="0.15">
      <c r="A18" s="132">
        <v>42895</v>
      </c>
      <c r="C18" s="40" t="s">
        <v>11</v>
      </c>
      <c r="E18" s="40">
        <f>G18-H18</f>
        <v>39.657000000000039</v>
      </c>
      <c r="F18" s="40">
        <v>68</v>
      </c>
      <c r="G18" s="40">
        <v>325.60000000000002</v>
      </c>
      <c r="H18" s="40">
        <v>285.94299999999998</v>
      </c>
      <c r="I18" s="40">
        <v>1.27</v>
      </c>
      <c r="J18" s="40"/>
    </row>
    <row r="19" spans="1:10" ht="15.75" customHeight="1" x14ac:dyDescent="0.15">
      <c r="A19" s="132">
        <v>42713</v>
      </c>
      <c r="C19" s="40" t="s">
        <v>11</v>
      </c>
      <c r="E19" s="40">
        <f>G19-H19</f>
        <v>41.343999999999994</v>
      </c>
      <c r="F19" s="40">
        <v>16</v>
      </c>
      <c r="G19" s="40">
        <v>332.8</v>
      </c>
      <c r="H19" s="40">
        <v>291.45600000000002</v>
      </c>
      <c r="I19" s="40">
        <v>1.7430000000000001</v>
      </c>
    </row>
    <row r="20" spans="1:10" ht="15.75" customHeight="1" x14ac:dyDescent="0.15">
      <c r="A20" s="132">
        <v>42633</v>
      </c>
      <c r="C20" s="40" t="s">
        <v>37</v>
      </c>
      <c r="D20" s="40" t="s">
        <v>37</v>
      </c>
      <c r="E20" s="40">
        <v>0</v>
      </c>
      <c r="F20" s="40">
        <v>0</v>
      </c>
      <c r="G20" s="40"/>
      <c r="H20" s="40"/>
      <c r="I20" s="40"/>
    </row>
    <row r="21" spans="1:10" ht="15.75" customHeight="1" x14ac:dyDescent="0.15">
      <c r="A21" s="132">
        <v>42297</v>
      </c>
      <c r="C21" s="40" t="s">
        <v>11</v>
      </c>
      <c r="E21" s="40">
        <f t="shared" ref="E21:E29" si="1">G21-H21</f>
        <v>34.067999999999984</v>
      </c>
      <c r="F21" s="40">
        <v>101</v>
      </c>
      <c r="G21" s="40">
        <v>328.4</v>
      </c>
      <c r="H21" s="40">
        <v>294.33199999999999</v>
      </c>
      <c r="I21" s="40">
        <v>1.23</v>
      </c>
    </row>
    <row r="22" spans="1:10" ht="15.75" customHeight="1" x14ac:dyDescent="0.15">
      <c r="A22" s="132">
        <v>42274</v>
      </c>
      <c r="C22" s="40" t="s">
        <v>11</v>
      </c>
      <c r="E22" s="40">
        <f t="shared" si="1"/>
        <v>15.903999999999996</v>
      </c>
      <c r="F22" s="40">
        <v>39</v>
      </c>
      <c r="G22" s="40">
        <v>308.60000000000002</v>
      </c>
      <c r="H22" s="40">
        <v>292.69600000000003</v>
      </c>
      <c r="I22" s="40">
        <v>0.79400000000000004</v>
      </c>
      <c r="J22" s="40"/>
    </row>
    <row r="23" spans="1:10" ht="15.75" customHeight="1" x14ac:dyDescent="0.15">
      <c r="A23" s="132">
        <v>42233</v>
      </c>
      <c r="C23" s="40" t="s">
        <v>11</v>
      </c>
      <c r="E23" s="40">
        <f t="shared" si="1"/>
        <v>52.185000000000002</v>
      </c>
      <c r="F23" s="40">
        <v>120</v>
      </c>
      <c r="G23" s="40">
        <v>346.1</v>
      </c>
      <c r="H23" s="40">
        <v>293.91500000000002</v>
      </c>
      <c r="I23" s="40">
        <v>1.0049999999999999</v>
      </c>
      <c r="J23" s="40"/>
    </row>
    <row r="24" spans="1:10" ht="15.75" customHeight="1" x14ac:dyDescent="0.15">
      <c r="A24" s="132">
        <v>42146</v>
      </c>
      <c r="C24" s="40" t="s">
        <v>11</v>
      </c>
      <c r="E24" s="40">
        <f t="shared" si="1"/>
        <v>48.537000000000035</v>
      </c>
      <c r="F24" s="40">
        <v>27</v>
      </c>
      <c r="G24" s="40">
        <v>341.8</v>
      </c>
      <c r="H24" s="40">
        <v>293.26299999999998</v>
      </c>
      <c r="I24" s="40">
        <v>1.2789999999999999</v>
      </c>
    </row>
    <row r="25" spans="1:10" ht="15.75" customHeight="1" x14ac:dyDescent="0.15">
      <c r="A25" s="132">
        <v>41858</v>
      </c>
      <c r="C25" s="40" t="s">
        <v>11</v>
      </c>
      <c r="D25" s="40" t="s">
        <v>29</v>
      </c>
      <c r="E25" s="40">
        <f t="shared" si="1"/>
        <v>16.208000000000027</v>
      </c>
      <c r="F25" s="40">
        <v>12</v>
      </c>
      <c r="G25" s="40">
        <v>307.10000000000002</v>
      </c>
      <c r="H25" s="40">
        <v>290.892</v>
      </c>
      <c r="I25" s="40">
        <v>0.46200000000000002</v>
      </c>
    </row>
    <row r="26" spans="1:10" ht="15.75" customHeight="1" x14ac:dyDescent="0.15">
      <c r="A26" s="132">
        <v>41801</v>
      </c>
      <c r="C26" s="40" t="s">
        <v>11</v>
      </c>
      <c r="D26" s="40"/>
      <c r="E26" s="40">
        <f t="shared" si="1"/>
        <v>20.160000000000025</v>
      </c>
      <c r="F26" s="40">
        <v>11</v>
      </c>
      <c r="G26" s="40">
        <v>313.5</v>
      </c>
      <c r="H26" s="40">
        <v>293.33999999999997</v>
      </c>
      <c r="I26" s="40">
        <v>0.94899999999999995</v>
      </c>
    </row>
    <row r="27" spans="1:10" ht="15.75" customHeight="1" x14ac:dyDescent="0.15">
      <c r="A27" s="132">
        <v>41602</v>
      </c>
      <c r="C27" s="40" t="s">
        <v>11</v>
      </c>
      <c r="E27" s="40">
        <f t="shared" si="1"/>
        <v>34.388999999999953</v>
      </c>
      <c r="F27" s="40">
        <v>62</v>
      </c>
      <c r="G27" s="40">
        <v>322.39999999999998</v>
      </c>
      <c r="H27" s="40">
        <v>288.01100000000002</v>
      </c>
      <c r="I27" s="40">
        <v>0.63700000000000001</v>
      </c>
    </row>
    <row r="28" spans="1:10" ht="15.75" customHeight="1" x14ac:dyDescent="0.15">
      <c r="A28" s="132">
        <v>41506</v>
      </c>
      <c r="C28" s="40" t="s">
        <v>11</v>
      </c>
      <c r="E28" s="40">
        <f t="shared" si="1"/>
        <v>36.581000000000017</v>
      </c>
      <c r="F28" s="40">
        <v>54</v>
      </c>
      <c r="G28" s="40">
        <v>330.5</v>
      </c>
      <c r="H28" s="40">
        <v>293.91899999999998</v>
      </c>
      <c r="I28" s="40">
        <v>0.98299999999999998</v>
      </c>
    </row>
    <row r="29" spans="1:10" ht="15.75" customHeight="1" x14ac:dyDescent="0.15">
      <c r="A29" s="132">
        <v>41385</v>
      </c>
      <c r="C29" s="40" t="s">
        <v>11</v>
      </c>
      <c r="E29" s="40">
        <f t="shared" si="1"/>
        <v>42.595000000000027</v>
      </c>
      <c r="F29" s="40">
        <v>65</v>
      </c>
      <c r="G29" s="40">
        <v>339.5</v>
      </c>
      <c r="H29" s="40">
        <v>296.90499999999997</v>
      </c>
      <c r="I29" s="40">
        <v>1.5820000000000001</v>
      </c>
      <c r="J29" s="40"/>
    </row>
    <row r="30" spans="1:10" ht="15.75" customHeight="1" x14ac:dyDescent="0.15">
      <c r="A30" s="132">
        <v>41250</v>
      </c>
      <c r="C30" s="40" t="s">
        <v>11</v>
      </c>
      <c r="E30" s="40">
        <v>120</v>
      </c>
      <c r="F30" s="40">
        <v>116</v>
      </c>
      <c r="G30" s="40">
        <f>120+H30</f>
        <v>406.983</v>
      </c>
      <c r="H30" s="40">
        <v>286.983</v>
      </c>
      <c r="I30" s="40">
        <v>1.19</v>
      </c>
    </row>
    <row r="31" spans="1:10" ht="15.75" customHeight="1" x14ac:dyDescent="0.15">
      <c r="A31" s="132">
        <v>41234</v>
      </c>
      <c r="C31" s="40" t="s">
        <v>11</v>
      </c>
      <c r="E31" s="40">
        <v>120</v>
      </c>
      <c r="F31" s="40">
        <v>149</v>
      </c>
      <c r="G31" s="40">
        <f>120+H31</f>
        <v>399.37700000000001</v>
      </c>
      <c r="H31" s="40">
        <v>279.37700000000001</v>
      </c>
      <c r="I31" s="40">
        <v>0.63100000000000001</v>
      </c>
    </row>
    <row r="32" spans="1:10" ht="15.75" customHeight="1" x14ac:dyDescent="0.15">
      <c r="A32" s="132">
        <v>41209</v>
      </c>
      <c r="C32" s="40" t="s">
        <v>11</v>
      </c>
      <c r="D32" s="40" t="s">
        <v>29</v>
      </c>
      <c r="E32" s="40">
        <v>120</v>
      </c>
      <c r="F32" s="40">
        <v>87</v>
      </c>
      <c r="G32" s="40">
        <f>120+H32</f>
        <v>407.18099999999998</v>
      </c>
      <c r="H32" s="40">
        <v>287.18099999999998</v>
      </c>
      <c r="I32" s="40">
        <v>0.71499999999999997</v>
      </c>
    </row>
    <row r="33" spans="1:10" ht="15.75" customHeight="1" x14ac:dyDescent="0.15">
      <c r="A33" s="132">
        <v>41193</v>
      </c>
      <c r="C33" s="40" t="s">
        <v>11</v>
      </c>
      <c r="D33" s="40"/>
      <c r="E33" s="40">
        <v>120</v>
      </c>
      <c r="F33" s="40">
        <v>96</v>
      </c>
      <c r="G33" s="40">
        <f>120+H33</f>
        <v>416.30599999999998</v>
      </c>
      <c r="H33" s="40">
        <v>296.30599999999998</v>
      </c>
      <c r="I33" s="40">
        <v>1.103</v>
      </c>
    </row>
    <row r="34" spans="1:10" ht="15.75" customHeight="1" x14ac:dyDescent="0.15">
      <c r="A34" s="132">
        <v>41097</v>
      </c>
      <c r="C34" s="40" t="s">
        <v>11</v>
      </c>
      <c r="E34" s="40">
        <f t="shared" ref="E34:E40" si="2">G34-H34</f>
        <v>69.168000000000006</v>
      </c>
      <c r="F34" s="40">
        <v>35</v>
      </c>
      <c r="G34" s="40">
        <v>355.5</v>
      </c>
      <c r="H34" s="40">
        <v>286.33199999999999</v>
      </c>
      <c r="I34" s="40">
        <v>0.88900000000000001</v>
      </c>
    </row>
    <row r="35" spans="1:10" ht="15.75" customHeight="1" x14ac:dyDescent="0.15">
      <c r="A35" s="132">
        <v>41065</v>
      </c>
      <c r="C35" s="40" t="s">
        <v>11</v>
      </c>
      <c r="D35" s="40" t="s">
        <v>29</v>
      </c>
      <c r="E35" s="40">
        <f t="shared" si="2"/>
        <v>53.927000000000021</v>
      </c>
      <c r="F35" s="40">
        <v>9</v>
      </c>
      <c r="G35" s="40">
        <v>330</v>
      </c>
      <c r="H35" s="40">
        <v>276.07299999999998</v>
      </c>
      <c r="I35" s="40">
        <v>0.85699999999999998</v>
      </c>
    </row>
    <row r="36" spans="1:10" ht="15.75" customHeight="1" x14ac:dyDescent="0.15">
      <c r="A36" s="132">
        <v>41026</v>
      </c>
      <c r="C36" s="40" t="s">
        <v>11</v>
      </c>
      <c r="E36" s="40">
        <f t="shared" si="2"/>
        <v>69.183999999999969</v>
      </c>
      <c r="F36" s="40">
        <v>15</v>
      </c>
      <c r="G36" s="40">
        <v>363.2</v>
      </c>
      <c r="H36" s="40">
        <v>294.01600000000002</v>
      </c>
      <c r="I36" s="40">
        <v>0.83199999999999996</v>
      </c>
    </row>
    <row r="37" spans="1:10" ht="15.75" customHeight="1" x14ac:dyDescent="0.15">
      <c r="A37" s="132">
        <v>40930</v>
      </c>
      <c r="C37" s="40" t="s">
        <v>11</v>
      </c>
      <c r="E37" s="40">
        <f t="shared" si="2"/>
        <v>39.528999999999996</v>
      </c>
      <c r="F37" s="40">
        <v>13</v>
      </c>
      <c r="G37" s="40">
        <v>332.4</v>
      </c>
      <c r="H37" s="40">
        <v>292.87099999999998</v>
      </c>
      <c r="I37" s="40">
        <v>1.2350000000000001</v>
      </c>
    </row>
    <row r="38" spans="1:10" ht="15.75" customHeight="1" x14ac:dyDescent="0.15">
      <c r="A38" s="132">
        <v>40841</v>
      </c>
      <c r="C38" s="40" t="s">
        <v>11</v>
      </c>
      <c r="E38" s="40">
        <f t="shared" si="2"/>
        <v>70.013000000000034</v>
      </c>
      <c r="F38" s="40">
        <v>16</v>
      </c>
      <c r="G38" s="40">
        <v>361.6</v>
      </c>
      <c r="H38" s="40">
        <v>291.58699999999999</v>
      </c>
      <c r="I38" s="40">
        <v>0.74399999999999999</v>
      </c>
    </row>
    <row r="39" spans="1:10" ht="15.75" customHeight="1" x14ac:dyDescent="0.15">
      <c r="A39" s="132">
        <v>40738</v>
      </c>
      <c r="C39" s="40" t="s">
        <v>11</v>
      </c>
      <c r="E39" s="40">
        <f t="shared" si="2"/>
        <v>120</v>
      </c>
      <c r="F39" s="40">
        <v>34</v>
      </c>
      <c r="G39" s="40">
        <f>120+H39</f>
        <v>411.71300000000002</v>
      </c>
      <c r="H39" s="40">
        <v>291.71300000000002</v>
      </c>
      <c r="I39" s="40">
        <v>0.84799999999999998</v>
      </c>
    </row>
    <row r="40" spans="1:10" ht="15.75" customHeight="1" x14ac:dyDescent="0.15">
      <c r="A40" s="132">
        <v>40642</v>
      </c>
      <c r="C40" s="40" t="s">
        <v>11</v>
      </c>
      <c r="D40" s="40" t="s">
        <v>29</v>
      </c>
      <c r="E40" s="40">
        <f t="shared" si="2"/>
        <v>14.898000000000025</v>
      </c>
      <c r="F40" s="40">
        <v>16</v>
      </c>
      <c r="G40" s="40">
        <v>307.8</v>
      </c>
      <c r="H40" s="40">
        <v>292.90199999999999</v>
      </c>
      <c r="I40" s="40">
        <v>0.82099999999999995</v>
      </c>
    </row>
    <row r="41" spans="1:10" ht="15.75" customHeight="1" x14ac:dyDescent="0.15">
      <c r="A41" s="132">
        <v>40546</v>
      </c>
      <c r="C41" s="40" t="s">
        <v>11</v>
      </c>
      <c r="E41" s="40">
        <v>120</v>
      </c>
      <c r="F41" s="40">
        <v>90</v>
      </c>
      <c r="G41" s="40">
        <f>120+H41</f>
        <v>416.13</v>
      </c>
      <c r="H41" s="40">
        <v>296.13</v>
      </c>
      <c r="I41" s="40">
        <v>1.139</v>
      </c>
      <c r="J41" s="40"/>
    </row>
    <row r="42" spans="1:10" ht="15.75" customHeight="1" x14ac:dyDescent="0.15">
      <c r="A42" s="132">
        <v>40505</v>
      </c>
      <c r="C42" s="40" t="s">
        <v>11</v>
      </c>
      <c r="D42" s="40" t="s">
        <v>11</v>
      </c>
      <c r="E42" s="40">
        <v>120</v>
      </c>
      <c r="F42" s="40">
        <v>26</v>
      </c>
      <c r="G42" s="40">
        <f>120+H42</f>
        <v>399.58300000000003</v>
      </c>
      <c r="H42" s="40">
        <v>279.58300000000003</v>
      </c>
      <c r="I42" s="40">
        <v>1.036</v>
      </c>
    </row>
    <row r="43" spans="1:10" ht="15.75" customHeight="1" x14ac:dyDescent="0.15">
      <c r="A43" s="132">
        <v>40466</v>
      </c>
      <c r="C43" s="40" t="s">
        <v>11</v>
      </c>
      <c r="D43" s="40" t="s">
        <v>29</v>
      </c>
      <c r="E43" s="40">
        <f>G43-H43</f>
        <v>54.091999999999985</v>
      </c>
      <c r="F43" s="40">
        <v>16</v>
      </c>
      <c r="G43" s="40">
        <v>346.3</v>
      </c>
      <c r="H43" s="40">
        <v>292.20800000000003</v>
      </c>
      <c r="I43" s="40">
        <v>1.1539999999999999</v>
      </c>
    </row>
    <row r="44" spans="1:10" ht="15.75" customHeight="1" x14ac:dyDescent="0.15">
      <c r="A44" s="132">
        <v>40441</v>
      </c>
      <c r="C44" s="40" t="s">
        <v>37</v>
      </c>
      <c r="D44" s="40" t="s">
        <v>37</v>
      </c>
      <c r="E44" s="40">
        <v>0</v>
      </c>
      <c r="F44" s="40">
        <v>0</v>
      </c>
      <c r="G44" s="40"/>
      <c r="H44" s="40"/>
      <c r="I44" s="40"/>
    </row>
    <row r="45" spans="1:10" ht="15.75" customHeight="1" x14ac:dyDescent="0.15">
      <c r="A45" s="132">
        <v>40322</v>
      </c>
      <c r="C45" s="40" t="s">
        <v>11</v>
      </c>
      <c r="D45" s="40" t="s">
        <v>29</v>
      </c>
      <c r="E45" s="40">
        <f>G45-H45</f>
        <v>32.956999999999994</v>
      </c>
      <c r="F45" s="40">
        <v>9</v>
      </c>
      <c r="G45" s="40">
        <v>323</v>
      </c>
      <c r="H45" s="40">
        <v>290.04300000000001</v>
      </c>
      <c r="I45" s="40">
        <v>0.67500000000000004</v>
      </c>
    </row>
    <row r="46" spans="1:10" ht="15.75" customHeight="1" x14ac:dyDescent="0.15">
      <c r="A46" s="132">
        <v>40137</v>
      </c>
      <c r="C46" s="40" t="s">
        <v>11</v>
      </c>
      <c r="D46" s="40" t="s">
        <v>11</v>
      </c>
      <c r="E46" s="40">
        <f>G46-H46</f>
        <v>11.720000000000027</v>
      </c>
      <c r="F46" s="40">
        <v>8</v>
      </c>
      <c r="G46" s="40">
        <v>281.3</v>
      </c>
      <c r="H46" s="40">
        <v>269.58</v>
      </c>
      <c r="I46" s="40">
        <v>1.3049999999999999</v>
      </c>
    </row>
    <row r="47" spans="1:10" ht="15.75" customHeight="1" x14ac:dyDescent="0.15">
      <c r="A47" s="132">
        <v>39657</v>
      </c>
      <c r="C47" s="40" t="s">
        <v>11</v>
      </c>
      <c r="E47" s="40">
        <f>G47-H47</f>
        <v>30.753999999999962</v>
      </c>
      <c r="F47" s="40">
        <v>29</v>
      </c>
      <c r="G47" s="40">
        <v>323.2</v>
      </c>
      <c r="H47" s="40">
        <v>292.44600000000003</v>
      </c>
      <c r="I47" s="40">
        <v>0.74199999999999999</v>
      </c>
      <c r="J47" s="40"/>
    </row>
    <row r="48" spans="1:10" ht="15.75" customHeight="1" x14ac:dyDescent="0.15">
      <c r="A48" s="132">
        <v>39282</v>
      </c>
      <c r="C48" s="40" t="s">
        <v>37</v>
      </c>
      <c r="D48" s="40" t="s">
        <v>37</v>
      </c>
      <c r="E48" s="40">
        <v>0</v>
      </c>
      <c r="F48" s="40">
        <v>0</v>
      </c>
    </row>
    <row r="49" spans="1:9" ht="15.75" customHeight="1" x14ac:dyDescent="0.15">
      <c r="A49" s="132">
        <v>38121</v>
      </c>
      <c r="C49" s="40" t="s">
        <v>11</v>
      </c>
      <c r="E49" s="40">
        <f t="shared" ref="E49:E57" si="3">G49-H49</f>
        <v>10.454999999999984</v>
      </c>
      <c r="F49" s="40">
        <v>2</v>
      </c>
      <c r="G49" s="40">
        <v>304.89999999999998</v>
      </c>
      <c r="H49" s="40">
        <v>294.44499999999999</v>
      </c>
      <c r="I49" s="40">
        <v>1.1679999999999999</v>
      </c>
    </row>
    <row r="50" spans="1:9" ht="15.75" customHeight="1" x14ac:dyDescent="0.15">
      <c r="A50" s="132">
        <v>37721</v>
      </c>
      <c r="C50" s="40" t="s">
        <v>11</v>
      </c>
      <c r="D50" s="40" t="s">
        <v>29</v>
      </c>
      <c r="E50" s="40">
        <f t="shared" si="3"/>
        <v>3.7269999999999754</v>
      </c>
      <c r="F50" s="40">
        <v>1</v>
      </c>
      <c r="G50" s="40">
        <v>300.89999999999998</v>
      </c>
      <c r="H50" s="40">
        <v>297.173</v>
      </c>
      <c r="I50" s="40">
        <v>1.018</v>
      </c>
    </row>
    <row r="51" spans="1:9" ht="15.75" customHeight="1" x14ac:dyDescent="0.15">
      <c r="A51" s="132">
        <v>37554</v>
      </c>
      <c r="C51" s="40" t="s">
        <v>11</v>
      </c>
      <c r="D51" s="40" t="s">
        <v>29</v>
      </c>
      <c r="E51" s="40">
        <f t="shared" si="3"/>
        <v>4.1739999999999782</v>
      </c>
      <c r="F51" s="40">
        <v>2</v>
      </c>
      <c r="G51" s="40">
        <v>299.2</v>
      </c>
      <c r="H51" s="40">
        <v>295.02600000000001</v>
      </c>
      <c r="I51" s="40">
        <v>1.151</v>
      </c>
    </row>
    <row r="52" spans="1:9" ht="15.75" customHeight="1" x14ac:dyDescent="0.15">
      <c r="A52" s="132">
        <v>37506</v>
      </c>
      <c r="C52" s="40" t="s">
        <v>11</v>
      </c>
      <c r="E52" s="40">
        <f t="shared" si="3"/>
        <v>3.5910000000000082</v>
      </c>
      <c r="F52" s="40">
        <v>6</v>
      </c>
      <c r="G52" s="40">
        <v>295.5</v>
      </c>
      <c r="H52" s="40">
        <v>291.90899999999999</v>
      </c>
      <c r="I52" s="40">
        <v>1.026</v>
      </c>
    </row>
    <row r="53" spans="1:9" ht="13" x14ac:dyDescent="0.15">
      <c r="A53" s="132">
        <v>37401</v>
      </c>
      <c r="C53" s="40" t="s">
        <v>11</v>
      </c>
      <c r="E53" s="40">
        <f t="shared" si="3"/>
        <v>45.621000000000038</v>
      </c>
      <c r="F53" s="40">
        <v>40</v>
      </c>
      <c r="G53" s="40">
        <v>337.3</v>
      </c>
      <c r="H53" s="40">
        <v>291.67899999999997</v>
      </c>
      <c r="I53" s="40">
        <v>0.94599999999999995</v>
      </c>
    </row>
    <row r="54" spans="1:9" ht="13" x14ac:dyDescent="0.15">
      <c r="A54" s="132">
        <v>37266</v>
      </c>
      <c r="C54" s="40" t="s">
        <v>11</v>
      </c>
      <c r="E54" s="40">
        <f t="shared" si="3"/>
        <v>7.521000000000015</v>
      </c>
      <c r="F54" s="40">
        <v>5</v>
      </c>
      <c r="G54" s="40">
        <v>301.10000000000002</v>
      </c>
      <c r="H54" s="40">
        <v>293.57900000000001</v>
      </c>
      <c r="I54" s="40">
        <v>0.80500000000000005</v>
      </c>
    </row>
    <row r="55" spans="1:9" ht="13" x14ac:dyDescent="0.15">
      <c r="A55" s="132">
        <v>37122</v>
      </c>
      <c r="C55" s="40" t="s">
        <v>11</v>
      </c>
      <c r="E55" s="40">
        <f t="shared" si="3"/>
        <v>2.3080000000000496</v>
      </c>
      <c r="F55" s="40">
        <v>1</v>
      </c>
      <c r="G55" s="40">
        <v>298.60000000000002</v>
      </c>
      <c r="H55" s="40">
        <v>296.29199999999997</v>
      </c>
      <c r="I55" s="40">
        <v>1.329</v>
      </c>
    </row>
    <row r="56" spans="1:9" ht="13" x14ac:dyDescent="0.15">
      <c r="A56" s="132">
        <v>37033</v>
      </c>
      <c r="C56" s="40" t="s">
        <v>11</v>
      </c>
      <c r="E56" s="40">
        <f t="shared" si="3"/>
        <v>7.6059999999999945</v>
      </c>
      <c r="F56" s="40">
        <v>7</v>
      </c>
      <c r="G56" s="40">
        <v>294.89999999999998</v>
      </c>
      <c r="H56" s="40">
        <v>287.29399999999998</v>
      </c>
      <c r="I56" s="40">
        <v>0.66600000000000004</v>
      </c>
    </row>
    <row r="57" spans="1:9" ht="13" x14ac:dyDescent="0.15">
      <c r="A57" s="132">
        <v>36985</v>
      </c>
      <c r="C57" s="40" t="s">
        <v>11</v>
      </c>
      <c r="E57" s="40">
        <f t="shared" si="3"/>
        <v>8.9700000000000273</v>
      </c>
      <c r="F57" s="40">
        <v>12</v>
      </c>
      <c r="G57" s="40">
        <v>305.10000000000002</v>
      </c>
      <c r="H57" s="40">
        <v>296.13</v>
      </c>
      <c r="I57" s="40">
        <v>1.0069999999999999</v>
      </c>
    </row>
    <row r="60" spans="1:9" ht="13" x14ac:dyDescent="0.15">
      <c r="C60" s="40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710A6-085B-1C48-AA3D-214529D9D63E}">
  <sheetPr>
    <outlinePr summaryBelow="0" summaryRight="0"/>
  </sheetPr>
  <dimension ref="A1:J49"/>
  <sheetViews>
    <sheetView workbookViewId="0"/>
  </sheetViews>
  <sheetFormatPr baseColWidth="10" defaultColWidth="12.6640625" defaultRowHeight="15.75" customHeight="1" x14ac:dyDescent="0.15"/>
  <cols>
    <col min="1" max="16384" width="12.6640625" style="32"/>
  </cols>
  <sheetData>
    <row r="1" spans="1:10" ht="15" x14ac:dyDescent="0.2">
      <c r="A1" s="64" t="s">
        <v>0</v>
      </c>
      <c r="B1" s="35" t="s">
        <v>1</v>
      </c>
      <c r="C1" s="35" t="s">
        <v>2</v>
      </c>
      <c r="D1" s="35" t="s">
        <v>3</v>
      </c>
      <c r="E1" s="34" t="s">
        <v>4</v>
      </c>
      <c r="F1" s="34" t="s">
        <v>5</v>
      </c>
      <c r="G1" s="34" t="s">
        <v>14</v>
      </c>
      <c r="H1" s="34" t="s">
        <v>7</v>
      </c>
      <c r="I1" s="34" t="s">
        <v>8</v>
      </c>
      <c r="J1" s="34" t="s">
        <v>9</v>
      </c>
    </row>
    <row r="2" spans="1:10" ht="15.75" customHeight="1" x14ac:dyDescent="0.15">
      <c r="A2" s="33">
        <v>42799</v>
      </c>
      <c r="B2" s="40" t="s">
        <v>295</v>
      </c>
      <c r="C2" s="40" t="s">
        <v>11</v>
      </c>
      <c r="D2" s="40" t="s">
        <v>37</v>
      </c>
      <c r="E2" s="40">
        <v>6.9</v>
      </c>
      <c r="F2" s="40">
        <v>4</v>
      </c>
    </row>
    <row r="3" spans="1:10" ht="15.75" customHeight="1" x14ac:dyDescent="0.15">
      <c r="A3" s="33">
        <v>42767</v>
      </c>
      <c r="B3" s="40" t="s">
        <v>294</v>
      </c>
      <c r="C3" s="40" t="s">
        <v>11</v>
      </c>
      <c r="D3" s="40" t="s">
        <v>37</v>
      </c>
      <c r="E3" s="40">
        <v>9.01</v>
      </c>
      <c r="F3" s="40">
        <v>8</v>
      </c>
    </row>
    <row r="4" spans="1:10" ht="15.75" customHeight="1" x14ac:dyDescent="0.15">
      <c r="A4" s="33">
        <v>42431</v>
      </c>
      <c r="B4" s="40" t="s">
        <v>293</v>
      </c>
      <c r="C4" s="40" t="s">
        <v>11</v>
      </c>
      <c r="D4" s="40" t="s">
        <v>37</v>
      </c>
      <c r="E4" s="40">
        <v>68</v>
      </c>
      <c r="F4" s="40">
        <v>27</v>
      </c>
    </row>
    <row r="5" spans="1:10" ht="15.75" customHeight="1" x14ac:dyDescent="0.15">
      <c r="A5" s="33">
        <v>42415</v>
      </c>
      <c r="B5" s="40" t="s">
        <v>292</v>
      </c>
      <c r="C5" s="40" t="s">
        <v>11</v>
      </c>
      <c r="D5" s="40" t="s">
        <v>37</v>
      </c>
      <c r="E5" s="40">
        <v>39.4</v>
      </c>
      <c r="F5" s="40">
        <v>17</v>
      </c>
    </row>
    <row r="6" spans="1:10" ht="15.75" customHeight="1" x14ac:dyDescent="0.15">
      <c r="A6" s="33">
        <v>42383</v>
      </c>
      <c r="B6" s="40" t="s">
        <v>291</v>
      </c>
      <c r="C6" s="40" t="s">
        <v>11</v>
      </c>
      <c r="D6" s="40" t="s">
        <v>37</v>
      </c>
      <c r="E6" s="40">
        <v>21.17</v>
      </c>
      <c r="F6" s="40">
        <v>11</v>
      </c>
    </row>
    <row r="7" spans="1:10" ht="15.75" customHeight="1" x14ac:dyDescent="0.15">
      <c r="A7" s="33">
        <v>42367</v>
      </c>
      <c r="B7" s="40" t="s">
        <v>290</v>
      </c>
      <c r="C7" s="40" t="s">
        <v>11</v>
      </c>
      <c r="D7" s="40" t="s">
        <v>37</v>
      </c>
      <c r="E7" s="40">
        <v>20.14</v>
      </c>
      <c r="F7" s="40">
        <v>19</v>
      </c>
    </row>
    <row r="8" spans="1:10" ht="15.75" customHeight="1" x14ac:dyDescent="0.15">
      <c r="A8" s="148">
        <v>42351</v>
      </c>
      <c r="B8" s="95" t="s">
        <v>289</v>
      </c>
      <c r="C8" s="95" t="s">
        <v>11</v>
      </c>
      <c r="D8" s="95" t="s">
        <v>37</v>
      </c>
      <c r="E8" s="95">
        <v>3.32</v>
      </c>
      <c r="F8" s="95">
        <v>2</v>
      </c>
    </row>
    <row r="9" spans="1:10" ht="15.75" customHeight="1" x14ac:dyDescent="0.15">
      <c r="A9" s="147">
        <v>42111</v>
      </c>
      <c r="B9" s="70" t="s">
        <v>288</v>
      </c>
      <c r="C9" s="70" t="s">
        <v>11</v>
      </c>
      <c r="D9" s="70" t="s">
        <v>37</v>
      </c>
      <c r="E9" s="70">
        <v>22.03</v>
      </c>
      <c r="F9" s="70">
        <v>5</v>
      </c>
    </row>
    <row r="10" spans="1:10" ht="15.75" customHeight="1" x14ac:dyDescent="0.15">
      <c r="A10" s="33">
        <v>42079</v>
      </c>
      <c r="B10" s="40" t="s">
        <v>250</v>
      </c>
      <c r="C10" s="40" t="s">
        <v>11</v>
      </c>
      <c r="D10" s="40" t="s">
        <v>37</v>
      </c>
      <c r="E10" s="40">
        <v>6.81</v>
      </c>
      <c r="F10" s="40">
        <v>7</v>
      </c>
    </row>
    <row r="11" spans="1:10" ht="15.75" customHeight="1" x14ac:dyDescent="0.15">
      <c r="A11" s="33">
        <v>42015</v>
      </c>
      <c r="B11" s="40" t="s">
        <v>287</v>
      </c>
      <c r="C11" s="40" t="s">
        <v>11</v>
      </c>
      <c r="D11" s="40" t="s">
        <v>37</v>
      </c>
      <c r="E11" s="40">
        <v>5</v>
      </c>
      <c r="F11" s="40">
        <v>6</v>
      </c>
      <c r="H11" s="41"/>
      <c r="I11" s="41"/>
    </row>
    <row r="12" spans="1:10" ht="15.75" customHeight="1" x14ac:dyDescent="0.15">
      <c r="A12" s="33">
        <v>41743</v>
      </c>
      <c r="B12" s="40" t="s">
        <v>286</v>
      </c>
      <c r="C12" s="40" t="s">
        <v>11</v>
      </c>
      <c r="D12" s="40" t="s">
        <v>37</v>
      </c>
      <c r="E12" s="40">
        <v>11.9</v>
      </c>
      <c r="F12" s="40">
        <v>5</v>
      </c>
      <c r="H12" s="41"/>
      <c r="I12" s="118"/>
    </row>
    <row r="13" spans="1:10" ht="15.75" customHeight="1" x14ac:dyDescent="0.15">
      <c r="A13" s="33">
        <v>41727</v>
      </c>
      <c r="B13" s="40" t="s">
        <v>285</v>
      </c>
      <c r="C13" s="40" t="s">
        <v>11</v>
      </c>
      <c r="D13" s="40" t="s">
        <v>37</v>
      </c>
      <c r="E13" s="40">
        <v>6.23</v>
      </c>
      <c r="F13" s="40">
        <v>6</v>
      </c>
      <c r="H13" s="41"/>
      <c r="I13" s="118"/>
    </row>
    <row r="14" spans="1:10" ht="15.75" customHeight="1" x14ac:dyDescent="0.15">
      <c r="A14" s="33">
        <v>41711</v>
      </c>
      <c r="B14" s="40" t="s">
        <v>284</v>
      </c>
      <c r="C14" s="40" t="s">
        <v>11</v>
      </c>
      <c r="D14" s="40" t="s">
        <v>37</v>
      </c>
      <c r="E14" s="40">
        <v>9.18</v>
      </c>
      <c r="F14" s="40">
        <v>8</v>
      </c>
      <c r="H14" s="41"/>
      <c r="I14" s="118"/>
    </row>
    <row r="15" spans="1:10" ht="15.75" customHeight="1" x14ac:dyDescent="0.15">
      <c r="A15" s="33">
        <v>41679</v>
      </c>
      <c r="B15" s="40" t="s">
        <v>283</v>
      </c>
      <c r="C15" s="40" t="s">
        <v>11</v>
      </c>
      <c r="D15" s="40" t="s">
        <v>37</v>
      </c>
      <c r="E15" s="40">
        <v>6.78</v>
      </c>
      <c r="F15" s="40">
        <v>7</v>
      </c>
      <c r="H15" s="41"/>
      <c r="I15" s="118"/>
    </row>
    <row r="16" spans="1:10" ht="15.75" customHeight="1" x14ac:dyDescent="0.15">
      <c r="A16" s="33">
        <v>41647</v>
      </c>
      <c r="B16" s="40" t="s">
        <v>282</v>
      </c>
      <c r="C16" s="40" t="s">
        <v>11</v>
      </c>
      <c r="D16" s="40" t="s">
        <v>37</v>
      </c>
      <c r="E16" s="40">
        <v>13.04</v>
      </c>
      <c r="F16" s="40">
        <v>11</v>
      </c>
      <c r="H16" s="41"/>
      <c r="I16" s="41"/>
    </row>
    <row r="17" spans="1:9" ht="15.75" customHeight="1" x14ac:dyDescent="0.15">
      <c r="A17" s="33">
        <v>41631</v>
      </c>
      <c r="B17" s="40" t="s">
        <v>281</v>
      </c>
      <c r="C17" s="40" t="s">
        <v>37</v>
      </c>
      <c r="D17" s="40" t="s">
        <v>37</v>
      </c>
      <c r="E17" s="40">
        <v>0</v>
      </c>
      <c r="F17" s="40">
        <v>0</v>
      </c>
      <c r="H17" s="41"/>
      <c r="I17" s="41"/>
    </row>
    <row r="18" spans="1:9" ht="15.75" customHeight="1" x14ac:dyDescent="0.15">
      <c r="A18" s="33">
        <v>41247</v>
      </c>
      <c r="B18" s="40" t="s">
        <v>280</v>
      </c>
      <c r="C18" s="40" t="s">
        <v>11</v>
      </c>
      <c r="D18" s="40" t="s">
        <v>37</v>
      </c>
      <c r="E18" s="40">
        <v>15.64</v>
      </c>
      <c r="F18" s="40">
        <v>13</v>
      </c>
    </row>
    <row r="19" spans="1:9" ht="15.75" customHeight="1" x14ac:dyDescent="0.15">
      <c r="A19" s="33">
        <v>41231</v>
      </c>
      <c r="B19" s="40" t="s">
        <v>279</v>
      </c>
      <c r="C19" s="40" t="s">
        <v>11</v>
      </c>
      <c r="D19" s="40" t="s">
        <v>37</v>
      </c>
      <c r="E19" s="40">
        <v>15.16</v>
      </c>
      <c r="F19" s="40">
        <v>14</v>
      </c>
    </row>
    <row r="20" spans="1:9" ht="15.75" customHeight="1" x14ac:dyDescent="0.15">
      <c r="A20" s="33">
        <v>40991</v>
      </c>
      <c r="B20" s="40" t="s">
        <v>278</v>
      </c>
      <c r="C20" s="40" t="s">
        <v>11</v>
      </c>
      <c r="D20" s="40" t="s">
        <v>37</v>
      </c>
      <c r="E20" s="40">
        <v>2.0499999999999998</v>
      </c>
      <c r="F20" s="40">
        <v>4</v>
      </c>
    </row>
    <row r="21" spans="1:9" ht="15.75" customHeight="1" x14ac:dyDescent="0.15">
      <c r="A21" s="33">
        <v>40911</v>
      </c>
      <c r="B21" s="40" t="s">
        <v>277</v>
      </c>
      <c r="C21" s="40" t="s">
        <v>11</v>
      </c>
      <c r="D21" s="40" t="s">
        <v>37</v>
      </c>
      <c r="E21" s="40">
        <v>4.74</v>
      </c>
      <c r="F21" s="40">
        <v>5</v>
      </c>
    </row>
    <row r="22" spans="1:9" ht="15.75" customHeight="1" x14ac:dyDescent="0.15">
      <c r="A22" s="33">
        <v>40591</v>
      </c>
      <c r="B22" s="40" t="s">
        <v>276</v>
      </c>
      <c r="C22" s="40" t="s">
        <v>11</v>
      </c>
      <c r="D22" s="40" t="s">
        <v>37</v>
      </c>
      <c r="E22" s="40">
        <v>4.3600000000000003</v>
      </c>
      <c r="F22" s="40">
        <v>1</v>
      </c>
    </row>
    <row r="23" spans="1:9" ht="15.75" customHeight="1" x14ac:dyDescent="0.15">
      <c r="A23" s="33">
        <v>40159</v>
      </c>
      <c r="B23" s="40" t="s">
        <v>275</v>
      </c>
      <c r="C23" s="40" t="s">
        <v>11</v>
      </c>
      <c r="D23" s="40" t="s">
        <v>37</v>
      </c>
      <c r="E23" s="40">
        <v>5.12</v>
      </c>
      <c r="F23" s="40">
        <v>4</v>
      </c>
    </row>
    <row r="24" spans="1:9" ht="15.75" customHeight="1" x14ac:dyDescent="0.15">
      <c r="A24" s="33">
        <v>39903</v>
      </c>
      <c r="B24" s="40" t="s">
        <v>274</v>
      </c>
      <c r="C24" s="40" t="s">
        <v>11</v>
      </c>
      <c r="D24" s="40" t="s">
        <v>37</v>
      </c>
      <c r="E24" s="40">
        <v>3.22</v>
      </c>
      <c r="F24" s="40">
        <v>2</v>
      </c>
    </row>
    <row r="25" spans="1:9" ht="15.75" customHeight="1" x14ac:dyDescent="0.15">
      <c r="A25" s="33">
        <v>39855</v>
      </c>
      <c r="B25" s="40" t="s">
        <v>273</v>
      </c>
      <c r="C25" s="40" t="s">
        <v>11</v>
      </c>
      <c r="D25" s="40" t="s">
        <v>37</v>
      </c>
      <c r="E25" s="40">
        <v>5.48</v>
      </c>
      <c r="F25" s="40">
        <v>5</v>
      </c>
    </row>
    <row r="26" spans="1:9" ht="15.75" customHeight="1" x14ac:dyDescent="0.15">
      <c r="A26" s="33">
        <v>39839</v>
      </c>
      <c r="B26" s="40" t="s">
        <v>272</v>
      </c>
      <c r="C26" s="40" t="s">
        <v>11</v>
      </c>
      <c r="D26" s="40" t="s">
        <v>37</v>
      </c>
      <c r="E26" s="40">
        <v>8.1999999999999993</v>
      </c>
      <c r="F26" s="40">
        <v>5</v>
      </c>
    </row>
    <row r="27" spans="1:9" ht="15.75" customHeight="1" x14ac:dyDescent="0.15">
      <c r="A27" s="33">
        <v>39807</v>
      </c>
      <c r="B27" s="40" t="s">
        <v>271</v>
      </c>
      <c r="C27" s="40" t="s">
        <v>11</v>
      </c>
      <c r="D27" s="40" t="s">
        <v>37</v>
      </c>
      <c r="E27" s="40">
        <v>9.85</v>
      </c>
      <c r="F27" s="40">
        <v>4</v>
      </c>
    </row>
    <row r="28" spans="1:9" ht="15.75" customHeight="1" x14ac:dyDescent="0.15">
      <c r="A28" s="33">
        <v>39551</v>
      </c>
      <c r="B28" s="40" t="s">
        <v>270</v>
      </c>
      <c r="C28" s="40" t="s">
        <v>11</v>
      </c>
      <c r="D28" s="40" t="s">
        <v>37</v>
      </c>
      <c r="E28" s="40">
        <v>6.53</v>
      </c>
      <c r="F28" s="40">
        <v>6</v>
      </c>
    </row>
    <row r="29" spans="1:9" ht="15.75" customHeight="1" x14ac:dyDescent="0.15">
      <c r="A29" s="33">
        <v>39311</v>
      </c>
      <c r="B29" s="40" t="s">
        <v>249</v>
      </c>
      <c r="C29" s="40" t="s">
        <v>11</v>
      </c>
      <c r="D29" s="40" t="s">
        <v>37</v>
      </c>
      <c r="E29" s="40">
        <v>2.34</v>
      </c>
      <c r="F29" s="40">
        <v>1</v>
      </c>
    </row>
    <row r="30" spans="1:9" ht="15.75" customHeight="1" x14ac:dyDescent="0.15">
      <c r="A30" s="33">
        <v>39135</v>
      </c>
      <c r="B30" s="40" t="s">
        <v>250</v>
      </c>
      <c r="C30" s="40" t="s">
        <v>37</v>
      </c>
      <c r="D30" s="40" t="s">
        <v>37</v>
      </c>
      <c r="E30" s="40">
        <v>2.1</v>
      </c>
      <c r="F30" s="40">
        <v>2</v>
      </c>
    </row>
    <row r="31" spans="1:9" ht="15.75" customHeight="1" x14ac:dyDescent="0.15">
      <c r="A31" s="33">
        <v>38831</v>
      </c>
      <c r="B31" s="40" t="s">
        <v>269</v>
      </c>
      <c r="C31" s="40" t="s">
        <v>37</v>
      </c>
      <c r="D31" s="40" t="s">
        <v>37</v>
      </c>
      <c r="E31" s="40">
        <v>4.78</v>
      </c>
      <c r="F31" s="40">
        <v>3</v>
      </c>
    </row>
    <row r="32" spans="1:9" ht="15.75" customHeight="1" x14ac:dyDescent="0.15">
      <c r="A32" s="33">
        <v>38799</v>
      </c>
      <c r="B32" s="40" t="s">
        <v>268</v>
      </c>
      <c r="C32" s="40" t="s">
        <v>37</v>
      </c>
      <c r="D32" s="40" t="s">
        <v>37</v>
      </c>
      <c r="E32" s="40">
        <v>0</v>
      </c>
      <c r="F32" s="40">
        <v>0</v>
      </c>
    </row>
    <row r="33" spans="1:6" ht="15.75" customHeight="1" x14ac:dyDescent="0.15">
      <c r="A33" s="33">
        <v>38751</v>
      </c>
      <c r="B33" s="40" t="s">
        <v>267</v>
      </c>
      <c r="C33" s="40" t="s">
        <v>11</v>
      </c>
      <c r="D33" s="40" t="s">
        <v>37</v>
      </c>
      <c r="E33" s="40">
        <v>2.99</v>
      </c>
      <c r="F33" s="40">
        <v>1</v>
      </c>
    </row>
    <row r="34" spans="1:6" ht="15.75" customHeight="1" x14ac:dyDescent="0.15">
      <c r="A34" s="33">
        <v>38735</v>
      </c>
      <c r="B34" s="40" t="s">
        <v>266</v>
      </c>
      <c r="C34" s="40" t="s">
        <v>11</v>
      </c>
      <c r="D34" s="40" t="s">
        <v>37</v>
      </c>
      <c r="E34" s="40">
        <v>7.67</v>
      </c>
      <c r="F34" s="40">
        <v>3</v>
      </c>
    </row>
    <row r="35" spans="1:6" ht="15.75" customHeight="1" x14ac:dyDescent="0.15">
      <c r="A35" s="33">
        <v>38719</v>
      </c>
      <c r="B35" s="40" t="s">
        <v>265</v>
      </c>
      <c r="C35" s="40" t="s">
        <v>37</v>
      </c>
      <c r="D35" s="40" t="s">
        <v>37</v>
      </c>
      <c r="E35" s="40">
        <v>0</v>
      </c>
      <c r="F35" s="40">
        <v>3</v>
      </c>
    </row>
    <row r="36" spans="1:6" ht="15.75" customHeight="1" x14ac:dyDescent="0.15">
      <c r="A36" s="33">
        <v>38703</v>
      </c>
      <c r="B36" s="40" t="s">
        <v>264</v>
      </c>
      <c r="C36" s="40" t="s">
        <v>11</v>
      </c>
      <c r="D36" s="40" t="s">
        <v>37</v>
      </c>
      <c r="E36" s="40">
        <v>6</v>
      </c>
      <c r="F36" s="40">
        <v>4</v>
      </c>
    </row>
    <row r="37" spans="1:6" ht="15.75" customHeight="1" x14ac:dyDescent="0.15">
      <c r="A37" s="33">
        <v>38447</v>
      </c>
      <c r="B37" s="40" t="s">
        <v>263</v>
      </c>
      <c r="C37" s="40" t="s">
        <v>11</v>
      </c>
      <c r="D37" s="40" t="s">
        <v>37</v>
      </c>
      <c r="E37" s="40">
        <v>4.84</v>
      </c>
      <c r="F37" s="40">
        <v>1</v>
      </c>
    </row>
    <row r="38" spans="1:6" ht="15.75" customHeight="1" x14ac:dyDescent="0.15">
      <c r="A38" s="33">
        <v>38367</v>
      </c>
      <c r="B38" s="40" t="s">
        <v>262</v>
      </c>
      <c r="C38" s="40" t="s">
        <v>11</v>
      </c>
      <c r="D38" s="40" t="s">
        <v>37</v>
      </c>
      <c r="E38" s="40">
        <v>3.95</v>
      </c>
      <c r="F38" s="40">
        <v>3</v>
      </c>
    </row>
    <row r="39" spans="1:6" ht="15.75" customHeight="1" x14ac:dyDescent="0.15">
      <c r="A39" s="33">
        <v>38095</v>
      </c>
      <c r="B39" s="40" t="s">
        <v>261</v>
      </c>
      <c r="C39" s="40" t="s">
        <v>11</v>
      </c>
      <c r="D39" s="40" t="s">
        <v>37</v>
      </c>
      <c r="E39" s="40">
        <v>4.58</v>
      </c>
      <c r="F39" s="40">
        <v>4</v>
      </c>
    </row>
    <row r="40" spans="1:6" ht="15.75" customHeight="1" x14ac:dyDescent="0.15">
      <c r="A40" s="33">
        <v>38031</v>
      </c>
      <c r="B40" s="40" t="s">
        <v>260</v>
      </c>
      <c r="C40" s="40" t="s">
        <v>37</v>
      </c>
      <c r="D40" s="40" t="s">
        <v>37</v>
      </c>
      <c r="E40" s="40">
        <v>0</v>
      </c>
      <c r="F40" s="40">
        <v>0</v>
      </c>
    </row>
    <row r="41" spans="1:6" ht="15.75" customHeight="1" x14ac:dyDescent="0.15">
      <c r="A41" s="33">
        <v>37999</v>
      </c>
      <c r="B41" s="40" t="s">
        <v>259</v>
      </c>
      <c r="C41" s="40" t="s">
        <v>37</v>
      </c>
      <c r="D41" s="40" t="s">
        <v>37</v>
      </c>
      <c r="E41" s="40">
        <v>0</v>
      </c>
      <c r="F41" s="40">
        <v>0</v>
      </c>
    </row>
    <row r="42" spans="1:6" ht="15.75" customHeight="1" x14ac:dyDescent="0.15">
      <c r="A42" s="33">
        <v>37823</v>
      </c>
      <c r="B42" s="40" t="s">
        <v>258</v>
      </c>
      <c r="C42" s="40" t="s">
        <v>37</v>
      </c>
      <c r="D42" s="40" t="s">
        <v>37</v>
      </c>
      <c r="E42" s="40">
        <v>5.94</v>
      </c>
      <c r="F42" s="40">
        <v>7</v>
      </c>
    </row>
    <row r="43" spans="1:6" ht="15.75" customHeight="1" x14ac:dyDescent="0.15">
      <c r="A43" s="33">
        <v>37663</v>
      </c>
      <c r="B43" s="40" t="s">
        <v>257</v>
      </c>
      <c r="C43" s="40" t="s">
        <v>11</v>
      </c>
      <c r="D43" s="40" t="s">
        <v>37</v>
      </c>
      <c r="E43" s="40">
        <v>4.74</v>
      </c>
      <c r="F43" s="40">
        <v>3</v>
      </c>
    </row>
    <row r="44" spans="1:6" ht="15.75" customHeight="1" x14ac:dyDescent="0.15">
      <c r="A44" s="33">
        <v>37631</v>
      </c>
      <c r="B44" s="40" t="s">
        <v>256</v>
      </c>
      <c r="C44" s="40" t="s">
        <v>37</v>
      </c>
      <c r="D44" s="40" t="s">
        <v>37</v>
      </c>
      <c r="E44" s="40">
        <v>2.96</v>
      </c>
      <c r="F44" s="40">
        <v>3</v>
      </c>
    </row>
    <row r="45" spans="1:6" ht="15.75" customHeight="1" x14ac:dyDescent="0.15">
      <c r="A45" s="33">
        <v>37615</v>
      </c>
      <c r="B45" s="40" t="s">
        <v>255</v>
      </c>
      <c r="C45" s="40" t="s">
        <v>11</v>
      </c>
      <c r="D45" s="40" t="s">
        <v>37</v>
      </c>
      <c r="E45" s="40">
        <v>4.07</v>
      </c>
      <c r="F45" s="40">
        <v>4</v>
      </c>
    </row>
    <row r="46" spans="1:6" ht="15.75" customHeight="1" x14ac:dyDescent="0.15">
      <c r="A46" s="33">
        <v>37599</v>
      </c>
      <c r="B46" s="40" t="s">
        <v>254</v>
      </c>
      <c r="C46" s="40" t="s">
        <v>11</v>
      </c>
      <c r="D46" s="40" t="s">
        <v>37</v>
      </c>
      <c r="E46" s="40">
        <v>8.23</v>
      </c>
      <c r="F46" s="40">
        <v>7</v>
      </c>
    </row>
    <row r="47" spans="1:6" ht="15.75" customHeight="1" x14ac:dyDescent="0.15">
      <c r="A47" s="33">
        <v>36991</v>
      </c>
      <c r="B47" s="40" t="s">
        <v>253</v>
      </c>
      <c r="C47" s="40" t="s">
        <v>37</v>
      </c>
      <c r="D47" s="40" t="s">
        <v>37</v>
      </c>
      <c r="E47" s="40">
        <v>2.77</v>
      </c>
      <c r="F47" s="40">
        <v>3</v>
      </c>
    </row>
    <row r="48" spans="1:6" ht="15.75" customHeight="1" x14ac:dyDescent="0.15">
      <c r="A48" s="33">
        <v>36911</v>
      </c>
      <c r="B48" s="40" t="s">
        <v>252</v>
      </c>
      <c r="C48" s="40" t="s">
        <v>11</v>
      </c>
      <c r="D48" s="40" t="s">
        <v>37</v>
      </c>
      <c r="E48" s="40">
        <v>2.64</v>
      </c>
      <c r="F48" s="40">
        <v>3</v>
      </c>
    </row>
    <row r="49" spans="1:6" ht="15.75" customHeight="1" x14ac:dyDescent="0.15">
      <c r="A49" s="33">
        <v>36847</v>
      </c>
      <c r="B49" s="40" t="s">
        <v>251</v>
      </c>
      <c r="C49" s="40" t="s">
        <v>37</v>
      </c>
      <c r="D49" s="40" t="s">
        <v>37</v>
      </c>
      <c r="E49" s="40">
        <v>7.14</v>
      </c>
      <c r="F49" s="40">
        <v>7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47DED-501C-D246-BEDA-73B76358C00B}">
  <sheetPr>
    <outlinePr summaryBelow="0" summaryRight="0"/>
  </sheetPr>
  <dimension ref="A1:AF92"/>
  <sheetViews>
    <sheetView workbookViewId="0">
      <pane ySplit="1" topLeftCell="A2" activePane="bottomLeft" state="frozen"/>
      <selection pane="bottomLeft"/>
    </sheetView>
  </sheetViews>
  <sheetFormatPr baseColWidth="10" defaultColWidth="12.6640625" defaultRowHeight="15.75" customHeight="1" x14ac:dyDescent="0.15"/>
  <cols>
    <col min="1" max="1" width="11" style="32" customWidth="1"/>
    <col min="2" max="16384" width="12.6640625" style="32"/>
  </cols>
  <sheetData>
    <row r="1" spans="1:32" ht="15" x14ac:dyDescent="0.2">
      <c r="A1" s="64" t="s">
        <v>0</v>
      </c>
      <c r="B1" s="35" t="s">
        <v>1</v>
      </c>
      <c r="C1" s="35" t="s">
        <v>2</v>
      </c>
      <c r="D1" s="35" t="s">
        <v>3</v>
      </c>
      <c r="E1" s="34" t="s">
        <v>4</v>
      </c>
      <c r="F1" s="34" t="s">
        <v>5</v>
      </c>
      <c r="G1" s="34" t="s">
        <v>14</v>
      </c>
      <c r="H1" s="34" t="s">
        <v>15</v>
      </c>
      <c r="I1" s="34" t="s">
        <v>16</v>
      </c>
      <c r="J1" s="34" t="s">
        <v>17</v>
      </c>
      <c r="K1" s="34" t="s">
        <v>7</v>
      </c>
      <c r="L1" s="34" t="s">
        <v>8</v>
      </c>
      <c r="M1" s="34" t="s">
        <v>18</v>
      </c>
      <c r="N1" s="34" t="s">
        <v>19</v>
      </c>
      <c r="O1" s="34" t="s">
        <v>20</v>
      </c>
      <c r="P1" s="34" t="s">
        <v>9</v>
      </c>
      <c r="Q1" s="40" t="s">
        <v>25</v>
      </c>
      <c r="R1" s="40" t="s">
        <v>26</v>
      </c>
      <c r="S1" s="40" t="s">
        <v>27</v>
      </c>
      <c r="T1" s="35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</row>
    <row r="2" spans="1:32" ht="15.75" customHeight="1" x14ac:dyDescent="0.15">
      <c r="A2" s="132">
        <v>44734</v>
      </c>
      <c r="C2" s="40" t="s">
        <v>11</v>
      </c>
      <c r="E2" s="40">
        <f t="shared" ref="E2:E13" si="0">G2-K2</f>
        <v>6.8229999999999791</v>
      </c>
      <c r="F2" s="40">
        <f t="shared" ref="F2:F33" si="1">SUM(M2:O2)</f>
        <v>67</v>
      </c>
      <c r="G2" s="40">
        <f t="shared" ref="G2:G33" si="2">MAX(H2:J2)</f>
        <v>286.7</v>
      </c>
      <c r="H2" s="40">
        <v>286.7</v>
      </c>
      <c r="I2" s="40">
        <v>0</v>
      </c>
      <c r="J2" s="40">
        <v>0</v>
      </c>
      <c r="K2" s="40">
        <v>279.87700000000001</v>
      </c>
      <c r="L2" s="40">
        <v>0.63900000000000001</v>
      </c>
      <c r="M2" s="40">
        <v>67</v>
      </c>
      <c r="N2" s="40">
        <v>0</v>
      </c>
      <c r="O2" s="40">
        <v>0</v>
      </c>
      <c r="P2" s="40"/>
      <c r="Q2" s="40">
        <f t="shared" ref="Q2:Q33" si="3">H2-K2</f>
        <v>6.8229999999999791</v>
      </c>
      <c r="R2" s="40">
        <v>0</v>
      </c>
      <c r="S2" s="40">
        <v>0</v>
      </c>
    </row>
    <row r="3" spans="1:32" ht="15.75" customHeight="1" x14ac:dyDescent="0.15">
      <c r="A3" s="132">
        <v>44727</v>
      </c>
      <c r="C3" s="40" t="s">
        <v>11</v>
      </c>
      <c r="E3" s="40">
        <f t="shared" si="0"/>
        <v>5.3569999999999709</v>
      </c>
      <c r="F3" s="40">
        <f t="shared" si="1"/>
        <v>32</v>
      </c>
      <c r="G3" s="40">
        <f t="shared" si="2"/>
        <v>289.2</v>
      </c>
      <c r="H3" s="40">
        <v>289.2</v>
      </c>
      <c r="I3" s="40">
        <v>0</v>
      </c>
      <c r="J3" s="40">
        <v>0</v>
      </c>
      <c r="K3" s="40">
        <v>283.84300000000002</v>
      </c>
      <c r="L3" s="40">
        <v>0.72799999999999998</v>
      </c>
      <c r="M3" s="40">
        <v>32</v>
      </c>
      <c r="N3" s="40">
        <v>0</v>
      </c>
      <c r="O3" s="40">
        <v>0</v>
      </c>
      <c r="P3" s="40"/>
      <c r="Q3" s="40">
        <f t="shared" si="3"/>
        <v>5.3569999999999709</v>
      </c>
      <c r="R3" s="40">
        <v>0</v>
      </c>
      <c r="S3" s="40">
        <v>0</v>
      </c>
    </row>
    <row r="4" spans="1:32" ht="15.75" customHeight="1" x14ac:dyDescent="0.15">
      <c r="A4" s="132">
        <v>44695</v>
      </c>
      <c r="C4" s="40" t="s">
        <v>11</v>
      </c>
      <c r="E4" s="40">
        <f t="shared" si="0"/>
        <v>9.896000000000015</v>
      </c>
      <c r="F4" s="40">
        <f t="shared" si="1"/>
        <v>76</v>
      </c>
      <c r="G4" s="40">
        <f t="shared" si="2"/>
        <v>292.5</v>
      </c>
      <c r="H4" s="40">
        <v>292.5</v>
      </c>
      <c r="I4" s="40">
        <v>0</v>
      </c>
      <c r="J4" s="40">
        <v>0</v>
      </c>
      <c r="K4" s="40">
        <v>282.60399999999998</v>
      </c>
      <c r="L4" s="40">
        <v>0.78</v>
      </c>
      <c r="M4" s="40">
        <v>76</v>
      </c>
      <c r="N4" s="40">
        <v>0</v>
      </c>
      <c r="O4" s="40">
        <v>0</v>
      </c>
      <c r="P4" s="40"/>
      <c r="Q4" s="40">
        <f t="shared" si="3"/>
        <v>9.896000000000015</v>
      </c>
      <c r="R4" s="40">
        <v>0</v>
      </c>
      <c r="S4" s="40">
        <v>0</v>
      </c>
    </row>
    <row r="5" spans="1:32" ht="15.75" customHeight="1" x14ac:dyDescent="0.15">
      <c r="A5" s="132">
        <v>44574</v>
      </c>
      <c r="C5" s="40" t="s">
        <v>11</v>
      </c>
      <c r="E5" s="40">
        <f t="shared" si="0"/>
        <v>9.2880000000000109</v>
      </c>
      <c r="F5" s="40">
        <f t="shared" si="1"/>
        <v>117</v>
      </c>
      <c r="G5" s="40">
        <f t="shared" si="2"/>
        <v>291.2</v>
      </c>
      <c r="H5" s="40">
        <v>291.2</v>
      </c>
      <c r="I5" s="40">
        <v>0</v>
      </c>
      <c r="J5" s="40">
        <v>0</v>
      </c>
      <c r="K5" s="40">
        <v>281.91199999999998</v>
      </c>
      <c r="L5" s="40">
        <v>0.65</v>
      </c>
      <c r="M5" s="40">
        <v>117</v>
      </c>
      <c r="N5" s="40">
        <v>0</v>
      </c>
      <c r="O5" s="40">
        <v>0</v>
      </c>
      <c r="P5" s="40"/>
      <c r="Q5" s="40">
        <f t="shared" si="3"/>
        <v>9.2880000000000109</v>
      </c>
      <c r="R5" s="40">
        <v>0</v>
      </c>
      <c r="S5" s="40">
        <v>0</v>
      </c>
    </row>
    <row r="6" spans="1:32" ht="15.75" customHeight="1" x14ac:dyDescent="0.15">
      <c r="A6" s="132">
        <v>44551</v>
      </c>
      <c r="C6" s="40" t="s">
        <v>11</v>
      </c>
      <c r="E6" s="40">
        <f t="shared" si="0"/>
        <v>8.0889999999999986</v>
      </c>
      <c r="F6" s="40">
        <f t="shared" si="1"/>
        <v>89</v>
      </c>
      <c r="G6" s="40">
        <f t="shared" si="2"/>
        <v>293</v>
      </c>
      <c r="H6" s="40">
        <v>293</v>
      </c>
      <c r="I6" s="40">
        <v>0</v>
      </c>
      <c r="J6" s="40">
        <v>0</v>
      </c>
      <c r="K6" s="40">
        <v>284.911</v>
      </c>
      <c r="L6" s="40">
        <v>0.73399999999999999</v>
      </c>
      <c r="M6" s="40">
        <v>89</v>
      </c>
      <c r="N6" s="40">
        <v>0</v>
      </c>
      <c r="O6" s="40">
        <v>0</v>
      </c>
      <c r="Q6" s="40">
        <f t="shared" si="3"/>
        <v>8.0889999999999986</v>
      </c>
      <c r="R6" s="40">
        <v>0</v>
      </c>
      <c r="S6" s="40">
        <v>0</v>
      </c>
    </row>
    <row r="7" spans="1:32" ht="15.75" customHeight="1" x14ac:dyDescent="0.15">
      <c r="A7" s="132">
        <v>44455</v>
      </c>
      <c r="C7" s="40" t="s">
        <v>11</v>
      </c>
      <c r="E7" s="40">
        <f t="shared" si="0"/>
        <v>6.6679999999999495</v>
      </c>
      <c r="F7" s="40">
        <f t="shared" si="1"/>
        <v>58</v>
      </c>
      <c r="G7" s="40">
        <f t="shared" si="2"/>
        <v>289.39999999999998</v>
      </c>
      <c r="H7" s="40">
        <v>289.39999999999998</v>
      </c>
      <c r="I7" s="40">
        <v>0</v>
      </c>
      <c r="J7" s="40">
        <v>0</v>
      </c>
      <c r="K7" s="40">
        <v>282.73200000000003</v>
      </c>
      <c r="L7" s="40">
        <v>0.73099999999999998</v>
      </c>
      <c r="M7" s="40">
        <v>58</v>
      </c>
      <c r="N7" s="40">
        <v>0</v>
      </c>
      <c r="O7" s="40">
        <v>0</v>
      </c>
      <c r="Q7" s="40">
        <f t="shared" si="3"/>
        <v>6.6679999999999495</v>
      </c>
      <c r="R7" s="40">
        <v>0</v>
      </c>
      <c r="S7" s="40">
        <v>0</v>
      </c>
    </row>
    <row r="8" spans="1:32" ht="15.75" customHeight="1" x14ac:dyDescent="0.15">
      <c r="A8" s="132">
        <v>44350</v>
      </c>
      <c r="C8" s="40" t="s">
        <v>11</v>
      </c>
      <c r="E8" s="40">
        <f t="shared" si="0"/>
        <v>6.3389999999999986</v>
      </c>
      <c r="F8" s="40">
        <f t="shared" si="1"/>
        <v>49</v>
      </c>
      <c r="G8" s="40">
        <f t="shared" si="2"/>
        <v>287.39999999999998</v>
      </c>
      <c r="H8" s="40">
        <v>287.39999999999998</v>
      </c>
      <c r="I8" s="40">
        <v>0</v>
      </c>
      <c r="J8" s="40">
        <v>0</v>
      </c>
      <c r="K8" s="40">
        <v>281.06099999999998</v>
      </c>
      <c r="L8" s="40">
        <v>1.1419999999999999</v>
      </c>
      <c r="M8" s="40">
        <v>49</v>
      </c>
      <c r="N8" s="40">
        <v>0</v>
      </c>
      <c r="O8" s="40">
        <v>0</v>
      </c>
      <c r="Q8" s="40">
        <f t="shared" si="3"/>
        <v>6.3389999999999986</v>
      </c>
      <c r="R8" s="40">
        <v>0</v>
      </c>
      <c r="S8" s="40">
        <v>0</v>
      </c>
    </row>
    <row r="9" spans="1:32" ht="15.75" customHeight="1" x14ac:dyDescent="0.15">
      <c r="A9" s="132">
        <v>44231</v>
      </c>
      <c r="C9" s="40" t="s">
        <v>11</v>
      </c>
      <c r="E9" s="40">
        <f t="shared" si="0"/>
        <v>8.0250000000000341</v>
      </c>
      <c r="F9" s="40">
        <f t="shared" si="1"/>
        <v>93</v>
      </c>
      <c r="G9" s="40">
        <f t="shared" si="2"/>
        <v>293.3</v>
      </c>
      <c r="H9" s="40">
        <v>293.3</v>
      </c>
      <c r="I9" s="40">
        <v>0</v>
      </c>
      <c r="J9" s="40">
        <v>0</v>
      </c>
      <c r="K9" s="40">
        <v>285.27499999999998</v>
      </c>
      <c r="L9" s="40">
        <v>0.51100000000000001</v>
      </c>
      <c r="M9" s="40">
        <v>93</v>
      </c>
      <c r="N9" s="40">
        <v>0</v>
      </c>
      <c r="O9" s="40">
        <v>0</v>
      </c>
      <c r="Q9" s="40">
        <f t="shared" si="3"/>
        <v>8.0250000000000341</v>
      </c>
      <c r="R9" s="40">
        <v>0</v>
      </c>
      <c r="S9" s="40">
        <v>0</v>
      </c>
    </row>
    <row r="10" spans="1:32" ht="15.75" customHeight="1" x14ac:dyDescent="0.15">
      <c r="A10" s="132">
        <v>44167</v>
      </c>
      <c r="C10" s="40" t="s">
        <v>11</v>
      </c>
      <c r="E10" s="40">
        <f t="shared" si="0"/>
        <v>6.1520000000000437</v>
      </c>
      <c r="F10" s="40">
        <f t="shared" si="1"/>
        <v>92</v>
      </c>
      <c r="G10" s="40">
        <f t="shared" si="2"/>
        <v>291.10000000000002</v>
      </c>
      <c r="H10" s="40">
        <v>291.10000000000002</v>
      </c>
      <c r="I10" s="40">
        <v>0</v>
      </c>
      <c r="J10" s="40">
        <v>0</v>
      </c>
      <c r="K10" s="40">
        <v>284.94799999999998</v>
      </c>
      <c r="L10" s="40">
        <v>0.68600000000000005</v>
      </c>
      <c r="M10" s="40">
        <v>92</v>
      </c>
      <c r="N10" s="40">
        <v>0</v>
      </c>
      <c r="O10" s="40">
        <v>0</v>
      </c>
      <c r="Q10" s="40">
        <f t="shared" si="3"/>
        <v>6.1520000000000437</v>
      </c>
      <c r="R10" s="40">
        <v>0</v>
      </c>
      <c r="S10" s="40">
        <v>0</v>
      </c>
    </row>
    <row r="11" spans="1:32" ht="15.75" customHeight="1" x14ac:dyDescent="0.15">
      <c r="A11" s="132">
        <v>44071</v>
      </c>
      <c r="C11" s="40" t="s">
        <v>11</v>
      </c>
      <c r="E11" s="40">
        <f t="shared" si="0"/>
        <v>8.2419999999999618</v>
      </c>
      <c r="F11" s="40">
        <f t="shared" si="1"/>
        <v>63</v>
      </c>
      <c r="G11" s="40">
        <f t="shared" si="2"/>
        <v>290.7</v>
      </c>
      <c r="H11" s="40">
        <v>290.7</v>
      </c>
      <c r="I11" s="40">
        <v>0</v>
      </c>
      <c r="J11" s="40">
        <v>0</v>
      </c>
      <c r="K11" s="40">
        <v>282.45800000000003</v>
      </c>
      <c r="L11" s="40">
        <v>1.0089999999999999</v>
      </c>
      <c r="M11" s="40">
        <v>63</v>
      </c>
      <c r="N11" s="40">
        <v>0</v>
      </c>
      <c r="O11" s="40">
        <v>0</v>
      </c>
      <c r="Q11" s="40">
        <f t="shared" si="3"/>
        <v>8.2419999999999618</v>
      </c>
      <c r="R11" s="40">
        <v>0</v>
      </c>
      <c r="S11" s="40">
        <v>0</v>
      </c>
    </row>
    <row r="12" spans="1:32" ht="15.75" customHeight="1" x14ac:dyDescent="0.15">
      <c r="A12" s="132">
        <v>43975</v>
      </c>
      <c r="C12" s="40" t="s">
        <v>11</v>
      </c>
      <c r="E12" s="40">
        <f t="shared" si="0"/>
        <v>9.5459999999999923</v>
      </c>
      <c r="F12" s="40">
        <f t="shared" si="1"/>
        <v>55</v>
      </c>
      <c r="G12" s="40">
        <f t="shared" si="2"/>
        <v>294.2</v>
      </c>
      <c r="H12" s="40">
        <v>294.2</v>
      </c>
      <c r="I12" s="40">
        <v>0</v>
      </c>
      <c r="J12" s="40">
        <v>0</v>
      </c>
      <c r="K12" s="40">
        <v>284.654</v>
      </c>
      <c r="L12" s="40">
        <v>0.60399999999999998</v>
      </c>
      <c r="M12" s="40">
        <v>55</v>
      </c>
      <c r="N12" s="40">
        <v>0</v>
      </c>
      <c r="O12" s="40">
        <v>0</v>
      </c>
      <c r="Q12" s="40">
        <f t="shared" si="3"/>
        <v>9.5459999999999923</v>
      </c>
      <c r="R12" s="40">
        <v>0</v>
      </c>
      <c r="S12" s="40">
        <v>0</v>
      </c>
    </row>
    <row r="13" spans="1:32" ht="15.75" customHeight="1" x14ac:dyDescent="0.15">
      <c r="A13" s="132">
        <v>43879</v>
      </c>
      <c r="C13" s="40" t="s">
        <v>11</v>
      </c>
      <c r="E13" s="40">
        <f t="shared" si="0"/>
        <v>5.8050000000000068</v>
      </c>
      <c r="F13" s="40">
        <f t="shared" si="1"/>
        <v>83</v>
      </c>
      <c r="G13" s="40">
        <f t="shared" si="2"/>
        <v>291.8</v>
      </c>
      <c r="H13" s="40">
        <v>291.8</v>
      </c>
      <c r="I13" s="40">
        <v>0</v>
      </c>
      <c r="J13" s="40">
        <v>0</v>
      </c>
      <c r="K13" s="40">
        <v>285.995</v>
      </c>
      <c r="L13" s="40">
        <v>0.73199999999999998</v>
      </c>
      <c r="M13" s="40">
        <v>83</v>
      </c>
      <c r="N13" s="40">
        <v>0</v>
      </c>
      <c r="O13" s="40">
        <v>0</v>
      </c>
      <c r="Q13" s="40">
        <f t="shared" si="3"/>
        <v>5.8050000000000068</v>
      </c>
      <c r="R13" s="40">
        <v>0</v>
      </c>
      <c r="S13" s="40">
        <v>0</v>
      </c>
    </row>
    <row r="14" spans="1:32" ht="15.75" customHeight="1" x14ac:dyDescent="0.15">
      <c r="A14" s="132">
        <v>43783</v>
      </c>
      <c r="C14" s="40" t="s">
        <v>11</v>
      </c>
      <c r="E14" s="40">
        <f>MAX(H14:I14)-K14</f>
        <v>27.739999999999952</v>
      </c>
      <c r="F14" s="40">
        <f t="shared" si="1"/>
        <v>132</v>
      </c>
      <c r="G14" s="40">
        <f t="shared" si="2"/>
        <v>310.89999999999998</v>
      </c>
      <c r="H14" s="40">
        <v>291.3</v>
      </c>
      <c r="I14" s="40">
        <v>310.89999999999998</v>
      </c>
      <c r="J14" s="40">
        <v>0</v>
      </c>
      <c r="K14" s="40">
        <v>283.16000000000003</v>
      </c>
      <c r="L14" s="40">
        <v>0.505</v>
      </c>
      <c r="M14" s="40">
        <v>106</v>
      </c>
      <c r="N14" s="40">
        <v>26</v>
      </c>
      <c r="O14" s="40">
        <v>0</v>
      </c>
      <c r="P14" s="40" t="s">
        <v>301</v>
      </c>
      <c r="Q14" s="40">
        <f t="shared" si="3"/>
        <v>8.1399999999999864</v>
      </c>
      <c r="R14" s="40">
        <f>I14-K14</f>
        <v>27.739999999999952</v>
      </c>
      <c r="S14" s="40">
        <v>0</v>
      </c>
    </row>
    <row r="15" spans="1:32" ht="15.75" customHeight="1" x14ac:dyDescent="0.15">
      <c r="A15" s="132">
        <v>43726</v>
      </c>
      <c r="C15" s="40" t="s">
        <v>11</v>
      </c>
      <c r="E15" s="40">
        <f t="shared" ref="E15:E21" si="4">H15-K15</f>
        <v>7.6719999999999686</v>
      </c>
      <c r="F15" s="40">
        <f t="shared" si="1"/>
        <v>84</v>
      </c>
      <c r="G15" s="40">
        <f t="shared" si="2"/>
        <v>289.39999999999998</v>
      </c>
      <c r="H15" s="40">
        <v>289.39999999999998</v>
      </c>
      <c r="I15" s="40">
        <v>0</v>
      </c>
      <c r="J15" s="40">
        <v>0</v>
      </c>
      <c r="K15" s="40">
        <v>281.72800000000001</v>
      </c>
      <c r="L15" s="40">
        <v>0.53</v>
      </c>
      <c r="M15" s="40">
        <v>84</v>
      </c>
      <c r="N15" s="40">
        <v>0</v>
      </c>
      <c r="O15" s="40">
        <v>0</v>
      </c>
      <c r="Q15" s="40">
        <f t="shared" si="3"/>
        <v>7.6719999999999686</v>
      </c>
      <c r="R15" s="40">
        <v>0</v>
      </c>
      <c r="S15" s="40">
        <v>0</v>
      </c>
    </row>
    <row r="16" spans="1:32" ht="15.75" customHeight="1" x14ac:dyDescent="0.15">
      <c r="A16" s="132">
        <v>43719</v>
      </c>
      <c r="C16" s="40" t="s">
        <v>11</v>
      </c>
      <c r="E16" s="40">
        <f t="shared" si="4"/>
        <v>7.6090000000000373</v>
      </c>
      <c r="F16" s="40">
        <f t="shared" si="1"/>
        <v>90</v>
      </c>
      <c r="G16" s="40">
        <f t="shared" si="2"/>
        <v>289.3</v>
      </c>
      <c r="H16" s="40">
        <v>289.3</v>
      </c>
      <c r="I16" s="40">
        <v>0</v>
      </c>
      <c r="J16" s="40">
        <v>0</v>
      </c>
      <c r="K16" s="40">
        <v>281.69099999999997</v>
      </c>
      <c r="L16" s="40">
        <v>0.48899999999999999</v>
      </c>
      <c r="M16" s="40">
        <v>90</v>
      </c>
      <c r="N16" s="40">
        <v>0</v>
      </c>
      <c r="O16" s="40">
        <v>0</v>
      </c>
      <c r="Q16" s="40">
        <f t="shared" si="3"/>
        <v>7.6090000000000373</v>
      </c>
      <c r="R16" s="40">
        <v>0</v>
      </c>
      <c r="S16" s="40">
        <v>0</v>
      </c>
    </row>
    <row r="17" spans="1:19" ht="15.75" customHeight="1" x14ac:dyDescent="0.15">
      <c r="A17" s="132">
        <v>43694</v>
      </c>
      <c r="C17" s="40" t="s">
        <v>11</v>
      </c>
      <c r="E17" s="40">
        <f t="shared" si="4"/>
        <v>6.6850000000000023</v>
      </c>
      <c r="F17" s="40">
        <f t="shared" si="1"/>
        <v>65</v>
      </c>
      <c r="G17" s="40">
        <f t="shared" si="2"/>
        <v>286.39999999999998</v>
      </c>
      <c r="H17" s="40">
        <v>286.39999999999998</v>
      </c>
      <c r="I17" s="40">
        <v>0</v>
      </c>
      <c r="J17" s="40">
        <v>0</v>
      </c>
      <c r="K17" s="40">
        <v>279.71499999999997</v>
      </c>
      <c r="L17" s="40">
        <v>0.67800000000000005</v>
      </c>
      <c r="M17" s="40">
        <v>65</v>
      </c>
      <c r="N17" s="40">
        <v>0</v>
      </c>
      <c r="O17" s="40">
        <v>0</v>
      </c>
      <c r="P17" s="40" t="s">
        <v>300</v>
      </c>
      <c r="Q17" s="40">
        <f t="shared" si="3"/>
        <v>6.6850000000000023</v>
      </c>
      <c r="R17" s="40">
        <v>0</v>
      </c>
      <c r="S17" s="40">
        <v>0</v>
      </c>
    </row>
    <row r="18" spans="1:19" ht="15.75" customHeight="1" x14ac:dyDescent="0.15">
      <c r="A18" s="132">
        <v>43687</v>
      </c>
      <c r="C18" s="40" t="s">
        <v>11</v>
      </c>
      <c r="E18" s="40">
        <f t="shared" si="4"/>
        <v>8.6499999999999773</v>
      </c>
      <c r="F18" s="40">
        <f t="shared" si="1"/>
        <v>96</v>
      </c>
      <c r="G18" s="40">
        <f t="shared" si="2"/>
        <v>284.5</v>
      </c>
      <c r="H18" s="40">
        <v>284.5</v>
      </c>
      <c r="I18" s="40">
        <v>0</v>
      </c>
      <c r="J18" s="40">
        <v>0</v>
      </c>
      <c r="K18" s="40">
        <v>275.85000000000002</v>
      </c>
      <c r="L18" s="40">
        <v>0.81399999999999995</v>
      </c>
      <c r="M18" s="40">
        <v>96</v>
      </c>
      <c r="N18" s="40">
        <v>0</v>
      </c>
      <c r="O18" s="40">
        <v>0</v>
      </c>
      <c r="P18" s="40" t="s">
        <v>299</v>
      </c>
      <c r="Q18" s="40">
        <f t="shared" si="3"/>
        <v>8.6499999999999773</v>
      </c>
      <c r="R18" s="40">
        <v>0</v>
      </c>
      <c r="S18" s="40">
        <v>0</v>
      </c>
    </row>
    <row r="19" spans="1:19" ht="15.75" customHeight="1" x14ac:dyDescent="0.15">
      <c r="A19" s="132">
        <v>43614</v>
      </c>
      <c r="C19" s="40" t="s">
        <v>11</v>
      </c>
      <c r="E19" s="40">
        <f t="shared" si="4"/>
        <v>6.3590000000000373</v>
      </c>
      <c r="F19" s="40">
        <f t="shared" si="1"/>
        <v>48</v>
      </c>
      <c r="G19" s="40">
        <f t="shared" si="2"/>
        <v>289.3</v>
      </c>
      <c r="H19" s="40">
        <v>289.3</v>
      </c>
      <c r="I19" s="40">
        <v>0</v>
      </c>
      <c r="J19" s="40">
        <v>0</v>
      </c>
      <c r="K19" s="40">
        <v>282.94099999999997</v>
      </c>
      <c r="L19" s="40">
        <v>0.70599999999999996</v>
      </c>
      <c r="M19" s="40">
        <v>48</v>
      </c>
      <c r="N19" s="40">
        <v>0</v>
      </c>
      <c r="O19" s="40">
        <v>0</v>
      </c>
      <c r="Q19" s="40">
        <f t="shared" si="3"/>
        <v>6.3590000000000373</v>
      </c>
      <c r="R19" s="40">
        <v>0</v>
      </c>
      <c r="S19" s="40">
        <v>0</v>
      </c>
    </row>
    <row r="20" spans="1:19" ht="15.75" customHeight="1" x14ac:dyDescent="0.15">
      <c r="A20" s="132">
        <v>43502</v>
      </c>
      <c r="C20" s="40" t="s">
        <v>11</v>
      </c>
      <c r="E20" s="40">
        <f t="shared" si="4"/>
        <v>4.9720000000000368</v>
      </c>
      <c r="F20" s="40">
        <f t="shared" si="1"/>
        <v>85</v>
      </c>
      <c r="G20" s="40">
        <f t="shared" si="2"/>
        <v>284.8</v>
      </c>
      <c r="H20" s="40">
        <v>284.8</v>
      </c>
      <c r="I20" s="40">
        <v>0</v>
      </c>
      <c r="J20" s="40">
        <v>0</v>
      </c>
      <c r="K20" s="40">
        <v>279.82799999999997</v>
      </c>
      <c r="L20" s="40">
        <v>0.53</v>
      </c>
      <c r="M20" s="40">
        <v>85</v>
      </c>
      <c r="N20" s="40">
        <v>0</v>
      </c>
      <c r="O20" s="40">
        <v>0</v>
      </c>
      <c r="Q20" s="40">
        <f t="shared" si="3"/>
        <v>4.9720000000000368</v>
      </c>
      <c r="R20" s="40">
        <v>0</v>
      </c>
      <c r="S20" s="40">
        <v>0</v>
      </c>
    </row>
    <row r="21" spans="1:19" ht="15.75" customHeight="1" x14ac:dyDescent="0.15">
      <c r="A21" s="132">
        <v>43463</v>
      </c>
      <c r="C21" s="40" t="s">
        <v>11</v>
      </c>
      <c r="E21" s="40">
        <f t="shared" si="4"/>
        <v>4.7760000000000105</v>
      </c>
      <c r="F21" s="40">
        <f t="shared" si="1"/>
        <v>65</v>
      </c>
      <c r="G21" s="40">
        <f t="shared" si="2"/>
        <v>289.3</v>
      </c>
      <c r="H21" s="40">
        <v>289.3</v>
      </c>
      <c r="I21" s="40">
        <v>0</v>
      </c>
      <c r="J21" s="40">
        <v>0</v>
      </c>
      <c r="K21" s="40">
        <v>284.524</v>
      </c>
      <c r="L21" s="40">
        <v>0.46500000000000002</v>
      </c>
      <c r="M21" s="40">
        <v>65</v>
      </c>
      <c r="N21" s="40">
        <v>0</v>
      </c>
      <c r="O21" s="40">
        <v>0</v>
      </c>
      <c r="Q21" s="40">
        <f t="shared" si="3"/>
        <v>4.7760000000000105</v>
      </c>
      <c r="R21" s="40">
        <v>0</v>
      </c>
      <c r="S21" s="40">
        <v>0</v>
      </c>
    </row>
    <row r="22" spans="1:19" ht="15.75" customHeight="1" x14ac:dyDescent="0.15">
      <c r="A22" s="132">
        <v>43271</v>
      </c>
      <c r="C22" s="40" t="s">
        <v>37</v>
      </c>
      <c r="D22" s="40" t="s">
        <v>29</v>
      </c>
      <c r="E22" s="40">
        <f>G22-K22</f>
        <v>0</v>
      </c>
      <c r="F22" s="40">
        <f t="shared" si="1"/>
        <v>0</v>
      </c>
      <c r="G22" s="40">
        <f t="shared" si="2"/>
        <v>0</v>
      </c>
      <c r="I22" s="40">
        <v>0</v>
      </c>
      <c r="J22" s="40">
        <v>0</v>
      </c>
      <c r="M22" s="40">
        <v>0</v>
      </c>
      <c r="N22" s="40">
        <v>0</v>
      </c>
      <c r="O22" s="40">
        <v>0</v>
      </c>
      <c r="Q22" s="40">
        <f t="shared" si="3"/>
        <v>0</v>
      </c>
      <c r="R22" s="40">
        <v>0</v>
      </c>
      <c r="S22" s="40">
        <v>0</v>
      </c>
    </row>
    <row r="23" spans="1:19" ht="15.75" customHeight="1" x14ac:dyDescent="0.15">
      <c r="A23" s="132">
        <v>43239</v>
      </c>
      <c r="C23" s="40" t="s">
        <v>37</v>
      </c>
      <c r="D23" s="40" t="s">
        <v>29</v>
      </c>
      <c r="E23" s="40">
        <v>0</v>
      </c>
      <c r="F23" s="40">
        <f t="shared" si="1"/>
        <v>0</v>
      </c>
      <c r="G23" s="40">
        <f t="shared" si="2"/>
        <v>0</v>
      </c>
      <c r="I23" s="40">
        <v>0</v>
      </c>
      <c r="J23" s="40">
        <v>0</v>
      </c>
      <c r="M23" s="40">
        <v>0</v>
      </c>
      <c r="N23" s="40">
        <v>0</v>
      </c>
      <c r="O23" s="40">
        <v>0</v>
      </c>
      <c r="Q23" s="40">
        <f t="shared" si="3"/>
        <v>0</v>
      </c>
      <c r="R23" s="40">
        <v>0</v>
      </c>
      <c r="S23" s="40">
        <v>0</v>
      </c>
    </row>
    <row r="24" spans="1:19" ht="15.75" customHeight="1" x14ac:dyDescent="0.15">
      <c r="A24" s="132">
        <v>43216</v>
      </c>
      <c r="C24" s="40" t="s">
        <v>11</v>
      </c>
      <c r="E24" s="40">
        <f t="shared" ref="E24:E63" si="5">H24-K24</f>
        <v>4.6159999999999854</v>
      </c>
      <c r="F24" s="40">
        <f t="shared" si="1"/>
        <v>29</v>
      </c>
      <c r="G24" s="40">
        <f t="shared" si="2"/>
        <v>287.5</v>
      </c>
      <c r="H24" s="40">
        <v>287.5</v>
      </c>
      <c r="I24" s="40">
        <v>0</v>
      </c>
      <c r="J24" s="40">
        <v>0</v>
      </c>
      <c r="K24" s="40">
        <v>282.88400000000001</v>
      </c>
      <c r="L24" s="40">
        <v>0.88700000000000001</v>
      </c>
      <c r="M24" s="40">
        <v>29</v>
      </c>
      <c r="N24" s="40">
        <v>0</v>
      </c>
      <c r="O24" s="40">
        <v>0</v>
      </c>
      <c r="Q24" s="40">
        <f t="shared" si="3"/>
        <v>4.6159999999999854</v>
      </c>
      <c r="R24" s="40">
        <v>0</v>
      </c>
      <c r="S24" s="40">
        <v>0</v>
      </c>
    </row>
    <row r="25" spans="1:19" ht="15.75" customHeight="1" x14ac:dyDescent="0.15">
      <c r="A25" s="132">
        <v>43214</v>
      </c>
      <c r="C25" s="40" t="s">
        <v>11</v>
      </c>
      <c r="E25" s="40">
        <f t="shared" si="5"/>
        <v>4.4180000000000064</v>
      </c>
      <c r="F25" s="40">
        <f t="shared" si="1"/>
        <v>29</v>
      </c>
      <c r="G25" s="40">
        <f t="shared" si="2"/>
        <v>287.5</v>
      </c>
      <c r="H25" s="40">
        <v>287.5</v>
      </c>
      <c r="I25" s="40">
        <v>0</v>
      </c>
      <c r="J25" s="40">
        <v>0</v>
      </c>
      <c r="K25" s="40">
        <v>283.08199999999999</v>
      </c>
      <c r="L25" s="40">
        <v>0.624</v>
      </c>
      <c r="M25" s="40">
        <v>29</v>
      </c>
      <c r="N25" s="40">
        <v>0</v>
      </c>
      <c r="O25" s="40">
        <v>0</v>
      </c>
      <c r="Q25" s="40">
        <f t="shared" si="3"/>
        <v>4.4180000000000064</v>
      </c>
      <c r="R25" s="40">
        <v>0</v>
      </c>
      <c r="S25" s="40">
        <v>0</v>
      </c>
    </row>
    <row r="26" spans="1:19" ht="15.75" customHeight="1" x14ac:dyDescent="0.15">
      <c r="A26" s="132">
        <v>43143</v>
      </c>
      <c r="C26" s="40" t="s">
        <v>11</v>
      </c>
      <c r="E26" s="40">
        <f t="shared" si="5"/>
        <v>6.6200000000000045</v>
      </c>
      <c r="F26" s="40">
        <f t="shared" si="1"/>
        <v>100</v>
      </c>
      <c r="G26" s="40">
        <f t="shared" si="2"/>
        <v>291.7</v>
      </c>
      <c r="H26" s="40">
        <v>291.7</v>
      </c>
      <c r="I26" s="40">
        <v>0</v>
      </c>
      <c r="J26" s="40">
        <v>0</v>
      </c>
      <c r="K26" s="40">
        <v>285.08</v>
      </c>
      <c r="L26" s="40">
        <v>0.59799999999999998</v>
      </c>
      <c r="M26" s="40">
        <v>100</v>
      </c>
      <c r="N26" s="40">
        <v>0</v>
      </c>
      <c r="O26" s="40">
        <v>0</v>
      </c>
      <c r="Q26" s="40">
        <f t="shared" si="3"/>
        <v>6.6200000000000045</v>
      </c>
      <c r="R26" s="40">
        <v>0</v>
      </c>
      <c r="S26" s="40">
        <v>0</v>
      </c>
    </row>
    <row r="27" spans="1:19" ht="15.75" customHeight="1" x14ac:dyDescent="0.15">
      <c r="A27" s="132">
        <v>43070</v>
      </c>
      <c r="C27" s="40" t="s">
        <v>11</v>
      </c>
      <c r="E27" s="40">
        <f t="shared" si="5"/>
        <v>6.4069999999999823</v>
      </c>
      <c r="F27" s="40">
        <f t="shared" si="1"/>
        <v>92</v>
      </c>
      <c r="G27" s="40">
        <f t="shared" si="2"/>
        <v>289.5</v>
      </c>
      <c r="H27" s="40">
        <v>289.5</v>
      </c>
      <c r="I27" s="40">
        <v>0</v>
      </c>
      <c r="J27" s="40">
        <v>0</v>
      </c>
      <c r="K27" s="40">
        <v>283.09300000000002</v>
      </c>
      <c r="L27" s="40">
        <v>0.64400000000000002</v>
      </c>
      <c r="M27" s="40">
        <v>92</v>
      </c>
      <c r="N27" s="40">
        <v>0</v>
      </c>
      <c r="O27" s="40">
        <v>0</v>
      </c>
      <c r="Q27" s="40">
        <f t="shared" si="3"/>
        <v>6.4069999999999823</v>
      </c>
      <c r="R27" s="40">
        <v>0</v>
      </c>
      <c r="S27" s="40">
        <v>0</v>
      </c>
    </row>
    <row r="28" spans="1:19" ht="15.75" customHeight="1" x14ac:dyDescent="0.15">
      <c r="A28" s="132">
        <v>43063</v>
      </c>
      <c r="C28" s="40" t="s">
        <v>11</v>
      </c>
      <c r="E28" s="40">
        <f t="shared" si="5"/>
        <v>5.1349999999999909</v>
      </c>
      <c r="F28" s="40">
        <f t="shared" si="1"/>
        <v>103</v>
      </c>
      <c r="G28" s="40">
        <f t="shared" si="2"/>
        <v>288.2</v>
      </c>
      <c r="H28" s="40">
        <v>288.2</v>
      </c>
      <c r="I28" s="40">
        <v>0</v>
      </c>
      <c r="J28" s="40">
        <v>0</v>
      </c>
      <c r="K28" s="40">
        <v>283.065</v>
      </c>
      <c r="L28" s="40">
        <v>0.92200000000000004</v>
      </c>
      <c r="M28" s="40">
        <v>103</v>
      </c>
      <c r="N28" s="40">
        <v>0</v>
      </c>
      <c r="O28" s="40">
        <v>0</v>
      </c>
      <c r="Q28" s="40">
        <f t="shared" si="3"/>
        <v>5.1349999999999909</v>
      </c>
      <c r="R28" s="40">
        <v>0</v>
      </c>
      <c r="S28" s="40">
        <v>0</v>
      </c>
    </row>
    <row r="29" spans="1:19" ht="15.75" customHeight="1" x14ac:dyDescent="0.15">
      <c r="A29" s="132">
        <v>42990</v>
      </c>
      <c r="C29" s="40" t="s">
        <v>11</v>
      </c>
      <c r="E29" s="40">
        <f t="shared" si="5"/>
        <v>4.4399999999999977</v>
      </c>
      <c r="F29" s="40">
        <f t="shared" si="1"/>
        <v>69</v>
      </c>
      <c r="G29" s="40">
        <f t="shared" si="2"/>
        <v>285.89999999999998</v>
      </c>
      <c r="H29" s="40">
        <v>285.89999999999998</v>
      </c>
      <c r="I29" s="40">
        <v>0</v>
      </c>
      <c r="J29" s="40">
        <v>0</v>
      </c>
      <c r="K29" s="40">
        <v>281.45999999999998</v>
      </c>
      <c r="L29" s="40">
        <v>0.48899999999999999</v>
      </c>
      <c r="M29" s="40">
        <v>69</v>
      </c>
      <c r="N29" s="40">
        <v>0</v>
      </c>
      <c r="O29" s="40">
        <v>0</v>
      </c>
      <c r="Q29" s="40">
        <f t="shared" si="3"/>
        <v>4.4399999999999977</v>
      </c>
      <c r="R29" s="40">
        <v>0</v>
      </c>
      <c r="S29" s="40">
        <v>0</v>
      </c>
    </row>
    <row r="30" spans="1:19" ht="15.75" customHeight="1" x14ac:dyDescent="0.15">
      <c r="A30" s="132">
        <v>42887</v>
      </c>
      <c r="C30" s="40" t="s">
        <v>11</v>
      </c>
      <c r="E30" s="40">
        <f t="shared" si="5"/>
        <v>4.6070000000000277</v>
      </c>
      <c r="F30" s="40">
        <f t="shared" si="1"/>
        <v>32</v>
      </c>
      <c r="G30" s="40">
        <f t="shared" si="2"/>
        <v>288.60000000000002</v>
      </c>
      <c r="H30" s="40">
        <v>288.60000000000002</v>
      </c>
      <c r="I30" s="40">
        <v>0</v>
      </c>
      <c r="J30" s="40">
        <v>0</v>
      </c>
      <c r="K30" s="40">
        <v>283.99299999999999</v>
      </c>
      <c r="L30" s="40">
        <v>0.56100000000000005</v>
      </c>
      <c r="M30" s="40">
        <v>32</v>
      </c>
      <c r="N30" s="40">
        <v>0</v>
      </c>
      <c r="O30" s="40">
        <v>0</v>
      </c>
      <c r="Q30" s="40">
        <f t="shared" si="3"/>
        <v>4.6070000000000277</v>
      </c>
      <c r="R30" s="40">
        <v>0</v>
      </c>
      <c r="S30" s="40">
        <v>0</v>
      </c>
    </row>
    <row r="31" spans="1:19" ht="15.75" customHeight="1" x14ac:dyDescent="0.15">
      <c r="A31" s="132">
        <v>42775</v>
      </c>
      <c r="C31" s="40" t="s">
        <v>11</v>
      </c>
      <c r="E31" s="40">
        <f t="shared" si="5"/>
        <v>2.6120000000000232</v>
      </c>
      <c r="F31" s="40">
        <f t="shared" si="1"/>
        <v>7</v>
      </c>
      <c r="G31" s="40">
        <f t="shared" si="2"/>
        <v>288</v>
      </c>
      <c r="H31" s="40">
        <v>288</v>
      </c>
      <c r="I31" s="40">
        <v>0</v>
      </c>
      <c r="J31" s="40">
        <v>0</v>
      </c>
      <c r="K31" s="40">
        <v>285.38799999999998</v>
      </c>
      <c r="L31" s="40">
        <v>0.51100000000000001</v>
      </c>
      <c r="M31" s="40">
        <v>7</v>
      </c>
      <c r="N31" s="40">
        <v>0</v>
      </c>
      <c r="O31" s="40">
        <v>0</v>
      </c>
      <c r="Q31" s="40">
        <f t="shared" si="3"/>
        <v>2.6120000000000232</v>
      </c>
      <c r="R31" s="40">
        <v>0</v>
      </c>
      <c r="S31" s="40">
        <v>0</v>
      </c>
    </row>
    <row r="32" spans="1:19" ht="15.75" customHeight="1" x14ac:dyDescent="0.15">
      <c r="A32" s="132">
        <v>42727</v>
      </c>
      <c r="C32" s="40" t="s">
        <v>11</v>
      </c>
      <c r="E32" s="40">
        <f t="shared" si="5"/>
        <v>8.0440000000000396</v>
      </c>
      <c r="F32" s="40">
        <f t="shared" si="1"/>
        <v>116</v>
      </c>
      <c r="G32" s="40">
        <f t="shared" si="2"/>
        <v>292.3</v>
      </c>
      <c r="H32" s="40">
        <v>292.3</v>
      </c>
      <c r="I32" s="40">
        <v>0</v>
      </c>
      <c r="J32" s="40">
        <v>0</v>
      </c>
      <c r="K32" s="40">
        <v>284.25599999999997</v>
      </c>
      <c r="L32" s="40">
        <v>0.54600000000000004</v>
      </c>
      <c r="M32" s="40">
        <v>116</v>
      </c>
      <c r="N32" s="40">
        <v>0</v>
      </c>
      <c r="O32" s="40">
        <v>0</v>
      </c>
      <c r="Q32" s="40">
        <f t="shared" si="3"/>
        <v>8.0440000000000396</v>
      </c>
      <c r="R32" s="40">
        <v>0</v>
      </c>
      <c r="S32" s="40">
        <v>0</v>
      </c>
    </row>
    <row r="33" spans="1:19" ht="15.75" customHeight="1" x14ac:dyDescent="0.15">
      <c r="A33" s="132">
        <v>42663</v>
      </c>
      <c r="C33" s="40" t="s">
        <v>11</v>
      </c>
      <c r="E33" s="40">
        <f t="shared" si="5"/>
        <v>4.7319999999999709</v>
      </c>
      <c r="F33" s="40">
        <f t="shared" si="1"/>
        <v>37</v>
      </c>
      <c r="G33" s="40">
        <f t="shared" si="2"/>
        <v>285.39999999999998</v>
      </c>
      <c r="H33" s="40">
        <v>285.39999999999998</v>
      </c>
      <c r="I33" s="40">
        <v>0</v>
      </c>
      <c r="J33" s="40">
        <v>0</v>
      </c>
      <c r="K33" s="40">
        <v>280.66800000000001</v>
      </c>
      <c r="L33" s="40">
        <v>0.71599999999999997</v>
      </c>
      <c r="M33" s="40">
        <v>37</v>
      </c>
      <c r="N33" s="40">
        <v>0</v>
      </c>
      <c r="O33" s="40">
        <v>0</v>
      </c>
      <c r="Q33" s="40">
        <f t="shared" si="3"/>
        <v>4.7319999999999709</v>
      </c>
      <c r="R33" s="40">
        <v>0</v>
      </c>
      <c r="S33" s="40">
        <v>0</v>
      </c>
    </row>
    <row r="34" spans="1:19" ht="15.75" customHeight="1" x14ac:dyDescent="0.15">
      <c r="A34" s="132">
        <v>42599</v>
      </c>
      <c r="C34" s="40" t="s">
        <v>11</v>
      </c>
      <c r="E34" s="40">
        <f t="shared" si="5"/>
        <v>5.4490000000000123</v>
      </c>
      <c r="F34" s="40">
        <f t="shared" ref="F34:F65" si="6">SUM(M34:O34)</f>
        <v>47</v>
      </c>
      <c r="G34" s="40">
        <f t="shared" ref="G34:G65" si="7">MAX(H34:J34)</f>
        <v>287.8</v>
      </c>
      <c r="H34" s="40">
        <v>287.8</v>
      </c>
      <c r="I34" s="40">
        <v>0</v>
      </c>
      <c r="J34" s="40">
        <v>0</v>
      </c>
      <c r="K34" s="40">
        <v>282.351</v>
      </c>
      <c r="L34" s="40">
        <v>0.53300000000000003</v>
      </c>
      <c r="M34" s="40">
        <v>47</v>
      </c>
      <c r="N34" s="40">
        <v>0</v>
      </c>
      <c r="O34" s="40">
        <v>0</v>
      </c>
      <c r="Q34" s="40">
        <f t="shared" ref="Q34:Q65" si="8">H34-K34</f>
        <v>5.4490000000000123</v>
      </c>
      <c r="R34" s="40">
        <v>0</v>
      </c>
      <c r="S34" s="40">
        <v>0</v>
      </c>
    </row>
    <row r="35" spans="1:19" ht="15.75" customHeight="1" x14ac:dyDescent="0.15">
      <c r="A35" s="132">
        <v>42542</v>
      </c>
      <c r="C35" s="40" t="s">
        <v>11</v>
      </c>
      <c r="E35" s="40">
        <f t="shared" si="5"/>
        <v>6.3810000000000286</v>
      </c>
      <c r="F35" s="40">
        <f t="shared" si="6"/>
        <v>30</v>
      </c>
      <c r="G35" s="40">
        <f t="shared" si="7"/>
        <v>288.10000000000002</v>
      </c>
      <c r="H35" s="40">
        <v>288.10000000000002</v>
      </c>
      <c r="I35" s="40">
        <v>0</v>
      </c>
      <c r="J35" s="40">
        <v>0</v>
      </c>
      <c r="K35" s="40">
        <v>281.71899999999999</v>
      </c>
      <c r="L35" s="40">
        <v>0.48299999999999998</v>
      </c>
      <c r="M35" s="40">
        <v>30</v>
      </c>
      <c r="N35" s="40">
        <v>0</v>
      </c>
      <c r="O35" s="40">
        <v>0</v>
      </c>
      <c r="Q35" s="40">
        <f t="shared" si="8"/>
        <v>6.3810000000000286</v>
      </c>
      <c r="R35" s="40">
        <v>0</v>
      </c>
      <c r="S35" s="40">
        <v>0</v>
      </c>
    </row>
    <row r="36" spans="1:19" ht="15.75" customHeight="1" x14ac:dyDescent="0.15">
      <c r="A36" s="132">
        <v>42375</v>
      </c>
      <c r="C36" s="40" t="s">
        <v>11</v>
      </c>
      <c r="E36" s="40">
        <f t="shared" si="5"/>
        <v>9.1979999999999791</v>
      </c>
      <c r="F36" s="40">
        <f t="shared" si="6"/>
        <v>73</v>
      </c>
      <c r="G36" s="40">
        <f t="shared" si="7"/>
        <v>294.89999999999998</v>
      </c>
      <c r="H36" s="40">
        <v>294.89999999999998</v>
      </c>
      <c r="I36" s="40">
        <v>0</v>
      </c>
      <c r="J36" s="40">
        <v>0</v>
      </c>
      <c r="K36" s="40">
        <v>285.702</v>
      </c>
      <c r="L36" s="40">
        <v>0.68899999999999995</v>
      </c>
      <c r="M36" s="40">
        <v>73</v>
      </c>
      <c r="N36" s="40">
        <v>0</v>
      </c>
      <c r="O36" s="40">
        <v>0</v>
      </c>
      <c r="Q36" s="40">
        <f t="shared" si="8"/>
        <v>9.1979999999999791</v>
      </c>
      <c r="R36" s="40">
        <v>0</v>
      </c>
      <c r="S36" s="40">
        <v>0</v>
      </c>
    </row>
    <row r="37" spans="1:19" ht="15.75" customHeight="1" x14ac:dyDescent="0.15">
      <c r="A37" s="132">
        <v>42279</v>
      </c>
      <c r="C37" s="40" t="s">
        <v>11</v>
      </c>
      <c r="E37" s="40">
        <f t="shared" si="5"/>
        <v>7.382000000000005</v>
      </c>
      <c r="F37" s="40">
        <f t="shared" si="6"/>
        <v>96</v>
      </c>
      <c r="G37" s="40">
        <f t="shared" si="7"/>
        <v>289.10000000000002</v>
      </c>
      <c r="H37" s="40">
        <v>289.10000000000002</v>
      </c>
      <c r="I37" s="40">
        <v>0</v>
      </c>
      <c r="J37" s="40">
        <v>0</v>
      </c>
      <c r="K37" s="40">
        <v>281.71800000000002</v>
      </c>
      <c r="L37" s="40">
        <v>0.66900000000000004</v>
      </c>
      <c r="M37" s="40">
        <v>96</v>
      </c>
      <c r="N37" s="40">
        <v>0</v>
      </c>
      <c r="O37" s="40">
        <v>0</v>
      </c>
      <c r="Q37" s="40">
        <f t="shared" si="8"/>
        <v>7.382000000000005</v>
      </c>
      <c r="R37" s="40">
        <v>0</v>
      </c>
      <c r="S37" s="40">
        <v>0</v>
      </c>
    </row>
    <row r="38" spans="1:19" ht="15.75" customHeight="1" x14ac:dyDescent="0.15">
      <c r="A38" s="132">
        <v>42199</v>
      </c>
      <c r="C38" s="40" t="s">
        <v>11</v>
      </c>
      <c r="E38" s="40">
        <f t="shared" si="5"/>
        <v>6.9590000000000032</v>
      </c>
      <c r="F38" s="40">
        <f t="shared" si="6"/>
        <v>71</v>
      </c>
      <c r="G38" s="40">
        <f t="shared" si="7"/>
        <v>286.8</v>
      </c>
      <c r="H38" s="40">
        <v>286.8</v>
      </c>
      <c r="I38" s="40">
        <v>0</v>
      </c>
      <c r="J38" s="40">
        <v>0</v>
      </c>
      <c r="K38" s="40">
        <v>279.84100000000001</v>
      </c>
      <c r="L38" s="40">
        <v>0.65300000000000002</v>
      </c>
      <c r="M38" s="40">
        <v>71</v>
      </c>
      <c r="N38" s="40">
        <v>0</v>
      </c>
      <c r="O38" s="40">
        <v>0</v>
      </c>
      <c r="Q38" s="40">
        <f t="shared" si="8"/>
        <v>6.9590000000000032</v>
      </c>
      <c r="R38" s="40">
        <v>0</v>
      </c>
      <c r="S38" s="40">
        <v>0</v>
      </c>
    </row>
    <row r="39" spans="1:19" ht="15.75" customHeight="1" x14ac:dyDescent="0.15">
      <c r="A39" s="132">
        <v>42158</v>
      </c>
      <c r="C39" s="40" t="s">
        <v>11</v>
      </c>
      <c r="E39" s="40">
        <f t="shared" si="5"/>
        <v>9.2830000000000155</v>
      </c>
      <c r="F39" s="40">
        <f t="shared" si="6"/>
        <v>87</v>
      </c>
      <c r="G39" s="40">
        <f t="shared" si="7"/>
        <v>290.3</v>
      </c>
      <c r="H39" s="40">
        <v>290.3</v>
      </c>
      <c r="I39" s="40">
        <v>0</v>
      </c>
      <c r="J39" s="40">
        <v>0</v>
      </c>
      <c r="K39" s="40">
        <v>281.017</v>
      </c>
      <c r="L39" s="40">
        <v>0.52300000000000002</v>
      </c>
      <c r="M39" s="40">
        <v>87</v>
      </c>
      <c r="N39" s="40">
        <v>0</v>
      </c>
      <c r="O39" s="40">
        <v>0</v>
      </c>
      <c r="Q39" s="40">
        <f t="shared" si="8"/>
        <v>9.2830000000000155</v>
      </c>
      <c r="R39" s="40">
        <v>0</v>
      </c>
      <c r="S39" s="40">
        <v>0</v>
      </c>
    </row>
    <row r="40" spans="1:19" ht="15.75" customHeight="1" x14ac:dyDescent="0.15">
      <c r="A40" s="132">
        <v>41886</v>
      </c>
      <c r="C40" s="40" t="s">
        <v>11</v>
      </c>
      <c r="E40" s="40">
        <f t="shared" si="5"/>
        <v>7.6510000000000105</v>
      </c>
      <c r="F40" s="40">
        <f t="shared" si="6"/>
        <v>75</v>
      </c>
      <c r="G40" s="40">
        <f t="shared" si="7"/>
        <v>288.7</v>
      </c>
      <c r="H40" s="40">
        <v>288.7</v>
      </c>
      <c r="I40" s="40">
        <v>0</v>
      </c>
      <c r="J40" s="40">
        <v>0</v>
      </c>
      <c r="K40" s="40">
        <v>281.04899999999998</v>
      </c>
      <c r="L40" s="40">
        <v>0.56899999999999995</v>
      </c>
      <c r="M40" s="40">
        <v>75</v>
      </c>
      <c r="N40" s="40">
        <v>0</v>
      </c>
      <c r="O40" s="40">
        <v>0</v>
      </c>
      <c r="P40" s="40"/>
      <c r="Q40" s="40">
        <f t="shared" si="8"/>
        <v>7.6510000000000105</v>
      </c>
      <c r="R40" s="40">
        <v>0</v>
      </c>
      <c r="S40" s="40">
        <v>0</v>
      </c>
    </row>
    <row r="41" spans="1:19" ht="15.75" customHeight="1" x14ac:dyDescent="0.15">
      <c r="A41" s="132">
        <v>41799</v>
      </c>
      <c r="C41" s="40" t="s">
        <v>11</v>
      </c>
      <c r="E41" s="40">
        <f t="shared" si="5"/>
        <v>5.2959999999999923</v>
      </c>
      <c r="F41" s="40">
        <f t="shared" si="6"/>
        <v>47</v>
      </c>
      <c r="G41" s="40">
        <f t="shared" si="7"/>
        <v>289.2</v>
      </c>
      <c r="H41" s="40">
        <v>289.2</v>
      </c>
      <c r="I41" s="40">
        <v>0</v>
      </c>
      <c r="J41" s="40">
        <v>0</v>
      </c>
      <c r="K41" s="40">
        <v>283.904</v>
      </c>
      <c r="L41" s="40">
        <v>0.53</v>
      </c>
      <c r="M41" s="40">
        <v>47</v>
      </c>
      <c r="N41" s="40">
        <v>0</v>
      </c>
      <c r="O41" s="40">
        <v>0</v>
      </c>
      <c r="Q41" s="40">
        <f t="shared" si="8"/>
        <v>5.2959999999999923</v>
      </c>
      <c r="R41" s="40">
        <v>0</v>
      </c>
      <c r="S41" s="40">
        <v>0</v>
      </c>
    </row>
    <row r="42" spans="1:19" ht="15.75" customHeight="1" x14ac:dyDescent="0.15">
      <c r="A42" s="132">
        <v>41559</v>
      </c>
      <c r="C42" s="40" t="s">
        <v>11</v>
      </c>
      <c r="E42" s="40">
        <f t="shared" si="5"/>
        <v>7.3350000000000364</v>
      </c>
      <c r="F42" s="40">
        <f t="shared" si="6"/>
        <v>70</v>
      </c>
      <c r="G42" s="40">
        <f t="shared" si="7"/>
        <v>291.10000000000002</v>
      </c>
      <c r="H42" s="40">
        <v>291.10000000000002</v>
      </c>
      <c r="I42" s="40">
        <v>0</v>
      </c>
      <c r="J42" s="40">
        <v>0</v>
      </c>
      <c r="K42" s="40">
        <v>283.76499999999999</v>
      </c>
      <c r="L42" s="40">
        <v>0.71799999999999997</v>
      </c>
      <c r="M42" s="40">
        <v>70</v>
      </c>
      <c r="N42" s="40">
        <v>0</v>
      </c>
      <c r="O42" s="40">
        <v>0</v>
      </c>
      <c r="Q42" s="40">
        <f t="shared" si="8"/>
        <v>7.3350000000000364</v>
      </c>
      <c r="R42" s="40">
        <v>0</v>
      </c>
      <c r="S42" s="40">
        <v>0</v>
      </c>
    </row>
    <row r="43" spans="1:19" ht="15.75" customHeight="1" x14ac:dyDescent="0.15">
      <c r="A43" s="132">
        <v>41463</v>
      </c>
      <c r="C43" s="40" t="s">
        <v>11</v>
      </c>
      <c r="E43" s="40">
        <f t="shared" si="5"/>
        <v>6.4830000000000041</v>
      </c>
      <c r="F43" s="40">
        <f t="shared" si="6"/>
        <v>65</v>
      </c>
      <c r="G43" s="40">
        <f t="shared" si="7"/>
        <v>287.5</v>
      </c>
      <c r="H43" s="40">
        <v>287.5</v>
      </c>
      <c r="I43" s="40">
        <v>0</v>
      </c>
      <c r="J43" s="40">
        <v>0</v>
      </c>
      <c r="K43" s="40">
        <v>281.017</v>
      </c>
      <c r="L43" s="40">
        <v>0.55300000000000005</v>
      </c>
      <c r="M43" s="40">
        <v>65</v>
      </c>
      <c r="N43" s="40">
        <v>0</v>
      </c>
      <c r="O43" s="40">
        <v>0</v>
      </c>
      <c r="Q43" s="40">
        <f t="shared" si="8"/>
        <v>6.4830000000000041</v>
      </c>
      <c r="R43" s="40">
        <v>0</v>
      </c>
      <c r="S43" s="40">
        <v>0</v>
      </c>
    </row>
    <row r="44" spans="1:19" ht="15.75" customHeight="1" x14ac:dyDescent="0.15">
      <c r="A44" s="132">
        <v>41351</v>
      </c>
      <c r="C44" s="40" t="s">
        <v>11</v>
      </c>
      <c r="E44" s="40">
        <f t="shared" si="5"/>
        <v>8.0459999999999923</v>
      </c>
      <c r="F44" s="40">
        <f t="shared" si="6"/>
        <v>91</v>
      </c>
      <c r="G44" s="40">
        <f t="shared" si="7"/>
        <v>291.7</v>
      </c>
      <c r="H44" s="40">
        <v>291.7</v>
      </c>
      <c r="I44" s="40">
        <v>0</v>
      </c>
      <c r="J44" s="40">
        <v>0</v>
      </c>
      <c r="K44" s="40">
        <v>283.654</v>
      </c>
      <c r="L44" s="40">
        <v>0.47799999999999998</v>
      </c>
      <c r="M44" s="40">
        <v>91</v>
      </c>
      <c r="N44" s="40">
        <v>0</v>
      </c>
      <c r="O44" s="40">
        <v>0</v>
      </c>
      <c r="Q44" s="40">
        <f t="shared" si="8"/>
        <v>8.0459999999999923</v>
      </c>
      <c r="R44" s="40">
        <v>0</v>
      </c>
      <c r="S44" s="40">
        <v>0</v>
      </c>
    </row>
    <row r="45" spans="1:19" ht="15.75" customHeight="1" x14ac:dyDescent="0.15">
      <c r="A45" s="132">
        <v>41198</v>
      </c>
      <c r="C45" s="40" t="s">
        <v>11</v>
      </c>
      <c r="E45" s="40">
        <f t="shared" si="5"/>
        <v>9.6440000000000055</v>
      </c>
      <c r="F45" s="40">
        <f t="shared" si="6"/>
        <v>84</v>
      </c>
      <c r="G45" s="40">
        <f t="shared" si="7"/>
        <v>291</v>
      </c>
      <c r="H45" s="40">
        <v>291</v>
      </c>
      <c r="I45" s="40">
        <v>0</v>
      </c>
      <c r="J45" s="40">
        <v>0</v>
      </c>
      <c r="K45" s="40">
        <v>281.35599999999999</v>
      </c>
      <c r="L45" s="40">
        <v>1.224</v>
      </c>
      <c r="M45" s="40">
        <v>84</v>
      </c>
      <c r="N45" s="40">
        <v>0</v>
      </c>
      <c r="O45" s="40">
        <v>0</v>
      </c>
      <c r="Q45" s="40">
        <f t="shared" si="8"/>
        <v>9.6440000000000055</v>
      </c>
      <c r="R45" s="40">
        <v>0</v>
      </c>
      <c r="S45" s="40">
        <v>0</v>
      </c>
    </row>
    <row r="46" spans="1:19" ht="15.75" customHeight="1" x14ac:dyDescent="0.15">
      <c r="A46" s="132">
        <v>41006</v>
      </c>
      <c r="C46" s="40" t="s">
        <v>11</v>
      </c>
      <c r="E46" s="40">
        <f t="shared" si="5"/>
        <v>9.2059999999999604</v>
      </c>
      <c r="F46" s="40">
        <f t="shared" si="6"/>
        <v>91</v>
      </c>
      <c r="G46" s="40">
        <f t="shared" si="7"/>
        <v>293.39999999999998</v>
      </c>
      <c r="H46" s="40">
        <v>293.39999999999998</v>
      </c>
      <c r="I46" s="40">
        <v>0</v>
      </c>
      <c r="J46" s="40">
        <v>0</v>
      </c>
      <c r="K46" s="40">
        <v>284.19400000000002</v>
      </c>
      <c r="L46" s="40">
        <v>0.59299999999999997</v>
      </c>
      <c r="M46" s="40">
        <v>91</v>
      </c>
      <c r="N46" s="40">
        <v>0</v>
      </c>
      <c r="O46" s="40">
        <v>0</v>
      </c>
      <c r="Q46" s="40">
        <f t="shared" si="8"/>
        <v>9.2059999999999604</v>
      </c>
      <c r="R46" s="40">
        <v>0</v>
      </c>
      <c r="S46" s="40">
        <v>0</v>
      </c>
    </row>
    <row r="47" spans="1:19" ht="15.75" customHeight="1" x14ac:dyDescent="0.15">
      <c r="A47" s="132">
        <v>40958</v>
      </c>
      <c r="C47" s="40" t="s">
        <v>11</v>
      </c>
      <c r="E47" s="40">
        <f t="shared" si="5"/>
        <v>8.20799999999997</v>
      </c>
      <c r="F47" s="40">
        <f t="shared" si="6"/>
        <v>65</v>
      </c>
      <c r="G47" s="40">
        <f t="shared" si="7"/>
        <v>293.89999999999998</v>
      </c>
      <c r="H47" s="40">
        <v>293.89999999999998</v>
      </c>
      <c r="I47" s="40">
        <v>0</v>
      </c>
      <c r="J47" s="40">
        <v>0</v>
      </c>
      <c r="K47" s="40">
        <v>285.69200000000001</v>
      </c>
      <c r="L47" s="40">
        <v>0.56399999999999995</v>
      </c>
      <c r="M47" s="40">
        <v>65</v>
      </c>
      <c r="N47" s="40">
        <v>0</v>
      </c>
      <c r="O47" s="40">
        <v>0</v>
      </c>
      <c r="Q47" s="40">
        <f t="shared" si="8"/>
        <v>8.20799999999997</v>
      </c>
      <c r="R47" s="40">
        <v>0</v>
      </c>
      <c r="S47" s="40">
        <v>0</v>
      </c>
    </row>
    <row r="48" spans="1:19" ht="15.75" customHeight="1" x14ac:dyDescent="0.15">
      <c r="A48" s="132">
        <v>40910</v>
      </c>
      <c r="C48" s="40" t="s">
        <v>11</v>
      </c>
      <c r="E48" s="40">
        <f t="shared" si="5"/>
        <v>6.6779999999999973</v>
      </c>
      <c r="F48" s="40">
        <f t="shared" si="6"/>
        <v>78</v>
      </c>
      <c r="G48" s="40">
        <f t="shared" si="7"/>
        <v>293.2</v>
      </c>
      <c r="H48" s="40">
        <v>293.2</v>
      </c>
      <c r="I48" s="40">
        <v>0</v>
      </c>
      <c r="J48" s="40">
        <v>0</v>
      </c>
      <c r="K48" s="40">
        <v>286.52199999999999</v>
      </c>
      <c r="L48" s="40">
        <v>0.58699999999999997</v>
      </c>
      <c r="M48" s="40">
        <v>78</v>
      </c>
      <c r="N48" s="40">
        <v>0</v>
      </c>
      <c r="O48" s="40">
        <v>0</v>
      </c>
      <c r="Q48" s="40">
        <f t="shared" si="8"/>
        <v>6.6779999999999973</v>
      </c>
      <c r="R48" s="40">
        <v>0</v>
      </c>
      <c r="S48" s="40">
        <v>0</v>
      </c>
    </row>
    <row r="49" spans="1:19" ht="15.75" customHeight="1" x14ac:dyDescent="0.15">
      <c r="A49" s="132">
        <v>40878</v>
      </c>
      <c r="C49" s="40" t="s">
        <v>11</v>
      </c>
      <c r="E49" s="40">
        <f t="shared" si="5"/>
        <v>8.8829999999999814</v>
      </c>
      <c r="F49" s="40">
        <f t="shared" si="6"/>
        <v>85</v>
      </c>
      <c r="G49" s="40">
        <f t="shared" si="7"/>
        <v>292.89999999999998</v>
      </c>
      <c r="H49" s="40">
        <v>292.89999999999998</v>
      </c>
      <c r="I49" s="40">
        <v>0</v>
      </c>
      <c r="J49" s="40">
        <v>0</v>
      </c>
      <c r="K49" s="40">
        <v>284.017</v>
      </c>
      <c r="L49" s="40">
        <v>0.93899999999999995</v>
      </c>
      <c r="M49" s="40">
        <v>85</v>
      </c>
      <c r="N49" s="40">
        <v>0</v>
      </c>
      <c r="O49" s="40">
        <v>0</v>
      </c>
      <c r="Q49" s="40">
        <f t="shared" si="8"/>
        <v>8.8829999999999814</v>
      </c>
      <c r="R49" s="40">
        <v>0</v>
      </c>
      <c r="S49" s="40">
        <v>0</v>
      </c>
    </row>
    <row r="50" spans="1:19" ht="15.75" customHeight="1" x14ac:dyDescent="0.15">
      <c r="A50" s="132">
        <v>40782</v>
      </c>
      <c r="C50" s="40" t="s">
        <v>11</v>
      </c>
      <c r="E50" s="40">
        <f t="shared" si="5"/>
        <v>4.4659999999999513</v>
      </c>
      <c r="F50" s="40">
        <f t="shared" si="6"/>
        <v>54</v>
      </c>
      <c r="G50" s="40">
        <f t="shared" si="7"/>
        <v>286.89999999999998</v>
      </c>
      <c r="H50" s="40">
        <v>286.89999999999998</v>
      </c>
      <c r="I50" s="40">
        <v>0</v>
      </c>
      <c r="J50" s="40">
        <v>0</v>
      </c>
      <c r="K50" s="40">
        <v>282.43400000000003</v>
      </c>
      <c r="L50" s="40">
        <v>0.874</v>
      </c>
      <c r="M50" s="40">
        <v>54</v>
      </c>
      <c r="N50" s="40">
        <v>0</v>
      </c>
      <c r="O50" s="40">
        <v>0</v>
      </c>
      <c r="Q50" s="40">
        <f t="shared" si="8"/>
        <v>4.4659999999999513</v>
      </c>
      <c r="R50" s="40">
        <v>0</v>
      </c>
      <c r="S50" s="40">
        <v>0</v>
      </c>
    </row>
    <row r="51" spans="1:19" ht="15.75" customHeight="1" x14ac:dyDescent="0.15">
      <c r="A51" s="132">
        <v>40663</v>
      </c>
      <c r="C51" s="40" t="s">
        <v>11</v>
      </c>
      <c r="E51" s="40">
        <f t="shared" si="5"/>
        <v>8.8799999999999955</v>
      </c>
      <c r="F51" s="40">
        <f t="shared" si="6"/>
        <v>75</v>
      </c>
      <c r="G51" s="40">
        <f t="shared" si="7"/>
        <v>292.5</v>
      </c>
      <c r="H51" s="40">
        <v>292.5</v>
      </c>
      <c r="I51" s="40">
        <v>0</v>
      </c>
      <c r="J51" s="40">
        <v>0</v>
      </c>
      <c r="K51" s="40">
        <v>283.62</v>
      </c>
      <c r="L51" s="40">
        <v>0.63300000000000001</v>
      </c>
      <c r="M51" s="40">
        <v>75</v>
      </c>
      <c r="N51" s="40">
        <v>0</v>
      </c>
      <c r="O51" s="40">
        <v>0</v>
      </c>
      <c r="Q51" s="40">
        <f t="shared" si="8"/>
        <v>8.8799999999999955</v>
      </c>
      <c r="R51" s="40">
        <v>0</v>
      </c>
      <c r="S51" s="40">
        <v>0</v>
      </c>
    </row>
    <row r="52" spans="1:19" ht="15.75" customHeight="1" x14ac:dyDescent="0.15">
      <c r="A52" s="132">
        <v>40622</v>
      </c>
      <c r="C52" s="40" t="s">
        <v>11</v>
      </c>
      <c r="E52" s="40">
        <f t="shared" si="5"/>
        <v>9.3000000000000114</v>
      </c>
      <c r="F52" s="40">
        <f t="shared" si="6"/>
        <v>31</v>
      </c>
      <c r="G52" s="40">
        <f t="shared" si="7"/>
        <v>293.5</v>
      </c>
      <c r="H52" s="40">
        <v>293.5</v>
      </c>
      <c r="I52" s="40">
        <v>0</v>
      </c>
      <c r="J52" s="40">
        <v>0</v>
      </c>
      <c r="K52" s="40">
        <v>284.2</v>
      </c>
      <c r="L52" s="40">
        <v>0.67300000000000004</v>
      </c>
      <c r="M52" s="40">
        <v>31</v>
      </c>
      <c r="N52" s="40">
        <v>0</v>
      </c>
      <c r="O52" s="40">
        <v>0</v>
      </c>
      <c r="Q52" s="40">
        <f t="shared" si="8"/>
        <v>9.3000000000000114</v>
      </c>
      <c r="R52" s="40">
        <v>0</v>
      </c>
      <c r="S52" s="40">
        <v>0</v>
      </c>
    </row>
    <row r="53" spans="1:19" ht="13" x14ac:dyDescent="0.15">
      <c r="A53" s="132">
        <v>40535</v>
      </c>
      <c r="C53" s="40" t="s">
        <v>11</v>
      </c>
      <c r="E53" s="40">
        <f t="shared" si="5"/>
        <v>8.6399999999999864</v>
      </c>
      <c r="F53" s="40">
        <f t="shared" si="6"/>
        <v>102</v>
      </c>
      <c r="G53" s="40">
        <f t="shared" si="7"/>
        <v>291.5</v>
      </c>
      <c r="H53" s="40">
        <v>291.5</v>
      </c>
      <c r="I53" s="40">
        <v>0</v>
      </c>
      <c r="J53" s="40">
        <v>0</v>
      </c>
      <c r="K53" s="40">
        <v>282.86</v>
      </c>
      <c r="L53" s="40">
        <v>0.64400000000000002</v>
      </c>
      <c r="M53" s="40">
        <v>102</v>
      </c>
      <c r="N53" s="40">
        <v>0</v>
      </c>
      <c r="O53" s="40">
        <v>0</v>
      </c>
      <c r="Q53" s="40">
        <f t="shared" si="8"/>
        <v>8.6399999999999864</v>
      </c>
      <c r="R53" s="40">
        <v>0</v>
      </c>
      <c r="S53" s="40">
        <v>0</v>
      </c>
    </row>
    <row r="54" spans="1:19" ht="13" x14ac:dyDescent="0.15">
      <c r="A54" s="132">
        <v>40391</v>
      </c>
      <c r="C54" s="40" t="s">
        <v>11</v>
      </c>
      <c r="E54" s="40">
        <f t="shared" si="5"/>
        <v>6.3559999999999945</v>
      </c>
      <c r="F54" s="40">
        <f t="shared" si="6"/>
        <v>69</v>
      </c>
      <c r="G54" s="40">
        <f t="shared" si="7"/>
        <v>286.7</v>
      </c>
      <c r="H54" s="40">
        <v>286.7</v>
      </c>
      <c r="I54" s="40">
        <v>0</v>
      </c>
      <c r="J54" s="40">
        <v>0</v>
      </c>
      <c r="K54" s="40">
        <v>280.34399999999999</v>
      </c>
      <c r="L54" s="40">
        <v>0.623</v>
      </c>
      <c r="M54" s="40">
        <v>69</v>
      </c>
      <c r="N54" s="40">
        <v>0</v>
      </c>
      <c r="O54" s="40">
        <v>0</v>
      </c>
      <c r="Q54" s="40">
        <f t="shared" si="8"/>
        <v>6.3559999999999945</v>
      </c>
      <c r="R54" s="40">
        <v>0</v>
      </c>
      <c r="S54" s="40">
        <v>0</v>
      </c>
    </row>
    <row r="55" spans="1:19" ht="13" x14ac:dyDescent="0.15">
      <c r="A55" s="132">
        <v>40279</v>
      </c>
      <c r="C55" s="40" t="s">
        <v>11</v>
      </c>
      <c r="E55" s="40">
        <f t="shared" si="5"/>
        <v>3.6400000000000432</v>
      </c>
      <c r="F55" s="40">
        <f t="shared" si="6"/>
        <v>8</v>
      </c>
      <c r="G55" s="40">
        <f t="shared" si="7"/>
        <v>290.60000000000002</v>
      </c>
      <c r="H55" s="40">
        <v>290.60000000000002</v>
      </c>
      <c r="I55" s="40">
        <v>0</v>
      </c>
      <c r="J55" s="40">
        <v>0</v>
      </c>
      <c r="K55" s="40">
        <v>286.95999999999998</v>
      </c>
      <c r="L55" s="40">
        <v>0.45</v>
      </c>
      <c r="M55" s="40">
        <v>8</v>
      </c>
      <c r="N55" s="40">
        <v>0</v>
      </c>
      <c r="O55" s="40">
        <v>0</v>
      </c>
      <c r="Q55" s="40">
        <f t="shared" si="8"/>
        <v>3.6400000000000432</v>
      </c>
      <c r="R55" s="40">
        <v>0</v>
      </c>
      <c r="S55" s="40">
        <v>0</v>
      </c>
    </row>
    <row r="56" spans="1:19" ht="13" x14ac:dyDescent="0.15">
      <c r="A56" s="132">
        <v>40238</v>
      </c>
      <c r="C56" s="40" t="s">
        <v>11</v>
      </c>
      <c r="E56" s="40">
        <f t="shared" si="5"/>
        <v>6.2179999999999609</v>
      </c>
      <c r="F56" s="40">
        <f t="shared" si="6"/>
        <v>40</v>
      </c>
      <c r="G56" s="40">
        <f t="shared" si="7"/>
        <v>292.7</v>
      </c>
      <c r="H56" s="40">
        <v>292.7</v>
      </c>
      <c r="I56" s="40">
        <v>0</v>
      </c>
      <c r="J56" s="40">
        <v>0</v>
      </c>
      <c r="K56" s="40">
        <v>286.48200000000003</v>
      </c>
      <c r="L56" s="40">
        <v>0.497</v>
      </c>
      <c r="M56" s="40">
        <v>40</v>
      </c>
      <c r="N56" s="40">
        <v>0</v>
      </c>
      <c r="O56" s="40">
        <v>0</v>
      </c>
      <c r="Q56" s="40">
        <f t="shared" si="8"/>
        <v>6.2179999999999609</v>
      </c>
      <c r="R56" s="40">
        <v>0</v>
      </c>
      <c r="S56" s="40">
        <v>0</v>
      </c>
    </row>
    <row r="57" spans="1:19" ht="13" x14ac:dyDescent="0.15">
      <c r="A57" s="132">
        <v>40158</v>
      </c>
      <c r="C57" s="40" t="s">
        <v>11</v>
      </c>
      <c r="E57" s="40">
        <f t="shared" si="5"/>
        <v>9.410000000000025</v>
      </c>
      <c r="F57" s="40">
        <f t="shared" si="6"/>
        <v>99</v>
      </c>
      <c r="G57" s="40">
        <f t="shared" si="7"/>
        <v>294.60000000000002</v>
      </c>
      <c r="H57" s="40">
        <v>294.60000000000002</v>
      </c>
      <c r="I57" s="40">
        <v>0</v>
      </c>
      <c r="J57" s="40">
        <v>0</v>
      </c>
      <c r="K57" s="40">
        <v>285.19</v>
      </c>
      <c r="L57" s="40">
        <v>0.58099999999999996</v>
      </c>
      <c r="M57" s="40">
        <v>99</v>
      </c>
      <c r="N57" s="40">
        <v>0</v>
      </c>
      <c r="O57" s="40">
        <v>0</v>
      </c>
      <c r="Q57" s="40">
        <f t="shared" si="8"/>
        <v>9.410000000000025</v>
      </c>
      <c r="R57" s="40">
        <v>0</v>
      </c>
      <c r="S57" s="40">
        <v>0</v>
      </c>
    </row>
    <row r="58" spans="1:19" ht="13" x14ac:dyDescent="0.15">
      <c r="A58" s="132">
        <v>40078</v>
      </c>
      <c r="C58" s="40" t="s">
        <v>11</v>
      </c>
      <c r="E58" s="40">
        <f t="shared" si="5"/>
        <v>8.2599999999999909</v>
      </c>
      <c r="F58" s="40">
        <f t="shared" si="6"/>
        <v>79</v>
      </c>
      <c r="G58" s="40">
        <f t="shared" si="7"/>
        <v>290.5</v>
      </c>
      <c r="H58" s="40">
        <v>290.5</v>
      </c>
      <c r="I58" s="40">
        <v>0</v>
      </c>
      <c r="J58" s="40">
        <v>0</v>
      </c>
      <c r="K58" s="40">
        <v>282.24</v>
      </c>
      <c r="L58" s="40">
        <v>0.52</v>
      </c>
      <c r="M58" s="40">
        <v>79</v>
      </c>
      <c r="N58" s="40">
        <v>0</v>
      </c>
      <c r="O58" s="40">
        <v>0</v>
      </c>
      <c r="Q58" s="40">
        <f t="shared" si="8"/>
        <v>8.2599999999999909</v>
      </c>
      <c r="R58" s="40">
        <v>0</v>
      </c>
      <c r="S58" s="40">
        <v>0</v>
      </c>
    </row>
    <row r="59" spans="1:19" ht="13" x14ac:dyDescent="0.15">
      <c r="A59" s="132">
        <v>39950</v>
      </c>
      <c r="C59" s="40" t="s">
        <v>11</v>
      </c>
      <c r="E59" s="40">
        <f t="shared" si="5"/>
        <v>4.5109999999999673</v>
      </c>
      <c r="F59" s="40">
        <f t="shared" si="6"/>
        <v>15</v>
      </c>
      <c r="G59" s="40">
        <f t="shared" si="7"/>
        <v>290.2</v>
      </c>
      <c r="H59" s="40">
        <v>290.2</v>
      </c>
      <c r="I59" s="40">
        <v>0</v>
      </c>
      <c r="J59" s="40">
        <v>0</v>
      </c>
      <c r="K59" s="40">
        <v>285.68900000000002</v>
      </c>
      <c r="L59" s="40">
        <v>0.38</v>
      </c>
      <c r="M59" s="40">
        <v>15</v>
      </c>
      <c r="N59" s="40">
        <v>0</v>
      </c>
      <c r="O59" s="40">
        <v>0</v>
      </c>
      <c r="Q59" s="40">
        <f t="shared" si="8"/>
        <v>4.5109999999999673</v>
      </c>
      <c r="R59" s="40">
        <v>0</v>
      </c>
      <c r="S59" s="40">
        <v>0</v>
      </c>
    </row>
    <row r="60" spans="1:19" ht="13" x14ac:dyDescent="0.15">
      <c r="A60" s="132">
        <v>39895</v>
      </c>
      <c r="C60" s="40" t="s">
        <v>11</v>
      </c>
      <c r="E60" s="40">
        <f t="shared" si="5"/>
        <v>6.5590000000000259</v>
      </c>
      <c r="F60" s="40">
        <f t="shared" si="6"/>
        <v>73</v>
      </c>
      <c r="G60" s="40">
        <f t="shared" si="7"/>
        <v>293</v>
      </c>
      <c r="H60" s="40">
        <v>293</v>
      </c>
      <c r="I60" s="40">
        <v>0</v>
      </c>
      <c r="J60" s="40">
        <v>0</v>
      </c>
      <c r="K60" s="40">
        <v>286.44099999999997</v>
      </c>
      <c r="L60" s="40">
        <v>0.40799999999999997</v>
      </c>
      <c r="M60" s="40">
        <v>73</v>
      </c>
      <c r="N60" s="40">
        <v>0</v>
      </c>
      <c r="O60" s="40">
        <v>0</v>
      </c>
      <c r="Q60" s="40">
        <f t="shared" si="8"/>
        <v>6.5590000000000259</v>
      </c>
      <c r="R60" s="40">
        <v>0</v>
      </c>
      <c r="S60" s="40">
        <v>0</v>
      </c>
    </row>
    <row r="61" spans="1:19" ht="13" x14ac:dyDescent="0.15">
      <c r="A61" s="132">
        <v>39687</v>
      </c>
      <c r="C61" s="40" t="s">
        <v>11</v>
      </c>
      <c r="E61" s="40">
        <f t="shared" si="5"/>
        <v>6.5459999999999923</v>
      </c>
      <c r="F61" s="40">
        <f t="shared" si="6"/>
        <v>68</v>
      </c>
      <c r="G61" s="40">
        <f t="shared" si="7"/>
        <v>287.7</v>
      </c>
      <c r="H61" s="40">
        <v>287.7</v>
      </c>
      <c r="I61" s="40">
        <v>0</v>
      </c>
      <c r="J61" s="40">
        <v>0</v>
      </c>
      <c r="K61" s="40">
        <v>281.154</v>
      </c>
      <c r="L61" s="40">
        <v>0.63600000000000001</v>
      </c>
      <c r="M61" s="40">
        <v>68</v>
      </c>
      <c r="N61" s="40">
        <v>0</v>
      </c>
      <c r="O61" s="40">
        <v>0</v>
      </c>
      <c r="Q61" s="40">
        <f t="shared" si="8"/>
        <v>6.5459999999999923</v>
      </c>
      <c r="R61" s="40">
        <v>0</v>
      </c>
      <c r="S61" s="40">
        <v>0</v>
      </c>
    </row>
    <row r="62" spans="1:19" ht="13" x14ac:dyDescent="0.15">
      <c r="A62" s="132">
        <v>39550</v>
      </c>
      <c r="C62" s="40" t="s">
        <v>11</v>
      </c>
      <c r="E62" s="40">
        <f t="shared" si="5"/>
        <v>9.2420000000000186</v>
      </c>
      <c r="F62" s="40">
        <f t="shared" si="6"/>
        <v>51</v>
      </c>
      <c r="G62" s="40">
        <f t="shared" si="7"/>
        <v>294.5</v>
      </c>
      <c r="H62" s="40">
        <v>294.5</v>
      </c>
      <c r="I62" s="40">
        <v>0</v>
      </c>
      <c r="J62" s="40">
        <v>0</v>
      </c>
      <c r="K62" s="40">
        <v>285.25799999999998</v>
      </c>
      <c r="L62" s="40">
        <v>0.57699999999999996</v>
      </c>
      <c r="M62" s="40">
        <v>51</v>
      </c>
      <c r="N62" s="40">
        <v>0</v>
      </c>
      <c r="O62" s="40">
        <v>0</v>
      </c>
      <c r="Q62" s="40">
        <f t="shared" si="8"/>
        <v>9.2420000000000186</v>
      </c>
      <c r="R62" s="40">
        <v>0</v>
      </c>
      <c r="S62" s="40">
        <v>0</v>
      </c>
    </row>
    <row r="63" spans="1:19" ht="13" x14ac:dyDescent="0.15">
      <c r="A63" s="132">
        <v>39342</v>
      </c>
      <c r="C63" s="40" t="s">
        <v>11</v>
      </c>
      <c r="E63" s="40">
        <f t="shared" si="5"/>
        <v>7.1419999999999959</v>
      </c>
      <c r="F63" s="40">
        <f t="shared" si="6"/>
        <v>50</v>
      </c>
      <c r="G63" s="40">
        <f t="shared" si="7"/>
        <v>290.10000000000002</v>
      </c>
      <c r="H63" s="40">
        <v>290.10000000000002</v>
      </c>
      <c r="I63" s="40">
        <v>0</v>
      </c>
      <c r="J63" s="40">
        <v>0</v>
      </c>
      <c r="K63" s="40">
        <v>282.95800000000003</v>
      </c>
      <c r="L63" s="40">
        <v>0.60799999999999998</v>
      </c>
      <c r="M63" s="40">
        <v>50</v>
      </c>
      <c r="N63" s="40">
        <v>0</v>
      </c>
      <c r="O63" s="40">
        <v>0</v>
      </c>
      <c r="Q63" s="40">
        <f t="shared" si="8"/>
        <v>7.1419999999999959</v>
      </c>
      <c r="R63" s="40">
        <v>0</v>
      </c>
      <c r="S63" s="40">
        <v>0</v>
      </c>
    </row>
    <row r="64" spans="1:19" ht="13" x14ac:dyDescent="0.15">
      <c r="A64" s="132">
        <v>39310</v>
      </c>
      <c r="C64" s="40" t="s">
        <v>11</v>
      </c>
      <c r="E64" s="40">
        <f>MAX(H64:J64)-K64</f>
        <v>7.3559999999999945</v>
      </c>
      <c r="F64" s="40">
        <f t="shared" si="6"/>
        <v>75</v>
      </c>
      <c r="G64" s="40">
        <f t="shared" si="7"/>
        <v>291.10000000000002</v>
      </c>
      <c r="H64" s="40">
        <v>291.10000000000002</v>
      </c>
      <c r="I64" s="40">
        <v>0</v>
      </c>
      <c r="J64" s="40">
        <v>290.39999999999998</v>
      </c>
      <c r="K64" s="40">
        <v>283.74400000000003</v>
      </c>
      <c r="L64" s="40">
        <v>0.57799999999999996</v>
      </c>
      <c r="M64" s="40">
        <v>69</v>
      </c>
      <c r="N64" s="40">
        <v>0</v>
      </c>
      <c r="O64" s="40">
        <v>6</v>
      </c>
      <c r="Q64" s="40">
        <f t="shared" si="8"/>
        <v>7.3559999999999945</v>
      </c>
      <c r="R64" s="40">
        <v>0</v>
      </c>
      <c r="S64" s="40">
        <f>J64-K64</f>
        <v>6.6559999999999491</v>
      </c>
    </row>
    <row r="65" spans="1:19" ht="13" x14ac:dyDescent="0.15">
      <c r="A65" s="132">
        <v>39182</v>
      </c>
      <c r="C65" s="40" t="s">
        <v>11</v>
      </c>
      <c r="E65" s="40">
        <f>MAX(H65:J65)-K65</f>
        <v>17.225000000000023</v>
      </c>
      <c r="F65" s="40">
        <f t="shared" si="6"/>
        <v>61</v>
      </c>
      <c r="G65" s="40">
        <f t="shared" si="7"/>
        <v>302.3</v>
      </c>
      <c r="H65" s="40">
        <v>294</v>
      </c>
      <c r="I65" s="40">
        <v>0</v>
      </c>
      <c r="J65" s="40">
        <v>302.3</v>
      </c>
      <c r="K65" s="40">
        <v>285.07499999999999</v>
      </c>
      <c r="L65" s="40">
        <v>0.61699999999999999</v>
      </c>
      <c r="M65" s="40">
        <v>52</v>
      </c>
      <c r="N65" s="40">
        <v>0</v>
      </c>
      <c r="O65" s="40">
        <v>9</v>
      </c>
      <c r="Q65" s="40">
        <f t="shared" si="8"/>
        <v>8.9250000000000114</v>
      </c>
      <c r="R65" s="40">
        <v>0</v>
      </c>
      <c r="S65" s="40">
        <f>J65-K65</f>
        <v>17.225000000000023</v>
      </c>
    </row>
    <row r="66" spans="1:19" ht="13" x14ac:dyDescent="0.15">
      <c r="A66" s="132">
        <v>38990</v>
      </c>
      <c r="C66" s="40" t="s">
        <v>11</v>
      </c>
      <c r="E66" s="40">
        <f t="shared" ref="E66:E91" si="9">H66-K66</f>
        <v>12.504999999999995</v>
      </c>
      <c r="F66" s="40">
        <f t="shared" ref="F66:F91" si="10">SUM(M66:O66)</f>
        <v>91</v>
      </c>
      <c r="G66" s="40">
        <f t="shared" ref="G66:G91" si="11">MAX(H66:J66)</f>
        <v>293.60000000000002</v>
      </c>
      <c r="H66" s="40">
        <v>293.60000000000002</v>
      </c>
      <c r="I66" s="40">
        <v>0</v>
      </c>
      <c r="J66" s="40">
        <v>0</v>
      </c>
      <c r="K66" s="40">
        <v>281.09500000000003</v>
      </c>
      <c r="L66" s="40">
        <v>0.56399999999999995</v>
      </c>
      <c r="M66" s="40">
        <v>91</v>
      </c>
      <c r="N66" s="40">
        <v>0</v>
      </c>
      <c r="O66" s="40">
        <v>0</v>
      </c>
      <c r="Q66" s="40">
        <f t="shared" ref="Q66:Q91" si="12">H66-K66</f>
        <v>12.504999999999995</v>
      </c>
      <c r="R66" s="40">
        <v>0</v>
      </c>
      <c r="S66" s="40">
        <v>0</v>
      </c>
    </row>
    <row r="67" spans="1:19" ht="13" x14ac:dyDescent="0.15">
      <c r="A67" s="132">
        <v>38958</v>
      </c>
      <c r="C67" s="40" t="s">
        <v>11</v>
      </c>
      <c r="E67" s="40">
        <f t="shared" si="9"/>
        <v>15.447000000000003</v>
      </c>
      <c r="F67" s="40">
        <f t="shared" si="10"/>
        <v>68</v>
      </c>
      <c r="G67" s="40">
        <f t="shared" si="11"/>
        <v>297.8</v>
      </c>
      <c r="H67" s="40">
        <v>297.8</v>
      </c>
      <c r="I67" s="40">
        <v>0</v>
      </c>
      <c r="J67" s="40">
        <v>0</v>
      </c>
      <c r="K67" s="40">
        <v>282.35300000000001</v>
      </c>
      <c r="L67" s="40">
        <v>0.88400000000000001</v>
      </c>
      <c r="M67" s="40">
        <v>68</v>
      </c>
      <c r="N67" s="40">
        <v>0</v>
      </c>
      <c r="O67" s="40">
        <v>0</v>
      </c>
      <c r="Q67" s="40">
        <f t="shared" si="12"/>
        <v>15.447000000000003</v>
      </c>
      <c r="R67" s="40">
        <v>0</v>
      </c>
      <c r="S67" s="40">
        <v>0</v>
      </c>
    </row>
    <row r="68" spans="1:19" ht="13" x14ac:dyDescent="0.15">
      <c r="A68" s="132">
        <v>38750</v>
      </c>
      <c r="C68" s="40" t="s">
        <v>11</v>
      </c>
      <c r="E68" s="40">
        <f t="shared" si="9"/>
        <v>17.850999999999999</v>
      </c>
      <c r="F68" s="40">
        <f t="shared" si="10"/>
        <v>69</v>
      </c>
      <c r="G68" s="40">
        <f t="shared" si="11"/>
        <v>301</v>
      </c>
      <c r="H68" s="40">
        <v>301</v>
      </c>
      <c r="I68" s="40">
        <v>0</v>
      </c>
      <c r="J68" s="40">
        <v>0</v>
      </c>
      <c r="K68" s="40">
        <v>283.149</v>
      </c>
      <c r="L68" s="40">
        <v>0.64300000000000002</v>
      </c>
      <c r="M68" s="40">
        <v>69</v>
      </c>
      <c r="N68" s="40">
        <v>0</v>
      </c>
      <c r="O68" s="40">
        <v>0</v>
      </c>
      <c r="Q68" s="40">
        <f t="shared" si="12"/>
        <v>17.850999999999999</v>
      </c>
      <c r="R68" s="40">
        <v>0</v>
      </c>
      <c r="S68" s="40">
        <v>0</v>
      </c>
    </row>
    <row r="69" spans="1:19" ht="13" x14ac:dyDescent="0.15">
      <c r="A69" s="132">
        <v>38631</v>
      </c>
      <c r="C69" s="40" t="s">
        <v>11</v>
      </c>
      <c r="E69" s="40">
        <f t="shared" si="9"/>
        <v>25.603000000000009</v>
      </c>
      <c r="F69" s="40">
        <f t="shared" si="10"/>
        <v>69</v>
      </c>
      <c r="G69" s="40">
        <f t="shared" si="11"/>
        <v>306.2</v>
      </c>
      <c r="H69" s="40">
        <v>306.2</v>
      </c>
      <c r="I69" s="40">
        <v>0</v>
      </c>
      <c r="J69" s="40">
        <v>0</v>
      </c>
      <c r="K69" s="40">
        <v>280.59699999999998</v>
      </c>
      <c r="L69" s="40">
        <v>0.57299999999999995</v>
      </c>
      <c r="M69" s="40">
        <v>69</v>
      </c>
      <c r="N69" s="40">
        <v>0</v>
      </c>
      <c r="O69" s="40">
        <v>0</v>
      </c>
      <c r="Q69" s="40">
        <f t="shared" si="12"/>
        <v>25.603000000000009</v>
      </c>
      <c r="R69" s="40">
        <v>0</v>
      </c>
      <c r="S69" s="40">
        <v>0</v>
      </c>
    </row>
    <row r="70" spans="1:19" ht="13" x14ac:dyDescent="0.15">
      <c r="A70" s="132">
        <v>38574</v>
      </c>
      <c r="C70" s="40" t="s">
        <v>11</v>
      </c>
      <c r="D70" s="40" t="s">
        <v>29</v>
      </c>
      <c r="E70" s="40">
        <f t="shared" si="9"/>
        <v>23.483000000000004</v>
      </c>
      <c r="F70" s="40">
        <f t="shared" si="10"/>
        <v>22</v>
      </c>
      <c r="G70" s="40">
        <f t="shared" si="11"/>
        <v>304.10000000000002</v>
      </c>
      <c r="H70" s="40">
        <v>304.10000000000002</v>
      </c>
      <c r="I70" s="40">
        <v>0</v>
      </c>
      <c r="J70" s="40">
        <v>0</v>
      </c>
      <c r="K70" s="40">
        <v>280.61700000000002</v>
      </c>
      <c r="L70" s="40">
        <v>0.88800000000000001</v>
      </c>
      <c r="M70" s="40">
        <v>22</v>
      </c>
      <c r="N70" s="40">
        <v>0</v>
      </c>
      <c r="O70" s="40">
        <v>0</v>
      </c>
      <c r="Q70" s="40">
        <f t="shared" si="12"/>
        <v>23.483000000000004</v>
      </c>
      <c r="R70" s="40">
        <v>0</v>
      </c>
      <c r="S70" s="40">
        <v>0</v>
      </c>
    </row>
    <row r="71" spans="1:19" ht="13" x14ac:dyDescent="0.15">
      <c r="A71" s="132">
        <v>38558</v>
      </c>
      <c r="C71" s="40" t="s">
        <v>11</v>
      </c>
      <c r="E71" s="40">
        <f t="shared" si="9"/>
        <v>26.086000000000013</v>
      </c>
      <c r="F71" s="40">
        <f t="shared" si="10"/>
        <v>73</v>
      </c>
      <c r="G71" s="40">
        <f t="shared" si="11"/>
        <v>304.5</v>
      </c>
      <c r="H71" s="40">
        <v>304.5</v>
      </c>
      <c r="I71" s="40">
        <v>0</v>
      </c>
      <c r="J71" s="40">
        <v>0</v>
      </c>
      <c r="K71" s="40">
        <v>278.41399999999999</v>
      </c>
      <c r="L71" s="40">
        <v>0.66100000000000003</v>
      </c>
      <c r="M71" s="40">
        <v>73</v>
      </c>
      <c r="N71" s="40">
        <v>0</v>
      </c>
      <c r="O71" s="40">
        <v>0</v>
      </c>
      <c r="Q71" s="40">
        <f t="shared" si="12"/>
        <v>26.086000000000013</v>
      </c>
      <c r="R71" s="40">
        <v>0</v>
      </c>
      <c r="S71" s="40">
        <v>0</v>
      </c>
    </row>
    <row r="72" spans="1:19" ht="13" x14ac:dyDescent="0.15">
      <c r="A72" s="132">
        <v>38462</v>
      </c>
      <c r="C72" s="40" t="s">
        <v>11</v>
      </c>
      <c r="D72" s="40" t="s">
        <v>298</v>
      </c>
      <c r="E72" s="40">
        <f t="shared" si="9"/>
        <v>35.925000000000011</v>
      </c>
      <c r="F72" s="40">
        <f t="shared" si="10"/>
        <v>17</v>
      </c>
      <c r="G72" s="40">
        <f t="shared" si="11"/>
        <v>320.10000000000002</v>
      </c>
      <c r="H72" s="40">
        <v>320.10000000000002</v>
      </c>
      <c r="I72" s="40">
        <v>0</v>
      </c>
      <c r="J72" s="40">
        <v>0</v>
      </c>
      <c r="K72" s="40">
        <v>284.17500000000001</v>
      </c>
      <c r="L72" s="40">
        <v>1.2250000000000001</v>
      </c>
      <c r="M72" s="40">
        <v>17</v>
      </c>
      <c r="N72" s="40">
        <v>0</v>
      </c>
      <c r="O72" s="40">
        <v>0</v>
      </c>
      <c r="Q72" s="40">
        <f t="shared" si="12"/>
        <v>35.925000000000011</v>
      </c>
      <c r="R72" s="40">
        <v>0</v>
      </c>
      <c r="S72" s="40">
        <v>0</v>
      </c>
    </row>
    <row r="73" spans="1:19" ht="13" x14ac:dyDescent="0.15">
      <c r="A73" s="132">
        <v>38407</v>
      </c>
      <c r="C73" s="40" t="s">
        <v>11</v>
      </c>
      <c r="D73" s="40"/>
      <c r="E73" s="40">
        <f t="shared" si="9"/>
        <v>19.822000000000003</v>
      </c>
      <c r="F73" s="40">
        <f t="shared" si="10"/>
        <v>72</v>
      </c>
      <c r="G73" s="40">
        <f t="shared" si="11"/>
        <v>308.89999999999998</v>
      </c>
      <c r="H73" s="40">
        <v>308.89999999999998</v>
      </c>
      <c r="I73" s="40">
        <v>0</v>
      </c>
      <c r="J73" s="40">
        <v>0</v>
      </c>
      <c r="K73" s="40">
        <v>289.07799999999997</v>
      </c>
      <c r="L73" s="40">
        <v>0.51900000000000002</v>
      </c>
      <c r="M73" s="40">
        <v>72</v>
      </c>
      <c r="N73" s="40">
        <v>0</v>
      </c>
      <c r="O73" s="40">
        <v>0</v>
      </c>
      <c r="Q73" s="40">
        <f t="shared" si="12"/>
        <v>19.822000000000003</v>
      </c>
      <c r="R73" s="40">
        <v>0</v>
      </c>
      <c r="S73" s="40">
        <v>0</v>
      </c>
    </row>
    <row r="74" spans="1:19" ht="13" x14ac:dyDescent="0.15">
      <c r="A74" s="132">
        <v>38135</v>
      </c>
      <c r="C74" s="40" t="s">
        <v>11</v>
      </c>
      <c r="E74" s="40">
        <f t="shared" si="9"/>
        <v>25.994000000000028</v>
      </c>
      <c r="F74" s="40">
        <f t="shared" si="10"/>
        <v>34</v>
      </c>
      <c r="G74" s="40">
        <f t="shared" si="11"/>
        <v>306.60000000000002</v>
      </c>
      <c r="H74" s="40">
        <v>306.60000000000002</v>
      </c>
      <c r="I74" s="40">
        <v>0</v>
      </c>
      <c r="J74" s="40">
        <v>0</v>
      </c>
      <c r="K74" s="40">
        <v>280.60599999999999</v>
      </c>
      <c r="L74" s="40">
        <v>0.68600000000000005</v>
      </c>
      <c r="M74" s="40">
        <v>34</v>
      </c>
      <c r="N74" s="40">
        <v>0</v>
      </c>
      <c r="O74" s="40">
        <v>0</v>
      </c>
      <c r="Q74" s="40">
        <f t="shared" si="12"/>
        <v>25.994000000000028</v>
      </c>
      <c r="R74" s="40">
        <v>0</v>
      </c>
      <c r="S74" s="40">
        <v>0</v>
      </c>
    </row>
    <row r="75" spans="1:19" ht="13" x14ac:dyDescent="0.15">
      <c r="A75" s="132">
        <v>38110</v>
      </c>
      <c r="C75" s="40" t="s">
        <v>11</v>
      </c>
      <c r="D75" s="40" t="s">
        <v>297</v>
      </c>
      <c r="E75" s="40">
        <f t="shared" si="9"/>
        <v>5.7779999999999632</v>
      </c>
      <c r="F75" s="40">
        <f t="shared" si="10"/>
        <v>11</v>
      </c>
      <c r="G75" s="40">
        <f t="shared" si="11"/>
        <v>288.89999999999998</v>
      </c>
      <c r="H75" s="40">
        <v>288.89999999999998</v>
      </c>
      <c r="I75" s="40">
        <v>0</v>
      </c>
      <c r="J75" s="40">
        <v>0</v>
      </c>
      <c r="K75" s="40">
        <v>283.12200000000001</v>
      </c>
      <c r="L75" s="40">
        <v>0.39</v>
      </c>
      <c r="M75" s="40">
        <v>11</v>
      </c>
      <c r="N75" s="40">
        <v>0</v>
      </c>
      <c r="O75" s="40">
        <v>0</v>
      </c>
      <c r="Q75" s="40">
        <f t="shared" si="12"/>
        <v>5.7779999999999632</v>
      </c>
      <c r="R75" s="40">
        <v>0</v>
      </c>
      <c r="S75" s="40">
        <v>0</v>
      </c>
    </row>
    <row r="76" spans="1:19" ht="13" x14ac:dyDescent="0.15">
      <c r="A76" s="132">
        <v>38087</v>
      </c>
      <c r="C76" s="40" t="s">
        <v>11</v>
      </c>
      <c r="D76" s="40"/>
      <c r="E76" s="40">
        <f t="shared" si="9"/>
        <v>22.319999999999993</v>
      </c>
      <c r="F76" s="40">
        <f t="shared" si="10"/>
        <v>37</v>
      </c>
      <c r="G76" s="40">
        <f t="shared" si="11"/>
        <v>306.3</v>
      </c>
      <c r="H76" s="40">
        <v>306.3</v>
      </c>
      <c r="I76" s="40">
        <v>0</v>
      </c>
      <c r="J76" s="40">
        <v>0</v>
      </c>
      <c r="K76" s="40">
        <v>283.98</v>
      </c>
      <c r="L76" s="40">
        <v>1.1579999999999999</v>
      </c>
      <c r="M76" s="40">
        <v>37</v>
      </c>
      <c r="N76" s="40">
        <v>0</v>
      </c>
      <c r="O76" s="40">
        <v>0</v>
      </c>
      <c r="Q76" s="40">
        <f t="shared" si="12"/>
        <v>22.319999999999993</v>
      </c>
      <c r="R76" s="40">
        <v>0</v>
      </c>
      <c r="S76" s="40">
        <v>0</v>
      </c>
    </row>
    <row r="77" spans="1:19" ht="13" x14ac:dyDescent="0.15">
      <c r="A77" s="132">
        <v>38062</v>
      </c>
      <c r="C77" s="40" t="s">
        <v>11</v>
      </c>
      <c r="D77" s="40"/>
      <c r="E77" s="40">
        <f t="shared" si="9"/>
        <v>25.262</v>
      </c>
      <c r="F77" s="40">
        <f t="shared" si="10"/>
        <v>92</v>
      </c>
      <c r="G77" s="40">
        <f t="shared" si="11"/>
        <v>309.5</v>
      </c>
      <c r="H77" s="40">
        <v>309.5</v>
      </c>
      <c r="I77" s="40">
        <v>0</v>
      </c>
      <c r="J77" s="40">
        <v>0</v>
      </c>
      <c r="K77" s="40">
        <v>284.238</v>
      </c>
      <c r="L77" s="40">
        <v>0.754</v>
      </c>
      <c r="M77" s="40">
        <v>92</v>
      </c>
      <c r="N77" s="40">
        <v>0</v>
      </c>
      <c r="O77" s="40">
        <v>0</v>
      </c>
      <c r="Q77" s="40">
        <f t="shared" si="12"/>
        <v>25.262</v>
      </c>
      <c r="R77" s="40">
        <v>0</v>
      </c>
      <c r="S77" s="40">
        <v>0</v>
      </c>
    </row>
    <row r="78" spans="1:19" ht="13" x14ac:dyDescent="0.15">
      <c r="A78" s="132">
        <v>37934</v>
      </c>
      <c r="C78" s="40" t="s">
        <v>11</v>
      </c>
      <c r="E78" s="40">
        <f t="shared" si="9"/>
        <v>21.183999999999969</v>
      </c>
      <c r="F78" s="40">
        <f t="shared" si="10"/>
        <v>72</v>
      </c>
      <c r="G78" s="40">
        <f t="shared" si="11"/>
        <v>305.2</v>
      </c>
      <c r="H78" s="40">
        <v>305.2</v>
      </c>
      <c r="I78" s="40">
        <v>0</v>
      </c>
      <c r="J78" s="40">
        <v>0</v>
      </c>
      <c r="K78" s="40">
        <v>284.01600000000002</v>
      </c>
      <c r="L78" s="40">
        <v>0.64</v>
      </c>
      <c r="M78" s="40">
        <v>72</v>
      </c>
      <c r="N78" s="40">
        <v>0</v>
      </c>
      <c r="O78" s="40">
        <v>0</v>
      </c>
      <c r="Q78" s="40">
        <f t="shared" si="12"/>
        <v>21.183999999999969</v>
      </c>
      <c r="R78" s="40">
        <v>0</v>
      </c>
      <c r="S78" s="40">
        <v>0</v>
      </c>
    </row>
    <row r="79" spans="1:19" ht="13" x14ac:dyDescent="0.15">
      <c r="A79" s="132">
        <v>37783</v>
      </c>
      <c r="C79" s="40" t="s">
        <v>37</v>
      </c>
      <c r="E79" s="40">
        <f t="shared" si="9"/>
        <v>0</v>
      </c>
      <c r="F79" s="40">
        <f t="shared" si="10"/>
        <v>0</v>
      </c>
      <c r="G79" s="40">
        <f t="shared" si="11"/>
        <v>0</v>
      </c>
      <c r="I79" s="40">
        <v>0</v>
      </c>
      <c r="J79" s="40">
        <v>0</v>
      </c>
      <c r="M79" s="40">
        <v>0</v>
      </c>
      <c r="N79" s="40">
        <v>0</v>
      </c>
      <c r="O79" s="40">
        <v>0</v>
      </c>
      <c r="Q79" s="40">
        <f t="shared" si="12"/>
        <v>0</v>
      </c>
      <c r="R79" s="40">
        <v>0</v>
      </c>
      <c r="S79" s="40">
        <v>0</v>
      </c>
    </row>
    <row r="80" spans="1:19" ht="13" x14ac:dyDescent="0.15">
      <c r="A80" s="132">
        <v>37774</v>
      </c>
      <c r="C80" s="40" t="s">
        <v>37</v>
      </c>
      <c r="E80" s="40">
        <f t="shared" si="9"/>
        <v>0</v>
      </c>
      <c r="F80" s="40">
        <f t="shared" si="10"/>
        <v>0</v>
      </c>
      <c r="G80" s="40">
        <f t="shared" si="11"/>
        <v>0</v>
      </c>
      <c r="I80" s="40">
        <v>0</v>
      </c>
      <c r="J80" s="40">
        <v>0</v>
      </c>
      <c r="M80" s="40">
        <v>0</v>
      </c>
      <c r="N80" s="40">
        <v>0</v>
      </c>
      <c r="O80" s="40">
        <v>0</v>
      </c>
      <c r="P80" s="40" t="s">
        <v>296</v>
      </c>
      <c r="Q80" s="40">
        <f t="shared" si="12"/>
        <v>0</v>
      </c>
      <c r="R80" s="40">
        <v>0</v>
      </c>
      <c r="S80" s="40">
        <v>0</v>
      </c>
    </row>
    <row r="81" spans="1:19" ht="13" x14ac:dyDescent="0.15">
      <c r="A81" s="132">
        <v>37687</v>
      </c>
      <c r="C81" s="40" t="s">
        <v>11</v>
      </c>
      <c r="D81" s="40"/>
      <c r="E81" s="40">
        <f t="shared" si="9"/>
        <v>26.921999999999969</v>
      </c>
      <c r="F81" s="40">
        <f t="shared" si="10"/>
        <v>91</v>
      </c>
      <c r="G81" s="40">
        <f t="shared" si="11"/>
        <v>305.39999999999998</v>
      </c>
      <c r="H81" s="40">
        <v>305.39999999999998</v>
      </c>
      <c r="I81" s="40">
        <v>0</v>
      </c>
      <c r="J81" s="40">
        <v>0</v>
      </c>
      <c r="K81" s="40">
        <v>278.47800000000001</v>
      </c>
      <c r="L81" s="40">
        <v>0.70199999999999996</v>
      </c>
      <c r="M81" s="40">
        <v>91</v>
      </c>
      <c r="N81" s="40">
        <v>0</v>
      </c>
      <c r="O81" s="40">
        <v>0</v>
      </c>
      <c r="P81" s="40"/>
      <c r="Q81" s="40">
        <f t="shared" si="12"/>
        <v>26.921999999999969</v>
      </c>
      <c r="R81" s="40">
        <v>0</v>
      </c>
      <c r="S81" s="40">
        <v>0</v>
      </c>
    </row>
    <row r="82" spans="1:19" ht="13" x14ac:dyDescent="0.15">
      <c r="A82" s="132">
        <v>37646</v>
      </c>
      <c r="C82" s="40" t="s">
        <v>11</v>
      </c>
      <c r="D82" s="40"/>
      <c r="E82" s="40">
        <f t="shared" si="9"/>
        <v>24.665999999999997</v>
      </c>
      <c r="F82" s="40">
        <f t="shared" si="10"/>
        <v>130</v>
      </c>
      <c r="G82" s="40">
        <f t="shared" si="11"/>
        <v>303.60000000000002</v>
      </c>
      <c r="H82" s="40">
        <v>303.60000000000002</v>
      </c>
      <c r="I82" s="40">
        <v>0</v>
      </c>
      <c r="J82" s="40">
        <v>0</v>
      </c>
      <c r="K82" s="40">
        <v>278.93400000000003</v>
      </c>
      <c r="L82" s="40">
        <v>1.9019999999999999</v>
      </c>
      <c r="M82" s="40">
        <v>130</v>
      </c>
      <c r="N82" s="40">
        <v>0</v>
      </c>
      <c r="O82" s="40">
        <v>0</v>
      </c>
      <c r="P82" s="40"/>
      <c r="Q82" s="40">
        <f t="shared" si="12"/>
        <v>24.665999999999997</v>
      </c>
      <c r="R82" s="40">
        <v>0</v>
      </c>
      <c r="S82" s="40">
        <v>0</v>
      </c>
    </row>
    <row r="83" spans="1:19" ht="13" x14ac:dyDescent="0.15">
      <c r="A83" s="132">
        <v>37527</v>
      </c>
      <c r="C83" s="40" t="s">
        <v>11</v>
      </c>
      <c r="E83" s="40">
        <f t="shared" si="9"/>
        <v>30.455000000000041</v>
      </c>
      <c r="F83" s="40">
        <f t="shared" si="10"/>
        <v>76</v>
      </c>
      <c r="G83" s="40">
        <f t="shared" si="11"/>
        <v>312.60000000000002</v>
      </c>
      <c r="H83" s="40">
        <v>312.60000000000002</v>
      </c>
      <c r="I83" s="40">
        <v>0</v>
      </c>
      <c r="J83" s="40">
        <v>0</v>
      </c>
      <c r="K83" s="40">
        <v>282.14499999999998</v>
      </c>
      <c r="L83" s="40">
        <v>0.998</v>
      </c>
      <c r="M83" s="40">
        <v>76</v>
      </c>
      <c r="N83" s="40">
        <v>0</v>
      </c>
      <c r="O83" s="40">
        <v>0</v>
      </c>
      <c r="P83" s="40"/>
      <c r="Q83" s="40">
        <f t="shared" si="12"/>
        <v>30.455000000000041</v>
      </c>
      <c r="R83" s="40">
        <v>0</v>
      </c>
      <c r="S83" s="40">
        <v>0</v>
      </c>
    </row>
    <row r="84" spans="1:19" ht="13" x14ac:dyDescent="0.15">
      <c r="A84" s="132">
        <v>37454</v>
      </c>
      <c r="C84" s="40" t="s">
        <v>11</v>
      </c>
      <c r="E84" s="40">
        <f t="shared" si="9"/>
        <v>26.692000000000007</v>
      </c>
      <c r="F84" s="40">
        <f t="shared" si="10"/>
        <v>44</v>
      </c>
      <c r="G84" s="40">
        <f t="shared" si="11"/>
        <v>310.10000000000002</v>
      </c>
      <c r="H84" s="40">
        <v>310.10000000000002</v>
      </c>
      <c r="I84" s="40">
        <v>0</v>
      </c>
      <c r="J84" s="40">
        <v>0</v>
      </c>
      <c r="K84" s="40">
        <v>283.40800000000002</v>
      </c>
      <c r="L84" s="40">
        <v>0.52</v>
      </c>
      <c r="M84" s="40">
        <v>44</v>
      </c>
      <c r="N84" s="40">
        <v>0</v>
      </c>
      <c r="O84" s="40">
        <v>0</v>
      </c>
      <c r="P84" s="40"/>
      <c r="Q84" s="40">
        <f t="shared" si="12"/>
        <v>26.692000000000007</v>
      </c>
      <c r="R84" s="40">
        <v>0</v>
      </c>
      <c r="S84" s="40">
        <v>0</v>
      </c>
    </row>
    <row r="85" spans="1:19" ht="13" x14ac:dyDescent="0.15">
      <c r="A85" s="132">
        <v>37310</v>
      </c>
      <c r="C85" s="40" t="s">
        <v>11</v>
      </c>
      <c r="E85" s="40">
        <f t="shared" si="9"/>
        <v>12.287000000000035</v>
      </c>
      <c r="F85" s="40">
        <f t="shared" si="10"/>
        <v>88</v>
      </c>
      <c r="G85" s="40">
        <f t="shared" si="11"/>
        <v>296.60000000000002</v>
      </c>
      <c r="H85" s="40">
        <v>296.60000000000002</v>
      </c>
      <c r="I85" s="40">
        <v>0</v>
      </c>
      <c r="J85" s="40">
        <v>0</v>
      </c>
      <c r="K85" s="40">
        <v>284.31299999999999</v>
      </c>
      <c r="L85" s="40">
        <v>0.56000000000000005</v>
      </c>
      <c r="M85" s="40">
        <v>88</v>
      </c>
      <c r="N85" s="40">
        <v>0</v>
      </c>
      <c r="O85" s="40">
        <v>0</v>
      </c>
      <c r="P85" s="40"/>
      <c r="Q85" s="40">
        <f t="shared" si="12"/>
        <v>12.287000000000035</v>
      </c>
      <c r="R85" s="40">
        <v>0</v>
      </c>
      <c r="S85" s="40">
        <v>0</v>
      </c>
    </row>
    <row r="86" spans="1:19" ht="13" x14ac:dyDescent="0.15">
      <c r="A86" s="132">
        <v>37294</v>
      </c>
      <c r="C86" s="40" t="s">
        <v>11</v>
      </c>
      <c r="E86" s="40">
        <f t="shared" si="9"/>
        <v>11.430999999999983</v>
      </c>
      <c r="F86" s="40">
        <f t="shared" si="10"/>
        <v>75</v>
      </c>
      <c r="G86" s="40">
        <f t="shared" si="11"/>
        <v>296.2</v>
      </c>
      <c r="H86" s="40">
        <v>296.2</v>
      </c>
      <c r="I86" s="40">
        <v>0</v>
      </c>
      <c r="J86" s="40">
        <v>0</v>
      </c>
      <c r="K86" s="40">
        <v>284.76900000000001</v>
      </c>
      <c r="L86" s="40">
        <v>0.61199999999999999</v>
      </c>
      <c r="M86" s="40">
        <v>75</v>
      </c>
      <c r="N86" s="40">
        <v>0</v>
      </c>
      <c r="O86" s="40">
        <v>0</v>
      </c>
      <c r="P86" s="40"/>
      <c r="Q86" s="40">
        <f t="shared" si="12"/>
        <v>11.430999999999983</v>
      </c>
      <c r="R86" s="40">
        <v>0</v>
      </c>
      <c r="S86" s="40">
        <v>0</v>
      </c>
    </row>
    <row r="87" spans="1:19" ht="13" x14ac:dyDescent="0.15">
      <c r="A87" s="132">
        <v>37246</v>
      </c>
      <c r="C87" s="40" t="s">
        <v>11</v>
      </c>
      <c r="E87" s="40">
        <f t="shared" si="9"/>
        <v>15.05400000000003</v>
      </c>
      <c r="F87" s="40">
        <f t="shared" si="10"/>
        <v>100</v>
      </c>
      <c r="G87" s="40">
        <f t="shared" si="11"/>
        <v>297.3</v>
      </c>
      <c r="H87" s="40">
        <v>297.3</v>
      </c>
      <c r="I87" s="40">
        <v>0</v>
      </c>
      <c r="J87" s="40">
        <v>0</v>
      </c>
      <c r="K87" s="40">
        <v>282.24599999999998</v>
      </c>
      <c r="L87" s="40">
        <v>0.93100000000000005</v>
      </c>
      <c r="M87" s="40">
        <v>100</v>
      </c>
      <c r="N87" s="40">
        <v>0</v>
      </c>
      <c r="O87" s="40">
        <v>0</v>
      </c>
      <c r="Q87" s="40">
        <f t="shared" si="12"/>
        <v>15.05400000000003</v>
      </c>
      <c r="R87" s="40">
        <v>0</v>
      </c>
      <c r="S87" s="40">
        <v>0</v>
      </c>
    </row>
    <row r="88" spans="1:19" ht="13" x14ac:dyDescent="0.15">
      <c r="A88" s="132">
        <v>37070</v>
      </c>
      <c r="C88" s="40" t="s">
        <v>11</v>
      </c>
      <c r="E88" s="40">
        <f t="shared" si="9"/>
        <v>15.164999999999964</v>
      </c>
      <c r="F88" s="40">
        <f t="shared" si="10"/>
        <v>31</v>
      </c>
      <c r="G88" s="40">
        <f t="shared" si="11"/>
        <v>294.89999999999998</v>
      </c>
      <c r="H88" s="40">
        <v>294.89999999999998</v>
      </c>
      <c r="I88" s="40">
        <v>0</v>
      </c>
      <c r="J88" s="40">
        <v>0</v>
      </c>
      <c r="K88" s="40">
        <v>279.73500000000001</v>
      </c>
      <c r="L88" s="40">
        <v>0.57199999999999995</v>
      </c>
      <c r="M88" s="40">
        <v>31</v>
      </c>
      <c r="N88" s="40">
        <v>0</v>
      </c>
      <c r="O88" s="40">
        <v>0</v>
      </c>
      <c r="Q88" s="40">
        <f t="shared" si="12"/>
        <v>15.164999999999964</v>
      </c>
      <c r="R88" s="40">
        <v>0</v>
      </c>
      <c r="S88" s="40">
        <v>0</v>
      </c>
    </row>
    <row r="89" spans="1:19" ht="13" x14ac:dyDescent="0.15">
      <c r="A89" s="132">
        <v>37006</v>
      </c>
      <c r="C89" s="40" t="s">
        <v>11</v>
      </c>
      <c r="E89" s="40">
        <f t="shared" si="9"/>
        <v>13.843999999999994</v>
      </c>
      <c r="F89" s="40">
        <f t="shared" si="10"/>
        <v>12</v>
      </c>
      <c r="G89" s="40">
        <f t="shared" si="11"/>
        <v>298.89999999999998</v>
      </c>
      <c r="H89" s="40">
        <v>298.89999999999998</v>
      </c>
      <c r="I89" s="40">
        <v>0</v>
      </c>
      <c r="J89" s="40">
        <v>0</v>
      </c>
      <c r="K89" s="40">
        <v>285.05599999999998</v>
      </c>
      <c r="L89" s="40">
        <v>1.163</v>
      </c>
      <c r="M89" s="40">
        <v>12</v>
      </c>
      <c r="N89" s="40">
        <v>0</v>
      </c>
      <c r="O89" s="40">
        <v>0</v>
      </c>
      <c r="Q89" s="40">
        <f t="shared" si="12"/>
        <v>13.843999999999994</v>
      </c>
      <c r="R89" s="40">
        <v>0</v>
      </c>
      <c r="S89" s="40">
        <v>0</v>
      </c>
    </row>
    <row r="90" spans="1:19" ht="13" x14ac:dyDescent="0.15">
      <c r="A90" s="133">
        <v>36862</v>
      </c>
      <c r="C90" s="40" t="s">
        <v>11</v>
      </c>
      <c r="E90" s="40">
        <f t="shared" si="9"/>
        <v>26.75200000000001</v>
      </c>
      <c r="F90" s="40">
        <f t="shared" si="10"/>
        <v>89</v>
      </c>
      <c r="G90" s="40">
        <f t="shared" si="11"/>
        <v>309.2</v>
      </c>
      <c r="H90" s="40">
        <v>309.2</v>
      </c>
      <c r="I90" s="40">
        <v>0</v>
      </c>
      <c r="J90" s="40">
        <v>0</v>
      </c>
      <c r="K90" s="40">
        <v>282.44799999999998</v>
      </c>
      <c r="L90" s="40">
        <v>0.8</v>
      </c>
      <c r="M90" s="40">
        <v>89</v>
      </c>
      <c r="N90" s="40">
        <v>0</v>
      </c>
      <c r="O90" s="40">
        <v>0</v>
      </c>
      <c r="Q90" s="40">
        <f t="shared" si="12"/>
        <v>26.75200000000001</v>
      </c>
      <c r="R90" s="40">
        <v>0</v>
      </c>
      <c r="S90" s="40">
        <v>0</v>
      </c>
    </row>
    <row r="91" spans="1:19" ht="13" x14ac:dyDescent="0.15">
      <c r="A91" s="132">
        <v>36830</v>
      </c>
      <c r="C91" s="40" t="s">
        <v>11</v>
      </c>
      <c r="E91" s="40">
        <f t="shared" si="9"/>
        <v>23.694000000000017</v>
      </c>
      <c r="F91" s="40">
        <f t="shared" si="10"/>
        <v>102</v>
      </c>
      <c r="G91" s="40">
        <f t="shared" si="11"/>
        <v>305.10000000000002</v>
      </c>
      <c r="H91" s="40">
        <v>305.10000000000002</v>
      </c>
      <c r="I91" s="40">
        <v>0</v>
      </c>
      <c r="J91" s="40">
        <v>0</v>
      </c>
      <c r="K91" s="40">
        <v>281.40600000000001</v>
      </c>
      <c r="L91" s="40">
        <v>1.345</v>
      </c>
      <c r="M91" s="40">
        <v>102</v>
      </c>
      <c r="N91" s="40">
        <v>0</v>
      </c>
      <c r="O91" s="40">
        <v>0</v>
      </c>
      <c r="Q91" s="40">
        <f t="shared" si="12"/>
        <v>23.694000000000017</v>
      </c>
      <c r="R91" s="40">
        <v>0</v>
      </c>
      <c r="S91" s="40">
        <v>0</v>
      </c>
    </row>
    <row r="92" spans="1:19" ht="13" x14ac:dyDescent="0.15">
      <c r="A92" s="13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F822A-F5BD-EE40-89ED-1191D744304B}">
  <dimension ref="A1:N70"/>
  <sheetViews>
    <sheetView zoomScaleNormal="100"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3" x14ac:dyDescent="0.15"/>
  <cols>
    <col min="1" max="16384" width="12.6640625" style="149"/>
  </cols>
  <sheetData>
    <row r="1" spans="1:14" ht="15" x14ac:dyDescent="0.2">
      <c r="A1" s="159" t="s">
        <v>0</v>
      </c>
      <c r="B1" s="156" t="s">
        <v>1</v>
      </c>
      <c r="C1" s="156" t="s">
        <v>2</v>
      </c>
      <c r="D1" s="156" t="s">
        <v>3</v>
      </c>
      <c r="E1" s="158" t="s">
        <v>4</v>
      </c>
      <c r="F1" s="158" t="s">
        <v>5</v>
      </c>
      <c r="G1" s="158" t="s">
        <v>14</v>
      </c>
      <c r="H1" s="158" t="s">
        <v>7</v>
      </c>
      <c r="I1" s="158" t="s">
        <v>8</v>
      </c>
      <c r="J1" s="158" t="s">
        <v>9</v>
      </c>
      <c r="K1" s="156"/>
      <c r="L1" s="157"/>
      <c r="M1" s="156"/>
      <c r="N1" s="156"/>
    </row>
    <row r="2" spans="1:14" ht="16" x14ac:dyDescent="0.2">
      <c r="A2" s="153">
        <v>44745</v>
      </c>
      <c r="B2" s="152"/>
      <c r="C2" s="151" t="s">
        <v>11</v>
      </c>
      <c r="D2" s="151"/>
      <c r="E2" s="150">
        <f t="shared" ref="E2:E16" si="0">G2-H2</f>
        <v>22.491999999999962</v>
      </c>
      <c r="F2" s="150">
        <v>75</v>
      </c>
      <c r="G2" s="154">
        <v>307.7</v>
      </c>
      <c r="H2" s="154">
        <v>285.20800000000003</v>
      </c>
      <c r="I2" s="154">
        <v>2.5310000000000001</v>
      </c>
    </row>
    <row r="3" spans="1:14" ht="16" x14ac:dyDescent="0.2">
      <c r="A3" s="153">
        <v>44681</v>
      </c>
      <c r="B3" s="152"/>
      <c r="C3" s="151" t="s">
        <v>11</v>
      </c>
      <c r="D3" s="151"/>
      <c r="E3" s="150">
        <f t="shared" si="0"/>
        <v>16.258999999999958</v>
      </c>
      <c r="F3" s="150">
        <v>84</v>
      </c>
      <c r="G3" s="154">
        <v>304.89999999999998</v>
      </c>
      <c r="H3" s="154">
        <v>288.64100000000002</v>
      </c>
      <c r="I3" s="154">
        <v>1.3280000000000001</v>
      </c>
    </row>
    <row r="4" spans="1:14" ht="16" x14ac:dyDescent="0.2">
      <c r="A4" s="153">
        <v>44649</v>
      </c>
      <c r="B4" s="152"/>
      <c r="C4" s="151" t="s">
        <v>11</v>
      </c>
      <c r="D4" s="151"/>
      <c r="E4" s="150">
        <f t="shared" si="0"/>
        <v>19.890999999999963</v>
      </c>
      <c r="F4" s="150">
        <v>83</v>
      </c>
      <c r="G4" s="154">
        <v>312.7</v>
      </c>
      <c r="H4" s="154">
        <v>292.80900000000003</v>
      </c>
      <c r="I4" s="154">
        <v>1.3660000000000001</v>
      </c>
      <c r="J4" s="155"/>
    </row>
    <row r="5" spans="1:14" ht="16" x14ac:dyDescent="0.2">
      <c r="A5" s="153">
        <v>44441</v>
      </c>
      <c r="B5" s="152"/>
      <c r="C5" s="151" t="s">
        <v>11</v>
      </c>
      <c r="D5" s="151" t="s">
        <v>29</v>
      </c>
      <c r="E5" s="150">
        <f t="shared" si="0"/>
        <v>18.427999999999997</v>
      </c>
      <c r="F5" s="150">
        <v>71</v>
      </c>
      <c r="G5" s="154">
        <v>302.10000000000002</v>
      </c>
      <c r="H5" s="154">
        <v>283.67200000000003</v>
      </c>
      <c r="I5" s="154">
        <v>1.3149999999999999</v>
      </c>
      <c r="J5" s="154"/>
    </row>
    <row r="6" spans="1:14" ht="16" x14ac:dyDescent="0.2">
      <c r="A6" s="153">
        <v>44409</v>
      </c>
      <c r="B6" s="152"/>
      <c r="C6" s="151" t="s">
        <v>11</v>
      </c>
      <c r="D6" s="151" t="s">
        <v>29</v>
      </c>
      <c r="E6" s="150">
        <f t="shared" si="0"/>
        <v>16.497000000000014</v>
      </c>
      <c r="F6" s="150">
        <v>64</v>
      </c>
      <c r="G6" s="154">
        <v>300.3</v>
      </c>
      <c r="H6" s="154">
        <v>283.803</v>
      </c>
      <c r="I6" s="154">
        <v>1.171</v>
      </c>
      <c r="J6" s="154"/>
    </row>
    <row r="7" spans="1:14" ht="16" x14ac:dyDescent="0.2">
      <c r="A7" s="153">
        <v>44377</v>
      </c>
      <c r="B7" s="152"/>
      <c r="C7" s="151" t="s">
        <v>11</v>
      </c>
      <c r="D7" s="151"/>
      <c r="E7" s="150">
        <f t="shared" si="0"/>
        <v>21.88900000000001</v>
      </c>
      <c r="F7" s="150">
        <v>70</v>
      </c>
      <c r="G7" s="154">
        <v>306</v>
      </c>
      <c r="H7" s="154">
        <v>284.11099999999999</v>
      </c>
      <c r="I7" s="154">
        <v>1.3560000000000001</v>
      </c>
      <c r="J7" s="155"/>
    </row>
    <row r="8" spans="1:14" ht="16" x14ac:dyDescent="0.2">
      <c r="A8" s="153">
        <v>44233</v>
      </c>
      <c r="B8" s="152"/>
      <c r="C8" s="151" t="s">
        <v>11</v>
      </c>
      <c r="D8" s="151" t="s">
        <v>298</v>
      </c>
      <c r="E8" s="150">
        <f t="shared" si="0"/>
        <v>13.298999999999978</v>
      </c>
      <c r="F8" s="150">
        <v>83</v>
      </c>
      <c r="G8" s="154">
        <v>304.5</v>
      </c>
      <c r="H8" s="154">
        <v>291.20100000000002</v>
      </c>
      <c r="I8" s="154">
        <v>1.3759999999999999</v>
      </c>
      <c r="J8" s="155"/>
    </row>
    <row r="9" spans="1:14" ht="16" x14ac:dyDescent="0.2">
      <c r="A9" s="153">
        <v>44073</v>
      </c>
      <c r="B9" s="152"/>
      <c r="C9" s="151" t="s">
        <v>11</v>
      </c>
      <c r="D9" s="151" t="s">
        <v>298</v>
      </c>
      <c r="E9" s="150">
        <f t="shared" si="0"/>
        <v>7.9529999999999745</v>
      </c>
      <c r="F9" s="150">
        <v>49</v>
      </c>
      <c r="G9" s="154">
        <v>293.5</v>
      </c>
      <c r="H9" s="154">
        <v>285.54700000000003</v>
      </c>
      <c r="I9" s="154">
        <v>1.64</v>
      </c>
    </row>
    <row r="10" spans="1:14" ht="16" x14ac:dyDescent="0.2">
      <c r="A10" s="153">
        <v>43993</v>
      </c>
      <c r="B10" s="152"/>
      <c r="C10" s="151" t="s">
        <v>11</v>
      </c>
      <c r="D10" s="151" t="s">
        <v>303</v>
      </c>
      <c r="E10" s="150">
        <f t="shared" si="0"/>
        <v>10.789999999999964</v>
      </c>
      <c r="F10" s="150">
        <v>64</v>
      </c>
      <c r="G10" s="154">
        <v>295.89999999999998</v>
      </c>
      <c r="H10" s="154">
        <v>285.11</v>
      </c>
      <c r="I10" s="154">
        <v>0.996</v>
      </c>
      <c r="J10" s="155"/>
    </row>
    <row r="11" spans="1:14" ht="16" x14ac:dyDescent="0.2">
      <c r="A11" s="153">
        <v>43945</v>
      </c>
      <c r="B11" s="152"/>
      <c r="C11" s="151" t="s">
        <v>11</v>
      </c>
      <c r="D11" s="151"/>
      <c r="E11" s="150">
        <f t="shared" si="0"/>
        <v>18.169999999999959</v>
      </c>
      <c r="F11" s="150">
        <v>86</v>
      </c>
      <c r="G11" s="154">
        <v>306.89999999999998</v>
      </c>
      <c r="H11" s="154">
        <v>288.73</v>
      </c>
      <c r="I11" s="154">
        <v>1.6080000000000001</v>
      </c>
      <c r="J11" s="155"/>
    </row>
    <row r="12" spans="1:14" ht="16" x14ac:dyDescent="0.2">
      <c r="A12" s="153">
        <v>43849</v>
      </c>
      <c r="B12" s="152"/>
      <c r="C12" s="151" t="s">
        <v>11</v>
      </c>
      <c r="D12" s="151"/>
      <c r="E12" s="150">
        <f t="shared" si="0"/>
        <v>25.69300000000004</v>
      </c>
      <c r="F12" s="150">
        <v>98</v>
      </c>
      <c r="G12" s="154">
        <v>318.60000000000002</v>
      </c>
      <c r="H12" s="154">
        <v>292.90699999999998</v>
      </c>
      <c r="I12" s="154">
        <v>1.0880000000000001</v>
      </c>
      <c r="J12" s="155"/>
    </row>
    <row r="13" spans="1:14" ht="16" x14ac:dyDescent="0.2">
      <c r="A13" s="153">
        <v>43657</v>
      </c>
      <c r="B13" s="152"/>
      <c r="C13" s="151" t="s">
        <v>11</v>
      </c>
      <c r="D13" s="151"/>
      <c r="E13" s="150">
        <f t="shared" si="0"/>
        <v>29.771999999999991</v>
      </c>
      <c r="F13" s="150">
        <v>60</v>
      </c>
      <c r="G13" s="154">
        <v>315.8</v>
      </c>
      <c r="H13" s="154">
        <v>286.02800000000002</v>
      </c>
      <c r="I13" s="154">
        <v>1.1679999999999999</v>
      </c>
    </row>
    <row r="14" spans="1:14" ht="16" x14ac:dyDescent="0.2">
      <c r="A14" s="153">
        <v>43641</v>
      </c>
      <c r="B14" s="152"/>
      <c r="C14" s="151" t="s">
        <v>11</v>
      </c>
      <c r="D14" s="151"/>
      <c r="E14" s="150">
        <f t="shared" si="0"/>
        <v>44.55499999999995</v>
      </c>
      <c r="F14" s="150">
        <v>53</v>
      </c>
      <c r="G14" s="154">
        <v>327.9</v>
      </c>
      <c r="H14" s="154">
        <v>283.34500000000003</v>
      </c>
      <c r="I14" s="154">
        <v>1.284</v>
      </c>
    </row>
    <row r="15" spans="1:14" ht="16" x14ac:dyDescent="0.2">
      <c r="A15" s="153">
        <v>43529</v>
      </c>
      <c r="B15" s="152"/>
      <c r="C15" s="151" t="s">
        <v>11</v>
      </c>
      <c r="D15" s="151"/>
      <c r="E15" s="150">
        <f t="shared" si="0"/>
        <v>24.875999999999976</v>
      </c>
      <c r="F15" s="150">
        <v>66</v>
      </c>
      <c r="G15" s="154">
        <v>318</v>
      </c>
      <c r="H15" s="154">
        <v>293.12400000000002</v>
      </c>
      <c r="I15" s="154">
        <v>1.016</v>
      </c>
    </row>
    <row r="16" spans="1:14" ht="16" x14ac:dyDescent="0.2">
      <c r="A16" s="153">
        <v>43497</v>
      </c>
      <c r="B16" s="152"/>
      <c r="C16" s="151" t="s">
        <v>11</v>
      </c>
      <c r="D16" s="151"/>
      <c r="E16" s="150">
        <f t="shared" si="0"/>
        <v>39.266999999999996</v>
      </c>
      <c r="F16" s="150">
        <v>114</v>
      </c>
      <c r="G16" s="154">
        <v>329.2</v>
      </c>
      <c r="H16" s="154">
        <v>289.93299999999999</v>
      </c>
      <c r="I16" s="154">
        <v>1.79</v>
      </c>
    </row>
    <row r="17" spans="1:6" ht="16" x14ac:dyDescent="0.2">
      <c r="A17" s="153">
        <v>43529</v>
      </c>
      <c r="B17" s="152" t="s">
        <v>302</v>
      </c>
      <c r="C17" s="151" t="s">
        <v>11</v>
      </c>
      <c r="D17" s="151" t="s">
        <v>37</v>
      </c>
      <c r="E17" s="150">
        <v>25.5</v>
      </c>
      <c r="F17" s="150">
        <v>15</v>
      </c>
    </row>
    <row r="18" spans="1:6" ht="16" x14ac:dyDescent="0.2">
      <c r="A18" s="153">
        <v>43465</v>
      </c>
      <c r="B18" s="152" t="s">
        <v>302</v>
      </c>
      <c r="C18" s="151" t="s">
        <v>11</v>
      </c>
      <c r="D18" s="151" t="s">
        <v>37</v>
      </c>
      <c r="E18" s="150">
        <v>36.75</v>
      </c>
      <c r="F18" s="150">
        <v>35</v>
      </c>
    </row>
    <row r="19" spans="1:6" ht="16" x14ac:dyDescent="0.2">
      <c r="A19" s="153">
        <v>43449</v>
      </c>
      <c r="B19" s="152" t="s">
        <v>302</v>
      </c>
      <c r="C19" s="151" t="s">
        <v>11</v>
      </c>
      <c r="D19" s="151" t="s">
        <v>37</v>
      </c>
      <c r="E19" s="150">
        <v>36.729999999999997</v>
      </c>
      <c r="F19" s="150">
        <v>24</v>
      </c>
    </row>
    <row r="20" spans="1:6" ht="16" x14ac:dyDescent="0.2">
      <c r="A20" s="153">
        <v>43369</v>
      </c>
      <c r="B20" s="152" t="s">
        <v>302</v>
      </c>
      <c r="C20" s="151" t="s">
        <v>11</v>
      </c>
      <c r="D20" s="151" t="s">
        <v>37</v>
      </c>
      <c r="E20" s="150">
        <v>31.85</v>
      </c>
      <c r="F20" s="150">
        <v>25</v>
      </c>
    </row>
    <row r="21" spans="1:6" ht="16" x14ac:dyDescent="0.2">
      <c r="A21" s="153">
        <v>43305</v>
      </c>
      <c r="B21" s="152" t="s">
        <v>302</v>
      </c>
      <c r="C21" s="151" t="s">
        <v>11</v>
      </c>
      <c r="D21" s="151" t="s">
        <v>37</v>
      </c>
      <c r="E21" s="150">
        <v>25.26</v>
      </c>
      <c r="F21" s="150">
        <v>35</v>
      </c>
    </row>
    <row r="22" spans="1:6" ht="16" x14ac:dyDescent="0.2">
      <c r="A22" s="153">
        <v>43209</v>
      </c>
      <c r="B22" s="152" t="s">
        <v>302</v>
      </c>
      <c r="C22" s="151" t="s">
        <v>11</v>
      </c>
      <c r="D22" s="151" t="s">
        <v>37</v>
      </c>
      <c r="E22" s="150">
        <v>19.100000000000001</v>
      </c>
      <c r="F22" s="150">
        <v>34</v>
      </c>
    </row>
    <row r="23" spans="1:6" ht="16" x14ac:dyDescent="0.2">
      <c r="A23" s="153">
        <v>42969</v>
      </c>
      <c r="B23" s="152" t="s">
        <v>302</v>
      </c>
      <c r="C23" s="151" t="s">
        <v>11</v>
      </c>
      <c r="D23" s="151" t="s">
        <v>37</v>
      </c>
      <c r="E23" s="150">
        <v>13.22</v>
      </c>
      <c r="F23" s="150">
        <v>29</v>
      </c>
    </row>
    <row r="24" spans="1:6" ht="16" x14ac:dyDescent="0.2">
      <c r="A24" s="153">
        <v>42825</v>
      </c>
      <c r="B24" s="152" t="s">
        <v>302</v>
      </c>
      <c r="C24" s="151" t="s">
        <v>11</v>
      </c>
      <c r="D24" s="151" t="s">
        <v>37</v>
      </c>
      <c r="E24" s="150">
        <v>8.25</v>
      </c>
      <c r="F24" s="150">
        <v>35</v>
      </c>
    </row>
    <row r="25" spans="1:6" ht="16" x14ac:dyDescent="0.2">
      <c r="A25" s="153">
        <v>42761</v>
      </c>
      <c r="B25" s="152" t="s">
        <v>302</v>
      </c>
      <c r="C25" s="151" t="s">
        <v>11</v>
      </c>
      <c r="D25" s="151" t="s">
        <v>37</v>
      </c>
      <c r="E25" s="150">
        <v>8.5399999999999991</v>
      </c>
      <c r="F25" s="150">
        <v>38</v>
      </c>
    </row>
    <row r="26" spans="1:6" ht="16" x14ac:dyDescent="0.2">
      <c r="A26" s="153">
        <v>42729</v>
      </c>
      <c r="B26" s="152" t="s">
        <v>302</v>
      </c>
      <c r="C26" s="151" t="s">
        <v>11</v>
      </c>
      <c r="D26" s="151" t="s">
        <v>37</v>
      </c>
      <c r="E26" s="150">
        <v>10.41</v>
      </c>
      <c r="F26" s="150">
        <v>41</v>
      </c>
    </row>
    <row r="27" spans="1:6" ht="16" x14ac:dyDescent="0.2">
      <c r="A27" s="153">
        <v>42697</v>
      </c>
      <c r="B27" s="152" t="s">
        <v>302</v>
      </c>
      <c r="C27" s="151" t="s">
        <v>11</v>
      </c>
      <c r="D27" s="151" t="s">
        <v>37</v>
      </c>
      <c r="E27" s="150">
        <v>10.91</v>
      </c>
      <c r="F27" s="150">
        <v>27</v>
      </c>
    </row>
    <row r="28" spans="1:6" ht="16" x14ac:dyDescent="0.2">
      <c r="A28" s="153">
        <v>42665</v>
      </c>
      <c r="B28" s="152" t="s">
        <v>302</v>
      </c>
      <c r="C28" s="151" t="s">
        <v>11</v>
      </c>
      <c r="D28" s="151" t="s">
        <v>37</v>
      </c>
      <c r="E28" s="150">
        <v>11.97</v>
      </c>
      <c r="F28" s="150">
        <v>32</v>
      </c>
    </row>
    <row r="29" spans="1:6" ht="16" x14ac:dyDescent="0.2">
      <c r="A29" s="153">
        <v>42569</v>
      </c>
      <c r="B29" s="152" t="s">
        <v>302</v>
      </c>
      <c r="C29" s="151" t="s">
        <v>11</v>
      </c>
      <c r="D29" s="151" t="s">
        <v>37</v>
      </c>
      <c r="E29" s="150">
        <v>40.78</v>
      </c>
      <c r="F29" s="150">
        <v>20</v>
      </c>
    </row>
    <row r="30" spans="1:6" ht="16" x14ac:dyDescent="0.2">
      <c r="A30" s="153">
        <v>42553</v>
      </c>
      <c r="B30" s="152" t="s">
        <v>302</v>
      </c>
      <c r="C30" s="151" t="s">
        <v>11</v>
      </c>
      <c r="D30" s="151" t="s">
        <v>37</v>
      </c>
      <c r="E30" s="150">
        <v>33.68</v>
      </c>
      <c r="F30" s="150">
        <v>20</v>
      </c>
    </row>
    <row r="31" spans="1:6" ht="16" x14ac:dyDescent="0.2">
      <c r="A31" s="153">
        <v>42489</v>
      </c>
      <c r="B31" s="152" t="s">
        <v>302</v>
      </c>
      <c r="C31" s="151" t="s">
        <v>11</v>
      </c>
      <c r="D31" s="151" t="s">
        <v>37</v>
      </c>
      <c r="E31" s="150">
        <v>17.71</v>
      </c>
      <c r="F31" s="150">
        <v>25</v>
      </c>
    </row>
    <row r="32" spans="1:6" ht="16" x14ac:dyDescent="0.2">
      <c r="A32" s="153">
        <v>42441</v>
      </c>
      <c r="B32" s="152" t="s">
        <v>302</v>
      </c>
      <c r="C32" s="151" t="s">
        <v>11</v>
      </c>
      <c r="D32" s="151" t="s">
        <v>37</v>
      </c>
      <c r="E32" s="150">
        <v>40.01</v>
      </c>
      <c r="F32" s="150">
        <v>0</v>
      </c>
    </row>
    <row r="33" spans="1:6" ht="16" x14ac:dyDescent="0.2">
      <c r="A33" s="153">
        <v>42409</v>
      </c>
      <c r="B33" s="152" t="s">
        <v>302</v>
      </c>
      <c r="C33" s="151" t="s">
        <v>11</v>
      </c>
      <c r="D33" s="151" t="s">
        <v>37</v>
      </c>
      <c r="E33" s="150">
        <v>24.72</v>
      </c>
      <c r="F33" s="150">
        <v>15</v>
      </c>
    </row>
    <row r="34" spans="1:6" ht="16" x14ac:dyDescent="0.2">
      <c r="A34" s="153">
        <v>42297</v>
      </c>
      <c r="B34" s="152" t="s">
        <v>302</v>
      </c>
      <c r="C34" s="151" t="s">
        <v>11</v>
      </c>
      <c r="D34" s="151" t="s">
        <v>37</v>
      </c>
      <c r="E34" s="150">
        <v>28.49</v>
      </c>
      <c r="F34" s="150">
        <v>16</v>
      </c>
    </row>
    <row r="35" spans="1:6" ht="16" x14ac:dyDescent="0.2">
      <c r="A35" s="153">
        <v>42201</v>
      </c>
      <c r="B35" s="152" t="s">
        <v>302</v>
      </c>
      <c r="C35" s="151" t="s">
        <v>11</v>
      </c>
      <c r="D35" s="151" t="s">
        <v>37</v>
      </c>
      <c r="E35" s="150">
        <v>22.9</v>
      </c>
      <c r="F35" s="150">
        <v>23</v>
      </c>
    </row>
    <row r="36" spans="1:6" ht="16" x14ac:dyDescent="0.2">
      <c r="A36" s="153">
        <v>42169</v>
      </c>
      <c r="B36" s="152" t="s">
        <v>302</v>
      </c>
      <c r="C36" s="151" t="s">
        <v>11</v>
      </c>
      <c r="D36" s="151" t="s">
        <v>37</v>
      </c>
      <c r="E36" s="150">
        <v>32.69</v>
      </c>
      <c r="F36" s="150">
        <v>23</v>
      </c>
    </row>
    <row r="37" spans="1:6" ht="16" x14ac:dyDescent="0.2">
      <c r="A37" s="153">
        <v>42137</v>
      </c>
      <c r="B37" s="152" t="s">
        <v>302</v>
      </c>
      <c r="C37" s="151" t="s">
        <v>11</v>
      </c>
      <c r="D37" s="151" t="s">
        <v>37</v>
      </c>
      <c r="E37" s="150">
        <v>29.7</v>
      </c>
      <c r="F37" s="150">
        <v>16</v>
      </c>
    </row>
    <row r="38" spans="1:6" ht="16" x14ac:dyDescent="0.2">
      <c r="A38" s="153">
        <v>42105</v>
      </c>
      <c r="B38" s="152" t="s">
        <v>302</v>
      </c>
      <c r="C38" s="151" t="s">
        <v>11</v>
      </c>
      <c r="D38" s="151" t="s">
        <v>37</v>
      </c>
      <c r="E38" s="150">
        <v>36.18</v>
      </c>
      <c r="F38" s="150">
        <v>25</v>
      </c>
    </row>
    <row r="39" spans="1:6" ht="16" x14ac:dyDescent="0.2">
      <c r="A39" s="153">
        <v>42041</v>
      </c>
      <c r="B39" s="152" t="s">
        <v>302</v>
      </c>
      <c r="C39" s="151" t="s">
        <v>11</v>
      </c>
      <c r="D39" s="151" t="s">
        <v>37</v>
      </c>
      <c r="E39" s="150">
        <v>37.17</v>
      </c>
      <c r="F39" s="150">
        <v>36</v>
      </c>
    </row>
    <row r="40" spans="1:6" ht="16" x14ac:dyDescent="0.2">
      <c r="A40" s="153">
        <v>41961</v>
      </c>
      <c r="B40" s="152" t="s">
        <v>302</v>
      </c>
      <c r="C40" s="151" t="s">
        <v>11</v>
      </c>
      <c r="D40" s="151" t="s">
        <v>37</v>
      </c>
      <c r="E40" s="150">
        <v>42.41</v>
      </c>
      <c r="F40" s="150">
        <v>20</v>
      </c>
    </row>
    <row r="41" spans="1:6" ht="16" x14ac:dyDescent="0.2">
      <c r="A41" s="153">
        <v>41721</v>
      </c>
      <c r="B41" s="152" t="s">
        <v>302</v>
      </c>
      <c r="C41" s="151" t="s">
        <v>11</v>
      </c>
      <c r="D41" s="151" t="s">
        <v>37</v>
      </c>
      <c r="E41" s="150">
        <v>35.840000000000003</v>
      </c>
      <c r="F41" s="150">
        <v>36</v>
      </c>
    </row>
    <row r="42" spans="1:6" ht="16" x14ac:dyDescent="0.2">
      <c r="A42" s="153">
        <v>41657</v>
      </c>
      <c r="B42" s="152" t="s">
        <v>302</v>
      </c>
      <c r="C42" s="151" t="s">
        <v>11</v>
      </c>
      <c r="D42" s="151" t="s">
        <v>37</v>
      </c>
      <c r="E42" s="150">
        <v>32.79</v>
      </c>
      <c r="F42" s="150">
        <v>35</v>
      </c>
    </row>
    <row r="43" spans="1:6" ht="16" x14ac:dyDescent="0.2">
      <c r="A43" s="153">
        <v>41625</v>
      </c>
      <c r="B43" s="152" t="s">
        <v>302</v>
      </c>
      <c r="C43" s="151" t="s">
        <v>11</v>
      </c>
      <c r="D43" s="151" t="s">
        <v>37</v>
      </c>
      <c r="E43" s="150">
        <v>37.72</v>
      </c>
      <c r="F43" s="150">
        <v>25</v>
      </c>
    </row>
    <row r="44" spans="1:6" ht="16" x14ac:dyDescent="0.2">
      <c r="A44" s="153">
        <v>41545</v>
      </c>
      <c r="B44" s="152" t="s">
        <v>302</v>
      </c>
      <c r="C44" s="151" t="s">
        <v>11</v>
      </c>
      <c r="D44" s="151" t="s">
        <v>37</v>
      </c>
      <c r="E44" s="150">
        <v>20.99</v>
      </c>
      <c r="F44" s="150">
        <v>20</v>
      </c>
    </row>
    <row r="45" spans="1:6" ht="16" x14ac:dyDescent="0.2">
      <c r="A45" s="153">
        <v>41417</v>
      </c>
      <c r="B45" s="152" t="s">
        <v>302</v>
      </c>
      <c r="C45" s="151" t="s">
        <v>11</v>
      </c>
      <c r="D45" s="151" t="s">
        <v>37</v>
      </c>
      <c r="E45" s="150">
        <v>17.47</v>
      </c>
      <c r="F45" s="150">
        <v>16</v>
      </c>
    </row>
    <row r="46" spans="1:6" ht="16" x14ac:dyDescent="0.2">
      <c r="A46" s="153">
        <v>40777</v>
      </c>
      <c r="B46" s="152" t="s">
        <v>302</v>
      </c>
      <c r="C46" s="151" t="s">
        <v>11</v>
      </c>
      <c r="D46" s="151" t="s">
        <v>37</v>
      </c>
      <c r="E46" s="150">
        <v>19</v>
      </c>
      <c r="F46" s="150">
        <v>30</v>
      </c>
    </row>
    <row r="47" spans="1:6" ht="16" x14ac:dyDescent="0.2">
      <c r="A47" s="153">
        <v>40761</v>
      </c>
      <c r="B47" s="152" t="s">
        <v>302</v>
      </c>
      <c r="C47" s="151" t="s">
        <v>11</v>
      </c>
      <c r="D47" s="151" t="s">
        <v>37</v>
      </c>
      <c r="E47" s="150">
        <v>21.54</v>
      </c>
      <c r="F47" s="150">
        <v>23</v>
      </c>
    </row>
    <row r="48" spans="1:6" ht="16" x14ac:dyDescent="0.2">
      <c r="A48" s="153">
        <v>40425</v>
      </c>
      <c r="B48" s="152" t="s">
        <v>302</v>
      </c>
      <c r="C48" s="151" t="s">
        <v>11</v>
      </c>
      <c r="D48" s="151" t="s">
        <v>37</v>
      </c>
      <c r="E48" s="150">
        <v>39.32</v>
      </c>
      <c r="F48" s="150">
        <v>20</v>
      </c>
    </row>
    <row r="49" spans="1:6" ht="16" x14ac:dyDescent="0.2">
      <c r="A49" s="153">
        <v>40297</v>
      </c>
      <c r="B49" s="152" t="s">
        <v>302</v>
      </c>
      <c r="C49" s="151" t="s">
        <v>11</v>
      </c>
      <c r="D49" s="151" t="s">
        <v>37</v>
      </c>
      <c r="E49" s="150">
        <v>36.630000000000003</v>
      </c>
      <c r="F49" s="150">
        <v>29</v>
      </c>
    </row>
    <row r="50" spans="1:6" ht="16" x14ac:dyDescent="0.2">
      <c r="A50" s="153">
        <v>39609</v>
      </c>
      <c r="B50" s="152" t="s">
        <v>302</v>
      </c>
      <c r="C50" s="151" t="s">
        <v>11</v>
      </c>
      <c r="D50" s="151" t="s">
        <v>37</v>
      </c>
      <c r="E50" s="150">
        <v>37.950000000000003</v>
      </c>
      <c r="F50" s="150">
        <v>24</v>
      </c>
    </row>
    <row r="51" spans="1:6" ht="16" x14ac:dyDescent="0.2">
      <c r="A51" s="153">
        <v>39385</v>
      </c>
      <c r="B51" s="152" t="s">
        <v>302</v>
      </c>
      <c r="C51" s="151" t="s">
        <v>11</v>
      </c>
      <c r="D51" s="151" t="s">
        <v>37</v>
      </c>
      <c r="E51" s="150">
        <v>44.83</v>
      </c>
      <c r="F51" s="150">
        <v>24</v>
      </c>
    </row>
    <row r="52" spans="1:6" ht="16" x14ac:dyDescent="0.2">
      <c r="A52" s="153">
        <v>39257</v>
      </c>
      <c r="B52" s="152" t="s">
        <v>302</v>
      </c>
      <c r="C52" s="151" t="s">
        <v>11</v>
      </c>
      <c r="D52" s="151" t="s">
        <v>37</v>
      </c>
      <c r="E52" s="150">
        <v>50.56</v>
      </c>
      <c r="F52" s="150">
        <v>16</v>
      </c>
    </row>
    <row r="53" spans="1:6" ht="16" x14ac:dyDescent="0.2">
      <c r="A53" s="153">
        <v>39193</v>
      </c>
      <c r="B53" s="152" t="s">
        <v>302</v>
      </c>
      <c r="C53" s="151" t="s">
        <v>11</v>
      </c>
      <c r="D53" s="151" t="s">
        <v>37</v>
      </c>
      <c r="E53" s="150">
        <v>47.84</v>
      </c>
      <c r="F53" s="150">
        <v>20</v>
      </c>
    </row>
    <row r="54" spans="1:6" ht="16" x14ac:dyDescent="0.2">
      <c r="A54" s="153">
        <v>39049</v>
      </c>
      <c r="B54" s="152" t="s">
        <v>302</v>
      </c>
      <c r="C54" s="151" t="s">
        <v>11</v>
      </c>
      <c r="D54" s="151" t="s">
        <v>37</v>
      </c>
      <c r="E54" s="150">
        <v>41.09</v>
      </c>
      <c r="F54" s="150">
        <v>30</v>
      </c>
    </row>
    <row r="55" spans="1:6" ht="16" x14ac:dyDescent="0.2">
      <c r="A55" s="153">
        <v>39001</v>
      </c>
      <c r="B55" s="152" t="s">
        <v>302</v>
      </c>
      <c r="C55" s="151" t="s">
        <v>11</v>
      </c>
      <c r="D55" s="151" t="s">
        <v>37</v>
      </c>
      <c r="E55" s="150">
        <v>39</v>
      </c>
      <c r="F55" s="150">
        <v>30</v>
      </c>
    </row>
    <row r="56" spans="1:6" ht="16" x14ac:dyDescent="0.2">
      <c r="A56" s="153">
        <v>38873</v>
      </c>
      <c r="B56" s="152" t="s">
        <v>302</v>
      </c>
      <c r="C56" s="151" t="s">
        <v>11</v>
      </c>
      <c r="D56" s="151" t="s">
        <v>37</v>
      </c>
      <c r="E56" s="150">
        <v>41.36</v>
      </c>
      <c r="F56" s="150">
        <v>30</v>
      </c>
    </row>
    <row r="57" spans="1:6" ht="16" x14ac:dyDescent="0.2">
      <c r="A57" s="153">
        <v>38649</v>
      </c>
      <c r="B57" s="152" t="s">
        <v>302</v>
      </c>
      <c r="C57" s="151" t="s">
        <v>11</v>
      </c>
      <c r="D57" s="151" t="s">
        <v>37</v>
      </c>
      <c r="E57" s="150">
        <v>34.74</v>
      </c>
      <c r="F57" s="150">
        <v>25</v>
      </c>
    </row>
    <row r="58" spans="1:6" ht="16" x14ac:dyDescent="0.2">
      <c r="A58" s="153">
        <v>38457</v>
      </c>
      <c r="B58" s="152" t="s">
        <v>302</v>
      </c>
      <c r="C58" s="151" t="s">
        <v>11</v>
      </c>
      <c r="D58" s="151" t="s">
        <v>37</v>
      </c>
      <c r="E58" s="150">
        <v>32.99</v>
      </c>
      <c r="F58" s="150">
        <v>30</v>
      </c>
    </row>
    <row r="59" spans="1:6" ht="16" x14ac:dyDescent="0.2">
      <c r="A59" s="153">
        <v>38425</v>
      </c>
      <c r="B59" s="152" t="s">
        <v>302</v>
      </c>
      <c r="C59" s="151" t="s">
        <v>11</v>
      </c>
      <c r="D59" s="151" t="s">
        <v>37</v>
      </c>
      <c r="E59" s="150">
        <v>34.81</v>
      </c>
      <c r="F59" s="150">
        <v>29</v>
      </c>
    </row>
    <row r="60" spans="1:6" ht="16" x14ac:dyDescent="0.2">
      <c r="A60" s="153">
        <v>38089</v>
      </c>
      <c r="B60" s="152" t="s">
        <v>302</v>
      </c>
      <c r="C60" s="151" t="s">
        <v>11</v>
      </c>
      <c r="D60" s="151" t="s">
        <v>37</v>
      </c>
      <c r="E60" s="150">
        <v>36.81</v>
      </c>
      <c r="F60" s="150">
        <v>35</v>
      </c>
    </row>
    <row r="61" spans="1:6" ht="16" x14ac:dyDescent="0.2">
      <c r="A61" s="153">
        <v>38073</v>
      </c>
      <c r="B61" s="152" t="s">
        <v>302</v>
      </c>
      <c r="C61" s="151" t="s">
        <v>11</v>
      </c>
      <c r="D61" s="151" t="s">
        <v>37</v>
      </c>
      <c r="E61" s="150">
        <v>35.93</v>
      </c>
      <c r="F61" s="150">
        <v>20</v>
      </c>
    </row>
    <row r="62" spans="1:6" ht="16" x14ac:dyDescent="0.2">
      <c r="A62" s="153">
        <v>38041</v>
      </c>
      <c r="B62" s="152" t="s">
        <v>302</v>
      </c>
      <c r="C62" s="151" t="s">
        <v>11</v>
      </c>
      <c r="D62" s="151" t="s">
        <v>37</v>
      </c>
      <c r="E62" s="150">
        <v>37.57</v>
      </c>
      <c r="F62" s="150">
        <v>25</v>
      </c>
    </row>
    <row r="63" spans="1:6" ht="16" x14ac:dyDescent="0.2">
      <c r="A63" s="153">
        <v>37945</v>
      </c>
      <c r="B63" s="152" t="s">
        <v>302</v>
      </c>
      <c r="C63" s="151" t="s">
        <v>11</v>
      </c>
      <c r="D63" s="151" t="s">
        <v>37</v>
      </c>
      <c r="E63" s="150">
        <v>39.619999999999997</v>
      </c>
      <c r="F63" s="150">
        <v>24</v>
      </c>
    </row>
    <row r="64" spans="1:6" ht="16" x14ac:dyDescent="0.2">
      <c r="A64" s="153">
        <v>37849</v>
      </c>
      <c r="B64" s="152" t="s">
        <v>302</v>
      </c>
      <c r="C64" s="151" t="s">
        <v>11</v>
      </c>
      <c r="D64" s="151" t="s">
        <v>37</v>
      </c>
      <c r="E64" s="150">
        <v>37.950000000000003</v>
      </c>
      <c r="F64" s="150">
        <v>16</v>
      </c>
    </row>
    <row r="65" spans="1:6" ht="16" x14ac:dyDescent="0.2">
      <c r="A65" s="153">
        <v>37785</v>
      </c>
      <c r="B65" s="152" t="s">
        <v>302</v>
      </c>
      <c r="C65" s="151" t="s">
        <v>11</v>
      </c>
      <c r="D65" s="151" t="s">
        <v>37</v>
      </c>
      <c r="E65" s="150">
        <v>38.94</v>
      </c>
      <c r="F65" s="150">
        <v>20</v>
      </c>
    </row>
    <row r="66" spans="1:6" ht="16" x14ac:dyDescent="0.2">
      <c r="A66" s="153">
        <v>37721</v>
      </c>
      <c r="B66" s="152" t="s">
        <v>302</v>
      </c>
      <c r="C66" s="151" t="s">
        <v>11</v>
      </c>
      <c r="D66" s="151" t="s">
        <v>37</v>
      </c>
      <c r="E66" s="150">
        <v>43.64</v>
      </c>
      <c r="F66" s="150">
        <v>20</v>
      </c>
    </row>
    <row r="67" spans="1:6" ht="16" x14ac:dyDescent="0.2">
      <c r="A67" s="153">
        <v>37689</v>
      </c>
      <c r="B67" s="152" t="s">
        <v>302</v>
      </c>
      <c r="C67" s="151" t="s">
        <v>11</v>
      </c>
      <c r="D67" s="151" t="s">
        <v>37</v>
      </c>
      <c r="E67" s="150">
        <v>35.270000000000003</v>
      </c>
      <c r="F67" s="150">
        <v>20</v>
      </c>
    </row>
    <row r="68" spans="1:6" ht="16" x14ac:dyDescent="0.2">
      <c r="A68" s="153">
        <v>37353</v>
      </c>
      <c r="B68" s="152" t="s">
        <v>302</v>
      </c>
      <c r="C68" s="151" t="s">
        <v>11</v>
      </c>
      <c r="D68" s="151" t="s">
        <v>37</v>
      </c>
      <c r="E68" s="150">
        <v>17.38</v>
      </c>
      <c r="F68" s="150">
        <v>25</v>
      </c>
    </row>
    <row r="69" spans="1:6" ht="16" x14ac:dyDescent="0.2">
      <c r="A69" s="153">
        <v>37257</v>
      </c>
      <c r="B69" s="152" t="s">
        <v>302</v>
      </c>
      <c r="C69" s="151" t="s">
        <v>11</v>
      </c>
      <c r="D69" s="151" t="s">
        <v>37</v>
      </c>
      <c r="E69" s="150">
        <v>8.6</v>
      </c>
      <c r="F69" s="150">
        <v>27</v>
      </c>
    </row>
    <row r="70" spans="1:6" ht="16" x14ac:dyDescent="0.2">
      <c r="A70" s="153">
        <v>36873</v>
      </c>
      <c r="B70" s="152" t="s">
        <v>302</v>
      </c>
      <c r="C70" s="151" t="s">
        <v>11</v>
      </c>
      <c r="D70" s="151" t="s">
        <v>37</v>
      </c>
      <c r="E70" s="150">
        <v>17.53</v>
      </c>
      <c r="F70" s="150">
        <v>25</v>
      </c>
    </row>
  </sheetData>
  <pageMargins left="0.74791666666666701" right="0.74791666666666701" top="0.98402777777777795" bottom="0.98402777777777795" header="0.511811023622047" footer="0.511811023622047"/>
  <pageSetup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8BBD0-5995-6D43-ACFD-F584016A6B3D}">
  <dimension ref="A1:Z94"/>
  <sheetViews>
    <sheetView zoomScaleNormal="100" workbookViewId="0">
      <pane ySplit="1" topLeftCell="A2" activePane="bottomLeft" state="frozen"/>
      <selection activeCell="B3" sqref="B3"/>
      <selection pane="bottomLeft" activeCell="B3" sqref="B3"/>
    </sheetView>
  </sheetViews>
  <sheetFormatPr baseColWidth="10" defaultColWidth="12.6640625" defaultRowHeight="13" x14ac:dyDescent="0.15"/>
  <cols>
    <col min="1" max="1" width="10.5" style="149" customWidth="1"/>
    <col min="2" max="2" width="12.6640625" style="149"/>
    <col min="3" max="3" width="17.6640625" style="149" customWidth="1"/>
    <col min="4" max="16384" width="12.6640625" style="149"/>
  </cols>
  <sheetData>
    <row r="1" spans="1:14" ht="15" x14ac:dyDescent="0.2">
      <c r="A1" s="159" t="s">
        <v>13</v>
      </c>
      <c r="B1" s="156" t="s">
        <v>1</v>
      </c>
      <c r="C1" s="156" t="s">
        <v>2</v>
      </c>
      <c r="D1" s="156" t="s">
        <v>3</v>
      </c>
      <c r="E1" s="158" t="s">
        <v>4</v>
      </c>
      <c r="F1" s="158" t="s">
        <v>5</v>
      </c>
      <c r="G1" s="158" t="s">
        <v>14</v>
      </c>
      <c r="H1" s="158" t="s">
        <v>7</v>
      </c>
      <c r="I1" s="158" t="s">
        <v>8</v>
      </c>
      <c r="J1" s="158" t="s">
        <v>9</v>
      </c>
      <c r="K1" s="156"/>
      <c r="L1" s="164"/>
      <c r="M1" s="163"/>
      <c r="N1" s="162"/>
    </row>
    <row r="2" spans="1:14" ht="14" x14ac:dyDescent="0.15">
      <c r="A2" s="155">
        <v>44744</v>
      </c>
      <c r="C2" s="154" t="s">
        <v>308</v>
      </c>
      <c r="E2" s="154">
        <v>0</v>
      </c>
      <c r="F2" s="154">
        <v>0</v>
      </c>
    </row>
    <row r="3" spans="1:14" ht="14" x14ac:dyDescent="0.15">
      <c r="A3" s="155">
        <v>44728</v>
      </c>
      <c r="C3" s="154" t="s">
        <v>308</v>
      </c>
      <c r="E3" s="154">
        <v>0</v>
      </c>
      <c r="F3" s="154">
        <v>0</v>
      </c>
    </row>
    <row r="4" spans="1:14" ht="14" x14ac:dyDescent="0.15">
      <c r="A4" s="155">
        <v>44712</v>
      </c>
      <c r="C4" s="154" t="s">
        <v>308</v>
      </c>
      <c r="E4" s="154">
        <f t="shared" ref="E4:E17" si="0">G4-H4</f>
        <v>0</v>
      </c>
      <c r="F4" s="154">
        <v>0</v>
      </c>
    </row>
    <row r="5" spans="1:14" ht="14" x14ac:dyDescent="0.15">
      <c r="A5" s="155">
        <v>44593</v>
      </c>
      <c r="C5" s="154" t="s">
        <v>308</v>
      </c>
      <c r="E5" s="154">
        <f t="shared" si="0"/>
        <v>0</v>
      </c>
      <c r="F5" s="154">
        <v>0</v>
      </c>
    </row>
    <row r="6" spans="1:14" ht="14" x14ac:dyDescent="0.15">
      <c r="A6" s="155">
        <v>44513</v>
      </c>
      <c r="C6" s="154" t="s">
        <v>308</v>
      </c>
      <c r="E6" s="154">
        <f t="shared" si="0"/>
        <v>0</v>
      </c>
      <c r="F6" s="154">
        <v>0</v>
      </c>
      <c r="J6" s="154"/>
    </row>
    <row r="7" spans="1:14" ht="14" x14ac:dyDescent="0.15">
      <c r="A7" s="155">
        <v>44488</v>
      </c>
      <c r="C7" s="154" t="s">
        <v>308</v>
      </c>
      <c r="E7" s="154">
        <f t="shared" si="0"/>
        <v>0</v>
      </c>
      <c r="F7" s="154">
        <v>0</v>
      </c>
      <c r="J7" s="154"/>
    </row>
    <row r="8" spans="1:14" ht="14" x14ac:dyDescent="0.15">
      <c r="A8" s="155">
        <v>44376</v>
      </c>
      <c r="C8" s="154" t="s">
        <v>308</v>
      </c>
      <c r="E8" s="154">
        <f t="shared" si="0"/>
        <v>0</v>
      </c>
      <c r="F8" s="154">
        <v>0</v>
      </c>
      <c r="J8" s="154"/>
    </row>
    <row r="9" spans="1:14" ht="14" x14ac:dyDescent="0.15">
      <c r="A9" s="155">
        <v>44241</v>
      </c>
      <c r="C9" s="154" t="s">
        <v>308</v>
      </c>
      <c r="E9" s="154">
        <f t="shared" si="0"/>
        <v>0</v>
      </c>
      <c r="F9" s="154">
        <v>0</v>
      </c>
    </row>
    <row r="10" spans="1:14" ht="14" x14ac:dyDescent="0.15">
      <c r="A10" s="155">
        <v>43841</v>
      </c>
      <c r="C10" s="154" t="s">
        <v>308</v>
      </c>
      <c r="E10" s="154">
        <f t="shared" si="0"/>
        <v>0</v>
      </c>
      <c r="F10" s="154">
        <v>0</v>
      </c>
    </row>
    <row r="11" spans="1:14" ht="14" x14ac:dyDescent="0.15">
      <c r="A11" s="155">
        <v>43800</v>
      </c>
      <c r="C11" s="154" t="s">
        <v>308</v>
      </c>
      <c r="E11" s="154">
        <f t="shared" si="0"/>
        <v>0</v>
      </c>
      <c r="F11" s="154">
        <v>0</v>
      </c>
    </row>
    <row r="12" spans="1:14" ht="14" x14ac:dyDescent="0.15">
      <c r="A12" s="155">
        <v>43713</v>
      </c>
      <c r="C12" s="154" t="s">
        <v>308</v>
      </c>
      <c r="E12" s="154">
        <f t="shared" si="0"/>
        <v>0</v>
      </c>
      <c r="F12" s="154">
        <v>0</v>
      </c>
    </row>
    <row r="13" spans="1:14" ht="14" x14ac:dyDescent="0.15">
      <c r="A13" s="155">
        <v>43624</v>
      </c>
      <c r="C13" s="154" t="s">
        <v>308</v>
      </c>
      <c r="E13" s="154">
        <f t="shared" si="0"/>
        <v>0</v>
      </c>
      <c r="F13" s="154">
        <v>0</v>
      </c>
    </row>
    <row r="14" spans="1:14" ht="14" x14ac:dyDescent="0.15">
      <c r="A14" s="155">
        <v>43553</v>
      </c>
      <c r="C14" s="154" t="s">
        <v>308</v>
      </c>
      <c r="E14" s="154">
        <f t="shared" si="0"/>
        <v>0</v>
      </c>
      <c r="F14" s="154">
        <v>0</v>
      </c>
    </row>
    <row r="15" spans="1:14" ht="14" x14ac:dyDescent="0.15">
      <c r="A15" s="155">
        <v>43544</v>
      </c>
      <c r="C15" s="154" t="s">
        <v>308</v>
      </c>
      <c r="E15" s="154">
        <f t="shared" si="0"/>
        <v>0</v>
      </c>
      <c r="F15" s="154">
        <v>0</v>
      </c>
    </row>
    <row r="16" spans="1:14" ht="14" x14ac:dyDescent="0.15">
      <c r="A16" s="155">
        <v>43528</v>
      </c>
      <c r="C16" s="154" t="s">
        <v>308</v>
      </c>
      <c r="E16" s="154">
        <f t="shared" si="0"/>
        <v>0</v>
      </c>
      <c r="F16" s="154">
        <v>0</v>
      </c>
    </row>
    <row r="17" spans="1:10" ht="14" x14ac:dyDescent="0.15">
      <c r="A17" s="155">
        <v>43512</v>
      </c>
      <c r="C17" s="154" t="s">
        <v>308</v>
      </c>
      <c r="E17" s="154">
        <f t="shared" si="0"/>
        <v>0</v>
      </c>
      <c r="F17" s="154">
        <v>0</v>
      </c>
    </row>
    <row r="18" spans="1:10" ht="14" x14ac:dyDescent="0.15">
      <c r="A18" s="155">
        <v>43432</v>
      </c>
      <c r="C18" s="154" t="s">
        <v>308</v>
      </c>
      <c r="E18" s="154">
        <v>0</v>
      </c>
      <c r="F18" s="154">
        <v>0</v>
      </c>
    </row>
    <row r="19" spans="1:10" ht="14" x14ac:dyDescent="0.15">
      <c r="A19" s="155">
        <v>43345</v>
      </c>
      <c r="C19" s="154" t="s">
        <v>308</v>
      </c>
      <c r="E19" s="154">
        <v>0</v>
      </c>
      <c r="F19" s="154">
        <v>0</v>
      </c>
    </row>
    <row r="20" spans="1:10" ht="14" x14ac:dyDescent="0.15">
      <c r="A20" s="155">
        <v>43176</v>
      </c>
      <c r="C20" s="154" t="s">
        <v>308</v>
      </c>
      <c r="E20" s="154">
        <v>0</v>
      </c>
      <c r="F20" s="154">
        <v>0</v>
      </c>
    </row>
    <row r="21" spans="1:10" ht="14" x14ac:dyDescent="0.15">
      <c r="A21" s="155">
        <v>43096</v>
      </c>
      <c r="C21" s="154" t="s">
        <v>308</v>
      </c>
      <c r="E21" s="154">
        <f>G21-H21</f>
        <v>0</v>
      </c>
      <c r="F21" s="154">
        <v>0</v>
      </c>
    </row>
    <row r="22" spans="1:10" ht="14" x14ac:dyDescent="0.15">
      <c r="A22" s="155">
        <v>43048</v>
      </c>
      <c r="C22" s="154" t="s">
        <v>308</v>
      </c>
      <c r="E22" s="154">
        <f>G22-H22</f>
        <v>0</v>
      </c>
      <c r="F22" s="154">
        <v>0</v>
      </c>
    </row>
    <row r="23" spans="1:10" ht="14" x14ac:dyDescent="0.15">
      <c r="A23" s="155">
        <v>42920</v>
      </c>
      <c r="C23" s="154" t="s">
        <v>308</v>
      </c>
      <c r="E23" s="154">
        <f>G23-H23</f>
        <v>0</v>
      </c>
      <c r="F23" s="154">
        <v>0</v>
      </c>
    </row>
    <row r="24" spans="1:10" ht="14" x14ac:dyDescent="0.15">
      <c r="A24" s="155">
        <v>42785</v>
      </c>
      <c r="C24" s="154" t="s">
        <v>308</v>
      </c>
      <c r="E24" s="154">
        <v>0</v>
      </c>
      <c r="F24" s="154">
        <v>0</v>
      </c>
    </row>
    <row r="25" spans="1:10" ht="14" x14ac:dyDescent="0.15">
      <c r="A25" s="155">
        <v>42712</v>
      </c>
      <c r="C25" s="154" t="s">
        <v>308</v>
      </c>
      <c r="E25" s="154">
        <v>0</v>
      </c>
      <c r="F25" s="154">
        <v>0</v>
      </c>
    </row>
    <row r="26" spans="1:10" ht="14" x14ac:dyDescent="0.15">
      <c r="A26" s="155">
        <v>42616</v>
      </c>
      <c r="C26" s="154" t="s">
        <v>308</v>
      </c>
      <c r="E26" s="154">
        <v>0</v>
      </c>
      <c r="F26" s="154">
        <v>0</v>
      </c>
    </row>
    <row r="27" spans="1:10" ht="14" x14ac:dyDescent="0.15">
      <c r="A27" s="155">
        <v>42545</v>
      </c>
      <c r="C27" s="154" t="s">
        <v>308</v>
      </c>
      <c r="E27" s="154">
        <f t="shared" ref="E27:E59" si="1">G27-H27</f>
        <v>0</v>
      </c>
      <c r="F27" s="154">
        <v>0</v>
      </c>
    </row>
    <row r="28" spans="1:10" ht="14" x14ac:dyDescent="0.15">
      <c r="A28" s="155">
        <v>42456</v>
      </c>
      <c r="C28" s="154" t="s">
        <v>308</v>
      </c>
      <c r="E28" s="154">
        <f t="shared" si="1"/>
        <v>0</v>
      </c>
      <c r="F28" s="154">
        <v>0</v>
      </c>
    </row>
    <row r="29" spans="1:10" ht="14" x14ac:dyDescent="0.15">
      <c r="A29" s="155">
        <v>42280</v>
      </c>
      <c r="C29" s="154" t="s">
        <v>308</v>
      </c>
      <c r="E29" s="154">
        <f t="shared" si="1"/>
        <v>0</v>
      </c>
      <c r="F29" s="154">
        <v>0</v>
      </c>
      <c r="J29" s="155"/>
    </row>
    <row r="30" spans="1:10" ht="14" x14ac:dyDescent="0.15">
      <c r="A30" s="155">
        <v>42145</v>
      </c>
      <c r="C30" s="154" t="s">
        <v>308</v>
      </c>
      <c r="E30" s="154">
        <f t="shared" si="1"/>
        <v>0</v>
      </c>
      <c r="F30" s="154">
        <v>0</v>
      </c>
    </row>
    <row r="31" spans="1:10" ht="14" x14ac:dyDescent="0.15">
      <c r="A31" s="155">
        <v>42024</v>
      </c>
      <c r="C31" s="154" t="s">
        <v>308</v>
      </c>
      <c r="E31" s="154">
        <f t="shared" si="1"/>
        <v>0</v>
      </c>
      <c r="F31" s="154">
        <v>0</v>
      </c>
    </row>
    <row r="32" spans="1:10" ht="14" x14ac:dyDescent="0.15">
      <c r="A32" s="155">
        <v>41889</v>
      </c>
      <c r="C32" s="154" t="s">
        <v>308</v>
      </c>
      <c r="E32" s="154">
        <f t="shared" si="1"/>
        <v>0</v>
      </c>
      <c r="F32" s="154">
        <v>0</v>
      </c>
    </row>
    <row r="33" spans="1:26" ht="14" x14ac:dyDescent="0.15">
      <c r="A33" s="155">
        <v>41793</v>
      </c>
      <c r="C33" s="154" t="s">
        <v>308</v>
      </c>
      <c r="E33" s="154">
        <f t="shared" si="1"/>
        <v>0</v>
      </c>
      <c r="F33" s="154">
        <v>0</v>
      </c>
    </row>
    <row r="34" spans="1:26" ht="14" x14ac:dyDescent="0.15">
      <c r="A34" s="155">
        <v>41729</v>
      </c>
      <c r="C34" s="154" t="s">
        <v>308</v>
      </c>
      <c r="E34" s="154">
        <f t="shared" si="1"/>
        <v>0</v>
      </c>
      <c r="F34" s="154">
        <v>0</v>
      </c>
    </row>
    <row r="35" spans="1:26" ht="14" x14ac:dyDescent="0.15">
      <c r="A35" s="155">
        <v>41617</v>
      </c>
      <c r="C35" s="154" t="s">
        <v>308</v>
      </c>
      <c r="E35" s="154">
        <f t="shared" si="1"/>
        <v>0</v>
      </c>
      <c r="F35" s="154">
        <v>0</v>
      </c>
    </row>
    <row r="36" spans="1:26" ht="14" x14ac:dyDescent="0.15">
      <c r="A36" s="155">
        <v>41560</v>
      </c>
      <c r="C36" s="154" t="s">
        <v>308</v>
      </c>
      <c r="E36" s="154">
        <f t="shared" si="1"/>
        <v>0</v>
      </c>
      <c r="F36" s="154">
        <v>0</v>
      </c>
    </row>
    <row r="37" spans="1:26" ht="14" x14ac:dyDescent="0.15">
      <c r="A37" s="155">
        <v>41544</v>
      </c>
      <c r="C37" s="154" t="s">
        <v>308</v>
      </c>
      <c r="E37" s="154">
        <f t="shared" si="1"/>
        <v>0</v>
      </c>
      <c r="F37" s="154">
        <v>0</v>
      </c>
    </row>
    <row r="38" spans="1:26" ht="14" x14ac:dyDescent="0.15">
      <c r="A38" s="155">
        <v>41489</v>
      </c>
      <c r="C38" s="154" t="s">
        <v>308</v>
      </c>
      <c r="E38" s="154">
        <f t="shared" si="1"/>
        <v>0</v>
      </c>
      <c r="F38" s="154">
        <v>0</v>
      </c>
    </row>
    <row r="39" spans="1:26" ht="14" x14ac:dyDescent="0.15">
      <c r="A39" s="155">
        <v>41464</v>
      </c>
      <c r="C39" s="154" t="s">
        <v>308</v>
      </c>
      <c r="E39" s="154">
        <f t="shared" si="1"/>
        <v>0</v>
      </c>
      <c r="F39" s="154">
        <v>0</v>
      </c>
    </row>
    <row r="40" spans="1:26" ht="14" x14ac:dyDescent="0.15">
      <c r="A40" s="155">
        <v>41448</v>
      </c>
      <c r="C40" s="154" t="s">
        <v>308</v>
      </c>
      <c r="E40" s="154">
        <f t="shared" si="1"/>
        <v>0</v>
      </c>
      <c r="F40" s="154">
        <v>0</v>
      </c>
    </row>
    <row r="41" spans="1:26" ht="14" x14ac:dyDescent="0.15">
      <c r="A41" s="155">
        <v>41432</v>
      </c>
      <c r="C41" s="154" t="s">
        <v>308</v>
      </c>
      <c r="E41" s="154">
        <f t="shared" si="1"/>
        <v>0</v>
      </c>
      <c r="F41" s="154">
        <v>0</v>
      </c>
    </row>
    <row r="42" spans="1:26" ht="14" x14ac:dyDescent="0.15">
      <c r="A42" s="155">
        <v>41400</v>
      </c>
      <c r="C42" s="154" t="s">
        <v>308</v>
      </c>
      <c r="E42" s="154">
        <f t="shared" si="1"/>
        <v>0</v>
      </c>
      <c r="F42" s="154">
        <v>0</v>
      </c>
    </row>
    <row r="43" spans="1:26" ht="14" x14ac:dyDescent="0.15">
      <c r="A43" s="161">
        <v>41304</v>
      </c>
      <c r="B43" s="154"/>
      <c r="C43" s="154" t="s">
        <v>308</v>
      </c>
      <c r="D43" s="154"/>
      <c r="E43" s="160">
        <f t="shared" si="1"/>
        <v>0</v>
      </c>
      <c r="F43" s="160">
        <v>0</v>
      </c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4"/>
      <c r="U43" s="154"/>
      <c r="V43" s="154"/>
      <c r="W43" s="154"/>
      <c r="X43" s="154"/>
      <c r="Y43" s="154"/>
      <c r="Z43" s="154"/>
    </row>
    <row r="44" spans="1:26" ht="14" x14ac:dyDescent="0.15">
      <c r="A44" s="161">
        <v>41297</v>
      </c>
      <c r="B44" s="154"/>
      <c r="C44" s="154" t="s">
        <v>308</v>
      </c>
      <c r="D44" s="154"/>
      <c r="E44" s="160">
        <f t="shared" si="1"/>
        <v>0</v>
      </c>
      <c r="F44" s="160">
        <v>0</v>
      </c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4"/>
      <c r="U44" s="154"/>
      <c r="V44" s="154"/>
      <c r="W44" s="154"/>
      <c r="X44" s="154"/>
      <c r="Y44" s="154"/>
      <c r="Z44" s="154"/>
    </row>
    <row r="45" spans="1:26" ht="14" x14ac:dyDescent="0.15">
      <c r="A45" s="155">
        <v>41288</v>
      </c>
      <c r="C45" s="154" t="s">
        <v>308</v>
      </c>
      <c r="E45" s="154">
        <f t="shared" si="1"/>
        <v>0</v>
      </c>
      <c r="F45" s="154">
        <v>0</v>
      </c>
    </row>
    <row r="46" spans="1:26" ht="14" x14ac:dyDescent="0.15">
      <c r="A46" s="155">
        <v>41256</v>
      </c>
      <c r="C46" s="154" t="s">
        <v>308</v>
      </c>
      <c r="E46" s="154">
        <f t="shared" si="1"/>
        <v>0</v>
      </c>
      <c r="F46" s="154">
        <v>0</v>
      </c>
    </row>
    <row r="47" spans="1:26" ht="14" x14ac:dyDescent="0.15">
      <c r="A47" s="155">
        <v>41249</v>
      </c>
      <c r="C47" s="154" t="s">
        <v>308</v>
      </c>
      <c r="E47" s="154">
        <f t="shared" si="1"/>
        <v>0</v>
      </c>
      <c r="F47" s="154">
        <v>0</v>
      </c>
    </row>
    <row r="48" spans="1:26" ht="14" x14ac:dyDescent="0.15">
      <c r="A48" s="155">
        <v>41240</v>
      </c>
      <c r="C48" s="154" t="s">
        <v>308</v>
      </c>
      <c r="E48" s="154">
        <f t="shared" si="1"/>
        <v>0</v>
      </c>
      <c r="F48" s="154">
        <v>0</v>
      </c>
    </row>
    <row r="49" spans="1:6" ht="14" x14ac:dyDescent="0.15">
      <c r="A49" s="155">
        <v>41224</v>
      </c>
      <c r="C49" s="154" t="s">
        <v>308</v>
      </c>
      <c r="E49" s="154">
        <f t="shared" si="1"/>
        <v>0</v>
      </c>
      <c r="F49" s="154">
        <v>0</v>
      </c>
    </row>
    <row r="50" spans="1:6" ht="14" x14ac:dyDescent="0.15">
      <c r="A50" s="155">
        <v>41176</v>
      </c>
      <c r="C50" s="154" t="s">
        <v>308</v>
      </c>
      <c r="E50" s="154">
        <f t="shared" si="1"/>
        <v>0</v>
      </c>
      <c r="F50" s="154">
        <v>0</v>
      </c>
    </row>
    <row r="51" spans="1:6" ht="14" x14ac:dyDescent="0.15">
      <c r="A51" s="155">
        <v>41169</v>
      </c>
      <c r="C51" s="154" t="s">
        <v>308</v>
      </c>
      <c r="E51" s="154">
        <f t="shared" si="1"/>
        <v>0</v>
      </c>
      <c r="F51" s="154">
        <v>0</v>
      </c>
    </row>
    <row r="52" spans="1:6" ht="14" x14ac:dyDescent="0.15">
      <c r="A52" s="155">
        <v>41160</v>
      </c>
      <c r="C52" s="154" t="s">
        <v>308</v>
      </c>
      <c r="E52" s="154">
        <f t="shared" si="1"/>
        <v>0</v>
      </c>
      <c r="F52" s="154">
        <v>0</v>
      </c>
    </row>
    <row r="53" spans="1:6" ht="14" x14ac:dyDescent="0.15">
      <c r="A53" s="155">
        <v>41153</v>
      </c>
      <c r="C53" s="154" t="s">
        <v>308</v>
      </c>
      <c r="E53" s="154">
        <f t="shared" si="1"/>
        <v>0</v>
      </c>
      <c r="F53" s="154">
        <v>0</v>
      </c>
    </row>
    <row r="54" spans="1:6" ht="14" x14ac:dyDescent="0.15">
      <c r="A54" s="155">
        <v>41121</v>
      </c>
      <c r="C54" s="154" t="s">
        <v>308</v>
      </c>
      <c r="E54" s="154">
        <f t="shared" si="1"/>
        <v>0</v>
      </c>
      <c r="F54" s="154">
        <v>0</v>
      </c>
    </row>
    <row r="55" spans="1:6" ht="14" x14ac:dyDescent="0.15">
      <c r="A55" s="155">
        <v>41080</v>
      </c>
      <c r="C55" s="154" t="s">
        <v>308</v>
      </c>
      <c r="E55" s="154">
        <f t="shared" si="1"/>
        <v>0</v>
      </c>
      <c r="F55" s="154">
        <v>0</v>
      </c>
    </row>
    <row r="56" spans="1:6" ht="14" x14ac:dyDescent="0.15">
      <c r="A56" s="155">
        <v>41064</v>
      </c>
      <c r="C56" s="154" t="s">
        <v>308</v>
      </c>
      <c r="E56" s="154">
        <f t="shared" si="1"/>
        <v>0</v>
      </c>
      <c r="F56" s="154">
        <v>0</v>
      </c>
    </row>
    <row r="57" spans="1:6" ht="14" x14ac:dyDescent="0.15">
      <c r="A57" s="155">
        <v>40993</v>
      </c>
      <c r="C57" s="154" t="s">
        <v>308</v>
      </c>
      <c r="E57" s="154">
        <f t="shared" si="1"/>
        <v>0</v>
      </c>
      <c r="F57" s="154">
        <v>0</v>
      </c>
    </row>
    <row r="58" spans="1:6" ht="14" x14ac:dyDescent="0.15">
      <c r="A58" s="155">
        <v>40977</v>
      </c>
      <c r="C58" s="154" t="s">
        <v>308</v>
      </c>
      <c r="E58" s="154">
        <f t="shared" si="1"/>
        <v>0</v>
      </c>
      <c r="F58" s="154">
        <v>0</v>
      </c>
    </row>
    <row r="59" spans="1:6" ht="14" x14ac:dyDescent="0.15">
      <c r="A59" s="155">
        <v>40856</v>
      </c>
      <c r="C59" s="154" t="s">
        <v>308</v>
      </c>
      <c r="E59" s="154">
        <f t="shared" si="1"/>
        <v>0</v>
      </c>
      <c r="F59" s="154">
        <v>0</v>
      </c>
    </row>
    <row r="60" spans="1:6" ht="14" x14ac:dyDescent="0.15">
      <c r="A60" s="155">
        <v>40801</v>
      </c>
      <c r="C60" s="154" t="s">
        <v>308</v>
      </c>
      <c r="E60" s="154">
        <v>0</v>
      </c>
      <c r="F60" s="154">
        <v>0</v>
      </c>
    </row>
    <row r="61" spans="1:6" ht="14" x14ac:dyDescent="0.15">
      <c r="A61" s="155">
        <v>40792</v>
      </c>
      <c r="C61" s="154" t="s">
        <v>308</v>
      </c>
      <c r="E61" s="154">
        <f t="shared" ref="E61:E88" si="2">G61-H61</f>
        <v>0</v>
      </c>
      <c r="F61" s="154">
        <v>0</v>
      </c>
    </row>
    <row r="62" spans="1:6" ht="14" x14ac:dyDescent="0.15">
      <c r="A62" s="155">
        <v>40657</v>
      </c>
      <c r="C62" s="154" t="s">
        <v>308</v>
      </c>
      <c r="E62" s="154">
        <f t="shared" si="2"/>
        <v>0</v>
      </c>
      <c r="F62" s="154">
        <v>0</v>
      </c>
    </row>
    <row r="63" spans="1:6" ht="14" x14ac:dyDescent="0.15">
      <c r="A63" s="155">
        <v>40577</v>
      </c>
      <c r="C63" s="154" t="s">
        <v>308</v>
      </c>
      <c r="E63" s="154">
        <f t="shared" si="2"/>
        <v>0</v>
      </c>
      <c r="F63" s="154">
        <v>0</v>
      </c>
    </row>
    <row r="64" spans="1:6" ht="14" x14ac:dyDescent="0.15">
      <c r="A64" s="155">
        <v>40401</v>
      </c>
      <c r="C64" s="154" t="s">
        <v>308</v>
      </c>
      <c r="E64" s="154">
        <f t="shared" si="2"/>
        <v>0</v>
      </c>
      <c r="F64" s="154">
        <v>0</v>
      </c>
    </row>
    <row r="65" spans="1:6" ht="14" x14ac:dyDescent="0.15">
      <c r="A65" s="155">
        <v>40337</v>
      </c>
      <c r="C65" s="154" t="s">
        <v>308</v>
      </c>
      <c r="E65" s="154">
        <f t="shared" si="2"/>
        <v>0</v>
      </c>
      <c r="F65" s="154">
        <v>0</v>
      </c>
    </row>
    <row r="66" spans="1:6" ht="14" x14ac:dyDescent="0.15">
      <c r="A66" s="155">
        <v>40200</v>
      </c>
      <c r="C66" s="154" t="s">
        <v>308</v>
      </c>
      <c r="E66" s="154">
        <f t="shared" si="2"/>
        <v>0</v>
      </c>
      <c r="F66" s="154">
        <v>0</v>
      </c>
    </row>
    <row r="67" spans="1:6" ht="14" x14ac:dyDescent="0.15">
      <c r="A67" s="155">
        <v>40113</v>
      </c>
      <c r="C67" s="154" t="s">
        <v>308</v>
      </c>
      <c r="E67" s="154">
        <f t="shared" si="2"/>
        <v>0</v>
      </c>
      <c r="F67" s="154">
        <v>0</v>
      </c>
    </row>
    <row r="68" spans="1:6" ht="14" x14ac:dyDescent="0.15">
      <c r="A68" s="155">
        <v>40097</v>
      </c>
      <c r="C68" s="154" t="s">
        <v>308</v>
      </c>
      <c r="E68" s="154">
        <f t="shared" si="2"/>
        <v>0</v>
      </c>
      <c r="F68" s="154">
        <v>0</v>
      </c>
    </row>
    <row r="69" spans="1:6" ht="14" x14ac:dyDescent="0.15">
      <c r="A69" s="155">
        <v>39905</v>
      </c>
      <c r="C69" s="154" t="s">
        <v>308</v>
      </c>
      <c r="E69" s="154">
        <f t="shared" si="2"/>
        <v>0</v>
      </c>
      <c r="F69" s="154">
        <v>0</v>
      </c>
    </row>
    <row r="70" spans="1:6" ht="14" x14ac:dyDescent="0.15">
      <c r="A70" s="155">
        <v>39777</v>
      </c>
      <c r="C70" s="154" t="s">
        <v>308</v>
      </c>
      <c r="E70" s="154">
        <f t="shared" si="2"/>
        <v>0</v>
      </c>
      <c r="F70" s="154">
        <v>0</v>
      </c>
    </row>
    <row r="71" spans="1:6" ht="14" x14ac:dyDescent="0.15">
      <c r="A71" s="155">
        <v>39761</v>
      </c>
      <c r="C71" s="154" t="s">
        <v>308</v>
      </c>
      <c r="E71" s="154">
        <f t="shared" si="2"/>
        <v>0</v>
      </c>
      <c r="F71" s="154">
        <v>0</v>
      </c>
    </row>
    <row r="72" spans="1:6" ht="14" x14ac:dyDescent="0.15">
      <c r="A72" s="155">
        <v>39745</v>
      </c>
      <c r="C72" s="154" t="s">
        <v>308</v>
      </c>
      <c r="E72" s="154">
        <f t="shared" si="2"/>
        <v>0</v>
      </c>
      <c r="F72" s="154">
        <v>0</v>
      </c>
    </row>
    <row r="73" spans="1:6" ht="14" x14ac:dyDescent="0.15">
      <c r="A73" s="155">
        <v>39729</v>
      </c>
      <c r="C73" s="154" t="s">
        <v>308</v>
      </c>
      <c r="E73" s="154">
        <f t="shared" si="2"/>
        <v>0</v>
      </c>
      <c r="F73" s="154">
        <v>0</v>
      </c>
    </row>
    <row r="74" spans="1:6" ht="14" x14ac:dyDescent="0.15">
      <c r="A74" s="155">
        <v>39633</v>
      </c>
      <c r="C74" s="154" t="s">
        <v>308</v>
      </c>
      <c r="E74" s="154">
        <f t="shared" si="2"/>
        <v>0</v>
      </c>
      <c r="F74" s="154">
        <v>0</v>
      </c>
    </row>
    <row r="75" spans="1:6" ht="14" x14ac:dyDescent="0.15">
      <c r="A75" s="155">
        <v>39544</v>
      </c>
      <c r="C75" s="154" t="s">
        <v>308</v>
      </c>
      <c r="E75" s="154">
        <f t="shared" si="2"/>
        <v>0</v>
      </c>
      <c r="F75" s="154">
        <v>0</v>
      </c>
    </row>
    <row r="76" spans="1:6" ht="14" x14ac:dyDescent="0.15">
      <c r="A76" s="155">
        <v>39521</v>
      </c>
      <c r="C76" s="154" t="s">
        <v>308</v>
      </c>
      <c r="E76" s="154">
        <f t="shared" si="2"/>
        <v>0</v>
      </c>
      <c r="F76" s="154">
        <v>0</v>
      </c>
    </row>
    <row r="77" spans="1:6" ht="14" x14ac:dyDescent="0.15">
      <c r="A77" s="155">
        <v>39393</v>
      </c>
      <c r="C77" s="154" t="s">
        <v>308</v>
      </c>
      <c r="E77" s="154">
        <f t="shared" si="2"/>
        <v>0</v>
      </c>
      <c r="F77" s="154">
        <v>0</v>
      </c>
    </row>
    <row r="78" spans="1:6" ht="14" x14ac:dyDescent="0.15">
      <c r="A78" s="155">
        <v>39265</v>
      </c>
      <c r="C78" s="154" t="s">
        <v>308</v>
      </c>
      <c r="E78" s="154">
        <f t="shared" si="2"/>
        <v>0</v>
      </c>
      <c r="F78" s="154">
        <v>0</v>
      </c>
    </row>
    <row r="79" spans="1:6" ht="14" x14ac:dyDescent="0.15">
      <c r="A79" s="155">
        <v>39224</v>
      </c>
      <c r="C79" s="154" t="s">
        <v>308</v>
      </c>
      <c r="E79" s="154">
        <f t="shared" si="2"/>
        <v>0</v>
      </c>
      <c r="F79" s="154">
        <v>0</v>
      </c>
    </row>
    <row r="80" spans="1:6" ht="14" x14ac:dyDescent="0.15">
      <c r="A80" s="155">
        <v>39169</v>
      </c>
      <c r="C80" s="154" t="s">
        <v>308</v>
      </c>
      <c r="E80" s="154">
        <f t="shared" si="2"/>
        <v>0</v>
      </c>
      <c r="F80" s="154">
        <v>0</v>
      </c>
    </row>
    <row r="81" spans="1:6" ht="14" x14ac:dyDescent="0.15">
      <c r="A81" s="155">
        <v>39032</v>
      </c>
      <c r="C81" s="154" t="s">
        <v>308</v>
      </c>
      <c r="E81" s="154">
        <f t="shared" si="2"/>
        <v>0</v>
      </c>
      <c r="F81" s="154">
        <v>0</v>
      </c>
    </row>
    <row r="82" spans="1:6" ht="14" x14ac:dyDescent="0.15">
      <c r="A82" s="155">
        <v>38833</v>
      </c>
      <c r="C82" s="154" t="s">
        <v>308</v>
      </c>
      <c r="E82" s="154">
        <f t="shared" si="2"/>
        <v>0</v>
      </c>
      <c r="F82" s="154">
        <v>0</v>
      </c>
    </row>
    <row r="83" spans="1:6" ht="14" x14ac:dyDescent="0.15">
      <c r="A83" s="155">
        <v>38721</v>
      </c>
      <c r="C83" s="154" t="s">
        <v>308</v>
      </c>
      <c r="E83" s="154">
        <f t="shared" si="2"/>
        <v>0</v>
      </c>
      <c r="F83" s="154">
        <v>0</v>
      </c>
    </row>
    <row r="84" spans="1:6" ht="14" x14ac:dyDescent="0.15">
      <c r="A84" s="155">
        <v>38641</v>
      </c>
      <c r="C84" s="154" t="s">
        <v>308</v>
      </c>
      <c r="E84" s="154">
        <f t="shared" si="2"/>
        <v>0</v>
      </c>
      <c r="F84" s="154">
        <v>0</v>
      </c>
    </row>
    <row r="85" spans="1:6" ht="14" x14ac:dyDescent="0.15">
      <c r="A85" s="155">
        <v>38536</v>
      </c>
      <c r="C85" s="154" t="s">
        <v>308</v>
      </c>
      <c r="E85" s="154">
        <f t="shared" si="2"/>
        <v>0</v>
      </c>
      <c r="F85" s="154">
        <v>0</v>
      </c>
    </row>
    <row r="86" spans="1:6" ht="14" x14ac:dyDescent="0.15">
      <c r="A86" s="155">
        <v>38376</v>
      </c>
      <c r="C86" s="154" t="s">
        <v>308</v>
      </c>
      <c r="E86" s="154">
        <f t="shared" si="2"/>
        <v>0</v>
      </c>
      <c r="F86" s="154">
        <v>0</v>
      </c>
    </row>
    <row r="87" spans="1:6" ht="14" x14ac:dyDescent="0.15">
      <c r="A87" s="155">
        <v>38113</v>
      </c>
      <c r="C87" s="154" t="s">
        <v>308</v>
      </c>
      <c r="E87" s="154">
        <f t="shared" si="2"/>
        <v>0</v>
      </c>
      <c r="F87" s="154">
        <v>0</v>
      </c>
    </row>
    <row r="88" spans="1:6" ht="14" x14ac:dyDescent="0.15">
      <c r="A88" s="155">
        <v>37953</v>
      </c>
      <c r="C88" s="154" t="s">
        <v>308</v>
      </c>
      <c r="E88" s="154">
        <f t="shared" si="2"/>
        <v>0</v>
      </c>
      <c r="F88" s="154">
        <v>0</v>
      </c>
    </row>
    <row r="89" spans="1:6" ht="14" x14ac:dyDescent="0.15">
      <c r="A89" s="155">
        <v>37633</v>
      </c>
      <c r="C89" s="154" t="s">
        <v>308</v>
      </c>
      <c r="E89" s="154">
        <v>0</v>
      </c>
      <c r="F89" s="154">
        <v>0</v>
      </c>
    </row>
    <row r="90" spans="1:6" ht="14" x14ac:dyDescent="0.15">
      <c r="A90" s="155">
        <v>37576</v>
      </c>
      <c r="C90" s="154" t="s">
        <v>308</v>
      </c>
      <c r="E90" s="154">
        <v>0</v>
      </c>
      <c r="F90" s="154">
        <v>0</v>
      </c>
    </row>
    <row r="91" spans="1:6" ht="14" x14ac:dyDescent="0.15">
      <c r="A91" s="155">
        <v>37505</v>
      </c>
      <c r="C91" s="154" t="s">
        <v>308</v>
      </c>
      <c r="E91" s="154">
        <v>0</v>
      </c>
      <c r="F91" s="154">
        <v>0</v>
      </c>
    </row>
    <row r="92" spans="1:6" ht="14" x14ac:dyDescent="0.15">
      <c r="A92" s="155">
        <v>37425</v>
      </c>
      <c r="C92" s="154" t="s">
        <v>308</v>
      </c>
      <c r="E92" s="154">
        <v>0</v>
      </c>
      <c r="F92" s="154">
        <v>0</v>
      </c>
    </row>
    <row r="93" spans="1:6" ht="14" x14ac:dyDescent="0.15">
      <c r="A93" s="155">
        <v>37329</v>
      </c>
      <c r="C93" s="154" t="s">
        <v>308</v>
      </c>
      <c r="E93" s="154">
        <f>G93-H93</f>
        <v>0</v>
      </c>
      <c r="F93" s="154">
        <v>0</v>
      </c>
    </row>
    <row r="94" spans="1:6" ht="14" x14ac:dyDescent="0.15">
      <c r="A94" s="155">
        <v>37089</v>
      </c>
      <c r="C94" s="154" t="s">
        <v>308</v>
      </c>
      <c r="E94" s="154">
        <f>G94-H94</f>
        <v>0</v>
      </c>
      <c r="F94" s="154">
        <v>0</v>
      </c>
    </row>
  </sheetData>
  <pageMargins left="0.74791666666666701" right="0.74791666666666701" top="0.98402777777777795" bottom="0.98402777777777795" header="0.511811023622047" footer="0.511811023622047"/>
  <pageSetup orientation="portrait" horizontalDpi="300" verticalDpi="30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A5BCD-6325-9F45-B1C2-3C93A7D4BD71}">
  <sheetPr>
    <outlinePr summaryBelow="0" summaryRight="0"/>
  </sheetPr>
  <dimension ref="A1:Z956"/>
  <sheetViews>
    <sheetView workbookViewId="0">
      <pane ySplit="1" topLeftCell="A2" activePane="bottomLeft" state="frozen"/>
      <selection activeCell="B3" sqref="B3"/>
      <selection pane="bottomLeft" activeCell="B3" sqref="B3"/>
    </sheetView>
  </sheetViews>
  <sheetFormatPr baseColWidth="10" defaultColWidth="12.6640625" defaultRowHeight="15.75" customHeight="1" x14ac:dyDescent="0.15"/>
  <cols>
    <col min="1" max="2" width="12.6640625" style="32"/>
    <col min="3" max="3" width="14.1640625" style="32" customWidth="1"/>
    <col min="4" max="4" width="10.6640625" style="32" customWidth="1"/>
    <col min="5" max="5" width="25.33203125" style="32" customWidth="1"/>
    <col min="6" max="6" width="8" style="32" customWidth="1"/>
    <col min="7" max="7" width="12" style="32" customWidth="1"/>
    <col min="8" max="8" width="28.1640625" style="32" customWidth="1"/>
    <col min="9" max="9" width="15.83203125" style="32" customWidth="1"/>
    <col min="10" max="16384" width="12.6640625" style="32"/>
  </cols>
  <sheetData>
    <row r="1" spans="1:26" ht="15" x14ac:dyDescent="0.2">
      <c r="A1" s="167" t="s">
        <v>13</v>
      </c>
      <c r="B1" s="35" t="s">
        <v>1</v>
      </c>
      <c r="C1" s="146" t="s">
        <v>2</v>
      </c>
      <c r="D1" s="35" t="s">
        <v>3</v>
      </c>
      <c r="E1" s="34" t="s">
        <v>4</v>
      </c>
      <c r="F1" s="34" t="s">
        <v>5</v>
      </c>
      <c r="G1" s="34" t="s">
        <v>14</v>
      </c>
      <c r="H1" s="34" t="s">
        <v>7</v>
      </c>
      <c r="I1" s="34" t="s">
        <v>8</v>
      </c>
      <c r="J1" s="34" t="s">
        <v>9</v>
      </c>
    </row>
    <row r="2" spans="1:26" ht="15.75" customHeight="1" x14ac:dyDescent="0.15">
      <c r="A2" s="169">
        <v>44646</v>
      </c>
      <c r="C2" s="129" t="s">
        <v>37</v>
      </c>
      <c r="E2" s="40">
        <f t="shared" ref="E2:E33" si="0">G2-H2</f>
        <v>0</v>
      </c>
      <c r="F2" s="49">
        <v>0</v>
      </c>
      <c r="G2" s="49">
        <v>0</v>
      </c>
    </row>
    <row r="3" spans="1:26" ht="15.75" customHeight="1" x14ac:dyDescent="0.15">
      <c r="A3" s="169">
        <v>44591</v>
      </c>
      <c r="C3" s="129" t="s">
        <v>37</v>
      </c>
      <c r="E3" s="40">
        <f t="shared" si="0"/>
        <v>0</v>
      </c>
      <c r="F3" s="49">
        <v>0</v>
      </c>
      <c r="G3" s="49">
        <v>0</v>
      </c>
    </row>
    <row r="4" spans="1:26" ht="15.75" customHeight="1" x14ac:dyDescent="0.15">
      <c r="A4" s="145">
        <v>44342</v>
      </c>
      <c r="C4" s="129" t="s">
        <v>37</v>
      </c>
      <c r="E4" s="40">
        <f t="shared" si="0"/>
        <v>0</v>
      </c>
      <c r="F4" s="49">
        <v>0</v>
      </c>
      <c r="G4" s="49">
        <v>0</v>
      </c>
      <c r="J4" s="40" t="s">
        <v>76</v>
      </c>
    </row>
    <row r="5" spans="1:26" ht="15.75" customHeight="1" x14ac:dyDescent="0.15">
      <c r="A5" s="145">
        <v>44262</v>
      </c>
      <c r="C5" s="129" t="s">
        <v>37</v>
      </c>
      <c r="E5" s="40">
        <f t="shared" si="0"/>
        <v>0</v>
      </c>
      <c r="F5" s="49">
        <v>0</v>
      </c>
      <c r="G5" s="49">
        <v>0</v>
      </c>
    </row>
    <row r="6" spans="1:26" ht="15.75" customHeight="1" x14ac:dyDescent="0.15">
      <c r="A6" s="145">
        <v>44255</v>
      </c>
      <c r="B6" s="49"/>
      <c r="C6" s="143" t="s">
        <v>37</v>
      </c>
      <c r="D6" s="49"/>
      <c r="E6" s="40">
        <f t="shared" si="0"/>
        <v>0</v>
      </c>
      <c r="F6" s="49">
        <v>0</v>
      </c>
      <c r="G6" s="49">
        <v>0</v>
      </c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 spans="1:26" ht="15.75" customHeight="1" x14ac:dyDescent="0.15">
      <c r="A7" s="132">
        <v>43919</v>
      </c>
      <c r="C7" s="129" t="s">
        <v>37</v>
      </c>
      <c r="E7" s="40">
        <f t="shared" si="0"/>
        <v>0</v>
      </c>
      <c r="F7" s="49">
        <v>0</v>
      </c>
      <c r="G7" s="49">
        <v>0</v>
      </c>
    </row>
    <row r="8" spans="1:26" ht="15.75" customHeight="1" x14ac:dyDescent="0.15">
      <c r="A8" s="132">
        <v>43903</v>
      </c>
      <c r="C8" s="129" t="s">
        <v>37</v>
      </c>
      <c r="E8" s="40">
        <f t="shared" si="0"/>
        <v>0</v>
      </c>
      <c r="F8" s="49">
        <v>0</v>
      </c>
      <c r="G8" s="49">
        <v>0</v>
      </c>
    </row>
    <row r="9" spans="1:26" ht="15.75" customHeight="1" x14ac:dyDescent="0.15">
      <c r="A9" s="126">
        <v>43574</v>
      </c>
      <c r="C9" s="129" t="s">
        <v>37</v>
      </c>
      <c r="E9" s="40">
        <f t="shared" si="0"/>
        <v>0</v>
      </c>
      <c r="F9" s="49">
        <v>0</v>
      </c>
      <c r="G9" s="49">
        <v>0</v>
      </c>
    </row>
    <row r="10" spans="1:26" ht="15.75" customHeight="1" x14ac:dyDescent="0.15">
      <c r="A10" s="145">
        <v>43471</v>
      </c>
      <c r="B10" s="49"/>
      <c r="C10" s="143" t="s">
        <v>37</v>
      </c>
      <c r="D10" s="49"/>
      <c r="E10" s="40">
        <f t="shared" si="0"/>
        <v>0</v>
      </c>
      <c r="F10" s="49">
        <v>0</v>
      </c>
      <c r="G10" s="49">
        <v>0</v>
      </c>
      <c r="H10" s="49"/>
      <c r="I10" s="49"/>
      <c r="J10" s="49" t="s">
        <v>76</v>
      </c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spans="1:26" ht="15.75" customHeight="1" x14ac:dyDescent="0.15">
      <c r="A11" s="145">
        <v>43398</v>
      </c>
      <c r="C11" s="129" t="s">
        <v>37</v>
      </c>
      <c r="E11" s="40">
        <f t="shared" si="0"/>
        <v>0</v>
      </c>
      <c r="F11" s="49">
        <v>0</v>
      </c>
      <c r="G11" s="49">
        <v>0</v>
      </c>
    </row>
    <row r="12" spans="1:26" ht="15.75" customHeight="1" x14ac:dyDescent="0.15">
      <c r="A12" s="145">
        <v>43334</v>
      </c>
      <c r="C12" s="129" t="s">
        <v>37</v>
      </c>
      <c r="E12" s="40">
        <f t="shared" si="0"/>
        <v>0</v>
      </c>
      <c r="F12" s="49">
        <v>0</v>
      </c>
      <c r="G12" s="49">
        <v>0</v>
      </c>
    </row>
    <row r="13" spans="1:26" ht="15.75" customHeight="1" x14ac:dyDescent="0.15">
      <c r="A13" s="145">
        <v>43330</v>
      </c>
      <c r="C13" s="129" t="s">
        <v>37</v>
      </c>
      <c r="E13" s="40">
        <f t="shared" si="0"/>
        <v>0</v>
      </c>
      <c r="F13" s="49">
        <v>0</v>
      </c>
      <c r="G13" s="49">
        <v>0</v>
      </c>
    </row>
    <row r="14" spans="1:26" ht="15.75" customHeight="1" x14ac:dyDescent="0.15">
      <c r="A14" s="145">
        <v>43311</v>
      </c>
      <c r="C14" s="129" t="s">
        <v>37</v>
      </c>
      <c r="E14" s="40">
        <f t="shared" si="0"/>
        <v>0</v>
      </c>
      <c r="F14" s="49">
        <v>0</v>
      </c>
      <c r="G14" s="49">
        <v>0</v>
      </c>
    </row>
    <row r="15" spans="1:26" ht="15.75" customHeight="1" x14ac:dyDescent="0.15">
      <c r="A15" s="132">
        <v>43238</v>
      </c>
      <c r="C15" s="129" t="s">
        <v>37</v>
      </c>
      <c r="E15" s="40">
        <f t="shared" si="0"/>
        <v>0</v>
      </c>
      <c r="F15" s="49">
        <v>0</v>
      </c>
      <c r="G15" s="49">
        <v>0</v>
      </c>
    </row>
    <row r="16" spans="1:26" ht="15.75" customHeight="1" x14ac:dyDescent="0.15">
      <c r="A16" s="132">
        <v>43215</v>
      </c>
      <c r="C16" s="129" t="s">
        <v>37</v>
      </c>
      <c r="E16" s="40">
        <f t="shared" si="0"/>
        <v>0</v>
      </c>
      <c r="F16" s="49">
        <v>0</v>
      </c>
      <c r="G16" s="49">
        <v>0</v>
      </c>
    </row>
    <row r="17" spans="1:26" ht="15.75" customHeight="1" x14ac:dyDescent="0.15">
      <c r="A17" s="132">
        <v>43167</v>
      </c>
      <c r="C17" s="129" t="s">
        <v>37</v>
      </c>
      <c r="E17" s="40">
        <f t="shared" si="0"/>
        <v>0</v>
      </c>
      <c r="F17" s="49">
        <v>0</v>
      </c>
      <c r="G17" s="49">
        <v>0</v>
      </c>
    </row>
    <row r="18" spans="1:26" ht="15.75" customHeight="1" x14ac:dyDescent="0.15">
      <c r="A18" s="132">
        <v>43046</v>
      </c>
      <c r="C18" s="129" t="s">
        <v>37</v>
      </c>
      <c r="E18" s="40">
        <f t="shared" si="0"/>
        <v>0</v>
      </c>
      <c r="F18" s="49">
        <v>0</v>
      </c>
      <c r="G18" s="49">
        <v>0</v>
      </c>
      <c r="J18" s="40" t="s">
        <v>310</v>
      </c>
    </row>
    <row r="19" spans="1:26" ht="15.75" customHeight="1" x14ac:dyDescent="0.15">
      <c r="A19" s="132">
        <v>42998</v>
      </c>
      <c r="C19" s="129" t="s">
        <v>37</v>
      </c>
      <c r="E19" s="40">
        <f t="shared" si="0"/>
        <v>0</v>
      </c>
      <c r="F19" s="49">
        <v>0</v>
      </c>
      <c r="G19" s="49">
        <v>0</v>
      </c>
    </row>
    <row r="20" spans="1:26" ht="15.75" customHeight="1" x14ac:dyDescent="0.15">
      <c r="A20" s="132">
        <v>42927</v>
      </c>
      <c r="C20" s="129" t="s">
        <v>37</v>
      </c>
      <c r="E20" s="40">
        <f t="shared" si="0"/>
        <v>0</v>
      </c>
      <c r="F20" s="49">
        <v>0</v>
      </c>
      <c r="G20" s="49">
        <v>0</v>
      </c>
      <c r="J20" s="40" t="s">
        <v>311</v>
      </c>
    </row>
    <row r="21" spans="1:26" ht="15.75" customHeight="1" x14ac:dyDescent="0.15">
      <c r="A21" s="132">
        <v>42854</v>
      </c>
      <c r="C21" s="129" t="s">
        <v>37</v>
      </c>
      <c r="E21" s="40">
        <f t="shared" si="0"/>
        <v>0</v>
      </c>
      <c r="F21" s="49">
        <v>0</v>
      </c>
      <c r="G21" s="49">
        <v>0</v>
      </c>
    </row>
    <row r="22" spans="1:26" ht="15.75" customHeight="1" x14ac:dyDescent="0.15">
      <c r="A22" s="145">
        <v>42447</v>
      </c>
      <c r="B22" s="49"/>
      <c r="C22" s="143">
        <v>1</v>
      </c>
      <c r="D22" s="49"/>
      <c r="E22" s="49">
        <f t="shared" si="0"/>
        <v>4.7777780000000121</v>
      </c>
      <c r="F22" s="49">
        <v>11</v>
      </c>
      <c r="G22" s="49">
        <v>295</v>
      </c>
      <c r="H22" s="49">
        <v>290.22222199999999</v>
      </c>
      <c r="I22" s="49">
        <v>1.0031159999999999</v>
      </c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spans="1:26" ht="15.75" customHeight="1" x14ac:dyDescent="0.15">
      <c r="A23" s="145">
        <v>42438</v>
      </c>
      <c r="B23" s="49"/>
      <c r="C23" s="143">
        <v>1</v>
      </c>
      <c r="D23" s="49"/>
      <c r="E23" s="49">
        <f t="shared" si="0"/>
        <v>4.0400000000000205</v>
      </c>
      <c r="F23" s="49">
        <v>4</v>
      </c>
      <c r="G23" s="49">
        <v>295</v>
      </c>
      <c r="H23" s="49">
        <v>290.95999999999998</v>
      </c>
      <c r="I23" s="49">
        <v>0.93116600000000005</v>
      </c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spans="1:26" ht="15.75" customHeight="1" x14ac:dyDescent="0.15">
      <c r="A24" s="145">
        <v>42303</v>
      </c>
      <c r="B24" s="49"/>
      <c r="C24" s="143">
        <v>1</v>
      </c>
      <c r="D24" s="49"/>
      <c r="E24" s="49">
        <f t="shared" si="0"/>
        <v>9</v>
      </c>
      <c r="F24" s="49">
        <v>9</v>
      </c>
      <c r="G24" s="49">
        <v>299</v>
      </c>
      <c r="H24" s="49">
        <v>290</v>
      </c>
      <c r="I24" s="49">
        <v>2.0277059999999998</v>
      </c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spans="1:26" ht="15.75" customHeight="1" x14ac:dyDescent="0.15">
      <c r="A25" s="145">
        <v>42287</v>
      </c>
      <c r="B25" s="49"/>
      <c r="C25" s="143">
        <v>1</v>
      </c>
      <c r="D25" s="49"/>
      <c r="E25" s="49">
        <f t="shared" si="0"/>
        <v>5.888889000000006</v>
      </c>
      <c r="F25" s="49">
        <v>7</v>
      </c>
      <c r="G25" s="49">
        <v>297</v>
      </c>
      <c r="H25" s="49">
        <v>291.11111099999999</v>
      </c>
      <c r="I25" s="49">
        <v>0.79056899999999997</v>
      </c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spans="1:26" ht="15.75" customHeight="1" x14ac:dyDescent="0.15">
      <c r="A26" s="132">
        <v>42079</v>
      </c>
      <c r="C26" s="129" t="s">
        <v>37</v>
      </c>
      <c r="E26" s="49">
        <f t="shared" si="0"/>
        <v>0</v>
      </c>
      <c r="F26" s="49">
        <v>0</v>
      </c>
      <c r="G26" s="49">
        <v>0</v>
      </c>
    </row>
    <row r="27" spans="1:26" ht="15.75" customHeight="1" x14ac:dyDescent="0.15">
      <c r="A27" s="132">
        <v>41935</v>
      </c>
      <c r="C27" s="129" t="s">
        <v>37</v>
      </c>
      <c r="E27" s="49">
        <f t="shared" si="0"/>
        <v>0</v>
      </c>
      <c r="F27" s="49">
        <v>0</v>
      </c>
      <c r="G27" s="49">
        <v>0</v>
      </c>
      <c r="J27" s="40" t="s">
        <v>310</v>
      </c>
    </row>
    <row r="28" spans="1:26" ht="15.75" customHeight="1" x14ac:dyDescent="0.15">
      <c r="A28" s="145">
        <v>41830</v>
      </c>
      <c r="B28" s="49"/>
      <c r="C28" s="143">
        <v>1</v>
      </c>
      <c r="D28" s="49"/>
      <c r="E28" s="49">
        <f t="shared" si="0"/>
        <v>6.851852000000008</v>
      </c>
      <c r="F28" s="49">
        <v>5</v>
      </c>
      <c r="G28" s="49">
        <v>299</v>
      </c>
      <c r="H28" s="49">
        <v>292.14814799999999</v>
      </c>
      <c r="I28" s="49">
        <v>0.79232400000000003</v>
      </c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spans="1:26" ht="15.75" customHeight="1" x14ac:dyDescent="0.15">
      <c r="A29" s="145">
        <v>41775</v>
      </c>
      <c r="B29" s="49"/>
      <c r="C29" s="143">
        <v>1</v>
      </c>
      <c r="D29" s="49"/>
      <c r="E29" s="49">
        <f t="shared" si="0"/>
        <v>7.8000000000000114</v>
      </c>
      <c r="F29" s="49">
        <v>10</v>
      </c>
      <c r="G29" s="49">
        <v>301</v>
      </c>
      <c r="H29" s="49">
        <v>293.2</v>
      </c>
      <c r="I29" s="49">
        <v>0.72204500000000005</v>
      </c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spans="1:26" ht="15.75" customHeight="1" x14ac:dyDescent="0.15">
      <c r="A30" s="145">
        <v>41766</v>
      </c>
      <c r="B30" s="49"/>
      <c r="C30" s="143">
        <v>1</v>
      </c>
      <c r="D30" s="49"/>
      <c r="E30" s="49">
        <f t="shared" si="0"/>
        <v>5.2396689999999921</v>
      </c>
      <c r="F30" s="49">
        <v>5</v>
      </c>
      <c r="G30" s="49">
        <v>298</v>
      </c>
      <c r="H30" s="49">
        <v>292.76033100000001</v>
      </c>
      <c r="I30" s="49">
        <v>0.77486299999999997</v>
      </c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spans="1:26" ht="15.75" customHeight="1" x14ac:dyDescent="0.15">
      <c r="A31" s="145">
        <v>41734</v>
      </c>
      <c r="B31" s="49"/>
      <c r="C31" s="143" t="s">
        <v>37</v>
      </c>
      <c r="D31" s="49"/>
      <c r="E31" s="49">
        <f t="shared" si="0"/>
        <v>0</v>
      </c>
      <c r="F31" s="49">
        <v>0</v>
      </c>
      <c r="G31" s="49">
        <v>0</v>
      </c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spans="1:26" ht="15.75" customHeight="1" x14ac:dyDescent="0.15">
      <c r="A32" s="145">
        <v>41679</v>
      </c>
      <c r="B32" s="49"/>
      <c r="C32" s="143">
        <v>1</v>
      </c>
      <c r="D32" s="49"/>
      <c r="E32" s="49">
        <f t="shared" si="0"/>
        <v>5.2777780000000121</v>
      </c>
      <c r="F32" s="49">
        <v>5</v>
      </c>
      <c r="G32" s="49">
        <v>297</v>
      </c>
      <c r="H32" s="49">
        <v>291.72222199999999</v>
      </c>
      <c r="I32" s="49">
        <v>0.98331900000000005</v>
      </c>
      <c r="J32" s="49" t="s">
        <v>309</v>
      </c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spans="1:26" ht="15.75" customHeight="1" x14ac:dyDescent="0.15">
      <c r="A33" s="165">
        <v>41519</v>
      </c>
      <c r="B33" s="49"/>
      <c r="C33" s="143">
        <v>1</v>
      </c>
      <c r="D33" s="49"/>
      <c r="E33" s="49">
        <f t="shared" si="0"/>
        <v>9.6777779999999893</v>
      </c>
      <c r="F33" s="49">
        <v>8</v>
      </c>
      <c r="G33" s="49">
        <v>302</v>
      </c>
      <c r="H33" s="49">
        <v>292.32222200000001</v>
      </c>
      <c r="I33" s="49">
        <v>1.058171</v>
      </c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spans="1:26" ht="15.75" customHeight="1" x14ac:dyDescent="0.15">
      <c r="A34" s="145">
        <v>41455</v>
      </c>
      <c r="B34" s="49"/>
      <c r="C34" s="143">
        <v>1</v>
      </c>
      <c r="D34" s="49"/>
      <c r="E34" s="49">
        <f t="shared" ref="E34:E69" si="1">G34-H34</f>
        <v>9.962963000000002</v>
      </c>
      <c r="F34" s="49">
        <v>6</v>
      </c>
      <c r="G34" s="49">
        <v>300</v>
      </c>
      <c r="H34" s="49">
        <v>290.037037</v>
      </c>
      <c r="I34" s="49">
        <v>0.67905199999999999</v>
      </c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spans="1:26" ht="15.75" customHeight="1" x14ac:dyDescent="0.15">
      <c r="A35" s="145">
        <v>41414</v>
      </c>
      <c r="B35" s="49"/>
      <c r="C35" s="143">
        <v>1</v>
      </c>
      <c r="D35" s="49"/>
      <c r="E35" s="49">
        <f t="shared" si="1"/>
        <v>9.5666669999999954</v>
      </c>
      <c r="F35" s="49">
        <v>9</v>
      </c>
      <c r="G35" s="49">
        <v>302</v>
      </c>
      <c r="H35" s="49">
        <v>292.433333</v>
      </c>
      <c r="I35" s="49">
        <v>0.98357300000000003</v>
      </c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spans="1:26" ht="15.75" customHeight="1" x14ac:dyDescent="0.15">
      <c r="A36" s="132">
        <v>41398</v>
      </c>
      <c r="C36" s="129" t="s">
        <v>37</v>
      </c>
      <c r="E36" s="49">
        <f t="shared" si="1"/>
        <v>0</v>
      </c>
      <c r="F36" s="49">
        <v>0</v>
      </c>
      <c r="G36" s="49">
        <v>0</v>
      </c>
    </row>
    <row r="37" spans="1:26" ht="15.75" customHeight="1" x14ac:dyDescent="0.15">
      <c r="A37" s="145">
        <v>41391</v>
      </c>
      <c r="B37" s="49"/>
      <c r="C37" s="143">
        <v>1</v>
      </c>
      <c r="D37" s="49"/>
      <c r="E37" s="59">
        <f t="shared" si="1"/>
        <v>18.595040999999981</v>
      </c>
      <c r="F37" s="49">
        <v>10</v>
      </c>
      <c r="G37" s="49">
        <v>310</v>
      </c>
      <c r="H37" s="49">
        <v>291.40495900000002</v>
      </c>
      <c r="I37" s="49">
        <v>1.2150339999999999</v>
      </c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spans="1:26" ht="15.75" customHeight="1" x14ac:dyDescent="0.15">
      <c r="A38" s="145">
        <v>41366</v>
      </c>
      <c r="B38" s="49"/>
      <c r="C38" s="143">
        <v>1</v>
      </c>
      <c r="D38" s="49"/>
      <c r="E38" s="49">
        <f t="shared" si="1"/>
        <v>9.5308640000000082</v>
      </c>
      <c r="F38" s="49">
        <v>6</v>
      </c>
      <c r="G38" s="49">
        <v>299</v>
      </c>
      <c r="H38" s="49">
        <v>289.46913599999999</v>
      </c>
      <c r="I38" s="49">
        <v>0.80756499999999998</v>
      </c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spans="1:26" ht="15.75" customHeight="1" x14ac:dyDescent="0.15">
      <c r="A39" s="145">
        <v>40991</v>
      </c>
      <c r="B39" s="49"/>
      <c r="C39" s="143">
        <v>1</v>
      </c>
      <c r="D39" s="49"/>
      <c r="E39" s="49">
        <f t="shared" si="1"/>
        <v>5.0208329999999819</v>
      </c>
      <c r="F39" s="49">
        <v>4</v>
      </c>
      <c r="G39" s="49">
        <v>297</v>
      </c>
      <c r="H39" s="49">
        <v>291.97916700000002</v>
      </c>
      <c r="I39" s="49">
        <v>1.013674</v>
      </c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spans="1:26" ht="15.75" customHeight="1" x14ac:dyDescent="0.15">
      <c r="A40" s="145">
        <v>41350</v>
      </c>
      <c r="B40" s="49"/>
      <c r="C40" s="143">
        <v>1</v>
      </c>
      <c r="D40" s="49"/>
      <c r="E40" s="49">
        <f t="shared" si="1"/>
        <v>5.172727000000009</v>
      </c>
      <c r="F40" s="49">
        <v>6</v>
      </c>
      <c r="G40" s="49">
        <v>296</v>
      </c>
      <c r="H40" s="49">
        <v>290.82727299999999</v>
      </c>
      <c r="I40" s="49">
        <v>0.81115000000000004</v>
      </c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spans="1:26" ht="15.75" customHeight="1" x14ac:dyDescent="0.15">
      <c r="A41" s="145">
        <v>41215</v>
      </c>
      <c r="B41" s="49"/>
      <c r="C41" s="143">
        <v>1</v>
      </c>
      <c r="D41" s="49"/>
      <c r="E41" s="49">
        <f t="shared" si="1"/>
        <v>4.6296300000000201</v>
      </c>
      <c r="F41" s="49">
        <v>4</v>
      </c>
      <c r="G41" s="49">
        <v>295</v>
      </c>
      <c r="H41" s="49">
        <v>290.37036999999998</v>
      </c>
      <c r="I41" s="49">
        <v>0.91439099999999995</v>
      </c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spans="1:26" ht="15.75" customHeight="1" x14ac:dyDescent="0.15">
      <c r="A42" s="145">
        <v>41071</v>
      </c>
      <c r="B42" s="49"/>
      <c r="C42" s="143">
        <v>1</v>
      </c>
      <c r="D42" s="49"/>
      <c r="E42" s="49">
        <f t="shared" si="1"/>
        <v>12.277778000000012</v>
      </c>
      <c r="F42" s="49">
        <v>8</v>
      </c>
      <c r="G42" s="49">
        <v>304</v>
      </c>
      <c r="H42" s="49">
        <v>291.72222199999999</v>
      </c>
      <c r="I42" s="49">
        <v>0.93781599999999998</v>
      </c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spans="1:26" ht="15.75" customHeight="1" x14ac:dyDescent="0.15">
      <c r="A43" s="145">
        <v>41055</v>
      </c>
      <c r="B43" s="49"/>
      <c r="C43" s="143">
        <v>1</v>
      </c>
      <c r="D43" s="49"/>
      <c r="E43" s="49">
        <f t="shared" si="1"/>
        <v>9.3454550000000154</v>
      </c>
      <c r="F43" s="49">
        <v>10</v>
      </c>
      <c r="G43" s="49">
        <v>301</v>
      </c>
      <c r="H43" s="49">
        <v>291.65454499999998</v>
      </c>
      <c r="I43" s="49">
        <v>0.87195199999999995</v>
      </c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spans="1:26" ht="15.75" customHeight="1" x14ac:dyDescent="0.15">
      <c r="A44" s="145">
        <v>41046</v>
      </c>
      <c r="B44" s="49"/>
      <c r="C44" s="143">
        <v>1</v>
      </c>
      <c r="D44" s="49"/>
      <c r="E44" s="49">
        <f t="shared" si="1"/>
        <v>9.6181819999999902</v>
      </c>
      <c r="F44" s="49">
        <v>6</v>
      </c>
      <c r="G44" s="49">
        <v>303</v>
      </c>
      <c r="H44" s="49">
        <v>293.38181800000001</v>
      </c>
      <c r="I44" s="49">
        <v>0.86715600000000004</v>
      </c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spans="1:26" ht="15.75" customHeight="1" x14ac:dyDescent="0.15">
      <c r="A45" s="145">
        <v>41023</v>
      </c>
      <c r="B45" s="49"/>
      <c r="C45" s="143">
        <v>1</v>
      </c>
      <c r="D45" s="49"/>
      <c r="E45" s="49">
        <f t="shared" si="1"/>
        <v>17.561982999999998</v>
      </c>
      <c r="F45" s="49">
        <v>9</v>
      </c>
      <c r="G45" s="49">
        <v>309</v>
      </c>
      <c r="H45" s="49">
        <v>291.438017</v>
      </c>
      <c r="I45" s="49">
        <v>1.015649</v>
      </c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spans="1:26" ht="15.75" customHeight="1" x14ac:dyDescent="0.15">
      <c r="A46" s="145">
        <v>41014</v>
      </c>
      <c r="B46" s="49"/>
      <c r="C46" s="143">
        <v>1</v>
      </c>
      <c r="D46" s="49"/>
      <c r="E46" s="49">
        <f t="shared" si="1"/>
        <v>8.4125000000000227</v>
      </c>
      <c r="F46" s="49">
        <v>4</v>
      </c>
      <c r="G46" s="49">
        <v>299</v>
      </c>
      <c r="H46" s="49">
        <v>290.58749999999998</v>
      </c>
      <c r="I46" s="49">
        <v>1.143985</v>
      </c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spans="1:26" ht="15.75" customHeight="1" x14ac:dyDescent="0.15">
      <c r="A47" s="145">
        <v>40911</v>
      </c>
      <c r="B47" s="49"/>
      <c r="C47" s="143" t="s">
        <v>37</v>
      </c>
      <c r="D47" s="49"/>
      <c r="E47" s="49">
        <f t="shared" si="1"/>
        <v>0</v>
      </c>
      <c r="F47" s="49">
        <v>0</v>
      </c>
      <c r="G47" s="49">
        <v>0</v>
      </c>
      <c r="H47" s="49"/>
      <c r="I47" s="49"/>
      <c r="J47" s="49" t="s">
        <v>57</v>
      </c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spans="1:26" ht="15.75" customHeight="1" x14ac:dyDescent="0.15">
      <c r="A48" s="132">
        <v>40783</v>
      </c>
      <c r="C48" s="129" t="s">
        <v>37</v>
      </c>
      <c r="E48" s="40">
        <f t="shared" si="1"/>
        <v>0</v>
      </c>
      <c r="F48" s="49">
        <v>0</v>
      </c>
      <c r="G48" s="49">
        <v>0</v>
      </c>
    </row>
    <row r="49" spans="1:26" ht="15.75" customHeight="1" x14ac:dyDescent="0.15">
      <c r="A49" s="145">
        <v>40710</v>
      </c>
      <c r="B49" s="49"/>
      <c r="C49" s="143" t="s">
        <v>37</v>
      </c>
      <c r="D49" s="49"/>
      <c r="E49" s="40">
        <f t="shared" si="1"/>
        <v>0</v>
      </c>
      <c r="F49" s="49">
        <v>0</v>
      </c>
      <c r="G49" s="49">
        <v>0</v>
      </c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spans="1:26" ht="15.75" customHeight="1" x14ac:dyDescent="0.15">
      <c r="A50" s="145">
        <v>40607</v>
      </c>
      <c r="B50" s="49"/>
      <c r="C50" s="143" t="s">
        <v>37</v>
      </c>
      <c r="D50" s="49"/>
      <c r="E50" s="40">
        <f t="shared" si="1"/>
        <v>0</v>
      </c>
      <c r="F50" s="49">
        <v>0</v>
      </c>
      <c r="G50" s="49">
        <v>0</v>
      </c>
      <c r="H50" s="49"/>
      <c r="I50" s="49"/>
      <c r="J50" s="168" t="s">
        <v>57</v>
      </c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spans="1:26" ht="15.75" customHeight="1" x14ac:dyDescent="0.15">
      <c r="A51" s="145">
        <v>40582</v>
      </c>
      <c r="B51" s="49"/>
      <c r="C51" s="143">
        <v>1</v>
      </c>
      <c r="D51" s="49"/>
      <c r="E51" s="40">
        <f t="shared" si="1"/>
        <v>3.545455000000004</v>
      </c>
      <c r="F51" s="49">
        <v>5</v>
      </c>
      <c r="G51" s="49">
        <v>291</v>
      </c>
      <c r="H51" s="49">
        <v>287.454545</v>
      </c>
      <c r="I51" s="49">
        <v>1.138455</v>
      </c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spans="1:26" ht="15.75" customHeight="1" x14ac:dyDescent="0.15">
      <c r="A52" s="132">
        <v>40319</v>
      </c>
      <c r="C52" s="129" t="s">
        <v>37</v>
      </c>
      <c r="E52" s="40">
        <f t="shared" si="1"/>
        <v>0</v>
      </c>
      <c r="F52" s="49">
        <v>0</v>
      </c>
      <c r="G52" s="49">
        <v>0</v>
      </c>
    </row>
    <row r="53" spans="1:26" ht="13" x14ac:dyDescent="0.15">
      <c r="A53" s="145">
        <v>40287</v>
      </c>
      <c r="C53" s="129" t="s">
        <v>37</v>
      </c>
      <c r="E53" s="40">
        <f t="shared" si="1"/>
        <v>0</v>
      </c>
      <c r="F53" s="49">
        <v>0</v>
      </c>
      <c r="G53" s="49">
        <v>0</v>
      </c>
    </row>
    <row r="54" spans="1:26" ht="13" x14ac:dyDescent="0.15">
      <c r="A54" s="145">
        <v>40230</v>
      </c>
      <c r="B54" s="49"/>
      <c r="C54" s="143">
        <v>1</v>
      </c>
      <c r="D54" s="49"/>
      <c r="E54" s="49">
        <f t="shared" si="1"/>
        <v>2.6363640000000146</v>
      </c>
      <c r="F54" s="49">
        <v>1</v>
      </c>
      <c r="G54" s="49">
        <v>293</v>
      </c>
      <c r="H54" s="49">
        <v>290.36363599999999</v>
      </c>
      <c r="I54" s="49">
        <v>0.67081999999999997</v>
      </c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spans="1:26" ht="13" x14ac:dyDescent="0.15">
      <c r="A55" s="132">
        <v>39919</v>
      </c>
      <c r="C55" s="129" t="s">
        <v>37</v>
      </c>
      <c r="E55" s="40">
        <f t="shared" si="1"/>
        <v>0</v>
      </c>
      <c r="F55" s="49">
        <v>0</v>
      </c>
      <c r="G55" s="49">
        <v>0</v>
      </c>
    </row>
    <row r="56" spans="1:26" ht="13" x14ac:dyDescent="0.15">
      <c r="A56" s="132">
        <v>39526</v>
      </c>
      <c r="C56" s="129" t="s">
        <v>37</v>
      </c>
      <c r="E56" s="40">
        <f t="shared" si="1"/>
        <v>0</v>
      </c>
      <c r="F56" s="49">
        <v>0</v>
      </c>
      <c r="G56" s="49">
        <v>0</v>
      </c>
    </row>
    <row r="57" spans="1:26" ht="13" x14ac:dyDescent="0.15">
      <c r="A57" s="145">
        <v>39446</v>
      </c>
      <c r="B57" s="49"/>
      <c r="C57" s="143">
        <v>1</v>
      </c>
      <c r="D57" s="49"/>
      <c r="E57" s="49">
        <f t="shared" si="1"/>
        <v>5.315384999999992</v>
      </c>
      <c r="F57" s="49">
        <v>4</v>
      </c>
      <c r="G57" s="49">
        <v>297</v>
      </c>
      <c r="H57" s="49">
        <v>291.68461500000001</v>
      </c>
      <c r="I57" s="49">
        <v>1.16828</v>
      </c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 spans="1:26" ht="13" x14ac:dyDescent="0.15">
      <c r="A58" s="132">
        <v>39222</v>
      </c>
      <c r="C58" s="129" t="s">
        <v>37</v>
      </c>
      <c r="E58" s="40">
        <f t="shared" si="1"/>
        <v>0</v>
      </c>
      <c r="F58" s="49">
        <v>0</v>
      </c>
      <c r="G58" s="49">
        <v>0</v>
      </c>
      <c r="J58" s="40" t="s">
        <v>76</v>
      </c>
    </row>
    <row r="59" spans="1:26" ht="13" x14ac:dyDescent="0.15">
      <c r="A59" s="145">
        <v>39206</v>
      </c>
      <c r="B59" s="49"/>
      <c r="C59" s="143">
        <v>1</v>
      </c>
      <c r="D59" s="49"/>
      <c r="E59" s="40">
        <f t="shared" si="1"/>
        <v>5.5679010000000062</v>
      </c>
      <c r="F59" s="49">
        <v>6</v>
      </c>
      <c r="G59" s="49">
        <v>296</v>
      </c>
      <c r="H59" s="49">
        <v>290.43209899999999</v>
      </c>
      <c r="I59" s="49">
        <v>0.75726899999999997</v>
      </c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 spans="1:26" ht="13" x14ac:dyDescent="0.15">
      <c r="A60" s="132">
        <v>38774</v>
      </c>
      <c r="C60" s="129" t="s">
        <v>37</v>
      </c>
      <c r="E60" s="40">
        <f t="shared" si="1"/>
        <v>0</v>
      </c>
      <c r="F60" s="49">
        <v>0</v>
      </c>
      <c r="G60" s="49">
        <v>0</v>
      </c>
    </row>
    <row r="61" spans="1:26" ht="13" x14ac:dyDescent="0.15">
      <c r="A61" s="132">
        <v>38486</v>
      </c>
      <c r="C61" s="129" t="s">
        <v>37</v>
      </c>
      <c r="E61" s="40">
        <f t="shared" si="1"/>
        <v>0</v>
      </c>
      <c r="F61" s="49">
        <v>0</v>
      </c>
      <c r="G61" s="49">
        <v>0</v>
      </c>
    </row>
    <row r="62" spans="1:26" ht="13" x14ac:dyDescent="0.15">
      <c r="A62" s="132">
        <v>38463</v>
      </c>
      <c r="C62" s="129" t="s">
        <v>37</v>
      </c>
      <c r="E62" s="40">
        <f t="shared" si="1"/>
        <v>0</v>
      </c>
      <c r="F62" s="49">
        <v>0</v>
      </c>
      <c r="G62" s="49">
        <v>0</v>
      </c>
    </row>
    <row r="63" spans="1:26" ht="13" x14ac:dyDescent="0.15">
      <c r="A63" s="132">
        <v>38086</v>
      </c>
      <c r="C63" s="129" t="s">
        <v>37</v>
      </c>
      <c r="E63" s="40">
        <f t="shared" si="1"/>
        <v>0</v>
      </c>
      <c r="F63" s="49">
        <v>0</v>
      </c>
      <c r="G63" s="49">
        <v>0</v>
      </c>
    </row>
    <row r="64" spans="1:26" ht="13" x14ac:dyDescent="0.15">
      <c r="A64" s="132">
        <v>38070</v>
      </c>
      <c r="C64" s="129" t="s">
        <v>37</v>
      </c>
      <c r="E64" s="40">
        <f t="shared" si="1"/>
        <v>0</v>
      </c>
      <c r="F64" s="49">
        <v>0</v>
      </c>
      <c r="G64" s="49">
        <v>0</v>
      </c>
    </row>
    <row r="65" spans="1:10" ht="13" x14ac:dyDescent="0.15">
      <c r="A65" s="132">
        <v>38047</v>
      </c>
      <c r="C65" s="129" t="s">
        <v>37</v>
      </c>
      <c r="E65" s="40">
        <f t="shared" si="1"/>
        <v>0</v>
      </c>
      <c r="F65" s="49">
        <v>0</v>
      </c>
      <c r="G65" s="49">
        <v>0</v>
      </c>
      <c r="J65" s="40" t="s">
        <v>76</v>
      </c>
    </row>
    <row r="66" spans="1:10" ht="13" x14ac:dyDescent="0.15">
      <c r="A66" s="132">
        <v>37718</v>
      </c>
      <c r="C66" s="129" t="s">
        <v>37</v>
      </c>
      <c r="E66" s="40">
        <f t="shared" si="1"/>
        <v>0</v>
      </c>
      <c r="F66" s="49">
        <v>0</v>
      </c>
      <c r="G66" s="49">
        <v>0</v>
      </c>
    </row>
    <row r="67" spans="1:10" ht="13" x14ac:dyDescent="0.15">
      <c r="A67" s="132">
        <v>37430</v>
      </c>
      <c r="C67" s="129" t="s">
        <v>37</v>
      </c>
      <c r="E67" s="40">
        <f t="shared" si="1"/>
        <v>0</v>
      </c>
      <c r="F67" s="49">
        <v>0</v>
      </c>
      <c r="G67" s="49">
        <v>0</v>
      </c>
    </row>
    <row r="68" spans="1:10" ht="13" x14ac:dyDescent="0.15">
      <c r="A68" s="132">
        <v>37382</v>
      </c>
      <c r="C68" s="129" t="s">
        <v>37</v>
      </c>
      <c r="E68" s="40">
        <f t="shared" si="1"/>
        <v>0</v>
      </c>
      <c r="F68" s="49">
        <v>0</v>
      </c>
      <c r="G68" s="49">
        <v>0</v>
      </c>
    </row>
    <row r="69" spans="1:10" ht="13" x14ac:dyDescent="0.15">
      <c r="A69" s="132">
        <v>37078</v>
      </c>
      <c r="C69" s="129" t="s">
        <v>37</v>
      </c>
      <c r="E69" s="40">
        <f t="shared" si="1"/>
        <v>0</v>
      </c>
      <c r="F69" s="49">
        <v>0</v>
      </c>
      <c r="G69" s="49">
        <v>0</v>
      </c>
    </row>
    <row r="70" spans="1:10" ht="13" x14ac:dyDescent="0.15">
      <c r="C70" s="129"/>
      <c r="F70" s="49"/>
      <c r="G70" s="49"/>
    </row>
    <row r="71" spans="1:10" ht="13" x14ac:dyDescent="0.15">
      <c r="C71" s="129"/>
      <c r="F71" s="49"/>
      <c r="G71" s="49"/>
    </row>
    <row r="72" spans="1:10" ht="13" x14ac:dyDescent="0.15">
      <c r="C72" s="129"/>
      <c r="F72" s="49"/>
      <c r="G72" s="49"/>
    </row>
    <row r="73" spans="1:10" ht="13" x14ac:dyDescent="0.15">
      <c r="C73" s="129"/>
      <c r="F73" s="49"/>
      <c r="G73" s="49"/>
    </row>
    <row r="74" spans="1:10" ht="13" x14ac:dyDescent="0.15">
      <c r="C74" s="129"/>
      <c r="F74" s="49"/>
      <c r="G74" s="49"/>
    </row>
    <row r="75" spans="1:10" ht="13" x14ac:dyDescent="0.15">
      <c r="C75" s="129"/>
      <c r="F75" s="49"/>
      <c r="G75" s="49"/>
    </row>
    <row r="76" spans="1:10" ht="13" x14ac:dyDescent="0.15">
      <c r="C76" s="129"/>
      <c r="F76" s="49"/>
      <c r="G76" s="49"/>
    </row>
    <row r="77" spans="1:10" ht="13" x14ac:dyDescent="0.15">
      <c r="C77" s="129"/>
      <c r="F77" s="49"/>
      <c r="G77" s="49"/>
    </row>
    <row r="78" spans="1:10" ht="13" x14ac:dyDescent="0.15">
      <c r="C78" s="129"/>
      <c r="F78" s="49"/>
      <c r="G78" s="49"/>
    </row>
    <row r="79" spans="1:10" ht="13" x14ac:dyDescent="0.15">
      <c r="C79" s="129"/>
      <c r="F79" s="49"/>
      <c r="G79" s="49"/>
    </row>
    <row r="80" spans="1:10" ht="13" x14ac:dyDescent="0.15">
      <c r="C80" s="129"/>
      <c r="F80" s="49"/>
      <c r="G80" s="49"/>
    </row>
    <row r="81" spans="3:7" ht="13" x14ac:dyDescent="0.15">
      <c r="C81" s="129"/>
      <c r="F81" s="49"/>
      <c r="G81" s="49"/>
    </row>
    <row r="82" spans="3:7" ht="13" x14ac:dyDescent="0.15">
      <c r="C82" s="129"/>
      <c r="F82" s="49"/>
      <c r="G82" s="49"/>
    </row>
    <row r="83" spans="3:7" ht="13" x14ac:dyDescent="0.15">
      <c r="C83" s="129"/>
      <c r="F83" s="49"/>
      <c r="G83" s="49"/>
    </row>
    <row r="84" spans="3:7" ht="13" x14ac:dyDescent="0.15">
      <c r="C84" s="129"/>
      <c r="F84" s="49"/>
      <c r="G84" s="49"/>
    </row>
    <row r="85" spans="3:7" ht="13" x14ac:dyDescent="0.15">
      <c r="C85" s="129"/>
      <c r="F85" s="49"/>
      <c r="G85" s="49"/>
    </row>
    <row r="86" spans="3:7" ht="13" x14ac:dyDescent="0.15">
      <c r="C86" s="129"/>
      <c r="F86" s="49"/>
      <c r="G86" s="49"/>
    </row>
    <row r="87" spans="3:7" ht="13" x14ac:dyDescent="0.15">
      <c r="C87" s="129"/>
      <c r="F87" s="49"/>
      <c r="G87" s="49"/>
    </row>
    <row r="88" spans="3:7" ht="13" x14ac:dyDescent="0.15">
      <c r="C88" s="129"/>
      <c r="F88" s="49"/>
      <c r="G88" s="49"/>
    </row>
    <row r="89" spans="3:7" ht="13" x14ac:dyDescent="0.15">
      <c r="C89" s="129"/>
      <c r="F89" s="49"/>
      <c r="G89" s="49"/>
    </row>
    <row r="90" spans="3:7" ht="13" x14ac:dyDescent="0.15">
      <c r="C90" s="129"/>
      <c r="F90" s="49"/>
      <c r="G90" s="49"/>
    </row>
    <row r="91" spans="3:7" ht="13" x14ac:dyDescent="0.15">
      <c r="C91" s="129"/>
      <c r="F91" s="49"/>
      <c r="G91" s="49"/>
    </row>
    <row r="92" spans="3:7" ht="13" x14ac:dyDescent="0.15">
      <c r="C92" s="129"/>
      <c r="F92" s="49"/>
      <c r="G92" s="49"/>
    </row>
    <row r="93" spans="3:7" ht="13" x14ac:dyDescent="0.15">
      <c r="C93" s="129"/>
      <c r="F93" s="49"/>
      <c r="G93" s="49"/>
    </row>
    <row r="94" spans="3:7" ht="13" x14ac:dyDescent="0.15">
      <c r="C94" s="129"/>
      <c r="F94" s="49"/>
      <c r="G94" s="49"/>
    </row>
    <row r="95" spans="3:7" ht="13" x14ac:dyDescent="0.15">
      <c r="C95" s="129"/>
      <c r="F95" s="49"/>
      <c r="G95" s="49"/>
    </row>
    <row r="96" spans="3:7" ht="13" x14ac:dyDescent="0.15">
      <c r="C96" s="129"/>
      <c r="F96" s="49"/>
      <c r="G96" s="49"/>
    </row>
    <row r="97" spans="3:7" ht="13" x14ac:dyDescent="0.15">
      <c r="C97" s="129"/>
      <c r="F97" s="49"/>
      <c r="G97" s="49"/>
    </row>
    <row r="98" spans="3:7" ht="13" x14ac:dyDescent="0.15">
      <c r="C98" s="129"/>
      <c r="F98" s="49"/>
      <c r="G98" s="49"/>
    </row>
    <row r="99" spans="3:7" ht="13" x14ac:dyDescent="0.15">
      <c r="C99" s="129"/>
      <c r="F99" s="49"/>
      <c r="G99" s="49"/>
    </row>
    <row r="100" spans="3:7" ht="13" x14ac:dyDescent="0.15">
      <c r="C100" s="129"/>
      <c r="F100" s="49"/>
      <c r="G100" s="49"/>
    </row>
    <row r="101" spans="3:7" ht="13" x14ac:dyDescent="0.15">
      <c r="C101" s="129"/>
      <c r="F101" s="49"/>
      <c r="G101" s="49"/>
    </row>
    <row r="102" spans="3:7" ht="13" x14ac:dyDescent="0.15">
      <c r="C102" s="129"/>
      <c r="F102" s="49"/>
      <c r="G102" s="49"/>
    </row>
    <row r="103" spans="3:7" ht="13" x14ac:dyDescent="0.15">
      <c r="C103" s="129"/>
      <c r="F103" s="49"/>
      <c r="G103" s="49"/>
    </row>
    <row r="104" spans="3:7" ht="13" x14ac:dyDescent="0.15">
      <c r="C104" s="129"/>
      <c r="F104" s="49"/>
      <c r="G104" s="49"/>
    </row>
    <row r="105" spans="3:7" ht="13" x14ac:dyDescent="0.15">
      <c r="C105" s="129"/>
      <c r="F105" s="49"/>
      <c r="G105" s="49"/>
    </row>
    <row r="106" spans="3:7" ht="13" x14ac:dyDescent="0.15">
      <c r="C106" s="129"/>
      <c r="F106" s="49"/>
      <c r="G106" s="49"/>
    </row>
    <row r="107" spans="3:7" ht="13" x14ac:dyDescent="0.15">
      <c r="C107" s="129"/>
      <c r="F107" s="49"/>
      <c r="G107" s="49"/>
    </row>
    <row r="108" spans="3:7" ht="13" x14ac:dyDescent="0.15">
      <c r="C108" s="129"/>
      <c r="F108" s="49"/>
      <c r="G108" s="49"/>
    </row>
    <row r="109" spans="3:7" ht="13" x14ac:dyDescent="0.15">
      <c r="C109" s="129"/>
      <c r="F109" s="49"/>
      <c r="G109" s="49"/>
    </row>
    <row r="110" spans="3:7" ht="13" x14ac:dyDescent="0.15">
      <c r="C110" s="129"/>
      <c r="F110" s="49"/>
      <c r="G110" s="49"/>
    </row>
    <row r="111" spans="3:7" ht="13" x14ac:dyDescent="0.15">
      <c r="C111" s="129"/>
      <c r="F111" s="49"/>
      <c r="G111" s="49"/>
    </row>
    <row r="112" spans="3:7" ht="13" x14ac:dyDescent="0.15">
      <c r="C112" s="129"/>
      <c r="F112" s="49"/>
      <c r="G112" s="49"/>
    </row>
    <row r="113" spans="3:7" ht="13" x14ac:dyDescent="0.15">
      <c r="C113" s="129"/>
      <c r="F113" s="49"/>
      <c r="G113" s="49"/>
    </row>
    <row r="114" spans="3:7" ht="13" x14ac:dyDescent="0.15">
      <c r="C114" s="129"/>
      <c r="F114" s="49"/>
      <c r="G114" s="49"/>
    </row>
    <row r="115" spans="3:7" ht="13" x14ac:dyDescent="0.15">
      <c r="C115" s="129"/>
      <c r="F115" s="49"/>
      <c r="G115" s="49"/>
    </row>
    <row r="116" spans="3:7" ht="13" x14ac:dyDescent="0.15">
      <c r="C116" s="129"/>
      <c r="F116" s="49"/>
      <c r="G116" s="49"/>
    </row>
    <row r="117" spans="3:7" ht="13" x14ac:dyDescent="0.15">
      <c r="C117" s="129"/>
      <c r="F117" s="49"/>
      <c r="G117" s="49"/>
    </row>
    <row r="118" spans="3:7" ht="13" x14ac:dyDescent="0.15">
      <c r="C118" s="129"/>
      <c r="F118" s="49"/>
      <c r="G118" s="49"/>
    </row>
    <row r="119" spans="3:7" ht="13" x14ac:dyDescent="0.15">
      <c r="C119" s="129"/>
      <c r="F119" s="49"/>
      <c r="G119" s="49"/>
    </row>
    <row r="120" spans="3:7" ht="13" x14ac:dyDescent="0.15">
      <c r="C120" s="129"/>
      <c r="F120" s="49"/>
      <c r="G120" s="49"/>
    </row>
    <row r="121" spans="3:7" ht="13" x14ac:dyDescent="0.15">
      <c r="C121" s="129"/>
      <c r="F121" s="49"/>
      <c r="G121" s="49"/>
    </row>
    <row r="122" spans="3:7" ht="13" x14ac:dyDescent="0.15">
      <c r="C122" s="129"/>
      <c r="F122" s="49"/>
      <c r="G122" s="49"/>
    </row>
    <row r="123" spans="3:7" ht="13" x14ac:dyDescent="0.15">
      <c r="C123" s="129"/>
      <c r="F123" s="49"/>
      <c r="G123" s="49"/>
    </row>
    <row r="124" spans="3:7" ht="13" x14ac:dyDescent="0.15">
      <c r="C124" s="129"/>
      <c r="F124" s="49"/>
      <c r="G124" s="49"/>
    </row>
    <row r="125" spans="3:7" ht="13" x14ac:dyDescent="0.15">
      <c r="C125" s="129"/>
      <c r="F125" s="49"/>
      <c r="G125" s="49"/>
    </row>
    <row r="126" spans="3:7" ht="13" x14ac:dyDescent="0.15">
      <c r="C126" s="129"/>
      <c r="F126" s="49"/>
      <c r="G126" s="49"/>
    </row>
    <row r="127" spans="3:7" ht="13" x14ac:dyDescent="0.15">
      <c r="C127" s="129"/>
      <c r="F127" s="49"/>
      <c r="G127" s="49"/>
    </row>
    <row r="128" spans="3:7" ht="13" x14ac:dyDescent="0.15">
      <c r="C128" s="129"/>
      <c r="F128" s="49"/>
      <c r="G128" s="49"/>
    </row>
    <row r="129" spans="3:7" ht="13" x14ac:dyDescent="0.15">
      <c r="C129" s="129"/>
      <c r="F129" s="49"/>
      <c r="G129" s="49"/>
    </row>
    <row r="130" spans="3:7" ht="13" x14ac:dyDescent="0.15">
      <c r="C130" s="129"/>
      <c r="F130" s="49"/>
      <c r="G130" s="49"/>
    </row>
    <row r="131" spans="3:7" ht="13" x14ac:dyDescent="0.15">
      <c r="C131" s="129"/>
      <c r="F131" s="49"/>
      <c r="G131" s="49"/>
    </row>
    <row r="132" spans="3:7" ht="13" x14ac:dyDescent="0.15">
      <c r="C132" s="129"/>
      <c r="F132" s="49"/>
      <c r="G132" s="49"/>
    </row>
    <row r="133" spans="3:7" ht="13" x14ac:dyDescent="0.15">
      <c r="C133" s="129"/>
      <c r="F133" s="49"/>
      <c r="G133" s="49"/>
    </row>
    <row r="134" spans="3:7" ht="13" x14ac:dyDescent="0.15">
      <c r="C134" s="129"/>
      <c r="F134" s="49"/>
      <c r="G134" s="49"/>
    </row>
    <row r="135" spans="3:7" ht="13" x14ac:dyDescent="0.15">
      <c r="C135" s="129"/>
      <c r="F135" s="49"/>
      <c r="G135" s="49"/>
    </row>
    <row r="136" spans="3:7" ht="13" x14ac:dyDescent="0.15">
      <c r="C136" s="129"/>
      <c r="F136" s="49"/>
      <c r="G136" s="49"/>
    </row>
    <row r="137" spans="3:7" ht="13" x14ac:dyDescent="0.15">
      <c r="C137" s="129"/>
      <c r="F137" s="49"/>
      <c r="G137" s="49"/>
    </row>
    <row r="138" spans="3:7" ht="13" x14ac:dyDescent="0.15">
      <c r="C138" s="129"/>
      <c r="F138" s="49"/>
      <c r="G138" s="49"/>
    </row>
    <row r="139" spans="3:7" ht="13" x14ac:dyDescent="0.15">
      <c r="C139" s="129"/>
      <c r="F139" s="49"/>
      <c r="G139" s="49"/>
    </row>
    <row r="140" spans="3:7" ht="13" x14ac:dyDescent="0.15">
      <c r="C140" s="129"/>
      <c r="F140" s="49"/>
      <c r="G140" s="49"/>
    </row>
    <row r="141" spans="3:7" ht="13" x14ac:dyDescent="0.15">
      <c r="C141" s="129"/>
      <c r="F141" s="49"/>
      <c r="G141" s="49"/>
    </row>
    <row r="142" spans="3:7" ht="13" x14ac:dyDescent="0.15">
      <c r="C142" s="129"/>
      <c r="F142" s="49"/>
      <c r="G142" s="49"/>
    </row>
    <row r="143" spans="3:7" ht="13" x14ac:dyDescent="0.15">
      <c r="C143" s="129"/>
      <c r="F143" s="49"/>
      <c r="G143" s="49"/>
    </row>
    <row r="144" spans="3:7" ht="13" x14ac:dyDescent="0.15">
      <c r="C144" s="129"/>
      <c r="F144" s="49"/>
      <c r="G144" s="49"/>
    </row>
    <row r="145" spans="3:7" ht="13" x14ac:dyDescent="0.15">
      <c r="C145" s="129"/>
      <c r="F145" s="49"/>
      <c r="G145" s="49"/>
    </row>
    <row r="146" spans="3:7" ht="13" x14ac:dyDescent="0.15">
      <c r="C146" s="129"/>
      <c r="F146" s="49"/>
      <c r="G146" s="49"/>
    </row>
    <row r="147" spans="3:7" ht="13" x14ac:dyDescent="0.15">
      <c r="C147" s="129"/>
      <c r="F147" s="49"/>
      <c r="G147" s="49"/>
    </row>
    <row r="148" spans="3:7" ht="13" x14ac:dyDescent="0.15">
      <c r="C148" s="129"/>
      <c r="F148" s="49"/>
      <c r="G148" s="49"/>
    </row>
    <row r="149" spans="3:7" ht="13" x14ac:dyDescent="0.15">
      <c r="C149" s="129"/>
      <c r="F149" s="49"/>
      <c r="G149" s="49"/>
    </row>
    <row r="150" spans="3:7" ht="13" x14ac:dyDescent="0.15">
      <c r="C150" s="129"/>
      <c r="F150" s="49"/>
      <c r="G150" s="49"/>
    </row>
    <row r="151" spans="3:7" ht="13" x14ac:dyDescent="0.15">
      <c r="C151" s="129"/>
      <c r="F151" s="49"/>
      <c r="G151" s="49"/>
    </row>
    <row r="152" spans="3:7" ht="13" x14ac:dyDescent="0.15">
      <c r="C152" s="129"/>
      <c r="F152" s="49"/>
      <c r="G152" s="49"/>
    </row>
    <row r="153" spans="3:7" ht="13" x14ac:dyDescent="0.15">
      <c r="C153" s="129"/>
      <c r="F153" s="49"/>
      <c r="G153" s="49"/>
    </row>
    <row r="154" spans="3:7" ht="13" x14ac:dyDescent="0.15">
      <c r="C154" s="129"/>
      <c r="F154" s="49"/>
      <c r="G154" s="49"/>
    </row>
    <row r="155" spans="3:7" ht="13" x14ac:dyDescent="0.15">
      <c r="C155" s="129"/>
      <c r="F155" s="49"/>
      <c r="G155" s="49"/>
    </row>
    <row r="156" spans="3:7" ht="13" x14ac:dyDescent="0.15">
      <c r="C156" s="129"/>
      <c r="F156" s="49"/>
      <c r="G156" s="49"/>
    </row>
    <row r="157" spans="3:7" ht="13" x14ac:dyDescent="0.15">
      <c r="C157" s="129"/>
      <c r="F157" s="49"/>
      <c r="G157" s="49"/>
    </row>
    <row r="158" spans="3:7" ht="13" x14ac:dyDescent="0.15">
      <c r="C158" s="129"/>
      <c r="F158" s="49"/>
      <c r="G158" s="49"/>
    </row>
    <row r="159" spans="3:7" ht="13" x14ac:dyDescent="0.15">
      <c r="C159" s="129"/>
      <c r="F159" s="49"/>
      <c r="G159" s="49"/>
    </row>
    <row r="160" spans="3:7" ht="13" x14ac:dyDescent="0.15">
      <c r="C160" s="129"/>
      <c r="F160" s="49"/>
      <c r="G160" s="49"/>
    </row>
    <row r="161" spans="3:7" ht="13" x14ac:dyDescent="0.15">
      <c r="C161" s="129"/>
      <c r="F161" s="49"/>
      <c r="G161" s="49"/>
    </row>
    <row r="162" spans="3:7" ht="13" x14ac:dyDescent="0.15">
      <c r="C162" s="129"/>
      <c r="F162" s="49"/>
      <c r="G162" s="49"/>
    </row>
    <row r="163" spans="3:7" ht="13" x14ac:dyDescent="0.15">
      <c r="C163" s="129"/>
      <c r="F163" s="49"/>
      <c r="G163" s="49"/>
    </row>
    <row r="164" spans="3:7" ht="13" x14ac:dyDescent="0.15">
      <c r="C164" s="129"/>
      <c r="F164" s="49"/>
      <c r="G164" s="49"/>
    </row>
    <row r="165" spans="3:7" ht="13" x14ac:dyDescent="0.15">
      <c r="C165" s="129"/>
      <c r="F165" s="49"/>
      <c r="G165" s="49"/>
    </row>
    <row r="166" spans="3:7" ht="13" x14ac:dyDescent="0.15">
      <c r="C166" s="129"/>
      <c r="F166" s="49"/>
      <c r="G166" s="49"/>
    </row>
    <row r="167" spans="3:7" ht="13" x14ac:dyDescent="0.15">
      <c r="C167" s="129"/>
      <c r="F167" s="49"/>
      <c r="G167" s="49"/>
    </row>
    <row r="168" spans="3:7" ht="13" x14ac:dyDescent="0.15">
      <c r="C168" s="129"/>
      <c r="F168" s="49"/>
      <c r="G168" s="49"/>
    </row>
    <row r="169" spans="3:7" ht="13" x14ac:dyDescent="0.15">
      <c r="C169" s="129"/>
      <c r="F169" s="49"/>
      <c r="G169" s="49"/>
    </row>
    <row r="170" spans="3:7" ht="13" x14ac:dyDescent="0.15">
      <c r="C170" s="129"/>
      <c r="F170" s="49"/>
      <c r="G170" s="49"/>
    </row>
    <row r="171" spans="3:7" ht="13" x14ac:dyDescent="0.15">
      <c r="C171" s="129"/>
      <c r="F171" s="49"/>
      <c r="G171" s="49"/>
    </row>
    <row r="172" spans="3:7" ht="13" x14ac:dyDescent="0.15">
      <c r="C172" s="129"/>
      <c r="F172" s="49"/>
      <c r="G172" s="49"/>
    </row>
    <row r="173" spans="3:7" ht="13" x14ac:dyDescent="0.15">
      <c r="C173" s="129"/>
      <c r="F173" s="49"/>
      <c r="G173" s="49"/>
    </row>
    <row r="174" spans="3:7" ht="13" x14ac:dyDescent="0.15">
      <c r="C174" s="129"/>
      <c r="F174" s="49"/>
      <c r="G174" s="49"/>
    </row>
    <row r="175" spans="3:7" ht="13" x14ac:dyDescent="0.15">
      <c r="C175" s="129"/>
      <c r="F175" s="49"/>
      <c r="G175" s="49"/>
    </row>
    <row r="176" spans="3:7" ht="13" x14ac:dyDescent="0.15">
      <c r="C176" s="129"/>
      <c r="F176" s="49"/>
      <c r="G176" s="49"/>
    </row>
    <row r="177" spans="3:7" ht="13" x14ac:dyDescent="0.15">
      <c r="C177" s="129"/>
      <c r="F177" s="49"/>
      <c r="G177" s="49"/>
    </row>
    <row r="178" spans="3:7" ht="13" x14ac:dyDescent="0.15">
      <c r="C178" s="129"/>
      <c r="F178" s="49"/>
      <c r="G178" s="49"/>
    </row>
    <row r="179" spans="3:7" ht="13" x14ac:dyDescent="0.15">
      <c r="C179" s="129"/>
      <c r="F179" s="49"/>
      <c r="G179" s="49"/>
    </row>
    <row r="180" spans="3:7" ht="13" x14ac:dyDescent="0.15">
      <c r="C180" s="129"/>
      <c r="F180" s="49"/>
      <c r="G180" s="49"/>
    </row>
    <row r="181" spans="3:7" ht="13" x14ac:dyDescent="0.15">
      <c r="C181" s="129"/>
      <c r="F181" s="49"/>
      <c r="G181" s="49"/>
    </row>
    <row r="182" spans="3:7" ht="13" x14ac:dyDescent="0.15">
      <c r="C182" s="129"/>
      <c r="F182" s="49"/>
      <c r="G182" s="49"/>
    </row>
    <row r="183" spans="3:7" ht="13" x14ac:dyDescent="0.15">
      <c r="C183" s="129"/>
      <c r="F183" s="49"/>
      <c r="G183" s="49"/>
    </row>
    <row r="184" spans="3:7" ht="13" x14ac:dyDescent="0.15">
      <c r="C184" s="129"/>
      <c r="F184" s="49"/>
      <c r="G184" s="49"/>
    </row>
    <row r="185" spans="3:7" ht="13" x14ac:dyDescent="0.15">
      <c r="C185" s="129"/>
      <c r="F185" s="49"/>
      <c r="G185" s="49"/>
    </row>
    <row r="186" spans="3:7" ht="13" x14ac:dyDescent="0.15">
      <c r="C186" s="129"/>
      <c r="F186" s="49"/>
      <c r="G186" s="49"/>
    </row>
    <row r="187" spans="3:7" ht="13" x14ac:dyDescent="0.15">
      <c r="C187" s="129"/>
      <c r="F187" s="49"/>
      <c r="G187" s="49"/>
    </row>
    <row r="188" spans="3:7" ht="13" x14ac:dyDescent="0.15">
      <c r="C188" s="129"/>
      <c r="F188" s="49"/>
      <c r="G188" s="49"/>
    </row>
    <row r="189" spans="3:7" ht="13" x14ac:dyDescent="0.15">
      <c r="C189" s="129"/>
      <c r="F189" s="49"/>
      <c r="G189" s="49"/>
    </row>
    <row r="190" spans="3:7" ht="13" x14ac:dyDescent="0.15">
      <c r="C190" s="129"/>
      <c r="F190" s="49"/>
      <c r="G190" s="49"/>
    </row>
    <row r="191" spans="3:7" ht="13" x14ac:dyDescent="0.15">
      <c r="C191" s="129"/>
      <c r="F191" s="49"/>
      <c r="G191" s="49"/>
    </row>
    <row r="192" spans="3:7" ht="13" x14ac:dyDescent="0.15">
      <c r="C192" s="129"/>
      <c r="F192" s="49"/>
      <c r="G192" s="49"/>
    </row>
    <row r="193" spans="3:7" ht="13" x14ac:dyDescent="0.15">
      <c r="C193" s="129"/>
      <c r="F193" s="49"/>
      <c r="G193" s="49"/>
    </row>
    <row r="194" spans="3:7" ht="13" x14ac:dyDescent="0.15">
      <c r="C194" s="129"/>
      <c r="F194" s="49"/>
      <c r="G194" s="49"/>
    </row>
    <row r="195" spans="3:7" ht="13" x14ac:dyDescent="0.15">
      <c r="C195" s="129"/>
      <c r="F195" s="49"/>
      <c r="G195" s="49"/>
    </row>
    <row r="196" spans="3:7" ht="13" x14ac:dyDescent="0.15">
      <c r="C196" s="129"/>
      <c r="F196" s="49"/>
      <c r="G196" s="49"/>
    </row>
    <row r="197" spans="3:7" ht="13" x14ac:dyDescent="0.15">
      <c r="C197" s="129"/>
      <c r="F197" s="49"/>
      <c r="G197" s="49"/>
    </row>
    <row r="198" spans="3:7" ht="13" x14ac:dyDescent="0.15">
      <c r="C198" s="129"/>
      <c r="F198" s="49"/>
      <c r="G198" s="49"/>
    </row>
    <row r="199" spans="3:7" ht="13" x14ac:dyDescent="0.15">
      <c r="C199" s="129"/>
      <c r="F199" s="49"/>
      <c r="G199" s="49"/>
    </row>
    <row r="200" spans="3:7" ht="13" x14ac:dyDescent="0.15">
      <c r="C200" s="129"/>
      <c r="F200" s="49"/>
      <c r="G200" s="49"/>
    </row>
    <row r="201" spans="3:7" ht="13" x14ac:dyDescent="0.15">
      <c r="C201" s="129"/>
      <c r="F201" s="49"/>
      <c r="G201" s="49"/>
    </row>
    <row r="202" spans="3:7" ht="13" x14ac:dyDescent="0.15">
      <c r="C202" s="129"/>
      <c r="F202" s="49"/>
      <c r="G202" s="49"/>
    </row>
    <row r="203" spans="3:7" ht="13" x14ac:dyDescent="0.15">
      <c r="C203" s="129"/>
      <c r="F203" s="49"/>
      <c r="G203" s="49"/>
    </row>
    <row r="204" spans="3:7" ht="13" x14ac:dyDescent="0.15">
      <c r="C204" s="129"/>
      <c r="F204" s="49"/>
      <c r="G204" s="49"/>
    </row>
    <row r="205" spans="3:7" ht="13" x14ac:dyDescent="0.15">
      <c r="C205" s="129"/>
      <c r="F205" s="49"/>
      <c r="G205" s="49"/>
    </row>
    <row r="206" spans="3:7" ht="13" x14ac:dyDescent="0.15">
      <c r="C206" s="129"/>
      <c r="F206" s="49"/>
      <c r="G206" s="49"/>
    </row>
    <row r="207" spans="3:7" ht="13" x14ac:dyDescent="0.15">
      <c r="C207" s="129"/>
      <c r="F207" s="49"/>
      <c r="G207" s="49"/>
    </row>
    <row r="208" spans="3:7" ht="13" x14ac:dyDescent="0.15">
      <c r="C208" s="129"/>
      <c r="F208" s="49"/>
      <c r="G208" s="49"/>
    </row>
    <row r="209" spans="3:7" ht="13" x14ac:dyDescent="0.15">
      <c r="C209" s="129"/>
      <c r="F209" s="49"/>
      <c r="G209" s="49"/>
    </row>
    <row r="210" spans="3:7" ht="13" x14ac:dyDescent="0.15">
      <c r="C210" s="129"/>
      <c r="F210" s="49"/>
      <c r="G210" s="49"/>
    </row>
    <row r="211" spans="3:7" ht="13" x14ac:dyDescent="0.15">
      <c r="C211" s="129"/>
      <c r="F211" s="49"/>
      <c r="G211" s="49"/>
    </row>
    <row r="212" spans="3:7" ht="13" x14ac:dyDescent="0.15">
      <c r="C212" s="129"/>
      <c r="F212" s="49"/>
      <c r="G212" s="49"/>
    </row>
    <row r="213" spans="3:7" ht="13" x14ac:dyDescent="0.15">
      <c r="C213" s="129"/>
      <c r="F213" s="49"/>
      <c r="G213" s="49"/>
    </row>
    <row r="214" spans="3:7" ht="13" x14ac:dyDescent="0.15">
      <c r="C214" s="129"/>
      <c r="F214" s="49"/>
      <c r="G214" s="49"/>
    </row>
    <row r="215" spans="3:7" ht="13" x14ac:dyDescent="0.15">
      <c r="C215" s="129"/>
      <c r="F215" s="49"/>
      <c r="G215" s="49"/>
    </row>
    <row r="216" spans="3:7" ht="13" x14ac:dyDescent="0.15">
      <c r="C216" s="129"/>
      <c r="F216" s="49"/>
      <c r="G216" s="49"/>
    </row>
    <row r="217" spans="3:7" ht="13" x14ac:dyDescent="0.15">
      <c r="C217" s="129"/>
      <c r="F217" s="49"/>
      <c r="G217" s="49"/>
    </row>
    <row r="218" spans="3:7" ht="13" x14ac:dyDescent="0.15">
      <c r="C218" s="129"/>
      <c r="F218" s="49"/>
      <c r="G218" s="49"/>
    </row>
    <row r="219" spans="3:7" ht="13" x14ac:dyDescent="0.15">
      <c r="C219" s="129"/>
      <c r="F219" s="49"/>
      <c r="G219" s="49"/>
    </row>
    <row r="220" spans="3:7" ht="13" x14ac:dyDescent="0.15">
      <c r="C220" s="129"/>
      <c r="F220" s="49"/>
      <c r="G220" s="49"/>
    </row>
    <row r="221" spans="3:7" ht="13" x14ac:dyDescent="0.15">
      <c r="C221" s="129"/>
      <c r="F221" s="49"/>
      <c r="G221" s="49"/>
    </row>
    <row r="222" spans="3:7" ht="13" x14ac:dyDescent="0.15">
      <c r="C222" s="129"/>
      <c r="F222" s="49"/>
      <c r="G222" s="49"/>
    </row>
    <row r="223" spans="3:7" ht="13" x14ac:dyDescent="0.15">
      <c r="C223" s="129"/>
      <c r="F223" s="49"/>
      <c r="G223" s="49"/>
    </row>
    <row r="224" spans="3:7" ht="13" x14ac:dyDescent="0.15">
      <c r="C224" s="129"/>
      <c r="F224" s="49"/>
      <c r="G224" s="49"/>
    </row>
    <row r="225" spans="3:7" ht="13" x14ac:dyDescent="0.15">
      <c r="C225" s="129"/>
      <c r="F225" s="49"/>
      <c r="G225" s="49"/>
    </row>
    <row r="226" spans="3:7" ht="13" x14ac:dyDescent="0.15">
      <c r="C226" s="129"/>
      <c r="F226" s="49"/>
      <c r="G226" s="49"/>
    </row>
    <row r="227" spans="3:7" ht="13" x14ac:dyDescent="0.15">
      <c r="C227" s="129"/>
      <c r="F227" s="49"/>
      <c r="G227" s="49"/>
    </row>
    <row r="228" spans="3:7" ht="13" x14ac:dyDescent="0.15">
      <c r="C228" s="129"/>
      <c r="F228" s="49"/>
      <c r="G228" s="49"/>
    </row>
    <row r="229" spans="3:7" ht="13" x14ac:dyDescent="0.15">
      <c r="C229" s="129"/>
      <c r="F229" s="49"/>
      <c r="G229" s="49"/>
    </row>
    <row r="230" spans="3:7" ht="13" x14ac:dyDescent="0.15">
      <c r="C230" s="129"/>
      <c r="F230" s="49"/>
      <c r="G230" s="49"/>
    </row>
    <row r="231" spans="3:7" ht="13" x14ac:dyDescent="0.15">
      <c r="C231" s="129"/>
      <c r="F231" s="49"/>
      <c r="G231" s="49"/>
    </row>
    <row r="232" spans="3:7" ht="13" x14ac:dyDescent="0.15">
      <c r="C232" s="129"/>
      <c r="F232" s="49"/>
      <c r="G232" s="49"/>
    </row>
    <row r="233" spans="3:7" ht="13" x14ac:dyDescent="0.15">
      <c r="C233" s="129"/>
      <c r="F233" s="49"/>
      <c r="G233" s="49"/>
    </row>
    <row r="234" spans="3:7" ht="13" x14ac:dyDescent="0.15">
      <c r="C234" s="129"/>
      <c r="F234" s="49"/>
      <c r="G234" s="49"/>
    </row>
    <row r="235" spans="3:7" ht="13" x14ac:dyDescent="0.15">
      <c r="C235" s="129"/>
      <c r="F235" s="49"/>
      <c r="G235" s="49"/>
    </row>
    <row r="236" spans="3:7" ht="13" x14ac:dyDescent="0.15">
      <c r="C236" s="129"/>
      <c r="F236" s="49"/>
      <c r="G236" s="49"/>
    </row>
    <row r="237" spans="3:7" ht="13" x14ac:dyDescent="0.15">
      <c r="C237" s="129"/>
      <c r="F237" s="49"/>
      <c r="G237" s="49"/>
    </row>
    <row r="238" spans="3:7" ht="13" x14ac:dyDescent="0.15">
      <c r="C238" s="129"/>
      <c r="F238" s="49"/>
      <c r="G238" s="49"/>
    </row>
    <row r="239" spans="3:7" ht="13" x14ac:dyDescent="0.15">
      <c r="C239" s="129"/>
      <c r="F239" s="49"/>
      <c r="G239" s="49"/>
    </row>
    <row r="240" spans="3:7" ht="13" x14ac:dyDescent="0.15">
      <c r="C240" s="129"/>
      <c r="F240" s="49"/>
      <c r="G240" s="49"/>
    </row>
    <row r="241" spans="3:7" ht="13" x14ac:dyDescent="0.15">
      <c r="C241" s="129"/>
      <c r="F241" s="49"/>
      <c r="G241" s="49"/>
    </row>
    <row r="242" spans="3:7" ht="13" x14ac:dyDescent="0.15">
      <c r="C242" s="129"/>
      <c r="F242" s="49"/>
      <c r="G242" s="49"/>
    </row>
    <row r="243" spans="3:7" ht="13" x14ac:dyDescent="0.15">
      <c r="C243" s="129"/>
      <c r="F243" s="49"/>
      <c r="G243" s="49"/>
    </row>
    <row r="244" spans="3:7" ht="13" x14ac:dyDescent="0.15">
      <c r="C244" s="129"/>
      <c r="F244" s="49"/>
      <c r="G244" s="49"/>
    </row>
    <row r="245" spans="3:7" ht="13" x14ac:dyDescent="0.15">
      <c r="C245" s="129"/>
      <c r="F245" s="49"/>
      <c r="G245" s="49"/>
    </row>
    <row r="246" spans="3:7" ht="13" x14ac:dyDescent="0.15">
      <c r="C246" s="129"/>
      <c r="F246" s="49"/>
      <c r="G246" s="49"/>
    </row>
    <row r="247" spans="3:7" ht="13" x14ac:dyDescent="0.15">
      <c r="C247" s="129"/>
      <c r="F247" s="49"/>
      <c r="G247" s="49"/>
    </row>
    <row r="248" spans="3:7" ht="13" x14ac:dyDescent="0.15">
      <c r="C248" s="129"/>
      <c r="F248" s="49"/>
      <c r="G248" s="49"/>
    </row>
    <row r="249" spans="3:7" ht="13" x14ac:dyDescent="0.15">
      <c r="C249" s="129"/>
      <c r="F249" s="49"/>
      <c r="G249" s="49"/>
    </row>
    <row r="250" spans="3:7" ht="13" x14ac:dyDescent="0.15">
      <c r="C250" s="129"/>
      <c r="F250" s="49"/>
      <c r="G250" s="49"/>
    </row>
    <row r="251" spans="3:7" ht="13" x14ac:dyDescent="0.15">
      <c r="C251" s="129"/>
      <c r="F251" s="49"/>
      <c r="G251" s="49"/>
    </row>
    <row r="252" spans="3:7" ht="13" x14ac:dyDescent="0.15">
      <c r="C252" s="129"/>
      <c r="F252" s="49"/>
      <c r="G252" s="49"/>
    </row>
    <row r="253" spans="3:7" ht="13" x14ac:dyDescent="0.15">
      <c r="C253" s="129"/>
      <c r="F253" s="49"/>
      <c r="G253" s="49"/>
    </row>
    <row r="254" spans="3:7" ht="13" x14ac:dyDescent="0.15">
      <c r="C254" s="129"/>
      <c r="F254" s="49"/>
      <c r="G254" s="49"/>
    </row>
    <row r="255" spans="3:7" ht="13" x14ac:dyDescent="0.15">
      <c r="C255" s="129"/>
      <c r="F255" s="49"/>
      <c r="G255" s="49"/>
    </row>
    <row r="256" spans="3:7" ht="13" x14ac:dyDescent="0.15">
      <c r="C256" s="129"/>
      <c r="F256" s="49"/>
      <c r="G256" s="49"/>
    </row>
    <row r="257" spans="3:7" ht="13" x14ac:dyDescent="0.15">
      <c r="C257" s="129"/>
      <c r="F257" s="49"/>
      <c r="G257" s="49"/>
    </row>
    <row r="258" spans="3:7" ht="13" x14ac:dyDescent="0.15">
      <c r="C258" s="129"/>
      <c r="F258" s="49"/>
      <c r="G258" s="49"/>
    </row>
    <row r="259" spans="3:7" ht="13" x14ac:dyDescent="0.15">
      <c r="C259" s="129"/>
      <c r="F259" s="49"/>
      <c r="G259" s="49"/>
    </row>
    <row r="260" spans="3:7" ht="13" x14ac:dyDescent="0.15">
      <c r="C260" s="129"/>
      <c r="F260" s="49"/>
      <c r="G260" s="49"/>
    </row>
    <row r="261" spans="3:7" ht="13" x14ac:dyDescent="0.15">
      <c r="C261" s="129"/>
      <c r="F261" s="49"/>
      <c r="G261" s="49"/>
    </row>
    <row r="262" spans="3:7" ht="13" x14ac:dyDescent="0.15">
      <c r="C262" s="129"/>
      <c r="F262" s="49"/>
      <c r="G262" s="49"/>
    </row>
    <row r="263" spans="3:7" ht="13" x14ac:dyDescent="0.15">
      <c r="C263" s="129"/>
      <c r="F263" s="49"/>
      <c r="G263" s="49"/>
    </row>
    <row r="264" spans="3:7" ht="13" x14ac:dyDescent="0.15">
      <c r="C264" s="129"/>
      <c r="F264" s="49"/>
      <c r="G264" s="49"/>
    </row>
    <row r="265" spans="3:7" ht="13" x14ac:dyDescent="0.15">
      <c r="C265" s="129"/>
      <c r="F265" s="49"/>
      <c r="G265" s="49"/>
    </row>
    <row r="266" spans="3:7" ht="13" x14ac:dyDescent="0.15">
      <c r="C266" s="129"/>
      <c r="F266" s="49"/>
      <c r="G266" s="49"/>
    </row>
    <row r="267" spans="3:7" ht="13" x14ac:dyDescent="0.15">
      <c r="C267" s="129"/>
      <c r="F267" s="49"/>
      <c r="G267" s="49"/>
    </row>
    <row r="268" spans="3:7" ht="13" x14ac:dyDescent="0.15">
      <c r="C268" s="129"/>
      <c r="F268" s="49"/>
      <c r="G268" s="49"/>
    </row>
    <row r="269" spans="3:7" ht="13" x14ac:dyDescent="0.15">
      <c r="C269" s="129"/>
      <c r="F269" s="49"/>
      <c r="G269" s="49"/>
    </row>
    <row r="270" spans="3:7" ht="13" x14ac:dyDescent="0.15">
      <c r="C270" s="129"/>
      <c r="F270" s="49"/>
      <c r="G270" s="49"/>
    </row>
    <row r="271" spans="3:7" ht="13" x14ac:dyDescent="0.15">
      <c r="C271" s="129"/>
      <c r="F271" s="49"/>
      <c r="G271" s="49"/>
    </row>
    <row r="272" spans="3:7" ht="13" x14ac:dyDescent="0.15">
      <c r="C272" s="129"/>
      <c r="F272" s="49"/>
      <c r="G272" s="49"/>
    </row>
    <row r="273" spans="3:7" ht="13" x14ac:dyDescent="0.15">
      <c r="C273" s="129"/>
      <c r="F273" s="49"/>
      <c r="G273" s="49"/>
    </row>
    <row r="274" spans="3:7" ht="13" x14ac:dyDescent="0.15">
      <c r="C274" s="129"/>
      <c r="F274" s="49"/>
      <c r="G274" s="49"/>
    </row>
    <row r="275" spans="3:7" ht="13" x14ac:dyDescent="0.15">
      <c r="C275" s="129"/>
      <c r="F275" s="49"/>
      <c r="G275" s="49"/>
    </row>
    <row r="276" spans="3:7" ht="13" x14ac:dyDescent="0.15">
      <c r="C276" s="129"/>
      <c r="F276" s="49"/>
      <c r="G276" s="49"/>
    </row>
    <row r="277" spans="3:7" ht="13" x14ac:dyDescent="0.15">
      <c r="C277" s="129"/>
      <c r="F277" s="49"/>
      <c r="G277" s="49"/>
    </row>
    <row r="278" spans="3:7" ht="13" x14ac:dyDescent="0.15">
      <c r="C278" s="129"/>
      <c r="F278" s="49"/>
      <c r="G278" s="49"/>
    </row>
    <row r="279" spans="3:7" ht="13" x14ac:dyDescent="0.15">
      <c r="C279" s="129"/>
      <c r="F279" s="49"/>
      <c r="G279" s="49"/>
    </row>
    <row r="280" spans="3:7" ht="13" x14ac:dyDescent="0.15">
      <c r="C280" s="129"/>
      <c r="F280" s="49"/>
      <c r="G280" s="49"/>
    </row>
    <row r="281" spans="3:7" ht="13" x14ac:dyDescent="0.15">
      <c r="C281" s="129"/>
      <c r="F281" s="49"/>
      <c r="G281" s="49"/>
    </row>
    <row r="282" spans="3:7" ht="13" x14ac:dyDescent="0.15">
      <c r="C282" s="129"/>
      <c r="F282" s="49"/>
      <c r="G282" s="49"/>
    </row>
    <row r="283" spans="3:7" ht="13" x14ac:dyDescent="0.15">
      <c r="C283" s="129"/>
      <c r="F283" s="49"/>
      <c r="G283" s="49"/>
    </row>
    <row r="284" spans="3:7" ht="13" x14ac:dyDescent="0.15">
      <c r="C284" s="129"/>
      <c r="F284" s="49"/>
      <c r="G284" s="49"/>
    </row>
    <row r="285" spans="3:7" ht="13" x14ac:dyDescent="0.15">
      <c r="C285" s="129"/>
      <c r="F285" s="49"/>
      <c r="G285" s="49"/>
    </row>
    <row r="286" spans="3:7" ht="13" x14ac:dyDescent="0.15">
      <c r="C286" s="129"/>
      <c r="F286" s="49"/>
      <c r="G286" s="49"/>
    </row>
    <row r="287" spans="3:7" ht="13" x14ac:dyDescent="0.15">
      <c r="C287" s="129"/>
      <c r="F287" s="49"/>
      <c r="G287" s="49"/>
    </row>
    <row r="288" spans="3:7" ht="13" x14ac:dyDescent="0.15">
      <c r="C288" s="129"/>
      <c r="F288" s="49"/>
      <c r="G288" s="49"/>
    </row>
    <row r="289" spans="3:7" ht="13" x14ac:dyDescent="0.15">
      <c r="C289" s="129"/>
      <c r="F289" s="49"/>
      <c r="G289" s="49"/>
    </row>
    <row r="290" spans="3:7" ht="13" x14ac:dyDescent="0.15">
      <c r="C290" s="129"/>
      <c r="F290" s="49"/>
      <c r="G290" s="49"/>
    </row>
    <row r="291" spans="3:7" ht="13" x14ac:dyDescent="0.15">
      <c r="C291" s="129"/>
      <c r="F291" s="49"/>
      <c r="G291" s="49"/>
    </row>
    <row r="292" spans="3:7" ht="13" x14ac:dyDescent="0.15">
      <c r="C292" s="129"/>
      <c r="F292" s="49"/>
      <c r="G292" s="49"/>
    </row>
    <row r="293" spans="3:7" ht="13" x14ac:dyDescent="0.15">
      <c r="C293" s="129"/>
      <c r="F293" s="49"/>
      <c r="G293" s="49"/>
    </row>
    <row r="294" spans="3:7" ht="13" x14ac:dyDescent="0.15">
      <c r="C294" s="129"/>
      <c r="F294" s="49"/>
      <c r="G294" s="49"/>
    </row>
    <row r="295" spans="3:7" ht="13" x14ac:dyDescent="0.15">
      <c r="C295" s="129"/>
      <c r="F295" s="49"/>
      <c r="G295" s="49"/>
    </row>
    <row r="296" spans="3:7" ht="13" x14ac:dyDescent="0.15">
      <c r="C296" s="129"/>
      <c r="F296" s="49"/>
      <c r="G296" s="49"/>
    </row>
    <row r="297" spans="3:7" ht="13" x14ac:dyDescent="0.15">
      <c r="C297" s="129"/>
      <c r="F297" s="49"/>
      <c r="G297" s="49"/>
    </row>
    <row r="298" spans="3:7" ht="13" x14ac:dyDescent="0.15">
      <c r="C298" s="129"/>
      <c r="F298" s="49"/>
      <c r="G298" s="49"/>
    </row>
    <row r="299" spans="3:7" ht="13" x14ac:dyDescent="0.15">
      <c r="C299" s="129"/>
      <c r="F299" s="49"/>
      <c r="G299" s="49"/>
    </row>
    <row r="300" spans="3:7" ht="13" x14ac:dyDescent="0.15">
      <c r="C300" s="129"/>
      <c r="F300" s="49"/>
      <c r="G300" s="49"/>
    </row>
    <row r="301" spans="3:7" ht="13" x14ac:dyDescent="0.15">
      <c r="C301" s="129"/>
      <c r="F301" s="49"/>
      <c r="G301" s="49"/>
    </row>
    <row r="302" spans="3:7" ht="13" x14ac:dyDescent="0.15">
      <c r="C302" s="129"/>
      <c r="F302" s="49"/>
      <c r="G302" s="49"/>
    </row>
    <row r="303" spans="3:7" ht="13" x14ac:dyDescent="0.15">
      <c r="C303" s="129"/>
      <c r="F303" s="49"/>
      <c r="G303" s="49"/>
    </row>
    <row r="304" spans="3:7" ht="13" x14ac:dyDescent="0.15">
      <c r="C304" s="129"/>
      <c r="F304" s="49"/>
      <c r="G304" s="49"/>
    </row>
    <row r="305" spans="3:7" ht="13" x14ac:dyDescent="0.15">
      <c r="C305" s="129"/>
      <c r="F305" s="49"/>
      <c r="G305" s="49"/>
    </row>
    <row r="306" spans="3:7" ht="13" x14ac:dyDescent="0.15">
      <c r="C306" s="129"/>
      <c r="F306" s="49"/>
      <c r="G306" s="49"/>
    </row>
    <row r="307" spans="3:7" ht="13" x14ac:dyDescent="0.15">
      <c r="C307" s="129"/>
      <c r="F307" s="49"/>
      <c r="G307" s="49"/>
    </row>
    <row r="308" spans="3:7" ht="13" x14ac:dyDescent="0.15">
      <c r="C308" s="129"/>
      <c r="F308" s="49"/>
      <c r="G308" s="49"/>
    </row>
    <row r="309" spans="3:7" ht="13" x14ac:dyDescent="0.15">
      <c r="C309" s="129"/>
      <c r="F309" s="49"/>
      <c r="G309" s="49"/>
    </row>
    <row r="310" spans="3:7" ht="13" x14ac:dyDescent="0.15">
      <c r="C310" s="129"/>
      <c r="F310" s="49"/>
      <c r="G310" s="49"/>
    </row>
    <row r="311" spans="3:7" ht="13" x14ac:dyDescent="0.15">
      <c r="C311" s="129"/>
      <c r="F311" s="49"/>
      <c r="G311" s="49"/>
    </row>
    <row r="312" spans="3:7" ht="13" x14ac:dyDescent="0.15">
      <c r="C312" s="129"/>
      <c r="F312" s="49"/>
      <c r="G312" s="49"/>
    </row>
    <row r="313" spans="3:7" ht="13" x14ac:dyDescent="0.15">
      <c r="C313" s="129"/>
      <c r="F313" s="49"/>
      <c r="G313" s="49"/>
    </row>
    <row r="314" spans="3:7" ht="13" x14ac:dyDescent="0.15">
      <c r="C314" s="129"/>
      <c r="F314" s="49"/>
      <c r="G314" s="49"/>
    </row>
    <row r="315" spans="3:7" ht="13" x14ac:dyDescent="0.15">
      <c r="C315" s="129"/>
      <c r="F315" s="49"/>
      <c r="G315" s="49"/>
    </row>
    <row r="316" spans="3:7" ht="13" x14ac:dyDescent="0.15">
      <c r="C316" s="129"/>
      <c r="F316" s="49"/>
      <c r="G316" s="49"/>
    </row>
    <row r="317" spans="3:7" ht="13" x14ac:dyDescent="0.15">
      <c r="C317" s="129"/>
      <c r="F317" s="49"/>
      <c r="G317" s="49"/>
    </row>
    <row r="318" spans="3:7" ht="13" x14ac:dyDescent="0.15">
      <c r="C318" s="129"/>
      <c r="F318" s="49"/>
      <c r="G318" s="49"/>
    </row>
    <row r="319" spans="3:7" ht="13" x14ac:dyDescent="0.15">
      <c r="C319" s="129"/>
      <c r="F319" s="49"/>
      <c r="G319" s="49"/>
    </row>
    <row r="320" spans="3:7" ht="13" x14ac:dyDescent="0.15">
      <c r="C320" s="129"/>
      <c r="F320" s="49"/>
      <c r="G320" s="49"/>
    </row>
    <row r="321" spans="3:7" ht="13" x14ac:dyDescent="0.15">
      <c r="C321" s="129"/>
      <c r="F321" s="49"/>
      <c r="G321" s="49"/>
    </row>
    <row r="322" spans="3:7" ht="13" x14ac:dyDescent="0.15">
      <c r="C322" s="129"/>
      <c r="F322" s="49"/>
      <c r="G322" s="49"/>
    </row>
    <row r="323" spans="3:7" ht="13" x14ac:dyDescent="0.15">
      <c r="C323" s="129"/>
      <c r="F323" s="49"/>
      <c r="G323" s="49"/>
    </row>
    <row r="324" spans="3:7" ht="13" x14ac:dyDescent="0.15">
      <c r="C324" s="129"/>
      <c r="F324" s="49"/>
      <c r="G324" s="49"/>
    </row>
    <row r="325" spans="3:7" ht="13" x14ac:dyDescent="0.15">
      <c r="C325" s="129"/>
      <c r="F325" s="49"/>
      <c r="G325" s="49"/>
    </row>
    <row r="326" spans="3:7" ht="13" x14ac:dyDescent="0.15">
      <c r="C326" s="129"/>
      <c r="F326" s="49"/>
      <c r="G326" s="49"/>
    </row>
    <row r="327" spans="3:7" ht="13" x14ac:dyDescent="0.15">
      <c r="C327" s="129"/>
      <c r="F327" s="49"/>
      <c r="G327" s="49"/>
    </row>
    <row r="328" spans="3:7" ht="13" x14ac:dyDescent="0.15">
      <c r="C328" s="129"/>
      <c r="F328" s="49"/>
      <c r="G328" s="49"/>
    </row>
    <row r="329" spans="3:7" ht="13" x14ac:dyDescent="0.15">
      <c r="C329" s="129"/>
      <c r="F329" s="49"/>
      <c r="G329" s="49"/>
    </row>
    <row r="330" spans="3:7" ht="13" x14ac:dyDescent="0.15">
      <c r="C330" s="129"/>
      <c r="F330" s="49"/>
      <c r="G330" s="49"/>
    </row>
    <row r="331" spans="3:7" ht="13" x14ac:dyDescent="0.15">
      <c r="C331" s="129"/>
      <c r="F331" s="49"/>
      <c r="G331" s="49"/>
    </row>
    <row r="332" spans="3:7" ht="13" x14ac:dyDescent="0.15">
      <c r="C332" s="129"/>
      <c r="F332" s="49"/>
      <c r="G332" s="49"/>
    </row>
    <row r="333" spans="3:7" ht="13" x14ac:dyDescent="0.15">
      <c r="C333" s="129"/>
      <c r="F333" s="49"/>
      <c r="G333" s="49"/>
    </row>
    <row r="334" spans="3:7" ht="13" x14ac:dyDescent="0.15">
      <c r="C334" s="129"/>
      <c r="F334" s="49"/>
      <c r="G334" s="49"/>
    </row>
    <row r="335" spans="3:7" ht="13" x14ac:dyDescent="0.15">
      <c r="C335" s="129"/>
      <c r="F335" s="49"/>
      <c r="G335" s="49"/>
    </row>
    <row r="336" spans="3:7" ht="13" x14ac:dyDescent="0.15">
      <c r="C336" s="129"/>
      <c r="F336" s="49"/>
      <c r="G336" s="49"/>
    </row>
    <row r="337" spans="3:7" ht="13" x14ac:dyDescent="0.15">
      <c r="C337" s="129"/>
      <c r="F337" s="49"/>
      <c r="G337" s="49"/>
    </row>
    <row r="338" spans="3:7" ht="13" x14ac:dyDescent="0.15">
      <c r="C338" s="129"/>
      <c r="F338" s="49"/>
      <c r="G338" s="49"/>
    </row>
    <row r="339" spans="3:7" ht="13" x14ac:dyDescent="0.15">
      <c r="C339" s="129"/>
      <c r="F339" s="49"/>
      <c r="G339" s="49"/>
    </row>
    <row r="340" spans="3:7" ht="13" x14ac:dyDescent="0.15">
      <c r="C340" s="129"/>
      <c r="F340" s="49"/>
      <c r="G340" s="49"/>
    </row>
    <row r="341" spans="3:7" ht="13" x14ac:dyDescent="0.15">
      <c r="C341" s="129"/>
      <c r="F341" s="49"/>
      <c r="G341" s="49"/>
    </row>
    <row r="342" spans="3:7" ht="13" x14ac:dyDescent="0.15">
      <c r="C342" s="129"/>
      <c r="F342" s="49"/>
      <c r="G342" s="49"/>
    </row>
    <row r="343" spans="3:7" ht="13" x14ac:dyDescent="0.15">
      <c r="C343" s="129"/>
      <c r="F343" s="49"/>
      <c r="G343" s="49"/>
    </row>
    <row r="344" spans="3:7" ht="13" x14ac:dyDescent="0.15">
      <c r="C344" s="129"/>
      <c r="F344" s="49"/>
      <c r="G344" s="49"/>
    </row>
    <row r="345" spans="3:7" ht="13" x14ac:dyDescent="0.15">
      <c r="C345" s="129"/>
      <c r="F345" s="49"/>
      <c r="G345" s="49"/>
    </row>
    <row r="346" spans="3:7" ht="13" x14ac:dyDescent="0.15">
      <c r="C346" s="129"/>
      <c r="F346" s="49"/>
      <c r="G346" s="49"/>
    </row>
    <row r="347" spans="3:7" ht="13" x14ac:dyDescent="0.15">
      <c r="C347" s="129"/>
      <c r="F347" s="49"/>
      <c r="G347" s="49"/>
    </row>
    <row r="348" spans="3:7" ht="13" x14ac:dyDescent="0.15">
      <c r="C348" s="129"/>
      <c r="F348" s="49"/>
      <c r="G348" s="49"/>
    </row>
    <row r="349" spans="3:7" ht="13" x14ac:dyDescent="0.15">
      <c r="C349" s="129"/>
      <c r="F349" s="49"/>
      <c r="G349" s="49"/>
    </row>
    <row r="350" spans="3:7" ht="13" x14ac:dyDescent="0.15">
      <c r="C350" s="129"/>
      <c r="F350" s="49"/>
      <c r="G350" s="49"/>
    </row>
    <row r="351" spans="3:7" ht="13" x14ac:dyDescent="0.15">
      <c r="C351" s="129"/>
      <c r="F351" s="49"/>
      <c r="G351" s="49"/>
    </row>
    <row r="352" spans="3:7" ht="13" x14ac:dyDescent="0.15">
      <c r="C352" s="129"/>
      <c r="F352" s="49"/>
      <c r="G352" s="49"/>
    </row>
    <row r="353" spans="3:7" ht="13" x14ac:dyDescent="0.15">
      <c r="C353" s="129"/>
      <c r="F353" s="49"/>
      <c r="G353" s="49"/>
    </row>
    <row r="354" spans="3:7" ht="13" x14ac:dyDescent="0.15">
      <c r="C354" s="129"/>
      <c r="F354" s="49"/>
      <c r="G354" s="49"/>
    </row>
    <row r="355" spans="3:7" ht="13" x14ac:dyDescent="0.15">
      <c r="C355" s="129"/>
      <c r="F355" s="49"/>
      <c r="G355" s="49"/>
    </row>
    <row r="356" spans="3:7" ht="13" x14ac:dyDescent="0.15">
      <c r="C356" s="129"/>
      <c r="F356" s="49"/>
      <c r="G356" s="49"/>
    </row>
    <row r="357" spans="3:7" ht="13" x14ac:dyDescent="0.15">
      <c r="C357" s="129"/>
      <c r="F357" s="49"/>
      <c r="G357" s="49"/>
    </row>
    <row r="358" spans="3:7" ht="13" x14ac:dyDescent="0.15">
      <c r="C358" s="129"/>
      <c r="F358" s="49"/>
      <c r="G358" s="49"/>
    </row>
    <row r="359" spans="3:7" ht="13" x14ac:dyDescent="0.15">
      <c r="C359" s="129"/>
      <c r="F359" s="49"/>
      <c r="G359" s="49"/>
    </row>
    <row r="360" spans="3:7" ht="13" x14ac:dyDescent="0.15">
      <c r="C360" s="129"/>
      <c r="F360" s="49"/>
      <c r="G360" s="49"/>
    </row>
    <row r="361" spans="3:7" ht="13" x14ac:dyDescent="0.15">
      <c r="C361" s="129"/>
      <c r="F361" s="49"/>
      <c r="G361" s="49"/>
    </row>
    <row r="362" spans="3:7" ht="13" x14ac:dyDescent="0.15">
      <c r="C362" s="129"/>
      <c r="F362" s="49"/>
      <c r="G362" s="49"/>
    </row>
    <row r="363" spans="3:7" ht="13" x14ac:dyDescent="0.15">
      <c r="C363" s="129"/>
      <c r="F363" s="49"/>
      <c r="G363" s="49"/>
    </row>
    <row r="364" spans="3:7" ht="13" x14ac:dyDescent="0.15">
      <c r="C364" s="129"/>
      <c r="F364" s="49"/>
      <c r="G364" s="49"/>
    </row>
    <row r="365" spans="3:7" ht="13" x14ac:dyDescent="0.15">
      <c r="C365" s="129"/>
      <c r="F365" s="49"/>
      <c r="G365" s="49"/>
    </row>
    <row r="366" spans="3:7" ht="13" x14ac:dyDescent="0.15">
      <c r="C366" s="129"/>
      <c r="F366" s="49"/>
      <c r="G366" s="49"/>
    </row>
    <row r="367" spans="3:7" ht="13" x14ac:dyDescent="0.15">
      <c r="C367" s="129"/>
      <c r="F367" s="49"/>
      <c r="G367" s="49"/>
    </row>
    <row r="368" spans="3:7" ht="13" x14ac:dyDescent="0.15">
      <c r="C368" s="129"/>
      <c r="F368" s="49"/>
      <c r="G368" s="49"/>
    </row>
    <row r="369" spans="3:7" ht="13" x14ac:dyDescent="0.15">
      <c r="C369" s="129"/>
      <c r="F369" s="49"/>
      <c r="G369" s="49"/>
    </row>
    <row r="370" spans="3:7" ht="13" x14ac:dyDescent="0.15">
      <c r="C370" s="129"/>
      <c r="F370" s="49"/>
      <c r="G370" s="49"/>
    </row>
    <row r="371" spans="3:7" ht="13" x14ac:dyDescent="0.15">
      <c r="C371" s="129"/>
      <c r="F371" s="49"/>
      <c r="G371" s="49"/>
    </row>
    <row r="372" spans="3:7" ht="13" x14ac:dyDescent="0.15">
      <c r="C372" s="129"/>
      <c r="F372" s="49"/>
      <c r="G372" s="49"/>
    </row>
    <row r="373" spans="3:7" ht="13" x14ac:dyDescent="0.15">
      <c r="C373" s="129"/>
      <c r="F373" s="49"/>
      <c r="G373" s="49"/>
    </row>
    <row r="374" spans="3:7" ht="13" x14ac:dyDescent="0.15">
      <c r="C374" s="129"/>
      <c r="F374" s="49"/>
      <c r="G374" s="49"/>
    </row>
    <row r="375" spans="3:7" ht="13" x14ac:dyDescent="0.15">
      <c r="C375" s="129"/>
      <c r="F375" s="49"/>
      <c r="G375" s="49"/>
    </row>
    <row r="376" spans="3:7" ht="13" x14ac:dyDescent="0.15">
      <c r="C376" s="129"/>
      <c r="F376" s="49"/>
      <c r="G376" s="49"/>
    </row>
    <row r="377" spans="3:7" ht="13" x14ac:dyDescent="0.15">
      <c r="C377" s="129"/>
      <c r="F377" s="49"/>
      <c r="G377" s="49"/>
    </row>
    <row r="378" spans="3:7" ht="13" x14ac:dyDescent="0.15">
      <c r="C378" s="129"/>
      <c r="F378" s="49"/>
      <c r="G378" s="49"/>
    </row>
    <row r="379" spans="3:7" ht="13" x14ac:dyDescent="0.15">
      <c r="C379" s="129"/>
      <c r="F379" s="49"/>
      <c r="G379" s="49"/>
    </row>
    <row r="380" spans="3:7" ht="13" x14ac:dyDescent="0.15">
      <c r="C380" s="129"/>
      <c r="F380" s="49"/>
      <c r="G380" s="49"/>
    </row>
    <row r="381" spans="3:7" ht="13" x14ac:dyDescent="0.15">
      <c r="C381" s="129"/>
      <c r="F381" s="49"/>
      <c r="G381" s="49"/>
    </row>
    <row r="382" spans="3:7" ht="13" x14ac:dyDescent="0.15">
      <c r="C382" s="129"/>
      <c r="F382" s="49"/>
      <c r="G382" s="49"/>
    </row>
    <row r="383" spans="3:7" ht="13" x14ac:dyDescent="0.15">
      <c r="C383" s="129"/>
      <c r="F383" s="49"/>
      <c r="G383" s="49"/>
    </row>
    <row r="384" spans="3:7" ht="13" x14ac:dyDescent="0.15">
      <c r="C384" s="129"/>
      <c r="F384" s="49"/>
      <c r="G384" s="49"/>
    </row>
    <row r="385" spans="3:7" ht="13" x14ac:dyDescent="0.15">
      <c r="C385" s="129"/>
      <c r="F385" s="49"/>
      <c r="G385" s="49"/>
    </row>
    <row r="386" spans="3:7" ht="13" x14ac:dyDescent="0.15">
      <c r="C386" s="129"/>
      <c r="F386" s="49"/>
      <c r="G386" s="49"/>
    </row>
    <row r="387" spans="3:7" ht="13" x14ac:dyDescent="0.15">
      <c r="C387" s="129"/>
      <c r="F387" s="49"/>
      <c r="G387" s="49"/>
    </row>
    <row r="388" spans="3:7" ht="13" x14ac:dyDescent="0.15">
      <c r="C388" s="129"/>
      <c r="F388" s="49"/>
      <c r="G388" s="49"/>
    </row>
    <row r="389" spans="3:7" ht="13" x14ac:dyDescent="0.15">
      <c r="C389" s="129"/>
      <c r="F389" s="49"/>
      <c r="G389" s="49"/>
    </row>
    <row r="390" spans="3:7" ht="13" x14ac:dyDescent="0.15">
      <c r="C390" s="129"/>
      <c r="F390" s="49"/>
      <c r="G390" s="49"/>
    </row>
    <row r="391" spans="3:7" ht="13" x14ac:dyDescent="0.15">
      <c r="C391" s="129"/>
      <c r="F391" s="49"/>
      <c r="G391" s="49"/>
    </row>
    <row r="392" spans="3:7" ht="13" x14ac:dyDescent="0.15">
      <c r="C392" s="129"/>
      <c r="F392" s="49"/>
      <c r="G392" s="49"/>
    </row>
    <row r="393" spans="3:7" ht="13" x14ac:dyDescent="0.15">
      <c r="C393" s="129"/>
      <c r="F393" s="49"/>
      <c r="G393" s="49"/>
    </row>
    <row r="394" spans="3:7" ht="13" x14ac:dyDescent="0.15">
      <c r="C394" s="129"/>
      <c r="F394" s="49"/>
      <c r="G394" s="49"/>
    </row>
    <row r="395" spans="3:7" ht="13" x14ac:dyDescent="0.15">
      <c r="C395" s="129"/>
      <c r="F395" s="49"/>
      <c r="G395" s="49"/>
    </row>
    <row r="396" spans="3:7" ht="13" x14ac:dyDescent="0.15">
      <c r="C396" s="129"/>
      <c r="F396" s="49"/>
      <c r="G396" s="49"/>
    </row>
    <row r="397" spans="3:7" ht="13" x14ac:dyDescent="0.15">
      <c r="C397" s="129"/>
      <c r="F397" s="49"/>
      <c r="G397" s="49"/>
    </row>
    <row r="398" spans="3:7" ht="13" x14ac:dyDescent="0.15">
      <c r="C398" s="129"/>
      <c r="F398" s="49"/>
      <c r="G398" s="49"/>
    </row>
    <row r="399" spans="3:7" ht="13" x14ac:dyDescent="0.15">
      <c r="C399" s="129"/>
      <c r="F399" s="49"/>
      <c r="G399" s="49"/>
    </row>
    <row r="400" spans="3:7" ht="13" x14ac:dyDescent="0.15">
      <c r="C400" s="129"/>
      <c r="F400" s="49"/>
      <c r="G400" s="49"/>
    </row>
    <row r="401" spans="3:7" ht="13" x14ac:dyDescent="0.15">
      <c r="C401" s="129"/>
      <c r="F401" s="49"/>
      <c r="G401" s="49"/>
    </row>
    <row r="402" spans="3:7" ht="13" x14ac:dyDescent="0.15">
      <c r="C402" s="129"/>
      <c r="F402" s="49"/>
      <c r="G402" s="49"/>
    </row>
    <row r="403" spans="3:7" ht="13" x14ac:dyDescent="0.15">
      <c r="C403" s="129"/>
      <c r="F403" s="49"/>
      <c r="G403" s="49"/>
    </row>
    <row r="404" spans="3:7" ht="13" x14ac:dyDescent="0.15">
      <c r="C404" s="129"/>
      <c r="F404" s="49"/>
      <c r="G404" s="49"/>
    </row>
    <row r="405" spans="3:7" ht="13" x14ac:dyDescent="0.15">
      <c r="C405" s="129"/>
      <c r="F405" s="49"/>
      <c r="G405" s="49"/>
    </row>
    <row r="406" spans="3:7" ht="13" x14ac:dyDescent="0.15">
      <c r="C406" s="129"/>
      <c r="F406" s="49"/>
      <c r="G406" s="49"/>
    </row>
    <row r="407" spans="3:7" ht="13" x14ac:dyDescent="0.15">
      <c r="C407" s="129"/>
      <c r="F407" s="49"/>
      <c r="G407" s="49"/>
    </row>
    <row r="408" spans="3:7" ht="13" x14ac:dyDescent="0.15">
      <c r="C408" s="129"/>
      <c r="F408" s="49"/>
      <c r="G408" s="49"/>
    </row>
    <row r="409" spans="3:7" ht="13" x14ac:dyDescent="0.15">
      <c r="C409" s="129"/>
      <c r="F409" s="49"/>
      <c r="G409" s="49"/>
    </row>
    <row r="410" spans="3:7" ht="13" x14ac:dyDescent="0.15">
      <c r="C410" s="129"/>
      <c r="F410" s="49"/>
      <c r="G410" s="49"/>
    </row>
    <row r="411" spans="3:7" ht="13" x14ac:dyDescent="0.15">
      <c r="C411" s="129"/>
      <c r="F411" s="49"/>
      <c r="G411" s="49"/>
    </row>
    <row r="412" spans="3:7" ht="13" x14ac:dyDescent="0.15">
      <c r="C412" s="129"/>
      <c r="F412" s="49"/>
      <c r="G412" s="49"/>
    </row>
    <row r="413" spans="3:7" ht="13" x14ac:dyDescent="0.15">
      <c r="C413" s="129"/>
      <c r="F413" s="49"/>
      <c r="G413" s="49"/>
    </row>
    <row r="414" spans="3:7" ht="13" x14ac:dyDescent="0.15">
      <c r="C414" s="129"/>
      <c r="F414" s="49"/>
      <c r="G414" s="49"/>
    </row>
    <row r="415" spans="3:7" ht="13" x14ac:dyDescent="0.15">
      <c r="C415" s="129"/>
      <c r="F415" s="49"/>
      <c r="G415" s="49"/>
    </row>
    <row r="416" spans="3:7" ht="13" x14ac:dyDescent="0.15">
      <c r="C416" s="129"/>
      <c r="F416" s="49"/>
      <c r="G416" s="49"/>
    </row>
    <row r="417" spans="3:7" ht="13" x14ac:dyDescent="0.15">
      <c r="C417" s="129"/>
      <c r="F417" s="49"/>
      <c r="G417" s="49"/>
    </row>
    <row r="418" spans="3:7" ht="13" x14ac:dyDescent="0.15">
      <c r="C418" s="129"/>
      <c r="F418" s="49"/>
      <c r="G418" s="49"/>
    </row>
    <row r="419" spans="3:7" ht="13" x14ac:dyDescent="0.15">
      <c r="C419" s="129"/>
      <c r="F419" s="49"/>
      <c r="G419" s="49"/>
    </row>
    <row r="420" spans="3:7" ht="13" x14ac:dyDescent="0.15">
      <c r="C420" s="129"/>
      <c r="F420" s="49"/>
      <c r="G420" s="49"/>
    </row>
    <row r="421" spans="3:7" ht="13" x14ac:dyDescent="0.15">
      <c r="C421" s="129"/>
      <c r="F421" s="49"/>
      <c r="G421" s="49"/>
    </row>
    <row r="422" spans="3:7" ht="13" x14ac:dyDescent="0.15">
      <c r="C422" s="129"/>
      <c r="F422" s="49"/>
      <c r="G422" s="49"/>
    </row>
    <row r="423" spans="3:7" ht="13" x14ac:dyDescent="0.15">
      <c r="C423" s="129"/>
      <c r="F423" s="49"/>
      <c r="G423" s="49"/>
    </row>
    <row r="424" spans="3:7" ht="13" x14ac:dyDescent="0.15">
      <c r="C424" s="129"/>
      <c r="F424" s="49"/>
      <c r="G424" s="49"/>
    </row>
    <row r="425" spans="3:7" ht="13" x14ac:dyDescent="0.15">
      <c r="C425" s="129"/>
      <c r="F425" s="49"/>
      <c r="G425" s="49"/>
    </row>
    <row r="426" spans="3:7" ht="13" x14ac:dyDescent="0.15">
      <c r="C426" s="129"/>
      <c r="F426" s="49"/>
      <c r="G426" s="49"/>
    </row>
    <row r="427" spans="3:7" ht="13" x14ac:dyDescent="0.15">
      <c r="C427" s="129"/>
      <c r="F427" s="49"/>
      <c r="G427" s="49"/>
    </row>
    <row r="428" spans="3:7" ht="13" x14ac:dyDescent="0.15">
      <c r="C428" s="129"/>
      <c r="F428" s="49"/>
      <c r="G428" s="49"/>
    </row>
    <row r="429" spans="3:7" ht="13" x14ac:dyDescent="0.15">
      <c r="C429" s="129"/>
      <c r="F429" s="49"/>
      <c r="G429" s="49"/>
    </row>
    <row r="430" spans="3:7" ht="13" x14ac:dyDescent="0.15">
      <c r="C430" s="129"/>
      <c r="F430" s="49"/>
      <c r="G430" s="49"/>
    </row>
    <row r="431" spans="3:7" ht="13" x14ac:dyDescent="0.15">
      <c r="C431" s="129"/>
      <c r="F431" s="49"/>
      <c r="G431" s="49"/>
    </row>
    <row r="432" spans="3:7" ht="13" x14ac:dyDescent="0.15">
      <c r="C432" s="129"/>
      <c r="F432" s="49"/>
      <c r="G432" s="49"/>
    </row>
    <row r="433" spans="3:7" ht="13" x14ac:dyDescent="0.15">
      <c r="C433" s="129"/>
      <c r="F433" s="49"/>
      <c r="G433" s="49"/>
    </row>
    <row r="434" spans="3:7" ht="13" x14ac:dyDescent="0.15">
      <c r="C434" s="129"/>
      <c r="F434" s="49"/>
      <c r="G434" s="49"/>
    </row>
    <row r="435" spans="3:7" ht="13" x14ac:dyDescent="0.15">
      <c r="C435" s="129"/>
      <c r="F435" s="49"/>
      <c r="G435" s="49"/>
    </row>
    <row r="436" spans="3:7" ht="13" x14ac:dyDescent="0.15">
      <c r="C436" s="129"/>
      <c r="F436" s="49"/>
      <c r="G436" s="49"/>
    </row>
    <row r="437" spans="3:7" ht="13" x14ac:dyDescent="0.15">
      <c r="C437" s="129"/>
      <c r="F437" s="49"/>
      <c r="G437" s="49"/>
    </row>
    <row r="438" spans="3:7" ht="13" x14ac:dyDescent="0.15">
      <c r="C438" s="129"/>
      <c r="F438" s="49"/>
      <c r="G438" s="49"/>
    </row>
    <row r="439" spans="3:7" ht="13" x14ac:dyDescent="0.15">
      <c r="C439" s="129"/>
      <c r="F439" s="49"/>
      <c r="G439" s="49"/>
    </row>
    <row r="440" spans="3:7" ht="13" x14ac:dyDescent="0.15">
      <c r="C440" s="129"/>
      <c r="F440" s="49"/>
      <c r="G440" s="49"/>
    </row>
    <row r="441" spans="3:7" ht="13" x14ac:dyDescent="0.15">
      <c r="C441" s="129"/>
      <c r="F441" s="49"/>
      <c r="G441" s="49"/>
    </row>
    <row r="442" spans="3:7" ht="13" x14ac:dyDescent="0.15">
      <c r="C442" s="129"/>
      <c r="F442" s="49"/>
      <c r="G442" s="49"/>
    </row>
    <row r="443" spans="3:7" ht="13" x14ac:dyDescent="0.15">
      <c r="C443" s="129"/>
      <c r="F443" s="49"/>
      <c r="G443" s="49"/>
    </row>
    <row r="444" spans="3:7" ht="13" x14ac:dyDescent="0.15">
      <c r="C444" s="129"/>
      <c r="F444" s="49"/>
      <c r="G444" s="49"/>
    </row>
    <row r="445" spans="3:7" ht="13" x14ac:dyDescent="0.15">
      <c r="C445" s="129"/>
      <c r="F445" s="49"/>
      <c r="G445" s="49"/>
    </row>
    <row r="446" spans="3:7" ht="13" x14ac:dyDescent="0.15">
      <c r="C446" s="129"/>
      <c r="F446" s="49"/>
      <c r="G446" s="49"/>
    </row>
    <row r="447" spans="3:7" ht="13" x14ac:dyDescent="0.15">
      <c r="C447" s="129"/>
      <c r="F447" s="49"/>
      <c r="G447" s="49"/>
    </row>
    <row r="448" spans="3:7" ht="13" x14ac:dyDescent="0.15">
      <c r="C448" s="129"/>
      <c r="F448" s="49"/>
      <c r="G448" s="49"/>
    </row>
    <row r="449" spans="3:7" ht="13" x14ac:dyDescent="0.15">
      <c r="C449" s="129"/>
      <c r="F449" s="49"/>
      <c r="G449" s="49"/>
    </row>
    <row r="450" spans="3:7" ht="13" x14ac:dyDescent="0.15">
      <c r="C450" s="129"/>
      <c r="F450" s="49"/>
      <c r="G450" s="49"/>
    </row>
    <row r="451" spans="3:7" ht="13" x14ac:dyDescent="0.15">
      <c r="C451" s="129"/>
      <c r="F451" s="49"/>
      <c r="G451" s="49"/>
    </row>
    <row r="452" spans="3:7" ht="13" x14ac:dyDescent="0.15">
      <c r="C452" s="129"/>
      <c r="F452" s="49"/>
      <c r="G452" s="49"/>
    </row>
    <row r="453" spans="3:7" ht="13" x14ac:dyDescent="0.15">
      <c r="C453" s="129"/>
      <c r="F453" s="49"/>
      <c r="G453" s="49"/>
    </row>
    <row r="454" spans="3:7" ht="13" x14ac:dyDescent="0.15">
      <c r="C454" s="129"/>
      <c r="F454" s="49"/>
      <c r="G454" s="49"/>
    </row>
    <row r="455" spans="3:7" ht="13" x14ac:dyDescent="0.15">
      <c r="C455" s="129"/>
      <c r="F455" s="49"/>
      <c r="G455" s="49"/>
    </row>
    <row r="456" spans="3:7" ht="13" x14ac:dyDescent="0.15">
      <c r="C456" s="129"/>
      <c r="F456" s="49"/>
      <c r="G456" s="49"/>
    </row>
    <row r="457" spans="3:7" ht="13" x14ac:dyDescent="0.15">
      <c r="C457" s="129"/>
      <c r="F457" s="49"/>
      <c r="G457" s="49"/>
    </row>
    <row r="458" spans="3:7" ht="13" x14ac:dyDescent="0.15">
      <c r="C458" s="129"/>
      <c r="F458" s="49"/>
      <c r="G458" s="49"/>
    </row>
    <row r="459" spans="3:7" ht="13" x14ac:dyDescent="0.15">
      <c r="C459" s="129"/>
      <c r="F459" s="49"/>
      <c r="G459" s="49"/>
    </row>
    <row r="460" spans="3:7" ht="13" x14ac:dyDescent="0.15">
      <c r="C460" s="129"/>
      <c r="F460" s="49"/>
      <c r="G460" s="49"/>
    </row>
    <row r="461" spans="3:7" ht="13" x14ac:dyDescent="0.15">
      <c r="C461" s="129"/>
      <c r="F461" s="49"/>
      <c r="G461" s="49"/>
    </row>
    <row r="462" spans="3:7" ht="13" x14ac:dyDescent="0.15">
      <c r="C462" s="129"/>
      <c r="F462" s="49"/>
      <c r="G462" s="49"/>
    </row>
    <row r="463" spans="3:7" ht="13" x14ac:dyDescent="0.15">
      <c r="C463" s="129"/>
      <c r="F463" s="49"/>
      <c r="G463" s="49"/>
    </row>
    <row r="464" spans="3:7" ht="13" x14ac:dyDescent="0.15">
      <c r="C464" s="129"/>
      <c r="F464" s="49"/>
      <c r="G464" s="49"/>
    </row>
    <row r="465" spans="3:7" ht="13" x14ac:dyDescent="0.15">
      <c r="C465" s="129"/>
      <c r="F465" s="49"/>
      <c r="G465" s="49"/>
    </row>
    <row r="466" spans="3:7" ht="13" x14ac:dyDescent="0.15">
      <c r="C466" s="129"/>
      <c r="F466" s="49"/>
      <c r="G466" s="49"/>
    </row>
    <row r="467" spans="3:7" ht="13" x14ac:dyDescent="0.15">
      <c r="C467" s="129"/>
      <c r="F467" s="49"/>
      <c r="G467" s="49"/>
    </row>
    <row r="468" spans="3:7" ht="13" x14ac:dyDescent="0.15">
      <c r="C468" s="129"/>
      <c r="F468" s="49"/>
      <c r="G468" s="49"/>
    </row>
    <row r="469" spans="3:7" ht="13" x14ac:dyDescent="0.15">
      <c r="C469" s="129"/>
      <c r="F469" s="49"/>
      <c r="G469" s="49"/>
    </row>
    <row r="470" spans="3:7" ht="13" x14ac:dyDescent="0.15">
      <c r="C470" s="129"/>
      <c r="F470" s="49"/>
      <c r="G470" s="49"/>
    </row>
    <row r="471" spans="3:7" ht="13" x14ac:dyDescent="0.15">
      <c r="C471" s="129"/>
      <c r="F471" s="49"/>
      <c r="G471" s="49"/>
    </row>
    <row r="472" spans="3:7" ht="13" x14ac:dyDescent="0.15">
      <c r="C472" s="129"/>
      <c r="F472" s="49"/>
      <c r="G472" s="49"/>
    </row>
    <row r="473" spans="3:7" ht="13" x14ac:dyDescent="0.15">
      <c r="C473" s="129"/>
      <c r="F473" s="49"/>
      <c r="G473" s="49"/>
    </row>
    <row r="474" spans="3:7" ht="13" x14ac:dyDescent="0.15">
      <c r="C474" s="129"/>
      <c r="F474" s="49"/>
      <c r="G474" s="49"/>
    </row>
    <row r="475" spans="3:7" ht="13" x14ac:dyDescent="0.15">
      <c r="C475" s="129"/>
      <c r="F475" s="49"/>
      <c r="G475" s="49"/>
    </row>
    <row r="476" spans="3:7" ht="13" x14ac:dyDescent="0.15">
      <c r="C476" s="129"/>
      <c r="F476" s="49"/>
      <c r="G476" s="49"/>
    </row>
    <row r="477" spans="3:7" ht="13" x14ac:dyDescent="0.15">
      <c r="C477" s="129"/>
      <c r="F477" s="49"/>
      <c r="G477" s="49"/>
    </row>
    <row r="478" spans="3:7" ht="13" x14ac:dyDescent="0.15">
      <c r="C478" s="129"/>
      <c r="F478" s="49"/>
      <c r="G478" s="49"/>
    </row>
    <row r="479" spans="3:7" ht="13" x14ac:dyDescent="0.15">
      <c r="C479" s="129"/>
      <c r="F479" s="49"/>
      <c r="G479" s="49"/>
    </row>
    <row r="480" spans="3:7" ht="13" x14ac:dyDescent="0.15">
      <c r="C480" s="129"/>
      <c r="F480" s="49"/>
      <c r="G480" s="49"/>
    </row>
    <row r="481" spans="3:7" ht="13" x14ac:dyDescent="0.15">
      <c r="C481" s="129"/>
      <c r="F481" s="49"/>
      <c r="G481" s="49"/>
    </row>
    <row r="482" spans="3:7" ht="13" x14ac:dyDescent="0.15">
      <c r="C482" s="129"/>
      <c r="F482" s="49"/>
      <c r="G482" s="49"/>
    </row>
    <row r="483" spans="3:7" ht="13" x14ac:dyDescent="0.15">
      <c r="C483" s="129"/>
      <c r="F483" s="49"/>
      <c r="G483" s="49"/>
    </row>
    <row r="484" spans="3:7" ht="13" x14ac:dyDescent="0.15">
      <c r="C484" s="129"/>
      <c r="F484" s="49"/>
      <c r="G484" s="49"/>
    </row>
    <row r="485" spans="3:7" ht="13" x14ac:dyDescent="0.15">
      <c r="C485" s="129"/>
      <c r="F485" s="49"/>
      <c r="G485" s="49"/>
    </row>
    <row r="486" spans="3:7" ht="13" x14ac:dyDescent="0.15">
      <c r="C486" s="129"/>
      <c r="F486" s="49"/>
      <c r="G486" s="49"/>
    </row>
    <row r="487" spans="3:7" ht="13" x14ac:dyDescent="0.15">
      <c r="C487" s="129"/>
      <c r="F487" s="49"/>
      <c r="G487" s="49"/>
    </row>
    <row r="488" spans="3:7" ht="13" x14ac:dyDescent="0.15">
      <c r="C488" s="129"/>
      <c r="F488" s="49"/>
      <c r="G488" s="49"/>
    </row>
    <row r="489" spans="3:7" ht="13" x14ac:dyDescent="0.15">
      <c r="C489" s="129"/>
      <c r="F489" s="49"/>
      <c r="G489" s="49"/>
    </row>
    <row r="490" spans="3:7" ht="13" x14ac:dyDescent="0.15">
      <c r="C490" s="129"/>
      <c r="F490" s="49"/>
      <c r="G490" s="49"/>
    </row>
    <row r="491" spans="3:7" ht="13" x14ac:dyDescent="0.15">
      <c r="C491" s="129"/>
      <c r="F491" s="49"/>
      <c r="G491" s="49"/>
    </row>
    <row r="492" spans="3:7" ht="13" x14ac:dyDescent="0.15">
      <c r="C492" s="129"/>
      <c r="F492" s="49"/>
      <c r="G492" s="49"/>
    </row>
    <row r="493" spans="3:7" ht="13" x14ac:dyDescent="0.15">
      <c r="C493" s="129"/>
      <c r="F493" s="49"/>
      <c r="G493" s="49"/>
    </row>
    <row r="494" spans="3:7" ht="13" x14ac:dyDescent="0.15">
      <c r="C494" s="129"/>
      <c r="F494" s="49"/>
      <c r="G494" s="49"/>
    </row>
    <row r="495" spans="3:7" ht="13" x14ac:dyDescent="0.15">
      <c r="C495" s="129"/>
      <c r="F495" s="49"/>
      <c r="G495" s="49"/>
    </row>
    <row r="496" spans="3:7" ht="13" x14ac:dyDescent="0.15">
      <c r="C496" s="129"/>
      <c r="F496" s="49"/>
      <c r="G496" s="49"/>
    </row>
    <row r="497" spans="3:7" ht="13" x14ac:dyDescent="0.15">
      <c r="C497" s="129"/>
      <c r="F497" s="49"/>
      <c r="G497" s="49"/>
    </row>
    <row r="498" spans="3:7" ht="13" x14ac:dyDescent="0.15">
      <c r="C498" s="129"/>
      <c r="F498" s="49"/>
      <c r="G498" s="49"/>
    </row>
    <row r="499" spans="3:7" ht="13" x14ac:dyDescent="0.15">
      <c r="C499" s="129"/>
      <c r="F499" s="49"/>
      <c r="G499" s="49"/>
    </row>
    <row r="500" spans="3:7" ht="13" x14ac:dyDescent="0.15">
      <c r="C500" s="129"/>
      <c r="F500" s="49"/>
      <c r="G500" s="49"/>
    </row>
    <row r="501" spans="3:7" ht="13" x14ac:dyDescent="0.15">
      <c r="C501" s="129"/>
      <c r="F501" s="49"/>
      <c r="G501" s="49"/>
    </row>
    <row r="502" spans="3:7" ht="13" x14ac:dyDescent="0.15">
      <c r="C502" s="129"/>
      <c r="F502" s="49"/>
      <c r="G502" s="49"/>
    </row>
    <row r="503" spans="3:7" ht="13" x14ac:dyDescent="0.15">
      <c r="C503" s="129"/>
      <c r="F503" s="49"/>
      <c r="G503" s="49"/>
    </row>
    <row r="504" spans="3:7" ht="13" x14ac:dyDescent="0.15">
      <c r="C504" s="129"/>
      <c r="F504" s="49"/>
      <c r="G504" s="49"/>
    </row>
    <row r="505" spans="3:7" ht="13" x14ac:dyDescent="0.15">
      <c r="C505" s="129"/>
      <c r="F505" s="49"/>
      <c r="G505" s="49"/>
    </row>
    <row r="506" spans="3:7" ht="13" x14ac:dyDescent="0.15">
      <c r="C506" s="129"/>
      <c r="F506" s="49"/>
      <c r="G506" s="49"/>
    </row>
    <row r="507" spans="3:7" ht="13" x14ac:dyDescent="0.15">
      <c r="C507" s="129"/>
      <c r="F507" s="49"/>
      <c r="G507" s="49"/>
    </row>
    <row r="508" spans="3:7" ht="13" x14ac:dyDescent="0.15">
      <c r="C508" s="129"/>
      <c r="F508" s="49"/>
      <c r="G508" s="49"/>
    </row>
    <row r="509" spans="3:7" ht="13" x14ac:dyDescent="0.15">
      <c r="C509" s="129"/>
      <c r="F509" s="49"/>
      <c r="G509" s="49"/>
    </row>
    <row r="510" spans="3:7" ht="13" x14ac:dyDescent="0.15">
      <c r="C510" s="129"/>
      <c r="F510" s="49"/>
      <c r="G510" s="49"/>
    </row>
    <row r="511" spans="3:7" ht="13" x14ac:dyDescent="0.15">
      <c r="C511" s="129"/>
      <c r="F511" s="49"/>
      <c r="G511" s="49"/>
    </row>
    <row r="512" spans="3:7" ht="13" x14ac:dyDescent="0.15">
      <c r="C512" s="129"/>
      <c r="F512" s="49"/>
      <c r="G512" s="49"/>
    </row>
    <row r="513" spans="3:7" ht="13" x14ac:dyDescent="0.15">
      <c r="C513" s="129"/>
      <c r="F513" s="49"/>
      <c r="G513" s="49"/>
    </row>
    <row r="514" spans="3:7" ht="13" x14ac:dyDescent="0.15">
      <c r="C514" s="129"/>
      <c r="F514" s="49"/>
      <c r="G514" s="49"/>
    </row>
    <row r="515" spans="3:7" ht="13" x14ac:dyDescent="0.15">
      <c r="C515" s="129"/>
      <c r="F515" s="49"/>
      <c r="G515" s="49"/>
    </row>
    <row r="516" spans="3:7" ht="13" x14ac:dyDescent="0.15">
      <c r="C516" s="129"/>
      <c r="F516" s="49"/>
      <c r="G516" s="49"/>
    </row>
    <row r="517" spans="3:7" ht="13" x14ac:dyDescent="0.15">
      <c r="C517" s="129"/>
      <c r="F517" s="49"/>
      <c r="G517" s="49"/>
    </row>
    <row r="518" spans="3:7" ht="13" x14ac:dyDescent="0.15">
      <c r="C518" s="129"/>
      <c r="F518" s="49"/>
      <c r="G518" s="49"/>
    </row>
    <row r="519" spans="3:7" ht="13" x14ac:dyDescent="0.15">
      <c r="C519" s="129"/>
      <c r="F519" s="49"/>
      <c r="G519" s="49"/>
    </row>
    <row r="520" spans="3:7" ht="13" x14ac:dyDescent="0.15">
      <c r="C520" s="129"/>
      <c r="F520" s="49"/>
      <c r="G520" s="49"/>
    </row>
    <row r="521" spans="3:7" ht="13" x14ac:dyDescent="0.15">
      <c r="C521" s="129"/>
      <c r="F521" s="49"/>
      <c r="G521" s="49"/>
    </row>
    <row r="522" spans="3:7" ht="13" x14ac:dyDescent="0.15">
      <c r="C522" s="129"/>
      <c r="F522" s="49"/>
      <c r="G522" s="49"/>
    </row>
    <row r="523" spans="3:7" ht="13" x14ac:dyDescent="0.15">
      <c r="C523" s="129"/>
      <c r="F523" s="49"/>
      <c r="G523" s="49"/>
    </row>
    <row r="524" spans="3:7" ht="13" x14ac:dyDescent="0.15">
      <c r="C524" s="129"/>
      <c r="F524" s="49"/>
      <c r="G524" s="49"/>
    </row>
    <row r="525" spans="3:7" ht="13" x14ac:dyDescent="0.15">
      <c r="C525" s="129"/>
      <c r="F525" s="49"/>
      <c r="G525" s="49"/>
    </row>
    <row r="526" spans="3:7" ht="13" x14ac:dyDescent="0.15">
      <c r="C526" s="129"/>
      <c r="F526" s="49"/>
      <c r="G526" s="49"/>
    </row>
    <row r="527" spans="3:7" ht="13" x14ac:dyDescent="0.15">
      <c r="C527" s="129"/>
      <c r="F527" s="49"/>
      <c r="G527" s="49"/>
    </row>
    <row r="528" spans="3:7" ht="13" x14ac:dyDescent="0.15">
      <c r="C528" s="129"/>
      <c r="F528" s="49"/>
      <c r="G528" s="49"/>
    </row>
    <row r="529" spans="3:7" ht="13" x14ac:dyDescent="0.15">
      <c r="C529" s="129"/>
      <c r="F529" s="49"/>
      <c r="G529" s="49"/>
    </row>
    <row r="530" spans="3:7" ht="13" x14ac:dyDescent="0.15">
      <c r="C530" s="129"/>
      <c r="F530" s="49"/>
      <c r="G530" s="49"/>
    </row>
    <row r="531" spans="3:7" ht="13" x14ac:dyDescent="0.15">
      <c r="C531" s="129"/>
      <c r="F531" s="49"/>
      <c r="G531" s="49"/>
    </row>
    <row r="532" spans="3:7" ht="13" x14ac:dyDescent="0.15">
      <c r="C532" s="129"/>
      <c r="F532" s="49"/>
      <c r="G532" s="49"/>
    </row>
    <row r="533" spans="3:7" ht="13" x14ac:dyDescent="0.15">
      <c r="C533" s="129"/>
      <c r="F533" s="49"/>
      <c r="G533" s="49"/>
    </row>
    <row r="534" spans="3:7" ht="13" x14ac:dyDescent="0.15">
      <c r="C534" s="129"/>
      <c r="F534" s="49"/>
      <c r="G534" s="49"/>
    </row>
    <row r="535" spans="3:7" ht="13" x14ac:dyDescent="0.15">
      <c r="C535" s="129"/>
      <c r="F535" s="49"/>
      <c r="G535" s="49"/>
    </row>
    <row r="536" spans="3:7" ht="13" x14ac:dyDescent="0.15">
      <c r="C536" s="129"/>
      <c r="F536" s="49"/>
      <c r="G536" s="49"/>
    </row>
    <row r="537" spans="3:7" ht="13" x14ac:dyDescent="0.15">
      <c r="C537" s="129"/>
      <c r="F537" s="49"/>
      <c r="G537" s="49"/>
    </row>
    <row r="538" spans="3:7" ht="13" x14ac:dyDescent="0.15">
      <c r="C538" s="129"/>
      <c r="F538" s="49"/>
      <c r="G538" s="49"/>
    </row>
    <row r="539" spans="3:7" ht="13" x14ac:dyDescent="0.15">
      <c r="C539" s="129"/>
      <c r="F539" s="49"/>
      <c r="G539" s="49"/>
    </row>
    <row r="540" spans="3:7" ht="13" x14ac:dyDescent="0.15">
      <c r="C540" s="129"/>
      <c r="F540" s="49"/>
      <c r="G540" s="49"/>
    </row>
    <row r="541" spans="3:7" ht="13" x14ac:dyDescent="0.15">
      <c r="C541" s="129"/>
      <c r="F541" s="49"/>
      <c r="G541" s="49"/>
    </row>
    <row r="542" spans="3:7" ht="13" x14ac:dyDescent="0.15">
      <c r="C542" s="129"/>
      <c r="F542" s="49"/>
      <c r="G542" s="49"/>
    </row>
    <row r="543" spans="3:7" ht="13" x14ac:dyDescent="0.15">
      <c r="C543" s="129"/>
      <c r="F543" s="49"/>
      <c r="G543" s="49"/>
    </row>
    <row r="544" spans="3:7" ht="13" x14ac:dyDescent="0.15">
      <c r="C544" s="129"/>
      <c r="F544" s="49"/>
      <c r="G544" s="49"/>
    </row>
    <row r="545" spans="3:7" ht="13" x14ac:dyDescent="0.15">
      <c r="C545" s="129"/>
      <c r="F545" s="49"/>
      <c r="G545" s="49"/>
    </row>
    <row r="546" spans="3:7" ht="13" x14ac:dyDescent="0.15">
      <c r="C546" s="129"/>
      <c r="F546" s="49"/>
      <c r="G546" s="49"/>
    </row>
    <row r="547" spans="3:7" ht="13" x14ac:dyDescent="0.15">
      <c r="C547" s="129"/>
      <c r="F547" s="49"/>
      <c r="G547" s="49"/>
    </row>
    <row r="548" spans="3:7" ht="13" x14ac:dyDescent="0.15">
      <c r="C548" s="129"/>
      <c r="F548" s="49"/>
      <c r="G548" s="49"/>
    </row>
    <row r="549" spans="3:7" ht="13" x14ac:dyDescent="0.15">
      <c r="C549" s="129"/>
      <c r="F549" s="49"/>
      <c r="G549" s="49"/>
    </row>
    <row r="550" spans="3:7" ht="13" x14ac:dyDescent="0.15">
      <c r="C550" s="129"/>
      <c r="F550" s="49"/>
      <c r="G550" s="49"/>
    </row>
    <row r="551" spans="3:7" ht="13" x14ac:dyDescent="0.15">
      <c r="C551" s="129"/>
      <c r="F551" s="49"/>
      <c r="G551" s="49"/>
    </row>
    <row r="552" spans="3:7" ht="13" x14ac:dyDescent="0.15">
      <c r="C552" s="129"/>
      <c r="F552" s="49"/>
      <c r="G552" s="49"/>
    </row>
    <row r="553" spans="3:7" ht="13" x14ac:dyDescent="0.15">
      <c r="C553" s="129"/>
      <c r="F553" s="49"/>
      <c r="G553" s="49"/>
    </row>
    <row r="554" spans="3:7" ht="13" x14ac:dyDescent="0.15">
      <c r="C554" s="129"/>
      <c r="F554" s="49"/>
      <c r="G554" s="49"/>
    </row>
    <row r="555" spans="3:7" ht="13" x14ac:dyDescent="0.15">
      <c r="C555" s="129"/>
      <c r="F555" s="49"/>
      <c r="G555" s="49"/>
    </row>
    <row r="556" spans="3:7" ht="13" x14ac:dyDescent="0.15">
      <c r="C556" s="129"/>
      <c r="F556" s="49"/>
      <c r="G556" s="49"/>
    </row>
    <row r="557" spans="3:7" ht="13" x14ac:dyDescent="0.15">
      <c r="C557" s="129"/>
      <c r="F557" s="49"/>
      <c r="G557" s="49"/>
    </row>
    <row r="558" spans="3:7" ht="13" x14ac:dyDescent="0.15">
      <c r="C558" s="129"/>
      <c r="F558" s="49"/>
      <c r="G558" s="49"/>
    </row>
    <row r="559" spans="3:7" ht="13" x14ac:dyDescent="0.15">
      <c r="C559" s="129"/>
      <c r="F559" s="49"/>
      <c r="G559" s="49"/>
    </row>
    <row r="560" spans="3:7" ht="13" x14ac:dyDescent="0.15">
      <c r="C560" s="129"/>
      <c r="F560" s="49"/>
      <c r="G560" s="49"/>
    </row>
    <row r="561" spans="3:7" ht="13" x14ac:dyDescent="0.15">
      <c r="C561" s="129"/>
      <c r="F561" s="49"/>
      <c r="G561" s="49"/>
    </row>
    <row r="562" spans="3:7" ht="13" x14ac:dyDescent="0.15">
      <c r="C562" s="129"/>
      <c r="F562" s="49"/>
      <c r="G562" s="49"/>
    </row>
    <row r="563" spans="3:7" ht="13" x14ac:dyDescent="0.15">
      <c r="C563" s="129"/>
      <c r="F563" s="49"/>
      <c r="G563" s="49"/>
    </row>
    <row r="564" spans="3:7" ht="13" x14ac:dyDescent="0.15">
      <c r="C564" s="129"/>
      <c r="F564" s="49"/>
      <c r="G564" s="49"/>
    </row>
    <row r="565" spans="3:7" ht="13" x14ac:dyDescent="0.15">
      <c r="C565" s="129"/>
      <c r="F565" s="49"/>
      <c r="G565" s="49"/>
    </row>
    <row r="566" spans="3:7" ht="13" x14ac:dyDescent="0.15">
      <c r="C566" s="129"/>
      <c r="F566" s="49"/>
      <c r="G566" s="49"/>
    </row>
    <row r="567" spans="3:7" ht="13" x14ac:dyDescent="0.15">
      <c r="C567" s="129"/>
      <c r="F567" s="49"/>
      <c r="G567" s="49"/>
    </row>
    <row r="568" spans="3:7" ht="13" x14ac:dyDescent="0.15">
      <c r="C568" s="129"/>
      <c r="F568" s="49"/>
      <c r="G568" s="49"/>
    </row>
    <row r="569" spans="3:7" ht="13" x14ac:dyDescent="0.15">
      <c r="C569" s="129"/>
      <c r="F569" s="49"/>
      <c r="G569" s="49"/>
    </row>
    <row r="570" spans="3:7" ht="13" x14ac:dyDescent="0.15">
      <c r="C570" s="129"/>
      <c r="F570" s="49"/>
      <c r="G570" s="49"/>
    </row>
    <row r="571" spans="3:7" ht="13" x14ac:dyDescent="0.15">
      <c r="C571" s="129"/>
      <c r="F571" s="49"/>
      <c r="G571" s="49"/>
    </row>
    <row r="572" spans="3:7" ht="13" x14ac:dyDescent="0.15">
      <c r="C572" s="129"/>
      <c r="F572" s="49"/>
      <c r="G572" s="49"/>
    </row>
    <row r="573" spans="3:7" ht="13" x14ac:dyDescent="0.15">
      <c r="C573" s="129"/>
      <c r="F573" s="49"/>
      <c r="G573" s="49"/>
    </row>
    <row r="574" spans="3:7" ht="13" x14ac:dyDescent="0.15">
      <c r="C574" s="129"/>
      <c r="F574" s="49"/>
      <c r="G574" s="49"/>
    </row>
    <row r="575" spans="3:7" ht="13" x14ac:dyDescent="0.15">
      <c r="C575" s="129"/>
      <c r="F575" s="49"/>
      <c r="G575" s="49"/>
    </row>
    <row r="576" spans="3:7" ht="13" x14ac:dyDescent="0.15">
      <c r="C576" s="129"/>
      <c r="F576" s="49"/>
      <c r="G576" s="49"/>
    </row>
    <row r="577" spans="3:7" ht="13" x14ac:dyDescent="0.15">
      <c r="C577" s="129"/>
      <c r="F577" s="49"/>
      <c r="G577" s="49"/>
    </row>
    <row r="578" spans="3:7" ht="13" x14ac:dyDescent="0.15">
      <c r="C578" s="129"/>
      <c r="F578" s="49"/>
      <c r="G578" s="49"/>
    </row>
    <row r="579" spans="3:7" ht="13" x14ac:dyDescent="0.15">
      <c r="C579" s="129"/>
      <c r="F579" s="49"/>
      <c r="G579" s="49"/>
    </row>
    <row r="580" spans="3:7" ht="13" x14ac:dyDescent="0.15">
      <c r="C580" s="129"/>
      <c r="F580" s="49"/>
      <c r="G580" s="49"/>
    </row>
    <row r="581" spans="3:7" ht="13" x14ac:dyDescent="0.15">
      <c r="C581" s="129"/>
      <c r="F581" s="49"/>
      <c r="G581" s="49"/>
    </row>
    <row r="582" spans="3:7" ht="13" x14ac:dyDescent="0.15">
      <c r="C582" s="129"/>
      <c r="F582" s="49"/>
      <c r="G582" s="49"/>
    </row>
    <row r="583" spans="3:7" ht="13" x14ac:dyDescent="0.15">
      <c r="C583" s="129"/>
      <c r="F583" s="49"/>
      <c r="G583" s="49"/>
    </row>
    <row r="584" spans="3:7" ht="13" x14ac:dyDescent="0.15">
      <c r="C584" s="129"/>
      <c r="F584" s="49"/>
      <c r="G584" s="49"/>
    </row>
    <row r="585" spans="3:7" ht="13" x14ac:dyDescent="0.15">
      <c r="C585" s="129"/>
      <c r="F585" s="49"/>
      <c r="G585" s="49"/>
    </row>
    <row r="586" spans="3:7" ht="13" x14ac:dyDescent="0.15">
      <c r="C586" s="129"/>
      <c r="F586" s="49"/>
      <c r="G586" s="49"/>
    </row>
    <row r="587" spans="3:7" ht="13" x14ac:dyDescent="0.15">
      <c r="C587" s="129"/>
      <c r="F587" s="49"/>
      <c r="G587" s="49"/>
    </row>
    <row r="588" spans="3:7" ht="13" x14ac:dyDescent="0.15">
      <c r="C588" s="129"/>
      <c r="F588" s="49"/>
      <c r="G588" s="49"/>
    </row>
    <row r="589" spans="3:7" ht="13" x14ac:dyDescent="0.15">
      <c r="C589" s="129"/>
      <c r="F589" s="49"/>
      <c r="G589" s="49"/>
    </row>
    <row r="590" spans="3:7" ht="13" x14ac:dyDescent="0.15">
      <c r="C590" s="129"/>
      <c r="F590" s="49"/>
      <c r="G590" s="49"/>
    </row>
    <row r="591" spans="3:7" ht="13" x14ac:dyDescent="0.15">
      <c r="C591" s="129"/>
      <c r="F591" s="49"/>
      <c r="G591" s="49"/>
    </row>
    <row r="592" spans="3:7" ht="13" x14ac:dyDescent="0.15">
      <c r="C592" s="129"/>
      <c r="F592" s="49"/>
      <c r="G592" s="49"/>
    </row>
    <row r="593" spans="3:7" ht="13" x14ac:dyDescent="0.15">
      <c r="C593" s="129"/>
      <c r="F593" s="49"/>
      <c r="G593" s="49"/>
    </row>
    <row r="594" spans="3:7" ht="13" x14ac:dyDescent="0.15">
      <c r="C594" s="129"/>
      <c r="F594" s="49"/>
      <c r="G594" s="49"/>
    </row>
    <row r="595" spans="3:7" ht="13" x14ac:dyDescent="0.15">
      <c r="C595" s="129"/>
      <c r="F595" s="49"/>
      <c r="G595" s="49"/>
    </row>
    <row r="596" spans="3:7" ht="13" x14ac:dyDescent="0.15">
      <c r="C596" s="129"/>
      <c r="F596" s="49"/>
      <c r="G596" s="49"/>
    </row>
    <row r="597" spans="3:7" ht="13" x14ac:dyDescent="0.15">
      <c r="C597" s="129"/>
      <c r="F597" s="49"/>
      <c r="G597" s="49"/>
    </row>
    <row r="598" spans="3:7" ht="13" x14ac:dyDescent="0.15">
      <c r="C598" s="129"/>
      <c r="F598" s="49"/>
      <c r="G598" s="49"/>
    </row>
    <row r="599" spans="3:7" ht="13" x14ac:dyDescent="0.15">
      <c r="C599" s="129"/>
      <c r="F599" s="49"/>
      <c r="G599" s="49"/>
    </row>
    <row r="600" spans="3:7" ht="13" x14ac:dyDescent="0.15">
      <c r="C600" s="129"/>
      <c r="F600" s="49"/>
      <c r="G600" s="49"/>
    </row>
    <row r="601" spans="3:7" ht="13" x14ac:dyDescent="0.15">
      <c r="C601" s="129"/>
      <c r="F601" s="49"/>
      <c r="G601" s="49"/>
    </row>
    <row r="602" spans="3:7" ht="13" x14ac:dyDescent="0.15">
      <c r="C602" s="129"/>
      <c r="F602" s="49"/>
      <c r="G602" s="49"/>
    </row>
    <row r="603" spans="3:7" ht="13" x14ac:dyDescent="0.15">
      <c r="C603" s="129"/>
      <c r="F603" s="49"/>
      <c r="G603" s="49"/>
    </row>
    <row r="604" spans="3:7" ht="13" x14ac:dyDescent="0.15">
      <c r="C604" s="129"/>
      <c r="F604" s="49"/>
      <c r="G604" s="49"/>
    </row>
    <row r="605" spans="3:7" ht="13" x14ac:dyDescent="0.15">
      <c r="C605" s="129"/>
      <c r="F605" s="49"/>
      <c r="G605" s="49"/>
    </row>
    <row r="606" spans="3:7" ht="13" x14ac:dyDescent="0.15">
      <c r="C606" s="129"/>
      <c r="F606" s="49"/>
      <c r="G606" s="49"/>
    </row>
    <row r="607" spans="3:7" ht="13" x14ac:dyDescent="0.15">
      <c r="C607" s="129"/>
      <c r="F607" s="49"/>
      <c r="G607" s="49"/>
    </row>
    <row r="608" spans="3:7" ht="13" x14ac:dyDescent="0.15">
      <c r="C608" s="129"/>
      <c r="F608" s="49"/>
      <c r="G608" s="49"/>
    </row>
    <row r="609" spans="3:7" ht="13" x14ac:dyDescent="0.15">
      <c r="C609" s="129"/>
      <c r="F609" s="49"/>
      <c r="G609" s="49"/>
    </row>
    <row r="610" spans="3:7" ht="13" x14ac:dyDescent="0.15">
      <c r="C610" s="129"/>
      <c r="F610" s="49"/>
      <c r="G610" s="49"/>
    </row>
    <row r="611" spans="3:7" ht="13" x14ac:dyDescent="0.15">
      <c r="C611" s="129"/>
      <c r="F611" s="49"/>
      <c r="G611" s="49"/>
    </row>
    <row r="612" spans="3:7" ht="13" x14ac:dyDescent="0.15">
      <c r="C612" s="129"/>
      <c r="F612" s="49"/>
      <c r="G612" s="49"/>
    </row>
    <row r="613" spans="3:7" ht="13" x14ac:dyDescent="0.15">
      <c r="C613" s="129"/>
      <c r="F613" s="49"/>
      <c r="G613" s="49"/>
    </row>
    <row r="614" spans="3:7" ht="13" x14ac:dyDescent="0.15">
      <c r="C614" s="129"/>
      <c r="F614" s="49"/>
      <c r="G614" s="49"/>
    </row>
    <row r="615" spans="3:7" ht="13" x14ac:dyDescent="0.15">
      <c r="C615" s="129"/>
      <c r="F615" s="49"/>
      <c r="G615" s="49"/>
    </row>
    <row r="616" spans="3:7" ht="13" x14ac:dyDescent="0.15">
      <c r="C616" s="129"/>
      <c r="F616" s="49"/>
      <c r="G616" s="49"/>
    </row>
    <row r="617" spans="3:7" ht="13" x14ac:dyDescent="0.15">
      <c r="C617" s="129"/>
      <c r="F617" s="49"/>
      <c r="G617" s="49"/>
    </row>
    <row r="618" spans="3:7" ht="13" x14ac:dyDescent="0.15">
      <c r="C618" s="129"/>
      <c r="F618" s="49"/>
      <c r="G618" s="49"/>
    </row>
    <row r="619" spans="3:7" ht="13" x14ac:dyDescent="0.15">
      <c r="C619" s="129"/>
      <c r="F619" s="49"/>
      <c r="G619" s="49"/>
    </row>
    <row r="620" spans="3:7" ht="13" x14ac:dyDescent="0.15">
      <c r="C620" s="129"/>
      <c r="F620" s="49"/>
      <c r="G620" s="49"/>
    </row>
    <row r="621" spans="3:7" ht="13" x14ac:dyDescent="0.15">
      <c r="C621" s="129"/>
      <c r="F621" s="49"/>
      <c r="G621" s="49"/>
    </row>
    <row r="622" spans="3:7" ht="13" x14ac:dyDescent="0.15">
      <c r="C622" s="129"/>
      <c r="F622" s="49"/>
      <c r="G622" s="49"/>
    </row>
    <row r="623" spans="3:7" ht="13" x14ac:dyDescent="0.15">
      <c r="C623" s="129"/>
      <c r="F623" s="49"/>
      <c r="G623" s="49"/>
    </row>
    <row r="624" spans="3:7" ht="13" x14ac:dyDescent="0.15">
      <c r="C624" s="129"/>
      <c r="F624" s="49"/>
      <c r="G624" s="49"/>
    </row>
    <row r="625" spans="3:7" ht="13" x14ac:dyDescent="0.15">
      <c r="C625" s="129"/>
      <c r="F625" s="49"/>
      <c r="G625" s="49"/>
    </row>
    <row r="626" spans="3:7" ht="13" x14ac:dyDescent="0.15">
      <c r="C626" s="129"/>
      <c r="F626" s="49"/>
      <c r="G626" s="49"/>
    </row>
    <row r="627" spans="3:7" ht="13" x14ac:dyDescent="0.15">
      <c r="C627" s="129"/>
      <c r="F627" s="49"/>
      <c r="G627" s="49"/>
    </row>
    <row r="628" spans="3:7" ht="13" x14ac:dyDescent="0.15">
      <c r="C628" s="129"/>
      <c r="F628" s="49"/>
      <c r="G628" s="49"/>
    </row>
    <row r="629" spans="3:7" ht="13" x14ac:dyDescent="0.15">
      <c r="C629" s="129"/>
      <c r="F629" s="49"/>
      <c r="G629" s="49"/>
    </row>
    <row r="630" spans="3:7" ht="13" x14ac:dyDescent="0.15">
      <c r="C630" s="129"/>
      <c r="F630" s="49"/>
      <c r="G630" s="49"/>
    </row>
    <row r="631" spans="3:7" ht="13" x14ac:dyDescent="0.15">
      <c r="C631" s="129"/>
      <c r="F631" s="49"/>
      <c r="G631" s="49"/>
    </row>
    <row r="632" spans="3:7" ht="13" x14ac:dyDescent="0.15">
      <c r="C632" s="129"/>
      <c r="F632" s="49"/>
      <c r="G632" s="49"/>
    </row>
    <row r="633" spans="3:7" ht="13" x14ac:dyDescent="0.15">
      <c r="C633" s="129"/>
      <c r="F633" s="49"/>
      <c r="G633" s="49"/>
    </row>
    <row r="634" spans="3:7" ht="13" x14ac:dyDescent="0.15">
      <c r="C634" s="129"/>
      <c r="F634" s="49"/>
      <c r="G634" s="49"/>
    </row>
    <row r="635" spans="3:7" ht="13" x14ac:dyDescent="0.15">
      <c r="C635" s="129"/>
      <c r="F635" s="49"/>
      <c r="G635" s="49"/>
    </row>
    <row r="636" spans="3:7" ht="13" x14ac:dyDescent="0.15">
      <c r="C636" s="129"/>
      <c r="F636" s="49"/>
      <c r="G636" s="49"/>
    </row>
    <row r="637" spans="3:7" ht="13" x14ac:dyDescent="0.15">
      <c r="C637" s="129"/>
      <c r="F637" s="49"/>
      <c r="G637" s="49"/>
    </row>
    <row r="638" spans="3:7" ht="13" x14ac:dyDescent="0.15">
      <c r="C638" s="129"/>
      <c r="F638" s="49"/>
      <c r="G638" s="49"/>
    </row>
    <row r="639" spans="3:7" ht="13" x14ac:dyDescent="0.15">
      <c r="C639" s="129"/>
      <c r="F639" s="49"/>
      <c r="G639" s="49"/>
    </row>
    <row r="640" spans="3:7" ht="13" x14ac:dyDescent="0.15">
      <c r="C640" s="129"/>
      <c r="F640" s="49"/>
      <c r="G640" s="49"/>
    </row>
    <row r="641" spans="3:7" ht="13" x14ac:dyDescent="0.15">
      <c r="C641" s="129"/>
      <c r="F641" s="49"/>
      <c r="G641" s="49"/>
    </row>
    <row r="642" spans="3:7" ht="13" x14ac:dyDescent="0.15">
      <c r="C642" s="129"/>
      <c r="F642" s="49"/>
      <c r="G642" s="49"/>
    </row>
    <row r="643" spans="3:7" ht="13" x14ac:dyDescent="0.15">
      <c r="C643" s="129"/>
      <c r="F643" s="49"/>
      <c r="G643" s="49"/>
    </row>
    <row r="644" spans="3:7" ht="13" x14ac:dyDescent="0.15">
      <c r="C644" s="129"/>
      <c r="F644" s="49"/>
      <c r="G644" s="49"/>
    </row>
    <row r="645" spans="3:7" ht="13" x14ac:dyDescent="0.15">
      <c r="C645" s="129"/>
      <c r="F645" s="49"/>
      <c r="G645" s="49"/>
    </row>
    <row r="646" spans="3:7" ht="13" x14ac:dyDescent="0.15">
      <c r="C646" s="129"/>
      <c r="F646" s="49"/>
      <c r="G646" s="49"/>
    </row>
    <row r="647" spans="3:7" ht="13" x14ac:dyDescent="0.15">
      <c r="C647" s="129"/>
      <c r="F647" s="49"/>
      <c r="G647" s="49"/>
    </row>
    <row r="648" spans="3:7" ht="13" x14ac:dyDescent="0.15">
      <c r="C648" s="129"/>
      <c r="F648" s="49"/>
      <c r="G648" s="49"/>
    </row>
    <row r="649" spans="3:7" ht="13" x14ac:dyDescent="0.15">
      <c r="C649" s="129"/>
      <c r="F649" s="49"/>
      <c r="G649" s="49"/>
    </row>
    <row r="650" spans="3:7" ht="13" x14ac:dyDescent="0.15">
      <c r="C650" s="129"/>
      <c r="F650" s="49"/>
      <c r="G650" s="49"/>
    </row>
    <row r="651" spans="3:7" ht="13" x14ac:dyDescent="0.15">
      <c r="C651" s="129"/>
      <c r="F651" s="49"/>
      <c r="G651" s="49"/>
    </row>
    <row r="652" spans="3:7" ht="13" x14ac:dyDescent="0.15">
      <c r="C652" s="129"/>
      <c r="F652" s="49"/>
      <c r="G652" s="49"/>
    </row>
    <row r="653" spans="3:7" ht="13" x14ac:dyDescent="0.15">
      <c r="C653" s="129"/>
      <c r="F653" s="49"/>
      <c r="G653" s="49"/>
    </row>
    <row r="654" spans="3:7" ht="13" x14ac:dyDescent="0.15">
      <c r="C654" s="129"/>
      <c r="F654" s="49"/>
      <c r="G654" s="49"/>
    </row>
    <row r="655" spans="3:7" ht="13" x14ac:dyDescent="0.15">
      <c r="C655" s="129"/>
      <c r="F655" s="49"/>
      <c r="G655" s="49"/>
    </row>
    <row r="656" spans="3:7" ht="13" x14ac:dyDescent="0.15">
      <c r="C656" s="129"/>
      <c r="F656" s="49"/>
      <c r="G656" s="49"/>
    </row>
    <row r="657" spans="3:7" ht="13" x14ac:dyDescent="0.15">
      <c r="C657" s="129"/>
      <c r="F657" s="49"/>
      <c r="G657" s="49"/>
    </row>
    <row r="658" spans="3:7" ht="13" x14ac:dyDescent="0.15">
      <c r="C658" s="129"/>
      <c r="F658" s="49"/>
      <c r="G658" s="49"/>
    </row>
    <row r="659" spans="3:7" ht="13" x14ac:dyDescent="0.15">
      <c r="C659" s="129"/>
      <c r="F659" s="49"/>
      <c r="G659" s="49"/>
    </row>
    <row r="660" spans="3:7" ht="13" x14ac:dyDescent="0.15">
      <c r="C660" s="129"/>
      <c r="F660" s="49"/>
      <c r="G660" s="49"/>
    </row>
    <row r="661" spans="3:7" ht="13" x14ac:dyDescent="0.15">
      <c r="C661" s="129"/>
      <c r="F661" s="49"/>
      <c r="G661" s="49"/>
    </row>
    <row r="662" spans="3:7" ht="13" x14ac:dyDescent="0.15">
      <c r="C662" s="129"/>
      <c r="F662" s="49"/>
      <c r="G662" s="49"/>
    </row>
    <row r="663" spans="3:7" ht="13" x14ac:dyDescent="0.15">
      <c r="C663" s="129"/>
      <c r="F663" s="49"/>
      <c r="G663" s="49"/>
    </row>
    <row r="664" spans="3:7" ht="13" x14ac:dyDescent="0.15">
      <c r="C664" s="129"/>
      <c r="F664" s="49"/>
      <c r="G664" s="49"/>
    </row>
    <row r="665" spans="3:7" ht="13" x14ac:dyDescent="0.15">
      <c r="C665" s="129"/>
      <c r="F665" s="49"/>
      <c r="G665" s="49"/>
    </row>
    <row r="666" spans="3:7" ht="13" x14ac:dyDescent="0.15">
      <c r="C666" s="129"/>
      <c r="F666" s="49"/>
      <c r="G666" s="49"/>
    </row>
    <row r="667" spans="3:7" ht="13" x14ac:dyDescent="0.15">
      <c r="C667" s="129"/>
      <c r="F667" s="49"/>
      <c r="G667" s="49"/>
    </row>
    <row r="668" spans="3:7" ht="13" x14ac:dyDescent="0.15">
      <c r="C668" s="129"/>
      <c r="F668" s="49"/>
      <c r="G668" s="49"/>
    </row>
    <row r="669" spans="3:7" ht="13" x14ac:dyDescent="0.15">
      <c r="C669" s="129"/>
      <c r="F669" s="49"/>
      <c r="G669" s="49"/>
    </row>
    <row r="670" spans="3:7" ht="13" x14ac:dyDescent="0.15">
      <c r="C670" s="129"/>
      <c r="F670" s="49"/>
      <c r="G670" s="49"/>
    </row>
    <row r="671" spans="3:7" ht="13" x14ac:dyDescent="0.15">
      <c r="C671" s="129"/>
      <c r="F671" s="49"/>
      <c r="G671" s="49"/>
    </row>
    <row r="672" spans="3:7" ht="13" x14ac:dyDescent="0.15">
      <c r="C672" s="129"/>
      <c r="F672" s="49"/>
      <c r="G672" s="49"/>
    </row>
    <row r="673" spans="3:7" ht="13" x14ac:dyDescent="0.15">
      <c r="C673" s="129"/>
      <c r="F673" s="49"/>
      <c r="G673" s="49"/>
    </row>
    <row r="674" spans="3:7" ht="13" x14ac:dyDescent="0.15">
      <c r="C674" s="129"/>
      <c r="F674" s="49"/>
      <c r="G674" s="49"/>
    </row>
    <row r="675" spans="3:7" ht="13" x14ac:dyDescent="0.15">
      <c r="C675" s="129"/>
      <c r="F675" s="49"/>
      <c r="G675" s="49"/>
    </row>
    <row r="676" spans="3:7" ht="13" x14ac:dyDescent="0.15">
      <c r="C676" s="129"/>
      <c r="F676" s="49"/>
      <c r="G676" s="49"/>
    </row>
    <row r="677" spans="3:7" ht="13" x14ac:dyDescent="0.15">
      <c r="C677" s="129"/>
      <c r="F677" s="49"/>
      <c r="G677" s="49"/>
    </row>
    <row r="678" spans="3:7" ht="13" x14ac:dyDescent="0.15">
      <c r="C678" s="129"/>
      <c r="F678" s="49"/>
      <c r="G678" s="49"/>
    </row>
    <row r="679" spans="3:7" ht="13" x14ac:dyDescent="0.15">
      <c r="C679" s="129"/>
      <c r="F679" s="49"/>
      <c r="G679" s="49"/>
    </row>
    <row r="680" spans="3:7" ht="13" x14ac:dyDescent="0.15">
      <c r="C680" s="129"/>
      <c r="F680" s="49"/>
      <c r="G680" s="49"/>
    </row>
    <row r="681" spans="3:7" ht="13" x14ac:dyDescent="0.15">
      <c r="C681" s="129"/>
      <c r="F681" s="49"/>
      <c r="G681" s="49"/>
    </row>
    <row r="682" spans="3:7" ht="13" x14ac:dyDescent="0.15">
      <c r="C682" s="129"/>
      <c r="F682" s="49"/>
      <c r="G682" s="49"/>
    </row>
    <row r="683" spans="3:7" ht="13" x14ac:dyDescent="0.15">
      <c r="C683" s="129"/>
      <c r="F683" s="49"/>
      <c r="G683" s="49"/>
    </row>
    <row r="684" spans="3:7" ht="13" x14ac:dyDescent="0.15">
      <c r="C684" s="129"/>
      <c r="F684" s="49"/>
      <c r="G684" s="49"/>
    </row>
    <row r="685" spans="3:7" ht="13" x14ac:dyDescent="0.15">
      <c r="C685" s="129"/>
      <c r="F685" s="49"/>
      <c r="G685" s="49"/>
    </row>
    <row r="686" spans="3:7" ht="13" x14ac:dyDescent="0.15">
      <c r="C686" s="129"/>
      <c r="F686" s="49"/>
      <c r="G686" s="49"/>
    </row>
    <row r="687" spans="3:7" ht="13" x14ac:dyDescent="0.15">
      <c r="C687" s="129"/>
      <c r="F687" s="49"/>
      <c r="G687" s="49"/>
    </row>
    <row r="688" spans="3:7" ht="13" x14ac:dyDescent="0.15">
      <c r="C688" s="129"/>
      <c r="F688" s="49"/>
      <c r="G688" s="49"/>
    </row>
    <row r="689" spans="3:7" ht="13" x14ac:dyDescent="0.15">
      <c r="C689" s="129"/>
      <c r="F689" s="49"/>
      <c r="G689" s="49"/>
    </row>
    <row r="690" spans="3:7" ht="13" x14ac:dyDescent="0.15">
      <c r="C690" s="129"/>
      <c r="F690" s="49"/>
      <c r="G690" s="49"/>
    </row>
    <row r="691" spans="3:7" ht="13" x14ac:dyDescent="0.15">
      <c r="C691" s="129"/>
      <c r="F691" s="49"/>
      <c r="G691" s="49"/>
    </row>
    <row r="692" spans="3:7" ht="13" x14ac:dyDescent="0.15">
      <c r="C692" s="129"/>
      <c r="F692" s="49"/>
      <c r="G692" s="49"/>
    </row>
    <row r="693" spans="3:7" ht="13" x14ac:dyDescent="0.15">
      <c r="C693" s="129"/>
      <c r="F693" s="49"/>
      <c r="G693" s="49"/>
    </row>
    <row r="694" spans="3:7" ht="13" x14ac:dyDescent="0.15">
      <c r="C694" s="129"/>
      <c r="F694" s="49"/>
      <c r="G694" s="49"/>
    </row>
    <row r="695" spans="3:7" ht="13" x14ac:dyDescent="0.15">
      <c r="C695" s="129"/>
      <c r="F695" s="49"/>
      <c r="G695" s="49"/>
    </row>
    <row r="696" spans="3:7" ht="13" x14ac:dyDescent="0.15">
      <c r="C696" s="129"/>
      <c r="F696" s="49"/>
      <c r="G696" s="49"/>
    </row>
    <row r="697" spans="3:7" ht="13" x14ac:dyDescent="0.15">
      <c r="C697" s="129"/>
      <c r="F697" s="49"/>
      <c r="G697" s="49"/>
    </row>
    <row r="698" spans="3:7" ht="13" x14ac:dyDescent="0.15">
      <c r="C698" s="129"/>
      <c r="F698" s="49"/>
      <c r="G698" s="49"/>
    </row>
    <row r="699" spans="3:7" ht="13" x14ac:dyDescent="0.15">
      <c r="C699" s="129"/>
      <c r="F699" s="49"/>
      <c r="G699" s="49"/>
    </row>
    <row r="700" spans="3:7" ht="13" x14ac:dyDescent="0.15">
      <c r="C700" s="129"/>
      <c r="F700" s="49"/>
      <c r="G700" s="49"/>
    </row>
    <row r="701" spans="3:7" ht="13" x14ac:dyDescent="0.15">
      <c r="C701" s="129"/>
      <c r="F701" s="49"/>
      <c r="G701" s="49"/>
    </row>
    <row r="702" spans="3:7" ht="13" x14ac:dyDescent="0.15">
      <c r="C702" s="129"/>
      <c r="F702" s="49"/>
      <c r="G702" s="49"/>
    </row>
    <row r="703" spans="3:7" ht="13" x14ac:dyDescent="0.15">
      <c r="C703" s="129"/>
      <c r="F703" s="49"/>
      <c r="G703" s="49"/>
    </row>
    <row r="704" spans="3:7" ht="13" x14ac:dyDescent="0.15">
      <c r="C704" s="129"/>
      <c r="F704" s="49"/>
      <c r="G704" s="49"/>
    </row>
    <row r="705" spans="3:7" ht="13" x14ac:dyDescent="0.15">
      <c r="C705" s="129"/>
      <c r="F705" s="49"/>
      <c r="G705" s="49"/>
    </row>
    <row r="706" spans="3:7" ht="13" x14ac:dyDescent="0.15">
      <c r="C706" s="129"/>
      <c r="F706" s="49"/>
      <c r="G706" s="49"/>
    </row>
    <row r="707" spans="3:7" ht="13" x14ac:dyDescent="0.15">
      <c r="C707" s="129"/>
      <c r="F707" s="49"/>
      <c r="G707" s="49"/>
    </row>
    <row r="708" spans="3:7" ht="13" x14ac:dyDescent="0.15">
      <c r="C708" s="129"/>
      <c r="F708" s="49"/>
      <c r="G708" s="49"/>
    </row>
    <row r="709" spans="3:7" ht="13" x14ac:dyDescent="0.15">
      <c r="C709" s="129"/>
      <c r="F709" s="49"/>
      <c r="G709" s="49"/>
    </row>
    <row r="710" spans="3:7" ht="13" x14ac:dyDescent="0.15">
      <c r="C710" s="129"/>
      <c r="F710" s="49"/>
      <c r="G710" s="49"/>
    </row>
    <row r="711" spans="3:7" ht="13" x14ac:dyDescent="0.15">
      <c r="C711" s="129"/>
      <c r="F711" s="49"/>
      <c r="G711" s="49"/>
    </row>
    <row r="712" spans="3:7" ht="13" x14ac:dyDescent="0.15">
      <c r="C712" s="129"/>
      <c r="F712" s="49"/>
      <c r="G712" s="49"/>
    </row>
    <row r="713" spans="3:7" ht="13" x14ac:dyDescent="0.15">
      <c r="C713" s="129"/>
      <c r="F713" s="49"/>
      <c r="G713" s="49"/>
    </row>
    <row r="714" spans="3:7" ht="13" x14ac:dyDescent="0.15">
      <c r="C714" s="129"/>
      <c r="F714" s="49"/>
      <c r="G714" s="49"/>
    </row>
    <row r="715" spans="3:7" ht="13" x14ac:dyDescent="0.15">
      <c r="C715" s="129"/>
      <c r="F715" s="49"/>
      <c r="G715" s="49"/>
    </row>
    <row r="716" spans="3:7" ht="13" x14ac:dyDescent="0.15">
      <c r="C716" s="129"/>
      <c r="F716" s="49"/>
      <c r="G716" s="49"/>
    </row>
    <row r="717" spans="3:7" ht="13" x14ac:dyDescent="0.15">
      <c r="C717" s="129"/>
      <c r="F717" s="49"/>
      <c r="G717" s="49"/>
    </row>
    <row r="718" spans="3:7" ht="13" x14ac:dyDescent="0.15">
      <c r="C718" s="129"/>
      <c r="F718" s="49"/>
      <c r="G718" s="49"/>
    </row>
    <row r="719" spans="3:7" ht="13" x14ac:dyDescent="0.15">
      <c r="C719" s="129"/>
      <c r="F719" s="49"/>
      <c r="G719" s="49"/>
    </row>
    <row r="720" spans="3:7" ht="13" x14ac:dyDescent="0.15">
      <c r="C720" s="129"/>
      <c r="F720" s="49"/>
      <c r="G720" s="49"/>
    </row>
    <row r="721" spans="3:7" ht="13" x14ac:dyDescent="0.15">
      <c r="C721" s="129"/>
      <c r="F721" s="49"/>
      <c r="G721" s="49"/>
    </row>
    <row r="722" spans="3:7" ht="13" x14ac:dyDescent="0.15">
      <c r="C722" s="129"/>
      <c r="F722" s="49"/>
      <c r="G722" s="49"/>
    </row>
    <row r="723" spans="3:7" ht="13" x14ac:dyDescent="0.15">
      <c r="C723" s="129"/>
      <c r="F723" s="49"/>
      <c r="G723" s="49"/>
    </row>
    <row r="724" spans="3:7" ht="13" x14ac:dyDescent="0.15">
      <c r="C724" s="129"/>
      <c r="F724" s="49"/>
      <c r="G724" s="49"/>
    </row>
    <row r="725" spans="3:7" ht="13" x14ac:dyDescent="0.15">
      <c r="C725" s="129"/>
      <c r="F725" s="49"/>
      <c r="G725" s="49"/>
    </row>
    <row r="726" spans="3:7" ht="13" x14ac:dyDescent="0.15">
      <c r="C726" s="129"/>
      <c r="F726" s="49"/>
      <c r="G726" s="49"/>
    </row>
    <row r="727" spans="3:7" ht="13" x14ac:dyDescent="0.15">
      <c r="C727" s="129"/>
      <c r="F727" s="49"/>
      <c r="G727" s="49"/>
    </row>
    <row r="728" spans="3:7" ht="13" x14ac:dyDescent="0.15">
      <c r="C728" s="129"/>
      <c r="F728" s="49"/>
      <c r="G728" s="49"/>
    </row>
    <row r="729" spans="3:7" ht="13" x14ac:dyDescent="0.15">
      <c r="C729" s="129"/>
      <c r="F729" s="49"/>
      <c r="G729" s="49"/>
    </row>
    <row r="730" spans="3:7" ht="13" x14ac:dyDescent="0.15">
      <c r="C730" s="129"/>
      <c r="F730" s="49"/>
      <c r="G730" s="49"/>
    </row>
    <row r="731" spans="3:7" ht="13" x14ac:dyDescent="0.15">
      <c r="C731" s="129"/>
      <c r="F731" s="49"/>
      <c r="G731" s="49"/>
    </row>
    <row r="732" spans="3:7" ht="13" x14ac:dyDescent="0.15">
      <c r="C732" s="129"/>
      <c r="F732" s="49"/>
      <c r="G732" s="49"/>
    </row>
    <row r="733" spans="3:7" ht="13" x14ac:dyDescent="0.15">
      <c r="C733" s="129"/>
      <c r="F733" s="49"/>
      <c r="G733" s="49"/>
    </row>
    <row r="734" spans="3:7" ht="13" x14ac:dyDescent="0.15">
      <c r="C734" s="129"/>
      <c r="F734" s="49"/>
      <c r="G734" s="49"/>
    </row>
    <row r="735" spans="3:7" ht="13" x14ac:dyDescent="0.15">
      <c r="C735" s="129"/>
      <c r="F735" s="49"/>
      <c r="G735" s="49"/>
    </row>
    <row r="736" spans="3:7" ht="13" x14ac:dyDescent="0.15">
      <c r="C736" s="129"/>
      <c r="F736" s="49"/>
      <c r="G736" s="49"/>
    </row>
    <row r="737" spans="3:7" ht="13" x14ac:dyDescent="0.15">
      <c r="C737" s="129"/>
      <c r="F737" s="49"/>
      <c r="G737" s="49"/>
    </row>
    <row r="738" spans="3:7" ht="13" x14ac:dyDescent="0.15">
      <c r="C738" s="129"/>
      <c r="F738" s="49"/>
      <c r="G738" s="49"/>
    </row>
    <row r="739" spans="3:7" ht="13" x14ac:dyDescent="0.15">
      <c r="C739" s="129"/>
      <c r="F739" s="49"/>
      <c r="G739" s="49"/>
    </row>
    <row r="740" spans="3:7" ht="13" x14ac:dyDescent="0.15">
      <c r="C740" s="129"/>
      <c r="F740" s="49"/>
      <c r="G740" s="49"/>
    </row>
    <row r="741" spans="3:7" ht="13" x14ac:dyDescent="0.15">
      <c r="C741" s="129"/>
      <c r="F741" s="49"/>
      <c r="G741" s="49"/>
    </row>
    <row r="742" spans="3:7" ht="13" x14ac:dyDescent="0.15">
      <c r="C742" s="129"/>
      <c r="F742" s="49"/>
      <c r="G742" s="49"/>
    </row>
    <row r="743" spans="3:7" ht="13" x14ac:dyDescent="0.15">
      <c r="C743" s="129"/>
      <c r="F743" s="49"/>
      <c r="G743" s="49"/>
    </row>
    <row r="744" spans="3:7" ht="13" x14ac:dyDescent="0.15">
      <c r="C744" s="129"/>
      <c r="F744" s="49"/>
      <c r="G744" s="49"/>
    </row>
    <row r="745" spans="3:7" ht="13" x14ac:dyDescent="0.15">
      <c r="C745" s="129"/>
      <c r="F745" s="49"/>
      <c r="G745" s="49"/>
    </row>
    <row r="746" spans="3:7" ht="13" x14ac:dyDescent="0.15">
      <c r="C746" s="129"/>
      <c r="F746" s="49"/>
      <c r="G746" s="49"/>
    </row>
    <row r="747" spans="3:7" ht="13" x14ac:dyDescent="0.15">
      <c r="C747" s="129"/>
      <c r="F747" s="49"/>
      <c r="G747" s="49"/>
    </row>
    <row r="748" spans="3:7" ht="13" x14ac:dyDescent="0.15">
      <c r="C748" s="129"/>
      <c r="F748" s="49"/>
      <c r="G748" s="49"/>
    </row>
    <row r="749" spans="3:7" ht="13" x14ac:dyDescent="0.15">
      <c r="C749" s="129"/>
      <c r="F749" s="49"/>
      <c r="G749" s="49"/>
    </row>
    <row r="750" spans="3:7" ht="13" x14ac:dyDescent="0.15">
      <c r="C750" s="129"/>
      <c r="F750" s="49"/>
      <c r="G750" s="49"/>
    </row>
    <row r="751" spans="3:7" ht="13" x14ac:dyDescent="0.15">
      <c r="C751" s="129"/>
      <c r="F751" s="49"/>
      <c r="G751" s="49"/>
    </row>
    <row r="752" spans="3:7" ht="13" x14ac:dyDescent="0.15">
      <c r="C752" s="129"/>
      <c r="F752" s="49"/>
      <c r="G752" s="49"/>
    </row>
    <row r="753" spans="3:7" ht="13" x14ac:dyDescent="0.15">
      <c r="C753" s="129"/>
      <c r="F753" s="49"/>
      <c r="G753" s="49"/>
    </row>
    <row r="754" spans="3:7" ht="13" x14ac:dyDescent="0.15">
      <c r="C754" s="129"/>
      <c r="F754" s="49"/>
      <c r="G754" s="49"/>
    </row>
    <row r="755" spans="3:7" ht="13" x14ac:dyDescent="0.15">
      <c r="C755" s="129"/>
      <c r="F755" s="49"/>
      <c r="G755" s="49"/>
    </row>
    <row r="756" spans="3:7" ht="13" x14ac:dyDescent="0.15">
      <c r="C756" s="129"/>
      <c r="F756" s="49"/>
      <c r="G756" s="49"/>
    </row>
    <row r="757" spans="3:7" ht="13" x14ac:dyDescent="0.15">
      <c r="C757" s="129"/>
      <c r="F757" s="49"/>
      <c r="G757" s="49"/>
    </row>
    <row r="758" spans="3:7" ht="13" x14ac:dyDescent="0.15">
      <c r="C758" s="129"/>
      <c r="F758" s="49"/>
      <c r="G758" s="49"/>
    </row>
    <row r="759" spans="3:7" ht="13" x14ac:dyDescent="0.15">
      <c r="C759" s="129"/>
      <c r="F759" s="49"/>
      <c r="G759" s="49"/>
    </row>
    <row r="760" spans="3:7" ht="13" x14ac:dyDescent="0.15">
      <c r="C760" s="129"/>
      <c r="F760" s="49"/>
      <c r="G760" s="49"/>
    </row>
    <row r="761" spans="3:7" ht="13" x14ac:dyDescent="0.15">
      <c r="C761" s="129"/>
      <c r="F761" s="49"/>
      <c r="G761" s="49"/>
    </row>
    <row r="762" spans="3:7" ht="13" x14ac:dyDescent="0.15">
      <c r="C762" s="129"/>
      <c r="F762" s="49"/>
      <c r="G762" s="49"/>
    </row>
    <row r="763" spans="3:7" ht="13" x14ac:dyDescent="0.15">
      <c r="C763" s="129"/>
      <c r="F763" s="49"/>
      <c r="G763" s="49"/>
    </row>
    <row r="764" spans="3:7" ht="13" x14ac:dyDescent="0.15">
      <c r="C764" s="129"/>
      <c r="F764" s="49"/>
      <c r="G764" s="49"/>
    </row>
    <row r="765" spans="3:7" ht="13" x14ac:dyDescent="0.15">
      <c r="C765" s="129"/>
      <c r="F765" s="49"/>
      <c r="G765" s="49"/>
    </row>
    <row r="766" spans="3:7" ht="13" x14ac:dyDescent="0.15">
      <c r="C766" s="129"/>
      <c r="F766" s="49"/>
      <c r="G766" s="49"/>
    </row>
    <row r="767" spans="3:7" ht="13" x14ac:dyDescent="0.15">
      <c r="C767" s="129"/>
      <c r="F767" s="49"/>
      <c r="G767" s="49"/>
    </row>
    <row r="768" spans="3:7" ht="13" x14ac:dyDescent="0.15">
      <c r="C768" s="129"/>
      <c r="F768" s="49"/>
      <c r="G768" s="49"/>
    </row>
    <row r="769" spans="3:7" ht="13" x14ac:dyDescent="0.15">
      <c r="C769" s="129"/>
      <c r="F769" s="49"/>
      <c r="G769" s="49"/>
    </row>
    <row r="770" spans="3:7" ht="13" x14ac:dyDescent="0.15">
      <c r="C770" s="129"/>
      <c r="F770" s="49"/>
      <c r="G770" s="49"/>
    </row>
    <row r="771" spans="3:7" ht="13" x14ac:dyDescent="0.15">
      <c r="C771" s="129"/>
      <c r="F771" s="49"/>
      <c r="G771" s="49"/>
    </row>
    <row r="772" spans="3:7" ht="13" x14ac:dyDescent="0.15">
      <c r="C772" s="129"/>
      <c r="F772" s="49"/>
      <c r="G772" s="49"/>
    </row>
    <row r="773" spans="3:7" ht="13" x14ac:dyDescent="0.15">
      <c r="C773" s="129"/>
      <c r="F773" s="49"/>
      <c r="G773" s="49"/>
    </row>
    <row r="774" spans="3:7" ht="13" x14ac:dyDescent="0.15">
      <c r="C774" s="129"/>
      <c r="F774" s="49"/>
      <c r="G774" s="49"/>
    </row>
    <row r="775" spans="3:7" ht="13" x14ac:dyDescent="0.15">
      <c r="C775" s="129"/>
      <c r="F775" s="49"/>
      <c r="G775" s="49"/>
    </row>
    <row r="776" spans="3:7" ht="13" x14ac:dyDescent="0.15">
      <c r="C776" s="129"/>
      <c r="F776" s="49"/>
      <c r="G776" s="49"/>
    </row>
    <row r="777" spans="3:7" ht="13" x14ac:dyDescent="0.15">
      <c r="C777" s="129"/>
      <c r="F777" s="49"/>
      <c r="G777" s="49"/>
    </row>
    <row r="778" spans="3:7" ht="13" x14ac:dyDescent="0.15">
      <c r="C778" s="129"/>
      <c r="F778" s="49"/>
      <c r="G778" s="49"/>
    </row>
    <row r="779" spans="3:7" ht="13" x14ac:dyDescent="0.15">
      <c r="C779" s="129"/>
      <c r="F779" s="49"/>
      <c r="G779" s="49"/>
    </row>
    <row r="780" spans="3:7" ht="13" x14ac:dyDescent="0.15">
      <c r="C780" s="129"/>
      <c r="F780" s="49"/>
      <c r="G780" s="49"/>
    </row>
    <row r="781" spans="3:7" ht="13" x14ac:dyDescent="0.15">
      <c r="C781" s="129"/>
      <c r="F781" s="49"/>
      <c r="G781" s="49"/>
    </row>
    <row r="782" spans="3:7" ht="13" x14ac:dyDescent="0.15">
      <c r="C782" s="129"/>
      <c r="F782" s="49"/>
      <c r="G782" s="49"/>
    </row>
    <row r="783" spans="3:7" ht="13" x14ac:dyDescent="0.15">
      <c r="C783" s="129"/>
      <c r="F783" s="49"/>
      <c r="G783" s="49"/>
    </row>
    <row r="784" spans="3:7" ht="13" x14ac:dyDescent="0.15">
      <c r="C784" s="129"/>
      <c r="F784" s="49"/>
      <c r="G784" s="49"/>
    </row>
    <row r="785" spans="3:7" ht="13" x14ac:dyDescent="0.15">
      <c r="C785" s="129"/>
      <c r="F785" s="49"/>
      <c r="G785" s="49"/>
    </row>
    <row r="786" spans="3:7" ht="13" x14ac:dyDescent="0.15">
      <c r="C786" s="129"/>
      <c r="F786" s="49"/>
      <c r="G786" s="49"/>
    </row>
    <row r="787" spans="3:7" ht="13" x14ac:dyDescent="0.15">
      <c r="C787" s="129"/>
      <c r="F787" s="49"/>
      <c r="G787" s="49"/>
    </row>
    <row r="788" spans="3:7" ht="13" x14ac:dyDescent="0.15">
      <c r="C788" s="129"/>
      <c r="F788" s="49"/>
      <c r="G788" s="49"/>
    </row>
    <row r="789" spans="3:7" ht="13" x14ac:dyDescent="0.15">
      <c r="C789" s="129"/>
      <c r="F789" s="49"/>
      <c r="G789" s="49"/>
    </row>
    <row r="790" spans="3:7" ht="13" x14ac:dyDescent="0.15">
      <c r="C790" s="129"/>
      <c r="F790" s="49"/>
      <c r="G790" s="49"/>
    </row>
    <row r="791" spans="3:7" ht="13" x14ac:dyDescent="0.15">
      <c r="C791" s="129"/>
      <c r="F791" s="49"/>
      <c r="G791" s="49"/>
    </row>
    <row r="792" spans="3:7" ht="13" x14ac:dyDescent="0.15">
      <c r="C792" s="129"/>
      <c r="F792" s="49"/>
      <c r="G792" s="49"/>
    </row>
    <row r="793" spans="3:7" ht="13" x14ac:dyDescent="0.15">
      <c r="C793" s="129"/>
      <c r="F793" s="49"/>
      <c r="G793" s="49"/>
    </row>
    <row r="794" spans="3:7" ht="13" x14ac:dyDescent="0.15">
      <c r="C794" s="129"/>
      <c r="F794" s="49"/>
      <c r="G794" s="49"/>
    </row>
    <row r="795" spans="3:7" ht="13" x14ac:dyDescent="0.15">
      <c r="C795" s="129"/>
      <c r="F795" s="49"/>
      <c r="G795" s="49"/>
    </row>
    <row r="796" spans="3:7" ht="13" x14ac:dyDescent="0.15">
      <c r="C796" s="129"/>
      <c r="F796" s="49"/>
      <c r="G796" s="49"/>
    </row>
    <row r="797" spans="3:7" ht="13" x14ac:dyDescent="0.15">
      <c r="C797" s="129"/>
      <c r="F797" s="49"/>
      <c r="G797" s="49"/>
    </row>
    <row r="798" spans="3:7" ht="13" x14ac:dyDescent="0.15">
      <c r="C798" s="129"/>
      <c r="F798" s="49"/>
      <c r="G798" s="49"/>
    </row>
    <row r="799" spans="3:7" ht="13" x14ac:dyDescent="0.15">
      <c r="C799" s="129"/>
      <c r="F799" s="49"/>
      <c r="G799" s="49"/>
    </row>
    <row r="800" spans="3:7" ht="13" x14ac:dyDescent="0.15">
      <c r="C800" s="129"/>
      <c r="F800" s="49"/>
      <c r="G800" s="49"/>
    </row>
    <row r="801" spans="3:7" ht="13" x14ac:dyDescent="0.15">
      <c r="C801" s="129"/>
      <c r="F801" s="49"/>
      <c r="G801" s="49"/>
    </row>
    <row r="802" spans="3:7" ht="13" x14ac:dyDescent="0.15">
      <c r="C802" s="129"/>
      <c r="F802" s="49"/>
      <c r="G802" s="49"/>
    </row>
    <row r="803" spans="3:7" ht="13" x14ac:dyDescent="0.15">
      <c r="C803" s="129"/>
      <c r="F803" s="49"/>
      <c r="G803" s="49"/>
    </row>
    <row r="804" spans="3:7" ht="13" x14ac:dyDescent="0.15">
      <c r="C804" s="129"/>
      <c r="F804" s="49"/>
      <c r="G804" s="49"/>
    </row>
    <row r="805" spans="3:7" ht="13" x14ac:dyDescent="0.15">
      <c r="C805" s="129"/>
      <c r="F805" s="49"/>
      <c r="G805" s="49"/>
    </row>
    <row r="806" spans="3:7" ht="13" x14ac:dyDescent="0.15">
      <c r="C806" s="129"/>
      <c r="F806" s="49"/>
      <c r="G806" s="49"/>
    </row>
    <row r="807" spans="3:7" ht="13" x14ac:dyDescent="0.15">
      <c r="C807" s="129"/>
      <c r="F807" s="49"/>
      <c r="G807" s="49"/>
    </row>
    <row r="808" spans="3:7" ht="13" x14ac:dyDescent="0.15">
      <c r="C808" s="129"/>
      <c r="F808" s="49"/>
      <c r="G808" s="49"/>
    </row>
    <row r="809" spans="3:7" ht="13" x14ac:dyDescent="0.15">
      <c r="C809" s="129"/>
      <c r="F809" s="49"/>
      <c r="G809" s="49"/>
    </row>
    <row r="810" spans="3:7" ht="13" x14ac:dyDescent="0.15">
      <c r="C810" s="129"/>
      <c r="F810" s="49"/>
      <c r="G810" s="49"/>
    </row>
    <row r="811" spans="3:7" ht="13" x14ac:dyDescent="0.15">
      <c r="C811" s="129"/>
      <c r="F811" s="49"/>
      <c r="G811" s="49"/>
    </row>
    <row r="812" spans="3:7" ht="13" x14ac:dyDescent="0.15">
      <c r="C812" s="129"/>
      <c r="F812" s="49"/>
      <c r="G812" s="49"/>
    </row>
    <row r="813" spans="3:7" ht="13" x14ac:dyDescent="0.15">
      <c r="C813" s="129"/>
      <c r="F813" s="49"/>
      <c r="G813" s="49"/>
    </row>
    <row r="814" spans="3:7" ht="13" x14ac:dyDescent="0.15">
      <c r="C814" s="129"/>
      <c r="F814" s="49"/>
      <c r="G814" s="49"/>
    </row>
    <row r="815" spans="3:7" ht="13" x14ac:dyDescent="0.15">
      <c r="C815" s="129"/>
      <c r="F815" s="49"/>
      <c r="G815" s="49"/>
    </row>
    <row r="816" spans="3:7" ht="13" x14ac:dyDescent="0.15">
      <c r="C816" s="129"/>
      <c r="F816" s="49"/>
      <c r="G816" s="49"/>
    </row>
    <row r="817" spans="3:7" ht="13" x14ac:dyDescent="0.15">
      <c r="C817" s="129"/>
      <c r="F817" s="49"/>
      <c r="G817" s="49"/>
    </row>
    <row r="818" spans="3:7" ht="13" x14ac:dyDescent="0.15">
      <c r="C818" s="129"/>
      <c r="F818" s="49"/>
      <c r="G818" s="49"/>
    </row>
    <row r="819" spans="3:7" ht="13" x14ac:dyDescent="0.15">
      <c r="C819" s="129"/>
      <c r="F819" s="49"/>
      <c r="G819" s="49"/>
    </row>
    <row r="820" spans="3:7" ht="13" x14ac:dyDescent="0.15">
      <c r="C820" s="129"/>
      <c r="F820" s="49"/>
      <c r="G820" s="49"/>
    </row>
    <row r="821" spans="3:7" ht="13" x14ac:dyDescent="0.15">
      <c r="C821" s="129"/>
      <c r="F821" s="49"/>
      <c r="G821" s="49"/>
    </row>
    <row r="822" spans="3:7" ht="13" x14ac:dyDescent="0.15">
      <c r="C822" s="129"/>
      <c r="F822" s="49"/>
      <c r="G822" s="49"/>
    </row>
    <row r="823" spans="3:7" ht="13" x14ac:dyDescent="0.15">
      <c r="C823" s="129"/>
      <c r="F823" s="49"/>
      <c r="G823" s="49"/>
    </row>
    <row r="824" spans="3:7" ht="13" x14ac:dyDescent="0.15">
      <c r="C824" s="129"/>
      <c r="F824" s="49"/>
      <c r="G824" s="49"/>
    </row>
    <row r="825" spans="3:7" ht="13" x14ac:dyDescent="0.15">
      <c r="C825" s="129"/>
      <c r="F825" s="49"/>
      <c r="G825" s="49"/>
    </row>
    <row r="826" spans="3:7" ht="13" x14ac:dyDescent="0.15">
      <c r="C826" s="129"/>
      <c r="F826" s="49"/>
      <c r="G826" s="49"/>
    </row>
    <row r="827" spans="3:7" ht="13" x14ac:dyDescent="0.15">
      <c r="C827" s="129"/>
      <c r="F827" s="49"/>
      <c r="G827" s="49"/>
    </row>
    <row r="828" spans="3:7" ht="13" x14ac:dyDescent="0.15">
      <c r="C828" s="129"/>
      <c r="F828" s="49"/>
      <c r="G828" s="49"/>
    </row>
    <row r="829" spans="3:7" ht="13" x14ac:dyDescent="0.15">
      <c r="C829" s="129"/>
      <c r="F829" s="49"/>
      <c r="G829" s="49"/>
    </row>
    <row r="830" spans="3:7" ht="13" x14ac:dyDescent="0.15">
      <c r="C830" s="129"/>
      <c r="F830" s="49"/>
      <c r="G830" s="49"/>
    </row>
    <row r="831" spans="3:7" ht="13" x14ac:dyDescent="0.15">
      <c r="C831" s="129"/>
      <c r="F831" s="49"/>
      <c r="G831" s="49"/>
    </row>
    <row r="832" spans="3:7" ht="13" x14ac:dyDescent="0.15">
      <c r="C832" s="129"/>
      <c r="F832" s="49"/>
      <c r="G832" s="49"/>
    </row>
    <row r="833" spans="3:7" ht="13" x14ac:dyDescent="0.15">
      <c r="C833" s="129"/>
      <c r="F833" s="49"/>
      <c r="G833" s="49"/>
    </row>
    <row r="834" spans="3:7" ht="13" x14ac:dyDescent="0.15">
      <c r="C834" s="129"/>
      <c r="F834" s="49"/>
      <c r="G834" s="49"/>
    </row>
    <row r="835" spans="3:7" ht="13" x14ac:dyDescent="0.15">
      <c r="C835" s="129"/>
      <c r="F835" s="49"/>
      <c r="G835" s="49"/>
    </row>
    <row r="836" spans="3:7" ht="13" x14ac:dyDescent="0.15">
      <c r="C836" s="129"/>
      <c r="F836" s="49"/>
      <c r="G836" s="49"/>
    </row>
    <row r="837" spans="3:7" ht="13" x14ac:dyDescent="0.15">
      <c r="C837" s="129"/>
      <c r="F837" s="49"/>
      <c r="G837" s="49"/>
    </row>
    <row r="838" spans="3:7" ht="13" x14ac:dyDescent="0.15">
      <c r="C838" s="129"/>
      <c r="F838" s="49"/>
      <c r="G838" s="49"/>
    </row>
    <row r="839" spans="3:7" ht="13" x14ac:dyDescent="0.15">
      <c r="C839" s="129"/>
      <c r="F839" s="49"/>
      <c r="G839" s="49"/>
    </row>
    <row r="840" spans="3:7" ht="13" x14ac:dyDescent="0.15">
      <c r="C840" s="129"/>
      <c r="F840" s="49"/>
      <c r="G840" s="49"/>
    </row>
    <row r="841" spans="3:7" ht="13" x14ac:dyDescent="0.15">
      <c r="C841" s="129"/>
      <c r="F841" s="49"/>
      <c r="G841" s="49"/>
    </row>
    <row r="842" spans="3:7" ht="13" x14ac:dyDescent="0.15">
      <c r="C842" s="129"/>
      <c r="F842" s="49"/>
      <c r="G842" s="49"/>
    </row>
    <row r="843" spans="3:7" ht="13" x14ac:dyDescent="0.15">
      <c r="C843" s="129"/>
      <c r="F843" s="49"/>
      <c r="G843" s="49"/>
    </row>
    <row r="844" spans="3:7" ht="13" x14ac:dyDescent="0.15">
      <c r="C844" s="129"/>
      <c r="F844" s="49"/>
      <c r="G844" s="49"/>
    </row>
    <row r="845" spans="3:7" ht="13" x14ac:dyDescent="0.15">
      <c r="C845" s="129"/>
      <c r="F845" s="49"/>
      <c r="G845" s="49"/>
    </row>
    <row r="846" spans="3:7" ht="13" x14ac:dyDescent="0.15">
      <c r="C846" s="129"/>
      <c r="F846" s="49"/>
      <c r="G846" s="49"/>
    </row>
    <row r="847" spans="3:7" ht="13" x14ac:dyDescent="0.15">
      <c r="C847" s="129"/>
      <c r="F847" s="49"/>
      <c r="G847" s="49"/>
    </row>
    <row r="848" spans="3:7" ht="13" x14ac:dyDescent="0.15">
      <c r="C848" s="129"/>
      <c r="F848" s="49"/>
      <c r="G848" s="49"/>
    </row>
    <row r="849" spans="3:7" ht="13" x14ac:dyDescent="0.15">
      <c r="C849" s="129"/>
      <c r="F849" s="49"/>
      <c r="G849" s="49"/>
    </row>
    <row r="850" spans="3:7" ht="13" x14ac:dyDescent="0.15">
      <c r="C850" s="129"/>
      <c r="F850" s="49"/>
      <c r="G850" s="49"/>
    </row>
    <row r="851" spans="3:7" ht="13" x14ac:dyDescent="0.15">
      <c r="C851" s="129"/>
      <c r="F851" s="49"/>
      <c r="G851" s="49"/>
    </row>
    <row r="852" spans="3:7" ht="13" x14ac:dyDescent="0.15">
      <c r="C852" s="129"/>
      <c r="F852" s="49"/>
      <c r="G852" s="49"/>
    </row>
    <row r="853" spans="3:7" ht="13" x14ac:dyDescent="0.15">
      <c r="C853" s="129"/>
      <c r="F853" s="49"/>
      <c r="G853" s="49"/>
    </row>
    <row r="854" spans="3:7" ht="13" x14ac:dyDescent="0.15">
      <c r="C854" s="129"/>
      <c r="F854" s="49"/>
      <c r="G854" s="49"/>
    </row>
    <row r="855" spans="3:7" ht="13" x14ac:dyDescent="0.15">
      <c r="C855" s="129"/>
      <c r="F855" s="49"/>
      <c r="G855" s="49"/>
    </row>
    <row r="856" spans="3:7" ht="13" x14ac:dyDescent="0.15">
      <c r="C856" s="129"/>
      <c r="F856" s="49"/>
      <c r="G856" s="49"/>
    </row>
    <row r="857" spans="3:7" ht="13" x14ac:dyDescent="0.15">
      <c r="C857" s="129"/>
      <c r="F857" s="49"/>
      <c r="G857" s="49"/>
    </row>
    <row r="858" spans="3:7" ht="13" x14ac:dyDescent="0.15">
      <c r="C858" s="129"/>
      <c r="F858" s="49"/>
      <c r="G858" s="49"/>
    </row>
    <row r="859" spans="3:7" ht="13" x14ac:dyDescent="0.15">
      <c r="C859" s="129"/>
      <c r="F859" s="49"/>
      <c r="G859" s="49"/>
    </row>
    <row r="860" spans="3:7" ht="13" x14ac:dyDescent="0.15">
      <c r="C860" s="129"/>
      <c r="F860" s="49"/>
      <c r="G860" s="49"/>
    </row>
    <row r="861" spans="3:7" ht="13" x14ac:dyDescent="0.15">
      <c r="C861" s="129"/>
      <c r="F861" s="49"/>
      <c r="G861" s="49"/>
    </row>
    <row r="862" spans="3:7" ht="13" x14ac:dyDescent="0.15">
      <c r="C862" s="129"/>
      <c r="F862" s="49"/>
      <c r="G862" s="49"/>
    </row>
    <row r="863" spans="3:7" ht="13" x14ac:dyDescent="0.15">
      <c r="C863" s="129"/>
      <c r="F863" s="49"/>
      <c r="G863" s="49"/>
    </row>
    <row r="864" spans="3:7" ht="13" x14ac:dyDescent="0.15">
      <c r="C864" s="129"/>
      <c r="F864" s="49"/>
      <c r="G864" s="49"/>
    </row>
    <row r="865" spans="3:7" ht="13" x14ac:dyDescent="0.15">
      <c r="C865" s="129"/>
      <c r="F865" s="49"/>
      <c r="G865" s="49"/>
    </row>
    <row r="866" spans="3:7" ht="13" x14ac:dyDescent="0.15">
      <c r="C866" s="129"/>
      <c r="F866" s="49"/>
      <c r="G866" s="49"/>
    </row>
    <row r="867" spans="3:7" ht="13" x14ac:dyDescent="0.15">
      <c r="C867" s="129"/>
      <c r="F867" s="49"/>
      <c r="G867" s="49"/>
    </row>
    <row r="868" spans="3:7" ht="13" x14ac:dyDescent="0.15">
      <c r="C868" s="129"/>
      <c r="F868" s="49"/>
      <c r="G868" s="49"/>
    </row>
    <row r="869" spans="3:7" ht="13" x14ac:dyDescent="0.15">
      <c r="C869" s="129"/>
      <c r="F869" s="49"/>
      <c r="G869" s="49"/>
    </row>
    <row r="870" spans="3:7" ht="13" x14ac:dyDescent="0.15">
      <c r="C870" s="129"/>
      <c r="F870" s="49"/>
      <c r="G870" s="49"/>
    </row>
    <row r="871" spans="3:7" ht="13" x14ac:dyDescent="0.15">
      <c r="C871" s="129"/>
      <c r="F871" s="49"/>
      <c r="G871" s="49"/>
    </row>
    <row r="872" spans="3:7" ht="13" x14ac:dyDescent="0.15">
      <c r="C872" s="129"/>
      <c r="F872" s="49"/>
      <c r="G872" s="49"/>
    </row>
    <row r="873" spans="3:7" ht="13" x14ac:dyDescent="0.15">
      <c r="C873" s="129"/>
      <c r="F873" s="49"/>
      <c r="G873" s="49"/>
    </row>
    <row r="874" spans="3:7" ht="13" x14ac:dyDescent="0.15">
      <c r="C874" s="129"/>
      <c r="F874" s="49"/>
      <c r="G874" s="49"/>
    </row>
    <row r="875" spans="3:7" ht="13" x14ac:dyDescent="0.15">
      <c r="C875" s="129"/>
      <c r="F875" s="49"/>
      <c r="G875" s="49"/>
    </row>
    <row r="876" spans="3:7" ht="13" x14ac:dyDescent="0.15">
      <c r="C876" s="129"/>
      <c r="F876" s="49"/>
      <c r="G876" s="49"/>
    </row>
    <row r="877" spans="3:7" ht="13" x14ac:dyDescent="0.15">
      <c r="C877" s="129"/>
      <c r="F877" s="49"/>
      <c r="G877" s="49"/>
    </row>
    <row r="878" spans="3:7" ht="13" x14ac:dyDescent="0.15">
      <c r="C878" s="129"/>
      <c r="F878" s="49"/>
      <c r="G878" s="49"/>
    </row>
    <row r="879" spans="3:7" ht="13" x14ac:dyDescent="0.15">
      <c r="C879" s="129"/>
      <c r="F879" s="49"/>
      <c r="G879" s="49"/>
    </row>
    <row r="880" spans="3:7" ht="13" x14ac:dyDescent="0.15">
      <c r="C880" s="129"/>
      <c r="F880" s="49"/>
      <c r="G880" s="49"/>
    </row>
    <row r="881" spans="3:7" ht="13" x14ac:dyDescent="0.15">
      <c r="C881" s="129"/>
      <c r="F881" s="49"/>
      <c r="G881" s="49"/>
    </row>
    <row r="882" spans="3:7" ht="13" x14ac:dyDescent="0.15">
      <c r="C882" s="129"/>
      <c r="F882" s="49"/>
      <c r="G882" s="49"/>
    </row>
    <row r="883" spans="3:7" ht="13" x14ac:dyDescent="0.15">
      <c r="C883" s="129"/>
      <c r="F883" s="49"/>
      <c r="G883" s="49"/>
    </row>
    <row r="884" spans="3:7" ht="13" x14ac:dyDescent="0.15">
      <c r="C884" s="129"/>
      <c r="F884" s="49"/>
      <c r="G884" s="49"/>
    </row>
    <row r="885" spans="3:7" ht="13" x14ac:dyDescent="0.15">
      <c r="C885" s="129"/>
      <c r="F885" s="49"/>
      <c r="G885" s="49"/>
    </row>
    <row r="886" spans="3:7" ht="13" x14ac:dyDescent="0.15">
      <c r="C886" s="129"/>
      <c r="F886" s="49"/>
      <c r="G886" s="49"/>
    </row>
    <row r="887" spans="3:7" ht="13" x14ac:dyDescent="0.15">
      <c r="C887" s="129"/>
      <c r="F887" s="49"/>
      <c r="G887" s="49"/>
    </row>
    <row r="888" spans="3:7" ht="13" x14ac:dyDescent="0.15">
      <c r="C888" s="129"/>
      <c r="F888" s="49"/>
      <c r="G888" s="49"/>
    </row>
    <row r="889" spans="3:7" ht="13" x14ac:dyDescent="0.15">
      <c r="C889" s="129"/>
      <c r="F889" s="49"/>
      <c r="G889" s="49"/>
    </row>
    <row r="890" spans="3:7" ht="13" x14ac:dyDescent="0.15">
      <c r="C890" s="129"/>
      <c r="F890" s="49"/>
      <c r="G890" s="49"/>
    </row>
    <row r="891" spans="3:7" ht="13" x14ac:dyDescent="0.15">
      <c r="C891" s="129"/>
      <c r="F891" s="49"/>
      <c r="G891" s="49"/>
    </row>
    <row r="892" spans="3:7" ht="13" x14ac:dyDescent="0.15">
      <c r="C892" s="129"/>
      <c r="F892" s="49"/>
      <c r="G892" s="49"/>
    </row>
    <row r="893" spans="3:7" ht="13" x14ac:dyDescent="0.15">
      <c r="C893" s="129"/>
      <c r="F893" s="49"/>
      <c r="G893" s="49"/>
    </row>
    <row r="894" spans="3:7" ht="13" x14ac:dyDescent="0.15">
      <c r="C894" s="129"/>
      <c r="F894" s="49"/>
      <c r="G894" s="49"/>
    </row>
    <row r="895" spans="3:7" ht="13" x14ac:dyDescent="0.15">
      <c r="C895" s="129"/>
      <c r="F895" s="49"/>
      <c r="G895" s="49"/>
    </row>
    <row r="896" spans="3:7" ht="13" x14ac:dyDescent="0.15">
      <c r="C896" s="129"/>
      <c r="F896" s="49"/>
      <c r="G896" s="49"/>
    </row>
    <row r="897" spans="3:7" ht="13" x14ac:dyDescent="0.15">
      <c r="C897" s="129"/>
      <c r="F897" s="49"/>
      <c r="G897" s="49"/>
    </row>
    <row r="898" spans="3:7" ht="13" x14ac:dyDescent="0.15">
      <c r="C898" s="129"/>
      <c r="F898" s="49"/>
      <c r="G898" s="49"/>
    </row>
    <row r="899" spans="3:7" ht="13" x14ac:dyDescent="0.15">
      <c r="C899" s="129"/>
      <c r="F899" s="49"/>
      <c r="G899" s="49"/>
    </row>
    <row r="900" spans="3:7" ht="13" x14ac:dyDescent="0.15">
      <c r="C900" s="129"/>
      <c r="F900" s="49"/>
      <c r="G900" s="49"/>
    </row>
    <row r="901" spans="3:7" ht="13" x14ac:dyDescent="0.15">
      <c r="C901" s="129"/>
      <c r="F901" s="49"/>
      <c r="G901" s="49"/>
    </row>
    <row r="902" spans="3:7" ht="13" x14ac:dyDescent="0.15">
      <c r="C902" s="129"/>
      <c r="F902" s="49"/>
      <c r="G902" s="49"/>
    </row>
    <row r="903" spans="3:7" ht="13" x14ac:dyDescent="0.15">
      <c r="C903" s="129"/>
      <c r="F903" s="49"/>
      <c r="G903" s="49"/>
    </row>
    <row r="904" spans="3:7" ht="13" x14ac:dyDescent="0.15">
      <c r="C904" s="129"/>
      <c r="F904" s="49"/>
      <c r="G904" s="49"/>
    </row>
    <row r="905" spans="3:7" ht="13" x14ac:dyDescent="0.15">
      <c r="C905" s="129"/>
      <c r="F905" s="49"/>
      <c r="G905" s="49"/>
    </row>
    <row r="906" spans="3:7" ht="13" x14ac:dyDescent="0.15">
      <c r="C906" s="129"/>
      <c r="F906" s="49"/>
      <c r="G906" s="49"/>
    </row>
    <row r="907" spans="3:7" ht="13" x14ac:dyDescent="0.15">
      <c r="C907" s="129"/>
      <c r="F907" s="49"/>
      <c r="G907" s="49"/>
    </row>
    <row r="908" spans="3:7" ht="13" x14ac:dyDescent="0.15">
      <c r="C908" s="129"/>
      <c r="F908" s="49"/>
      <c r="G908" s="49"/>
    </row>
    <row r="909" spans="3:7" ht="13" x14ac:dyDescent="0.15">
      <c r="C909" s="129"/>
      <c r="F909" s="49"/>
      <c r="G909" s="49"/>
    </row>
    <row r="910" spans="3:7" ht="13" x14ac:dyDescent="0.15">
      <c r="C910" s="129"/>
      <c r="F910" s="49"/>
      <c r="G910" s="49"/>
    </row>
    <row r="911" spans="3:7" ht="13" x14ac:dyDescent="0.15">
      <c r="C911" s="129"/>
      <c r="F911" s="49"/>
      <c r="G911" s="49"/>
    </row>
    <row r="912" spans="3:7" ht="13" x14ac:dyDescent="0.15">
      <c r="C912" s="129"/>
      <c r="F912" s="49"/>
      <c r="G912" s="49"/>
    </row>
    <row r="913" spans="3:7" ht="13" x14ac:dyDescent="0.15">
      <c r="C913" s="129"/>
      <c r="F913" s="49"/>
      <c r="G913" s="49"/>
    </row>
    <row r="914" spans="3:7" ht="13" x14ac:dyDescent="0.15">
      <c r="C914" s="129"/>
      <c r="F914" s="49"/>
      <c r="G914" s="49"/>
    </row>
    <row r="915" spans="3:7" ht="13" x14ac:dyDescent="0.15">
      <c r="C915" s="129"/>
      <c r="F915" s="49"/>
      <c r="G915" s="49"/>
    </row>
    <row r="916" spans="3:7" ht="13" x14ac:dyDescent="0.15">
      <c r="C916" s="129"/>
      <c r="F916" s="49"/>
      <c r="G916" s="49"/>
    </row>
    <row r="917" spans="3:7" ht="13" x14ac:dyDescent="0.15">
      <c r="C917" s="129"/>
      <c r="F917" s="49"/>
      <c r="G917" s="49"/>
    </row>
    <row r="918" spans="3:7" ht="13" x14ac:dyDescent="0.15">
      <c r="C918" s="129"/>
      <c r="F918" s="49"/>
      <c r="G918" s="49"/>
    </row>
    <row r="919" spans="3:7" ht="13" x14ac:dyDescent="0.15">
      <c r="C919" s="129"/>
      <c r="F919" s="49"/>
      <c r="G919" s="49"/>
    </row>
    <row r="920" spans="3:7" ht="13" x14ac:dyDescent="0.15">
      <c r="C920" s="129"/>
      <c r="F920" s="49"/>
      <c r="G920" s="49"/>
    </row>
    <row r="921" spans="3:7" ht="13" x14ac:dyDescent="0.15">
      <c r="C921" s="129"/>
      <c r="F921" s="49"/>
      <c r="G921" s="49"/>
    </row>
    <row r="922" spans="3:7" ht="13" x14ac:dyDescent="0.15">
      <c r="C922" s="129"/>
      <c r="F922" s="49"/>
      <c r="G922" s="49"/>
    </row>
    <row r="923" spans="3:7" ht="13" x14ac:dyDescent="0.15">
      <c r="C923" s="129"/>
      <c r="F923" s="49"/>
      <c r="G923" s="49"/>
    </row>
    <row r="924" spans="3:7" ht="13" x14ac:dyDescent="0.15">
      <c r="C924" s="129"/>
      <c r="F924" s="49"/>
      <c r="G924" s="49"/>
    </row>
    <row r="925" spans="3:7" ht="13" x14ac:dyDescent="0.15">
      <c r="C925" s="129"/>
      <c r="F925" s="49"/>
      <c r="G925" s="49"/>
    </row>
    <row r="926" spans="3:7" ht="13" x14ac:dyDescent="0.15">
      <c r="C926" s="129"/>
      <c r="F926" s="49"/>
      <c r="G926" s="49"/>
    </row>
    <row r="927" spans="3:7" ht="13" x14ac:dyDescent="0.15">
      <c r="C927" s="129"/>
      <c r="F927" s="49"/>
      <c r="G927" s="49"/>
    </row>
    <row r="928" spans="3:7" ht="13" x14ac:dyDescent="0.15">
      <c r="C928" s="129"/>
      <c r="F928" s="49"/>
      <c r="G928" s="49"/>
    </row>
    <row r="929" spans="3:7" ht="13" x14ac:dyDescent="0.15">
      <c r="C929" s="129"/>
      <c r="F929" s="49"/>
      <c r="G929" s="49"/>
    </row>
    <row r="930" spans="3:7" ht="13" x14ac:dyDescent="0.15">
      <c r="C930" s="129"/>
      <c r="F930" s="49"/>
      <c r="G930" s="49"/>
    </row>
    <row r="931" spans="3:7" ht="13" x14ac:dyDescent="0.15">
      <c r="C931" s="129"/>
      <c r="F931" s="49"/>
      <c r="G931" s="49"/>
    </row>
    <row r="932" spans="3:7" ht="13" x14ac:dyDescent="0.15">
      <c r="C932" s="129"/>
      <c r="F932" s="49"/>
      <c r="G932" s="49"/>
    </row>
    <row r="933" spans="3:7" ht="13" x14ac:dyDescent="0.15">
      <c r="C933" s="129"/>
      <c r="F933" s="49"/>
      <c r="G933" s="49"/>
    </row>
    <row r="934" spans="3:7" ht="13" x14ac:dyDescent="0.15">
      <c r="C934" s="129"/>
      <c r="F934" s="49"/>
      <c r="G934" s="49"/>
    </row>
    <row r="935" spans="3:7" ht="13" x14ac:dyDescent="0.15">
      <c r="C935" s="129"/>
      <c r="F935" s="49"/>
      <c r="G935" s="49"/>
    </row>
    <row r="936" spans="3:7" ht="13" x14ac:dyDescent="0.15">
      <c r="C936" s="129"/>
      <c r="F936" s="49"/>
      <c r="G936" s="49"/>
    </row>
    <row r="937" spans="3:7" ht="13" x14ac:dyDescent="0.15">
      <c r="C937" s="129"/>
      <c r="F937" s="49"/>
      <c r="G937" s="49"/>
    </row>
    <row r="938" spans="3:7" ht="13" x14ac:dyDescent="0.15">
      <c r="C938" s="129"/>
      <c r="F938" s="49"/>
      <c r="G938" s="49"/>
    </row>
    <row r="939" spans="3:7" ht="13" x14ac:dyDescent="0.15">
      <c r="C939" s="129"/>
      <c r="F939" s="49"/>
      <c r="G939" s="49"/>
    </row>
    <row r="940" spans="3:7" ht="13" x14ac:dyDescent="0.15">
      <c r="C940" s="129"/>
      <c r="F940" s="49"/>
      <c r="G940" s="49"/>
    </row>
    <row r="941" spans="3:7" ht="13" x14ac:dyDescent="0.15">
      <c r="C941" s="129"/>
      <c r="F941" s="49"/>
      <c r="G941" s="49"/>
    </row>
    <row r="942" spans="3:7" ht="13" x14ac:dyDescent="0.15">
      <c r="C942" s="129"/>
      <c r="F942" s="49"/>
      <c r="G942" s="49"/>
    </row>
    <row r="943" spans="3:7" ht="13" x14ac:dyDescent="0.15">
      <c r="C943" s="129"/>
      <c r="F943" s="49"/>
      <c r="G943" s="49"/>
    </row>
    <row r="944" spans="3:7" ht="13" x14ac:dyDescent="0.15">
      <c r="C944" s="129"/>
      <c r="F944" s="49"/>
      <c r="G944" s="49"/>
    </row>
    <row r="945" spans="3:7" ht="13" x14ac:dyDescent="0.15">
      <c r="C945" s="129"/>
      <c r="F945" s="49"/>
      <c r="G945" s="49"/>
    </row>
    <row r="946" spans="3:7" ht="13" x14ac:dyDescent="0.15">
      <c r="C946" s="129"/>
      <c r="F946" s="49"/>
      <c r="G946" s="49"/>
    </row>
    <row r="947" spans="3:7" ht="13" x14ac:dyDescent="0.15">
      <c r="C947" s="129"/>
      <c r="F947" s="49"/>
      <c r="G947" s="49"/>
    </row>
    <row r="948" spans="3:7" ht="13" x14ac:dyDescent="0.15">
      <c r="C948" s="129"/>
      <c r="F948" s="49"/>
      <c r="G948" s="49"/>
    </row>
    <row r="949" spans="3:7" ht="13" x14ac:dyDescent="0.15">
      <c r="C949" s="129"/>
      <c r="F949" s="49"/>
      <c r="G949" s="49"/>
    </row>
    <row r="950" spans="3:7" ht="13" x14ac:dyDescent="0.15">
      <c r="C950" s="129"/>
      <c r="F950" s="49"/>
      <c r="G950" s="49"/>
    </row>
    <row r="951" spans="3:7" ht="13" x14ac:dyDescent="0.15">
      <c r="C951" s="129"/>
      <c r="F951" s="49"/>
      <c r="G951" s="49"/>
    </row>
    <row r="952" spans="3:7" ht="13" x14ac:dyDescent="0.15">
      <c r="C952" s="129"/>
      <c r="F952" s="49"/>
      <c r="G952" s="49"/>
    </row>
    <row r="953" spans="3:7" ht="13" x14ac:dyDescent="0.15">
      <c r="C953" s="129"/>
      <c r="F953" s="49"/>
      <c r="G953" s="49"/>
    </row>
    <row r="954" spans="3:7" ht="13" x14ac:dyDescent="0.15">
      <c r="C954" s="129"/>
      <c r="F954" s="49"/>
      <c r="G954" s="49"/>
    </row>
    <row r="955" spans="3:7" ht="13" x14ac:dyDescent="0.15">
      <c r="C955" s="129"/>
      <c r="F955" s="49"/>
      <c r="G955" s="49"/>
    </row>
    <row r="956" spans="3:7" ht="13" x14ac:dyDescent="0.15">
      <c r="C956" s="129"/>
      <c r="F956" s="49"/>
      <c r="G956" s="49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2B4E9-54EE-A44D-AD9E-A472CEDFC3F0}">
  <sheetPr>
    <outlinePr summaryBelow="0" summaryRight="0"/>
  </sheetPr>
  <dimension ref="A1:Z107"/>
  <sheetViews>
    <sheetView workbookViewId="0">
      <pane ySplit="1" topLeftCell="A52" activePane="bottomLeft" state="frozen"/>
      <selection activeCell="B3" sqref="B3"/>
      <selection pane="bottomLeft" activeCell="B3" sqref="B3"/>
    </sheetView>
  </sheetViews>
  <sheetFormatPr baseColWidth="10" defaultColWidth="12.6640625" defaultRowHeight="15.75" customHeight="1" x14ac:dyDescent="0.15"/>
  <cols>
    <col min="1" max="1" width="15.5" style="32" customWidth="1"/>
    <col min="2" max="3" width="12.6640625" style="32"/>
    <col min="4" max="4" width="10.5" style="32" customWidth="1"/>
    <col min="5" max="5" width="24.6640625" style="32" customWidth="1"/>
    <col min="6" max="6" width="8" style="32" customWidth="1"/>
    <col min="7" max="7" width="12.6640625" style="32"/>
    <col min="8" max="8" width="25.5" style="32" customWidth="1"/>
    <col min="9" max="9" width="16.5" style="32" customWidth="1"/>
    <col min="10" max="16384" width="12.6640625" style="32"/>
  </cols>
  <sheetData>
    <row r="1" spans="1:26" ht="15" x14ac:dyDescent="0.2">
      <c r="A1" s="64" t="s">
        <v>13</v>
      </c>
      <c r="B1" s="35" t="s">
        <v>1</v>
      </c>
      <c r="C1" s="35" t="s">
        <v>2</v>
      </c>
      <c r="D1" s="35" t="s">
        <v>3</v>
      </c>
      <c r="E1" s="34" t="s">
        <v>4</v>
      </c>
      <c r="F1" s="34" t="s">
        <v>5</v>
      </c>
      <c r="G1" s="34" t="s">
        <v>14</v>
      </c>
      <c r="H1" s="34" t="s">
        <v>7</v>
      </c>
      <c r="I1" s="34" t="s">
        <v>8</v>
      </c>
      <c r="J1" s="34" t="s">
        <v>9</v>
      </c>
    </row>
    <row r="2" spans="1:26" ht="15.75" customHeight="1" x14ac:dyDescent="0.15">
      <c r="A2" s="145">
        <v>44646</v>
      </c>
      <c r="B2" s="49"/>
      <c r="C2" s="49">
        <v>1</v>
      </c>
      <c r="D2" s="49"/>
      <c r="E2" s="49">
        <f t="shared" ref="E2:E33" si="0">G2-H2</f>
        <v>4.7851239999999962</v>
      </c>
      <c r="F2" s="49">
        <v>4</v>
      </c>
      <c r="G2" s="49">
        <v>293</v>
      </c>
      <c r="H2" s="49">
        <v>288.214876</v>
      </c>
      <c r="I2" s="49">
        <v>0.95049600000000001</v>
      </c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spans="1:26" ht="15.75" customHeight="1" x14ac:dyDescent="0.15">
      <c r="A3" s="145">
        <v>44310</v>
      </c>
      <c r="B3" s="49"/>
      <c r="C3" s="49">
        <v>1</v>
      </c>
      <c r="D3" s="49"/>
      <c r="E3" s="49">
        <f t="shared" si="0"/>
        <v>14.740741000000014</v>
      </c>
      <c r="F3" s="49">
        <v>10</v>
      </c>
      <c r="G3" s="49">
        <v>302</v>
      </c>
      <c r="H3" s="49">
        <v>287.25925899999999</v>
      </c>
      <c r="I3" s="49">
        <v>1.021981</v>
      </c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 spans="1:26" ht="15.75" customHeight="1" x14ac:dyDescent="0.15">
      <c r="A4" s="145">
        <v>43942</v>
      </c>
      <c r="B4" s="49"/>
      <c r="C4" s="49">
        <v>1</v>
      </c>
      <c r="D4" s="49"/>
      <c r="E4" s="49">
        <f t="shared" si="0"/>
        <v>26.854544999999973</v>
      </c>
      <c r="F4" s="49">
        <v>9</v>
      </c>
      <c r="G4" s="49">
        <v>317</v>
      </c>
      <c r="H4" s="49">
        <v>290.14545500000003</v>
      </c>
      <c r="I4" s="49">
        <v>0.93687299999999996</v>
      </c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 spans="1:26" ht="15.75" customHeight="1" x14ac:dyDescent="0.15">
      <c r="A5" s="145">
        <v>43919</v>
      </c>
      <c r="B5" s="49"/>
      <c r="C5" s="49">
        <v>1</v>
      </c>
      <c r="D5" s="49"/>
      <c r="E5" s="49">
        <f t="shared" si="0"/>
        <v>14.688889000000017</v>
      </c>
      <c r="F5" s="49">
        <v>6</v>
      </c>
      <c r="G5" s="49">
        <v>301</v>
      </c>
      <c r="H5" s="49">
        <v>286.31111099999998</v>
      </c>
      <c r="I5" s="49">
        <v>1.4030199999999999</v>
      </c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 spans="1:26" ht="15.75" customHeight="1" x14ac:dyDescent="0.15">
      <c r="A6" s="145">
        <v>43903</v>
      </c>
      <c r="B6" s="49"/>
      <c r="C6" s="49">
        <v>1</v>
      </c>
      <c r="D6" s="49"/>
      <c r="E6" s="49">
        <f t="shared" si="0"/>
        <v>26.144444000000021</v>
      </c>
      <c r="F6" s="49">
        <v>19</v>
      </c>
      <c r="G6" s="49">
        <v>311</v>
      </c>
      <c r="H6" s="49">
        <v>284.85555599999998</v>
      </c>
      <c r="I6" s="49">
        <v>0.989394</v>
      </c>
      <c r="J6" s="49" t="s">
        <v>324</v>
      </c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 spans="1:26" ht="15.75" customHeight="1" x14ac:dyDescent="0.15">
      <c r="A7" s="145">
        <v>43878</v>
      </c>
      <c r="B7" s="49"/>
      <c r="C7" s="49">
        <v>1</v>
      </c>
      <c r="D7" s="49"/>
      <c r="E7" s="49">
        <f t="shared" si="0"/>
        <v>6.4444439999999759</v>
      </c>
      <c r="F7" s="49">
        <v>7</v>
      </c>
      <c r="G7" s="49">
        <v>292</v>
      </c>
      <c r="H7" s="49">
        <v>285.55555600000002</v>
      </c>
      <c r="I7" s="49">
        <v>0.82259000000000004</v>
      </c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spans="1:26" ht="15.75" customHeight="1" x14ac:dyDescent="0.15">
      <c r="A8" s="145">
        <v>43574</v>
      </c>
      <c r="B8" s="49"/>
      <c r="C8" s="49">
        <v>1</v>
      </c>
      <c r="D8" s="49"/>
      <c r="E8" s="49">
        <f t="shared" si="0"/>
        <v>44.199999999999989</v>
      </c>
      <c r="F8" s="49">
        <v>25</v>
      </c>
      <c r="G8" s="49">
        <v>332</v>
      </c>
      <c r="H8" s="49">
        <v>287.8</v>
      </c>
      <c r="I8" s="49">
        <v>1.096978</v>
      </c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 spans="1:26" ht="15.75" customHeight="1" x14ac:dyDescent="0.15">
      <c r="A9" s="145">
        <v>43398</v>
      </c>
      <c r="B9" s="49"/>
      <c r="C9" s="49">
        <v>1</v>
      </c>
      <c r="D9" s="49"/>
      <c r="E9" s="49">
        <f t="shared" si="0"/>
        <v>15.970000000000027</v>
      </c>
      <c r="F9" s="49">
        <v>8</v>
      </c>
      <c r="G9" s="49">
        <v>304</v>
      </c>
      <c r="H9" s="49">
        <v>288.02999999999997</v>
      </c>
      <c r="I9" s="49">
        <v>0.99954500000000002</v>
      </c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spans="1:26" ht="15.75" customHeight="1" x14ac:dyDescent="0.15">
      <c r="A10" s="145">
        <v>43382</v>
      </c>
      <c r="B10" s="49"/>
      <c r="C10" s="49">
        <v>1</v>
      </c>
      <c r="D10" s="49"/>
      <c r="E10" s="49">
        <f t="shared" si="0"/>
        <v>16.236110999999994</v>
      </c>
      <c r="F10" s="49">
        <v>15</v>
      </c>
      <c r="G10" s="49">
        <v>303</v>
      </c>
      <c r="H10" s="49">
        <v>286.76388900000001</v>
      </c>
      <c r="I10" s="49">
        <v>1.094069</v>
      </c>
      <c r="J10" s="49" t="s">
        <v>320</v>
      </c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spans="1:26" ht="15.75" customHeight="1" x14ac:dyDescent="0.15">
      <c r="A11" s="145">
        <v>43366</v>
      </c>
      <c r="B11" s="49"/>
      <c r="C11" s="49">
        <v>1</v>
      </c>
      <c r="D11" s="49"/>
      <c r="E11" s="49">
        <f t="shared" si="0"/>
        <v>24.107438000000002</v>
      </c>
      <c r="F11" s="49">
        <v>13</v>
      </c>
      <c r="G11" s="49">
        <v>305</v>
      </c>
      <c r="H11" s="49">
        <v>280.892562</v>
      </c>
      <c r="I11" s="49">
        <v>1.3025720000000001</v>
      </c>
      <c r="J11" s="49" t="s">
        <v>323</v>
      </c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spans="1:26" ht="15.75" customHeight="1" x14ac:dyDescent="0.15">
      <c r="A12" s="145">
        <v>43334</v>
      </c>
      <c r="B12" s="49"/>
      <c r="C12" s="49">
        <v>1</v>
      </c>
      <c r="D12" s="49"/>
      <c r="E12" s="49">
        <f t="shared" si="0"/>
        <v>16.269999999999982</v>
      </c>
      <c r="F12" s="49">
        <v>6</v>
      </c>
      <c r="G12" s="49">
        <v>304</v>
      </c>
      <c r="H12" s="49">
        <v>287.73</v>
      </c>
      <c r="I12" s="49">
        <v>0.56595300000000004</v>
      </c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 spans="1:26" ht="15.75" customHeight="1" x14ac:dyDescent="0.15">
      <c r="A13" s="145">
        <v>43311</v>
      </c>
      <c r="B13" s="49"/>
      <c r="C13" s="49">
        <v>1</v>
      </c>
      <c r="D13" s="49"/>
      <c r="E13" s="49">
        <f t="shared" si="0"/>
        <v>19.092308000000003</v>
      </c>
      <c r="F13" s="49">
        <v>16</v>
      </c>
      <c r="G13" s="49">
        <v>308</v>
      </c>
      <c r="H13" s="49">
        <v>288.907692</v>
      </c>
      <c r="I13" s="49">
        <v>0.87556100000000003</v>
      </c>
      <c r="J13" s="49" t="s">
        <v>322</v>
      </c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spans="1:26" ht="15.75" customHeight="1" x14ac:dyDescent="0.15">
      <c r="A14" s="145">
        <v>43279</v>
      </c>
      <c r="B14" s="49"/>
      <c r="C14" s="49">
        <v>1</v>
      </c>
      <c r="D14" s="49"/>
      <c r="E14" s="49">
        <f t="shared" si="0"/>
        <v>20.188889000000017</v>
      </c>
      <c r="F14" s="49">
        <v>10</v>
      </c>
      <c r="G14" s="49">
        <v>295</v>
      </c>
      <c r="H14" s="49">
        <v>274.81111099999998</v>
      </c>
      <c r="I14" s="49">
        <v>2.534678</v>
      </c>
      <c r="J14" s="49" t="s">
        <v>321</v>
      </c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spans="1:26" ht="15.75" customHeight="1" x14ac:dyDescent="0.15">
      <c r="A15" s="145">
        <v>43247</v>
      </c>
      <c r="B15" s="49"/>
      <c r="C15" s="49">
        <v>1</v>
      </c>
      <c r="D15" s="49"/>
      <c r="E15" s="49">
        <f t="shared" si="0"/>
        <v>49.180000000000007</v>
      </c>
      <c r="F15" s="49">
        <v>9</v>
      </c>
      <c r="G15" s="49">
        <v>339</v>
      </c>
      <c r="H15" s="49">
        <v>289.82</v>
      </c>
      <c r="I15" s="49">
        <v>1.122587</v>
      </c>
      <c r="J15" s="49" t="s">
        <v>320</v>
      </c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spans="1:26" ht="15.75" customHeight="1" x14ac:dyDescent="0.15">
      <c r="A16" s="145">
        <v>43174</v>
      </c>
      <c r="B16" s="49"/>
      <c r="C16" s="49">
        <v>1</v>
      </c>
      <c r="D16" s="49"/>
      <c r="E16" s="49">
        <f t="shared" si="0"/>
        <v>96.422221999999977</v>
      </c>
      <c r="F16" s="49">
        <v>355</v>
      </c>
      <c r="G16" s="49">
        <v>382</v>
      </c>
      <c r="H16" s="49">
        <v>285.57777800000002</v>
      </c>
      <c r="I16" s="49">
        <v>0.73404800000000003</v>
      </c>
      <c r="J16" s="49" t="s">
        <v>319</v>
      </c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spans="1:26" ht="15.75" customHeight="1" x14ac:dyDescent="0.15">
      <c r="A17" s="145">
        <v>43046</v>
      </c>
      <c r="B17" s="49"/>
      <c r="C17" s="49">
        <v>1</v>
      </c>
      <c r="D17" s="49"/>
      <c r="E17" s="49">
        <f t="shared" si="0"/>
        <v>5.7636360000000195</v>
      </c>
      <c r="F17" s="49">
        <v>3</v>
      </c>
      <c r="G17" s="49">
        <v>294</v>
      </c>
      <c r="H17" s="49">
        <v>288.23636399999998</v>
      </c>
      <c r="I17" s="49">
        <v>0.74102900000000005</v>
      </c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spans="1:26" ht="15.75" customHeight="1" x14ac:dyDescent="0.15">
      <c r="A18" s="145">
        <v>42886</v>
      </c>
      <c r="B18" s="49"/>
      <c r="C18" s="49">
        <v>1</v>
      </c>
      <c r="D18" s="49"/>
      <c r="E18" s="49">
        <f t="shared" si="0"/>
        <v>17.963636000000008</v>
      </c>
      <c r="F18" s="49">
        <v>13</v>
      </c>
      <c r="G18" s="49">
        <v>307</v>
      </c>
      <c r="H18" s="49">
        <v>289.03636399999999</v>
      </c>
      <c r="I18" s="49">
        <v>1.1164099999999999</v>
      </c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spans="1:26" ht="15.75" customHeight="1" x14ac:dyDescent="0.15">
      <c r="A19" s="145">
        <v>42854</v>
      </c>
      <c r="B19" s="49"/>
      <c r="C19" s="49">
        <v>1</v>
      </c>
      <c r="D19" s="49"/>
      <c r="E19" s="49">
        <f t="shared" si="0"/>
        <v>10.247933999999987</v>
      </c>
      <c r="F19" s="49">
        <v>11</v>
      </c>
      <c r="G19" s="49">
        <v>297</v>
      </c>
      <c r="H19" s="49">
        <v>286.75206600000001</v>
      </c>
      <c r="I19" s="49">
        <v>1.1851929999999999</v>
      </c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spans="1:26" ht="15.75" customHeight="1" x14ac:dyDescent="0.15">
      <c r="A20" s="124">
        <v>42614</v>
      </c>
      <c r="B20" s="60"/>
      <c r="C20" s="60">
        <v>1</v>
      </c>
      <c r="D20" s="60"/>
      <c r="E20" s="49">
        <f t="shared" si="0"/>
        <v>10.654544999999985</v>
      </c>
      <c r="F20" s="128">
        <v>9</v>
      </c>
      <c r="G20" s="128">
        <v>296</v>
      </c>
      <c r="H20" s="128">
        <v>285.34545500000002</v>
      </c>
      <c r="I20" s="128">
        <v>1.2952729999999999</v>
      </c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</row>
    <row r="21" spans="1:26" ht="15.75" customHeight="1" x14ac:dyDescent="0.15">
      <c r="A21" s="145">
        <v>42534</v>
      </c>
      <c r="B21" s="49"/>
      <c r="C21" s="49">
        <v>1</v>
      </c>
      <c r="D21" s="49"/>
      <c r="E21" s="49">
        <f t="shared" si="0"/>
        <v>14.949999999999989</v>
      </c>
      <c r="F21" s="49">
        <v>14</v>
      </c>
      <c r="G21" s="49">
        <v>304</v>
      </c>
      <c r="H21" s="49">
        <v>289.05</v>
      </c>
      <c r="I21" s="49">
        <v>1.183856</v>
      </c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spans="1:26" ht="15.75" customHeight="1" x14ac:dyDescent="0.15">
      <c r="A22" s="145">
        <v>42470</v>
      </c>
      <c r="B22" s="49"/>
      <c r="C22" s="49">
        <v>1</v>
      </c>
      <c r="D22" s="49"/>
      <c r="E22" s="49">
        <f t="shared" si="0"/>
        <v>11.036363999999992</v>
      </c>
      <c r="F22" s="49">
        <v>9</v>
      </c>
      <c r="G22" s="49">
        <v>299</v>
      </c>
      <c r="H22" s="49">
        <v>287.96363600000001</v>
      </c>
      <c r="I22" s="49">
        <v>0.947496</v>
      </c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spans="1:26" ht="15.75" customHeight="1" x14ac:dyDescent="0.15">
      <c r="A23" s="145">
        <v>42374</v>
      </c>
      <c r="B23" s="49"/>
      <c r="C23" s="49">
        <v>1</v>
      </c>
      <c r="D23" s="49"/>
      <c r="E23" s="49">
        <f t="shared" si="0"/>
        <v>6.8500000000000227</v>
      </c>
      <c r="F23" s="49">
        <v>6</v>
      </c>
      <c r="G23" s="49">
        <v>294</v>
      </c>
      <c r="H23" s="49">
        <v>287.14999999999998</v>
      </c>
      <c r="I23" s="49">
        <v>0.72995100000000002</v>
      </c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spans="1:26" ht="15.75" customHeight="1" x14ac:dyDescent="0.15">
      <c r="A24" s="145">
        <v>42694</v>
      </c>
      <c r="B24" s="49"/>
      <c r="C24" s="49">
        <v>1</v>
      </c>
      <c r="D24" s="49"/>
      <c r="E24" s="49">
        <f t="shared" si="0"/>
        <v>10.888889000000006</v>
      </c>
      <c r="F24" s="49">
        <v>6</v>
      </c>
      <c r="G24" s="49">
        <v>298</v>
      </c>
      <c r="H24" s="49">
        <v>287.11111099999999</v>
      </c>
      <c r="I24" s="49">
        <v>1.0246949999999999</v>
      </c>
      <c r="J24" s="49" t="s">
        <v>310</v>
      </c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spans="1:26" ht="15.75" customHeight="1" x14ac:dyDescent="0.15">
      <c r="A25" s="145">
        <v>42326</v>
      </c>
      <c r="B25" s="49"/>
      <c r="C25" s="49">
        <v>1</v>
      </c>
      <c r="D25" s="49"/>
      <c r="E25" s="49">
        <f t="shared" si="0"/>
        <v>5.1666670000000181</v>
      </c>
      <c r="F25" s="49">
        <v>3</v>
      </c>
      <c r="G25" s="49">
        <v>291</v>
      </c>
      <c r="H25" s="49">
        <v>285.83333299999998</v>
      </c>
      <c r="I25" s="49">
        <v>1.3595269999999999</v>
      </c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spans="1:26" ht="15.75" customHeight="1" x14ac:dyDescent="0.15">
      <c r="A26" s="145">
        <v>42166</v>
      </c>
      <c r="B26" s="49"/>
      <c r="C26" s="49">
        <v>1</v>
      </c>
      <c r="D26" s="49"/>
      <c r="E26" s="49">
        <f t="shared" si="0"/>
        <v>7.013889000000006</v>
      </c>
      <c r="F26" s="49">
        <v>9</v>
      </c>
      <c r="G26" s="49">
        <v>297</v>
      </c>
      <c r="H26" s="49">
        <v>289.98611099999999</v>
      </c>
      <c r="I26" s="49">
        <v>1.332678</v>
      </c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spans="1:26" ht="15.75" customHeight="1" x14ac:dyDescent="0.15">
      <c r="A27" s="145">
        <v>42127</v>
      </c>
      <c r="B27" s="49"/>
      <c r="C27" s="49">
        <v>1</v>
      </c>
      <c r="D27" s="49"/>
      <c r="E27" s="49">
        <f t="shared" si="0"/>
        <v>8.0694439999999759</v>
      </c>
      <c r="F27" s="49">
        <v>8</v>
      </c>
      <c r="G27" s="49">
        <v>293</v>
      </c>
      <c r="H27" s="49">
        <v>284.93055600000002</v>
      </c>
      <c r="I27" s="49">
        <v>0.99755199999999999</v>
      </c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spans="1:26" ht="15.75" customHeight="1" x14ac:dyDescent="0.15">
      <c r="A28" s="145">
        <v>42079</v>
      </c>
      <c r="B28" s="49"/>
      <c r="C28" s="49">
        <v>1</v>
      </c>
      <c r="D28" s="49"/>
      <c r="E28" s="49">
        <f t="shared" si="0"/>
        <v>7.9916666999999961</v>
      </c>
      <c r="F28" s="49">
        <v>9</v>
      </c>
      <c r="G28" s="49">
        <v>288</v>
      </c>
      <c r="H28" s="49">
        <v>280.0083333</v>
      </c>
      <c r="I28" s="49">
        <v>2.1465825999999999</v>
      </c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spans="1:26" ht="15.75" customHeight="1" x14ac:dyDescent="0.15">
      <c r="A29" s="145">
        <v>41926</v>
      </c>
      <c r="B29" s="49"/>
      <c r="C29" s="49">
        <v>1</v>
      </c>
      <c r="D29" s="49"/>
      <c r="E29" s="49">
        <f t="shared" si="0"/>
        <v>9.236110999999994</v>
      </c>
      <c r="F29" s="49">
        <v>12</v>
      </c>
      <c r="G29" s="49">
        <v>296</v>
      </c>
      <c r="H29" s="49">
        <v>286.76388900000001</v>
      </c>
      <c r="I29" s="49">
        <v>1.094069</v>
      </c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spans="1:26" ht="15.75" customHeight="1" x14ac:dyDescent="0.15">
      <c r="A30" s="145">
        <v>41910</v>
      </c>
      <c r="B30" s="49"/>
      <c r="C30" s="49">
        <v>1</v>
      </c>
      <c r="D30" s="49"/>
      <c r="E30" s="49">
        <f t="shared" si="0"/>
        <v>16.136364000000015</v>
      </c>
      <c r="F30" s="49">
        <v>23</v>
      </c>
      <c r="G30" s="49">
        <v>305</v>
      </c>
      <c r="H30" s="49">
        <v>288.86363599999999</v>
      </c>
      <c r="I30" s="49">
        <v>1.2076</v>
      </c>
      <c r="J30" s="49" t="s">
        <v>318</v>
      </c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spans="1:26" ht="15.75" customHeight="1" x14ac:dyDescent="0.15">
      <c r="A31" s="145">
        <v>41830</v>
      </c>
      <c r="B31" s="49"/>
      <c r="C31" s="49">
        <v>1</v>
      </c>
      <c r="D31" s="49"/>
      <c r="E31" s="49">
        <f t="shared" si="0"/>
        <v>19.734848</v>
      </c>
      <c r="F31" s="49">
        <v>9</v>
      </c>
      <c r="G31" s="49">
        <v>308</v>
      </c>
      <c r="H31" s="49">
        <v>288.265152</v>
      </c>
      <c r="I31" s="49">
        <v>1.22854</v>
      </c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spans="1:26" ht="15.75" customHeight="1" x14ac:dyDescent="0.15">
      <c r="A32" s="145">
        <v>41791</v>
      </c>
      <c r="B32" s="49"/>
      <c r="C32" s="49">
        <v>1</v>
      </c>
      <c r="D32" s="49"/>
      <c r="E32" s="49">
        <f t="shared" si="0"/>
        <v>29.95999999999998</v>
      </c>
      <c r="F32" s="49">
        <v>7</v>
      </c>
      <c r="G32" s="49">
        <v>320</v>
      </c>
      <c r="H32" s="49">
        <v>290.04000000000002</v>
      </c>
      <c r="I32" s="49">
        <v>1.0241530000000001</v>
      </c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spans="1:26" ht="15.75" customHeight="1" x14ac:dyDescent="0.15">
      <c r="A33" s="145">
        <v>41734</v>
      </c>
      <c r="B33" s="49"/>
      <c r="C33" s="49">
        <v>1</v>
      </c>
      <c r="D33" s="49"/>
      <c r="E33" s="49">
        <f t="shared" si="0"/>
        <v>29.041667000000018</v>
      </c>
      <c r="F33" s="49">
        <v>5</v>
      </c>
      <c r="G33" s="49">
        <v>315</v>
      </c>
      <c r="H33" s="49">
        <v>285.95833299999998</v>
      </c>
      <c r="I33" s="49">
        <v>1.1919630000000001</v>
      </c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spans="1:26" ht="15.75" customHeight="1" x14ac:dyDescent="0.15">
      <c r="A34" s="145">
        <v>41679</v>
      </c>
      <c r="B34" s="49"/>
      <c r="C34" s="49">
        <v>1</v>
      </c>
      <c r="D34" s="49"/>
      <c r="E34" s="49">
        <f t="shared" ref="E34:E65" si="1">G34-H34</f>
        <v>37.95999999999998</v>
      </c>
      <c r="F34" s="49">
        <v>7</v>
      </c>
      <c r="G34" s="49">
        <v>324</v>
      </c>
      <c r="H34" s="49">
        <v>286.04000000000002</v>
      </c>
      <c r="I34" s="49">
        <v>1.062872</v>
      </c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spans="1:26" ht="15.75" customHeight="1" x14ac:dyDescent="0.15">
      <c r="A35" s="145">
        <v>41414</v>
      </c>
      <c r="B35" s="49"/>
      <c r="C35" s="49">
        <v>1</v>
      </c>
      <c r="D35" s="49"/>
      <c r="E35" s="49">
        <f t="shared" si="1"/>
        <v>40.322222000000011</v>
      </c>
      <c r="F35" s="49">
        <v>10</v>
      </c>
      <c r="G35" s="49">
        <v>329</v>
      </c>
      <c r="H35" s="49">
        <v>288.67777799999999</v>
      </c>
      <c r="I35" s="49">
        <v>1.4365049999999999</v>
      </c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spans="1:26" ht="15.75" customHeight="1" x14ac:dyDescent="0.15">
      <c r="A36" s="145">
        <v>41391</v>
      </c>
      <c r="B36" s="49"/>
      <c r="C36" s="49">
        <v>1</v>
      </c>
      <c r="D36" s="49"/>
      <c r="E36" s="49">
        <f t="shared" si="1"/>
        <v>11.75</v>
      </c>
      <c r="F36" s="49">
        <v>12</v>
      </c>
      <c r="G36" s="49">
        <v>296</v>
      </c>
      <c r="H36" s="49">
        <v>284.25</v>
      </c>
      <c r="I36" s="49">
        <v>0.78273599999999999</v>
      </c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spans="1:26" ht="15.75" customHeight="1" x14ac:dyDescent="0.15">
      <c r="A37" s="145">
        <v>41366</v>
      </c>
      <c r="B37" s="49"/>
      <c r="C37" s="49">
        <v>1</v>
      </c>
      <c r="D37" s="49"/>
      <c r="E37" s="49">
        <f t="shared" si="1"/>
        <v>24.833332999999982</v>
      </c>
      <c r="F37" s="49">
        <v>11</v>
      </c>
      <c r="G37" s="49">
        <v>310</v>
      </c>
      <c r="H37" s="49">
        <v>285.16666700000002</v>
      </c>
      <c r="I37" s="49">
        <v>1.8704890000000001</v>
      </c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spans="1:26" ht="15.75" customHeight="1" x14ac:dyDescent="0.15">
      <c r="A38" s="145">
        <v>41359</v>
      </c>
      <c r="B38" s="49"/>
      <c r="C38" s="49">
        <v>1</v>
      </c>
      <c r="D38" s="49"/>
      <c r="E38" s="49">
        <f t="shared" si="1"/>
        <v>13.666667000000018</v>
      </c>
      <c r="F38" s="49">
        <v>6</v>
      </c>
      <c r="G38" s="49">
        <v>303</v>
      </c>
      <c r="H38" s="49">
        <v>289.33333299999998</v>
      </c>
      <c r="I38" s="49">
        <v>0.69200700000000004</v>
      </c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spans="1:26" ht="15.75" customHeight="1" x14ac:dyDescent="0.15">
      <c r="A39" s="145">
        <v>41350</v>
      </c>
      <c r="B39" s="49"/>
      <c r="C39" s="49">
        <v>1</v>
      </c>
      <c r="D39" s="49"/>
      <c r="E39" s="49">
        <f t="shared" si="1"/>
        <v>23.5</v>
      </c>
      <c r="F39" s="49">
        <v>7</v>
      </c>
      <c r="G39" s="49">
        <v>309</v>
      </c>
      <c r="H39" s="49">
        <v>285.5</v>
      </c>
      <c r="I39" s="49">
        <v>0.91490000000000005</v>
      </c>
      <c r="J39" s="49" t="s">
        <v>317</v>
      </c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spans="1:26" ht="15.75" customHeight="1" x14ac:dyDescent="0.15">
      <c r="A40" s="165">
        <v>41519</v>
      </c>
      <c r="B40" s="143"/>
      <c r="C40" s="143">
        <v>1</v>
      </c>
      <c r="D40" s="143"/>
      <c r="E40" s="49">
        <f t="shared" si="1"/>
        <v>15.746987999999988</v>
      </c>
      <c r="F40" s="143">
        <v>4</v>
      </c>
      <c r="G40" s="143">
        <v>306</v>
      </c>
      <c r="H40" s="143">
        <v>290.25301200000001</v>
      </c>
      <c r="I40" s="143">
        <v>4.310632</v>
      </c>
      <c r="J40" s="143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  <c r="W40" s="143"/>
      <c r="X40" s="143"/>
      <c r="Y40" s="143"/>
      <c r="Z40" s="143"/>
    </row>
    <row r="41" spans="1:26" ht="15.75" customHeight="1" x14ac:dyDescent="0.15">
      <c r="A41" s="145">
        <v>41055</v>
      </c>
      <c r="B41" s="49"/>
      <c r="C41" s="49">
        <v>1</v>
      </c>
      <c r="D41" s="49"/>
      <c r="E41" s="49">
        <f t="shared" si="1"/>
        <v>19.072726999999986</v>
      </c>
      <c r="F41" s="49">
        <v>9</v>
      </c>
      <c r="G41" s="49">
        <v>303</v>
      </c>
      <c r="H41" s="49">
        <v>283.92727300000001</v>
      </c>
      <c r="I41" s="49">
        <v>1.830973</v>
      </c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spans="1:26" ht="15.75" customHeight="1" x14ac:dyDescent="0.15">
      <c r="A42" s="145">
        <v>41046</v>
      </c>
      <c r="B42" s="49"/>
      <c r="C42" s="49">
        <v>1</v>
      </c>
      <c r="D42" s="49"/>
      <c r="E42" s="49">
        <f t="shared" si="1"/>
        <v>27.533333000000027</v>
      </c>
      <c r="F42" s="49">
        <v>7</v>
      </c>
      <c r="G42" s="49">
        <v>317</v>
      </c>
      <c r="H42" s="49">
        <v>289.46666699999997</v>
      </c>
      <c r="I42" s="49">
        <v>1.2959750000000001</v>
      </c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spans="1:26" ht="15.75" customHeight="1" x14ac:dyDescent="0.15">
      <c r="A43" s="145">
        <v>41023</v>
      </c>
      <c r="B43" s="49"/>
      <c r="C43" s="49">
        <v>1</v>
      </c>
      <c r="D43" s="49"/>
      <c r="E43" s="49">
        <f t="shared" si="1"/>
        <v>29.133332999999993</v>
      </c>
      <c r="F43" s="49">
        <v>8</v>
      </c>
      <c r="G43" s="49">
        <v>315</v>
      </c>
      <c r="H43" s="49">
        <v>285.86666700000001</v>
      </c>
      <c r="I43" s="49">
        <v>0.85064399999999996</v>
      </c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spans="1:26" ht="15.75" customHeight="1" x14ac:dyDescent="0.15">
      <c r="A44" s="145">
        <v>41014</v>
      </c>
      <c r="B44" s="49"/>
      <c r="C44" s="49">
        <v>1</v>
      </c>
      <c r="D44" s="49"/>
      <c r="E44" s="49">
        <f t="shared" si="1"/>
        <v>26.090909000000011</v>
      </c>
      <c r="F44" s="49">
        <v>11</v>
      </c>
      <c r="G44" s="49">
        <v>313</v>
      </c>
      <c r="H44" s="49">
        <v>286.90909099999999</v>
      </c>
      <c r="I44" s="49">
        <v>1.2197769999999999</v>
      </c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spans="1:26" ht="15.75" customHeight="1" x14ac:dyDescent="0.15">
      <c r="A45" s="124">
        <v>40991</v>
      </c>
      <c r="B45" s="60"/>
      <c r="C45" s="60">
        <v>1</v>
      </c>
      <c r="D45" s="60"/>
      <c r="E45" s="49">
        <f t="shared" si="1"/>
        <v>25.036363999999992</v>
      </c>
      <c r="F45" s="60">
        <v>10</v>
      </c>
      <c r="G45" s="60">
        <v>312</v>
      </c>
      <c r="H45" s="60">
        <v>286.96363600000001</v>
      </c>
      <c r="I45" s="60">
        <v>1.1081620000000001</v>
      </c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</row>
    <row r="46" spans="1:26" ht="15.75" customHeight="1" x14ac:dyDescent="0.15">
      <c r="A46" s="165">
        <v>40870</v>
      </c>
      <c r="B46" s="49"/>
      <c r="C46" s="49">
        <v>1</v>
      </c>
      <c r="D46" s="49"/>
      <c r="E46" s="49">
        <f t="shared" si="1"/>
        <v>22.444443999999976</v>
      </c>
      <c r="F46" s="49">
        <v>5</v>
      </c>
      <c r="G46" s="49">
        <v>309</v>
      </c>
      <c r="H46" s="49">
        <v>286.55555600000002</v>
      </c>
      <c r="I46" s="49">
        <v>0.82032099999999997</v>
      </c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spans="1:26" ht="15.75" customHeight="1" x14ac:dyDescent="0.15">
      <c r="A47" s="165">
        <v>40838</v>
      </c>
      <c r="B47" s="49"/>
      <c r="C47" s="49">
        <v>1</v>
      </c>
      <c r="D47" s="49"/>
      <c r="E47" s="49">
        <f t="shared" si="1"/>
        <v>11.990000000000009</v>
      </c>
      <c r="F47" s="49">
        <v>5</v>
      </c>
      <c r="G47" s="49">
        <v>301</v>
      </c>
      <c r="H47" s="49">
        <v>289.01</v>
      </c>
      <c r="I47" s="49">
        <v>0.50241800000000003</v>
      </c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spans="1:26" ht="15.75" customHeight="1" x14ac:dyDescent="0.15">
      <c r="A48" s="165">
        <v>40783</v>
      </c>
      <c r="B48" s="49"/>
      <c r="C48" s="143" t="s">
        <v>37</v>
      </c>
      <c r="D48" s="49"/>
      <c r="E48" s="49">
        <f t="shared" si="1"/>
        <v>0</v>
      </c>
      <c r="F48" s="49">
        <v>0</v>
      </c>
      <c r="G48" s="49">
        <v>0</v>
      </c>
      <c r="H48" s="49">
        <v>0</v>
      </c>
      <c r="I48" s="49">
        <v>0</v>
      </c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 spans="1:26" ht="15.75" customHeight="1" x14ac:dyDescent="0.15">
      <c r="A49" s="145">
        <v>40694</v>
      </c>
      <c r="B49" s="49"/>
      <c r="C49" s="49">
        <v>1</v>
      </c>
      <c r="D49" s="49"/>
      <c r="E49" s="49">
        <f t="shared" si="1"/>
        <v>39.100000000000023</v>
      </c>
      <c r="F49" s="49">
        <v>13</v>
      </c>
      <c r="G49" s="49">
        <v>322</v>
      </c>
      <c r="H49" s="49">
        <v>282.89999999999998</v>
      </c>
      <c r="I49" s="49">
        <v>0.86179799999999995</v>
      </c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spans="1:26" ht="15.75" customHeight="1" x14ac:dyDescent="0.15">
      <c r="A50" s="145">
        <v>40678</v>
      </c>
      <c r="B50" s="49"/>
      <c r="C50" s="49">
        <v>1</v>
      </c>
      <c r="D50" s="49"/>
      <c r="E50" s="49">
        <f t="shared" si="1"/>
        <v>27.586776999999984</v>
      </c>
      <c r="F50" s="49">
        <v>10</v>
      </c>
      <c r="G50" s="49">
        <v>316</v>
      </c>
      <c r="H50" s="49">
        <v>288.41322300000002</v>
      </c>
      <c r="I50" s="49">
        <v>1.2823770000000001</v>
      </c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spans="1:26" ht="15.75" customHeight="1" x14ac:dyDescent="0.15">
      <c r="A51" s="145">
        <v>40655</v>
      </c>
      <c r="B51" s="49"/>
      <c r="C51" s="49">
        <v>1</v>
      </c>
      <c r="D51" s="49"/>
      <c r="E51" s="49">
        <f t="shared" si="1"/>
        <v>41.433333000000005</v>
      </c>
      <c r="F51" s="49">
        <v>9</v>
      </c>
      <c r="G51" s="49">
        <v>326</v>
      </c>
      <c r="H51" s="49">
        <v>284.566667</v>
      </c>
      <c r="I51" s="49">
        <v>0.71970699999999999</v>
      </c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spans="1:26" ht="15.75" customHeight="1" x14ac:dyDescent="0.15">
      <c r="A52" s="145">
        <v>40582</v>
      </c>
      <c r="B52" s="49"/>
      <c r="C52" s="49">
        <v>1</v>
      </c>
      <c r="D52" s="49"/>
      <c r="E52" s="49">
        <f t="shared" si="1"/>
        <v>40.160494000000028</v>
      </c>
      <c r="F52" s="49">
        <v>13</v>
      </c>
      <c r="G52" s="49">
        <v>326</v>
      </c>
      <c r="H52" s="49">
        <v>285.83950599999997</v>
      </c>
      <c r="I52" s="49">
        <v>1.0180469999999999</v>
      </c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 spans="1:26" ht="13" x14ac:dyDescent="0.15">
      <c r="A53" s="145">
        <v>40319</v>
      </c>
      <c r="B53" s="49"/>
      <c r="C53" s="49">
        <v>1</v>
      </c>
      <c r="D53" s="49"/>
      <c r="E53" s="49">
        <f t="shared" si="1"/>
        <v>47.888889000000006</v>
      </c>
      <c r="F53" s="49">
        <v>10</v>
      </c>
      <c r="G53" s="49">
        <v>337</v>
      </c>
      <c r="H53" s="49">
        <v>289.11111099999999</v>
      </c>
      <c r="I53" s="49">
        <v>1.0090300000000001</v>
      </c>
      <c r="J53" s="49" t="s">
        <v>312</v>
      </c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 spans="1:26" ht="13" x14ac:dyDescent="0.15">
      <c r="A54" s="145">
        <v>40262</v>
      </c>
      <c r="B54" s="49"/>
      <c r="C54" s="49">
        <v>1</v>
      </c>
      <c r="D54" s="49"/>
      <c r="E54" s="59">
        <f t="shared" si="1"/>
        <v>62.666667000000018</v>
      </c>
      <c r="F54" s="49">
        <v>11</v>
      </c>
      <c r="G54" s="49">
        <v>347</v>
      </c>
      <c r="H54" s="49">
        <v>284.33333299999998</v>
      </c>
      <c r="I54" s="49">
        <v>1.1133</v>
      </c>
      <c r="J54" s="49" t="s">
        <v>316</v>
      </c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spans="1:26" ht="13" x14ac:dyDescent="0.15">
      <c r="A55" s="145">
        <v>40255</v>
      </c>
      <c r="B55" s="49"/>
      <c r="C55" s="49">
        <v>1</v>
      </c>
      <c r="D55" s="49"/>
      <c r="E55" s="49">
        <f t="shared" si="1"/>
        <v>38.418182000000002</v>
      </c>
      <c r="F55" s="49">
        <v>8</v>
      </c>
      <c r="G55" s="49">
        <v>325</v>
      </c>
      <c r="H55" s="49">
        <v>286.581818</v>
      </c>
      <c r="I55" s="49">
        <v>0.82819399999999999</v>
      </c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 spans="1:26" ht="13" x14ac:dyDescent="0.15">
      <c r="A56" s="165">
        <v>40214</v>
      </c>
      <c r="B56" s="49"/>
      <c r="C56" s="49">
        <v>1</v>
      </c>
      <c r="D56" s="49"/>
      <c r="E56" s="49">
        <f t="shared" si="1"/>
        <v>36.56</v>
      </c>
      <c r="F56" s="49">
        <v>10</v>
      </c>
      <c r="G56" s="49">
        <v>324</v>
      </c>
      <c r="H56" s="49">
        <v>287.44</v>
      </c>
      <c r="I56" s="49">
        <v>0.71520300000000003</v>
      </c>
      <c r="J56" s="49" t="s">
        <v>315</v>
      </c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 spans="1:26" ht="13" x14ac:dyDescent="0.15">
      <c r="A57" s="145">
        <v>40207</v>
      </c>
      <c r="B57" s="49"/>
      <c r="C57" s="49">
        <v>1</v>
      </c>
      <c r="D57" s="49"/>
      <c r="E57" s="49">
        <f t="shared" si="1"/>
        <v>28.863635999999985</v>
      </c>
      <c r="F57" s="49">
        <v>7</v>
      </c>
      <c r="G57" s="49">
        <v>312</v>
      </c>
      <c r="H57" s="49">
        <v>283.13636400000001</v>
      </c>
      <c r="I57" s="49">
        <v>0.43845600000000001</v>
      </c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 spans="1:26" ht="13" x14ac:dyDescent="0.15">
      <c r="A58" s="145">
        <v>40198</v>
      </c>
      <c r="B58" s="49"/>
      <c r="C58" s="49">
        <v>1</v>
      </c>
      <c r="D58" s="49"/>
      <c r="E58" s="49">
        <f t="shared" si="1"/>
        <v>5.851852000000008</v>
      </c>
      <c r="F58" s="49">
        <v>3</v>
      </c>
      <c r="G58" s="49">
        <v>291</v>
      </c>
      <c r="H58" s="49">
        <v>285.14814799999999</v>
      </c>
      <c r="I58" s="49">
        <v>0.39086799999999999</v>
      </c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 spans="1:26" ht="13" x14ac:dyDescent="0.15">
      <c r="A59" s="145">
        <v>39846</v>
      </c>
      <c r="B59" s="49"/>
      <c r="C59" s="49">
        <v>1</v>
      </c>
      <c r="D59" s="49"/>
      <c r="E59" s="49">
        <f t="shared" si="1"/>
        <v>23.757575999999972</v>
      </c>
      <c r="F59" s="49">
        <v>6</v>
      </c>
      <c r="G59" s="49">
        <v>308</v>
      </c>
      <c r="H59" s="49">
        <v>284.24242400000003</v>
      </c>
      <c r="I59" s="49">
        <v>1.0198130000000001</v>
      </c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 spans="1:26" ht="13" x14ac:dyDescent="0.15">
      <c r="A60" s="145">
        <v>39526</v>
      </c>
      <c r="B60" s="49"/>
      <c r="C60" s="49">
        <v>1</v>
      </c>
      <c r="D60" s="49"/>
      <c r="E60" s="49">
        <f t="shared" si="1"/>
        <v>32.166667000000018</v>
      </c>
      <c r="F60" s="49">
        <v>11</v>
      </c>
      <c r="G60" s="49">
        <v>316</v>
      </c>
      <c r="H60" s="49">
        <v>283.83333299999998</v>
      </c>
      <c r="I60" s="49">
        <v>1.703352</v>
      </c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 spans="1:26" ht="13" x14ac:dyDescent="0.15">
      <c r="A61" s="145">
        <v>39446</v>
      </c>
      <c r="B61" s="49"/>
      <c r="C61" s="49">
        <v>1</v>
      </c>
      <c r="D61" s="49"/>
      <c r="E61" s="49">
        <f t="shared" si="1"/>
        <v>30.422221999999977</v>
      </c>
      <c r="F61" s="49">
        <v>13</v>
      </c>
      <c r="G61" s="49">
        <v>319</v>
      </c>
      <c r="H61" s="49">
        <v>288.57777800000002</v>
      </c>
      <c r="I61" s="49">
        <v>1.298035</v>
      </c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 spans="1:26" ht="13" x14ac:dyDescent="0.15">
      <c r="A62" s="145">
        <v>39327</v>
      </c>
      <c r="B62" s="49"/>
      <c r="C62" s="49">
        <v>1</v>
      </c>
      <c r="D62" s="49"/>
      <c r="E62" s="49">
        <f t="shared" si="1"/>
        <v>27.491667000000007</v>
      </c>
      <c r="F62" s="49">
        <v>19</v>
      </c>
      <c r="G62" s="49">
        <v>316</v>
      </c>
      <c r="H62" s="49">
        <v>288.50833299999999</v>
      </c>
      <c r="I62" s="49">
        <v>1.0690120000000001</v>
      </c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spans="1:26" ht="13" x14ac:dyDescent="0.15">
      <c r="A63" s="145">
        <v>39295</v>
      </c>
      <c r="B63" s="49"/>
      <c r="C63" s="49">
        <v>1</v>
      </c>
      <c r="D63" s="49"/>
      <c r="E63" s="49">
        <f t="shared" si="1"/>
        <v>31.319999999999993</v>
      </c>
      <c r="F63" s="49">
        <v>20</v>
      </c>
      <c r="G63" s="49">
        <v>319</v>
      </c>
      <c r="H63" s="49">
        <v>287.68</v>
      </c>
      <c r="I63" s="49">
        <v>1.013844</v>
      </c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 spans="1:26" ht="13" x14ac:dyDescent="0.15">
      <c r="A64" s="145">
        <v>39222</v>
      </c>
      <c r="B64" s="49"/>
      <c r="C64" s="49">
        <v>1</v>
      </c>
      <c r="D64" s="49"/>
      <c r="E64" s="49">
        <f t="shared" si="1"/>
        <v>30.918182000000002</v>
      </c>
      <c r="F64" s="49">
        <v>11</v>
      </c>
      <c r="G64" s="49">
        <v>320</v>
      </c>
      <c r="H64" s="49">
        <v>289.081818</v>
      </c>
      <c r="I64" s="49">
        <v>2.4686360000000001</v>
      </c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 spans="1:26" ht="13" x14ac:dyDescent="0.15">
      <c r="A65" s="145">
        <v>39151</v>
      </c>
      <c r="B65" s="49"/>
      <c r="C65" s="49">
        <v>1</v>
      </c>
      <c r="D65" s="49"/>
      <c r="E65" s="49">
        <f t="shared" si="1"/>
        <v>30.20999999999998</v>
      </c>
      <c r="F65" s="49">
        <v>10</v>
      </c>
      <c r="G65" s="49">
        <v>314</v>
      </c>
      <c r="H65" s="49">
        <v>283.79000000000002</v>
      </c>
      <c r="I65" s="49">
        <v>1.2656689999999999</v>
      </c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spans="1:26" ht="13" x14ac:dyDescent="0.15">
      <c r="A66" s="145">
        <v>39030</v>
      </c>
      <c r="B66" s="49"/>
      <c r="C66" s="49">
        <v>1</v>
      </c>
      <c r="D66" s="49"/>
      <c r="E66" s="49">
        <f t="shared" ref="E66:E83" si="2">G66-H66</f>
        <v>5.703125</v>
      </c>
      <c r="F66" s="49">
        <v>3</v>
      </c>
      <c r="G66" s="49">
        <v>291</v>
      </c>
      <c r="H66" s="49">
        <v>285.296875</v>
      </c>
      <c r="I66" s="49">
        <v>1.002848</v>
      </c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 spans="1:26" ht="13" x14ac:dyDescent="0.15">
      <c r="A67" s="145">
        <v>39014</v>
      </c>
      <c r="B67" s="145"/>
      <c r="C67" s="49">
        <v>1</v>
      </c>
      <c r="D67" s="49"/>
      <c r="E67" s="49">
        <f t="shared" si="2"/>
        <v>41.781817999999987</v>
      </c>
      <c r="F67" s="49">
        <v>8</v>
      </c>
      <c r="G67" s="49">
        <v>323</v>
      </c>
      <c r="H67" s="49">
        <v>281.21818200000001</v>
      </c>
      <c r="I67" s="49">
        <v>1.266229</v>
      </c>
      <c r="J67" s="49" t="s">
        <v>312</v>
      </c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 spans="1:26" ht="13" x14ac:dyDescent="0.15">
      <c r="A68" s="124">
        <v>38918</v>
      </c>
      <c r="B68" s="127"/>
      <c r="C68" s="60">
        <v>1</v>
      </c>
      <c r="D68" s="60"/>
      <c r="E68" s="59">
        <f t="shared" si="2"/>
        <v>95.02727299999998</v>
      </c>
      <c r="F68" s="60">
        <v>190</v>
      </c>
      <c r="G68" s="60">
        <v>383</v>
      </c>
      <c r="H68" s="60">
        <v>287.97272700000002</v>
      </c>
      <c r="I68" s="60">
        <v>1.1370260000000001</v>
      </c>
      <c r="J68" s="60" t="s">
        <v>314</v>
      </c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</row>
    <row r="69" spans="1:26" ht="13" x14ac:dyDescent="0.15">
      <c r="A69" s="124">
        <v>38774</v>
      </c>
      <c r="B69" s="127"/>
      <c r="C69" s="60">
        <v>1</v>
      </c>
      <c r="D69" s="60"/>
      <c r="E69" s="49">
        <f t="shared" si="2"/>
        <v>11.629999999999995</v>
      </c>
      <c r="F69" s="60">
        <v>9</v>
      </c>
      <c r="G69" s="60">
        <v>295</v>
      </c>
      <c r="H69" s="60">
        <v>283.37</v>
      </c>
      <c r="I69" s="60">
        <v>1.1690879999999999</v>
      </c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</row>
    <row r="70" spans="1:26" ht="13" x14ac:dyDescent="0.15">
      <c r="A70" s="145">
        <v>38486</v>
      </c>
      <c r="B70" s="49"/>
      <c r="C70" s="49">
        <v>1</v>
      </c>
      <c r="D70" s="49"/>
      <c r="E70" s="49">
        <f t="shared" si="2"/>
        <v>12.327272999999991</v>
      </c>
      <c r="F70" s="49">
        <v>12</v>
      </c>
      <c r="G70" s="49">
        <v>298</v>
      </c>
      <c r="H70" s="49">
        <v>285.67272700000001</v>
      </c>
      <c r="I70" s="49">
        <v>1.626101</v>
      </c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spans="1:26" ht="13" x14ac:dyDescent="0.15">
      <c r="A71" s="145">
        <v>38463</v>
      </c>
      <c r="B71" s="49"/>
      <c r="C71" s="49">
        <v>1</v>
      </c>
      <c r="D71" s="49"/>
      <c r="E71" s="49">
        <f t="shared" si="2"/>
        <v>12.020979000000011</v>
      </c>
      <c r="F71" s="49">
        <v>12</v>
      </c>
      <c r="G71" s="49">
        <v>300</v>
      </c>
      <c r="H71" s="49">
        <v>287.97902099999999</v>
      </c>
      <c r="I71" s="49">
        <v>1.386395</v>
      </c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spans="1:26" ht="13" x14ac:dyDescent="0.15">
      <c r="A72" s="145">
        <v>38406</v>
      </c>
      <c r="B72" s="49"/>
      <c r="C72" s="49">
        <v>1</v>
      </c>
      <c r="D72" s="49"/>
      <c r="E72" s="49">
        <f t="shared" si="2"/>
        <v>10.554545000000019</v>
      </c>
      <c r="F72" s="49">
        <v>12</v>
      </c>
      <c r="G72" s="49">
        <v>297</v>
      </c>
      <c r="H72" s="49">
        <v>286.44545499999998</v>
      </c>
      <c r="I72" s="49">
        <v>1.161985</v>
      </c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spans="1:26" ht="13" x14ac:dyDescent="0.15">
      <c r="A73" s="145">
        <v>38086</v>
      </c>
      <c r="B73" s="49"/>
      <c r="C73" s="49">
        <v>1</v>
      </c>
      <c r="D73" s="49"/>
      <c r="E73" s="49">
        <f t="shared" si="2"/>
        <v>16.259258999999986</v>
      </c>
      <c r="F73" s="49">
        <v>18</v>
      </c>
      <c r="G73" s="49">
        <v>302</v>
      </c>
      <c r="H73" s="49">
        <v>285.74074100000001</v>
      </c>
      <c r="I73" s="49">
        <v>0.75461500000000004</v>
      </c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spans="1:26" ht="13" x14ac:dyDescent="0.15">
      <c r="A74" s="145">
        <v>38047</v>
      </c>
      <c r="B74" s="49"/>
      <c r="C74" s="49">
        <v>1</v>
      </c>
      <c r="D74" s="49"/>
      <c r="E74" s="49">
        <f t="shared" si="2"/>
        <v>12.432098999999994</v>
      </c>
      <c r="F74" s="49">
        <v>14</v>
      </c>
      <c r="G74" s="49">
        <v>299</v>
      </c>
      <c r="H74" s="49">
        <v>286.56790100000001</v>
      </c>
      <c r="I74" s="49">
        <v>1.203519</v>
      </c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spans="1:26" ht="13" x14ac:dyDescent="0.15">
      <c r="A75" s="145">
        <v>37727</v>
      </c>
      <c r="B75" s="49"/>
      <c r="C75" s="49">
        <v>1</v>
      </c>
      <c r="D75" s="49"/>
      <c r="E75" s="49">
        <f t="shared" si="2"/>
        <v>4.7111110000000167</v>
      </c>
      <c r="F75" s="49">
        <v>5</v>
      </c>
      <c r="G75" s="49">
        <v>292</v>
      </c>
      <c r="H75" s="49">
        <v>287.28888899999998</v>
      </c>
      <c r="I75" s="49">
        <v>1.0938479999999999</v>
      </c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spans="1:26" ht="13" x14ac:dyDescent="0.15">
      <c r="A76" s="145">
        <v>37718</v>
      </c>
      <c r="B76" s="49"/>
      <c r="C76" s="49">
        <v>1</v>
      </c>
      <c r="D76" s="49"/>
      <c r="E76" s="49">
        <f t="shared" si="2"/>
        <v>10.727273000000025</v>
      </c>
      <c r="F76" s="49">
        <v>14</v>
      </c>
      <c r="G76" s="49">
        <v>298</v>
      </c>
      <c r="H76" s="49">
        <v>287.27272699999997</v>
      </c>
      <c r="I76" s="49">
        <v>0.99163199999999996</v>
      </c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spans="1:26" ht="13" x14ac:dyDescent="0.15">
      <c r="A77" s="145">
        <v>37430</v>
      </c>
      <c r="B77" s="49"/>
      <c r="C77" s="49">
        <v>1</v>
      </c>
      <c r="D77" s="49"/>
      <c r="E77" s="49">
        <f t="shared" si="2"/>
        <v>12.427273000000014</v>
      </c>
      <c r="F77" s="49">
        <v>15</v>
      </c>
      <c r="G77" s="49">
        <v>300</v>
      </c>
      <c r="H77" s="49">
        <v>287.57272699999999</v>
      </c>
      <c r="I77" s="49">
        <v>1.1125560000000001</v>
      </c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spans="1:26" ht="13" x14ac:dyDescent="0.15">
      <c r="A78" s="145">
        <v>37391</v>
      </c>
      <c r="B78" s="49"/>
      <c r="C78" s="49">
        <v>1</v>
      </c>
      <c r="D78" s="49"/>
      <c r="E78" s="49">
        <f t="shared" si="2"/>
        <v>21.511111000000028</v>
      </c>
      <c r="F78" s="49">
        <v>8</v>
      </c>
      <c r="G78" s="49">
        <v>309</v>
      </c>
      <c r="H78" s="49">
        <v>287.48888899999997</v>
      </c>
      <c r="I78" s="49">
        <v>1.2383789999999999</v>
      </c>
      <c r="J78" s="49" t="s">
        <v>312</v>
      </c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spans="1:26" ht="13" x14ac:dyDescent="0.15">
      <c r="A79" s="145">
        <v>37382</v>
      </c>
      <c r="B79" s="49"/>
      <c r="C79" s="49">
        <v>1</v>
      </c>
      <c r="D79" s="49"/>
      <c r="E79" s="49">
        <f t="shared" si="2"/>
        <v>17.533333000000027</v>
      </c>
      <c r="F79" s="49">
        <v>14</v>
      </c>
      <c r="G79" s="49">
        <v>305</v>
      </c>
      <c r="H79" s="49">
        <v>287.46666699999997</v>
      </c>
      <c r="I79" s="49">
        <v>1.7105090000000001</v>
      </c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spans="1:26" ht="13" x14ac:dyDescent="0.15">
      <c r="A80" s="145">
        <v>37078</v>
      </c>
      <c r="B80" s="49"/>
      <c r="C80" s="143" t="s">
        <v>37</v>
      </c>
      <c r="D80" s="49"/>
      <c r="E80" s="49">
        <f t="shared" si="2"/>
        <v>0</v>
      </c>
      <c r="F80" s="49">
        <v>0</v>
      </c>
      <c r="G80" s="49">
        <v>0</v>
      </c>
      <c r="H80" s="49">
        <v>0</v>
      </c>
      <c r="I80" s="49">
        <v>0</v>
      </c>
      <c r="J80" s="49" t="s">
        <v>313</v>
      </c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spans="1:26" ht="13" x14ac:dyDescent="0.15">
      <c r="A81" s="145">
        <v>37030</v>
      </c>
      <c r="B81" s="49"/>
      <c r="C81" s="49">
        <v>1</v>
      </c>
      <c r="D81" s="49"/>
      <c r="E81" s="49">
        <f t="shared" si="2"/>
        <v>26.081817999999998</v>
      </c>
      <c r="F81" s="49">
        <v>10</v>
      </c>
      <c r="G81" s="49">
        <v>299</v>
      </c>
      <c r="H81" s="49">
        <v>272.918182</v>
      </c>
      <c r="I81" s="49">
        <v>1.142441</v>
      </c>
      <c r="J81" s="49" t="s">
        <v>76</v>
      </c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spans="1:26" ht="13" x14ac:dyDescent="0.15">
      <c r="A82" s="145">
        <v>36982</v>
      </c>
      <c r="B82" s="49"/>
      <c r="C82" s="49">
        <v>1</v>
      </c>
      <c r="D82" s="49"/>
      <c r="E82" s="49">
        <f t="shared" si="2"/>
        <v>12.888889000000006</v>
      </c>
      <c r="F82" s="49">
        <v>8</v>
      </c>
      <c r="G82" s="49">
        <v>297</v>
      </c>
      <c r="H82" s="49">
        <v>284.11111099999999</v>
      </c>
      <c r="I82" s="49">
        <v>0.74161999999999995</v>
      </c>
      <c r="J82" s="49" t="s">
        <v>312</v>
      </c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 spans="1:26" ht="13" x14ac:dyDescent="0.15">
      <c r="A83" s="145">
        <v>36975</v>
      </c>
      <c r="B83" s="49"/>
      <c r="C83" s="49">
        <v>1</v>
      </c>
      <c r="D83" s="49"/>
      <c r="E83" s="49">
        <f t="shared" si="2"/>
        <v>29.862500000000011</v>
      </c>
      <c r="F83" s="49">
        <v>18</v>
      </c>
      <c r="G83" s="49">
        <v>313</v>
      </c>
      <c r="H83" s="49">
        <v>283.13749999999999</v>
      </c>
      <c r="I83" s="49">
        <v>0.95126500000000003</v>
      </c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 spans="1:26" ht="13" x14ac:dyDescent="0.15">
      <c r="A84" s="171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 spans="1:26" ht="13" x14ac:dyDescent="0.1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8" spans="1:26" ht="13" x14ac:dyDescent="0.15">
      <c r="A88" s="132"/>
    </row>
    <row r="92" spans="1:26" ht="13" x14ac:dyDescent="0.15">
      <c r="D92" s="132"/>
    </row>
    <row r="93" spans="1:26" ht="13" x14ac:dyDescent="0.15">
      <c r="D93" s="132"/>
    </row>
    <row r="94" spans="1:26" ht="13" x14ac:dyDescent="0.15">
      <c r="D94" s="132"/>
    </row>
    <row r="95" spans="1:26" ht="13" x14ac:dyDescent="0.15">
      <c r="D95" s="132"/>
    </row>
    <row r="96" spans="1:26" ht="13" x14ac:dyDescent="0.15">
      <c r="D96" s="132"/>
    </row>
    <row r="97" spans="4:4" ht="13" x14ac:dyDescent="0.15">
      <c r="D97" s="132"/>
    </row>
    <row r="98" spans="4:4" ht="13" x14ac:dyDescent="0.15">
      <c r="D98" s="170"/>
    </row>
    <row r="99" spans="4:4" ht="13" x14ac:dyDescent="0.15">
      <c r="D99" s="170"/>
    </row>
    <row r="102" spans="4:4" ht="13" x14ac:dyDescent="0.15">
      <c r="D102" s="132"/>
    </row>
    <row r="103" spans="4:4" ht="13" x14ac:dyDescent="0.15">
      <c r="D103" s="132"/>
    </row>
    <row r="104" spans="4:4" ht="13" x14ac:dyDescent="0.15">
      <c r="D104" s="132"/>
    </row>
    <row r="105" spans="4:4" ht="13" x14ac:dyDescent="0.15">
      <c r="D105" s="132"/>
    </row>
    <row r="106" spans="4:4" ht="13" x14ac:dyDescent="0.15">
      <c r="D106" s="132"/>
    </row>
    <row r="107" spans="4:4" ht="13" x14ac:dyDescent="0.15">
      <c r="D107" s="132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703EF-9B5B-A44B-B023-B8DEEF47FDB5}">
  <sheetPr>
    <outlinePr summaryBelow="0" summaryRight="0"/>
  </sheetPr>
  <dimension ref="A1:AH66"/>
  <sheetViews>
    <sheetView topLeftCell="A20" workbookViewId="0">
      <selection activeCell="A44" sqref="A44"/>
    </sheetView>
  </sheetViews>
  <sheetFormatPr baseColWidth="10" defaultColWidth="12.6640625" defaultRowHeight="15.75" customHeight="1" x14ac:dyDescent="0.15"/>
  <cols>
    <col min="1" max="2" width="12.6640625" style="32"/>
    <col min="3" max="3" width="14.1640625" style="32" customWidth="1"/>
    <col min="4" max="4" width="10.6640625" style="32" customWidth="1"/>
    <col min="5" max="7" width="26.5" style="32" customWidth="1"/>
    <col min="8" max="9" width="26.83203125" style="32" customWidth="1"/>
    <col min="10" max="10" width="10.83203125" style="32" customWidth="1"/>
    <col min="11" max="12" width="10" style="32" customWidth="1"/>
    <col min="13" max="15" width="12.6640625" style="32"/>
    <col min="16" max="16" width="28.83203125" style="32" customWidth="1"/>
    <col min="17" max="17" width="15.83203125" style="32" customWidth="1"/>
    <col min="18" max="16384" width="12.6640625" style="32"/>
  </cols>
  <sheetData>
    <row r="1" spans="1:34" ht="15" x14ac:dyDescent="0.2">
      <c r="A1" s="64" t="s">
        <v>0</v>
      </c>
      <c r="B1" s="35" t="s">
        <v>1</v>
      </c>
      <c r="C1" s="166" t="s">
        <v>2</v>
      </c>
      <c r="D1" s="35" t="s">
        <v>3</v>
      </c>
      <c r="E1" s="34" t="s">
        <v>4</v>
      </c>
      <c r="F1" s="34" t="s">
        <v>25</v>
      </c>
      <c r="G1" s="34" t="s">
        <v>26</v>
      </c>
      <c r="H1" s="34" t="s">
        <v>27</v>
      </c>
      <c r="I1" s="34" t="s">
        <v>5</v>
      </c>
      <c r="J1" s="184" t="s">
        <v>18</v>
      </c>
      <c r="K1" s="183" t="s">
        <v>19</v>
      </c>
      <c r="L1" s="182" t="s">
        <v>20</v>
      </c>
      <c r="M1" s="181" t="s">
        <v>15</v>
      </c>
      <c r="N1" s="180" t="s">
        <v>16</v>
      </c>
      <c r="O1" s="179" t="s">
        <v>17</v>
      </c>
      <c r="P1" s="34" t="s">
        <v>7</v>
      </c>
      <c r="Q1" s="34" t="s">
        <v>8</v>
      </c>
      <c r="R1" s="178" t="s">
        <v>9</v>
      </c>
    </row>
    <row r="2" spans="1:34" ht="15.75" customHeight="1" x14ac:dyDescent="0.15">
      <c r="A2" s="145">
        <v>44653</v>
      </c>
      <c r="B2" s="49"/>
      <c r="C2" s="143" t="s">
        <v>37</v>
      </c>
      <c r="D2" s="49"/>
      <c r="E2" s="49">
        <f t="shared" ref="E2:E33" si="0">MAX(F2:H2)</f>
        <v>0</v>
      </c>
      <c r="F2" s="49">
        <f t="shared" ref="F2:F12" si="1">M:M-P:P</f>
        <v>0</v>
      </c>
      <c r="G2" s="49">
        <f t="shared" ref="G2:G20" si="2">N:N-P:P</f>
        <v>0</v>
      </c>
      <c r="H2" s="49">
        <f>O:O-P:P</f>
        <v>0</v>
      </c>
      <c r="I2" s="49">
        <f t="shared" ref="I2:I33" si="3">SUM(J2:L2)</f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  <c r="P2" s="49">
        <v>0</v>
      </c>
      <c r="Q2" s="49">
        <v>0</v>
      </c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</row>
    <row r="3" spans="1:34" ht="15.75" customHeight="1" x14ac:dyDescent="0.15">
      <c r="A3" s="145">
        <v>44644</v>
      </c>
      <c r="B3" s="49"/>
      <c r="C3" s="143" t="s">
        <v>37</v>
      </c>
      <c r="D3" s="49"/>
      <c r="E3" s="49">
        <f t="shared" si="0"/>
        <v>0</v>
      </c>
      <c r="F3" s="49">
        <f t="shared" si="1"/>
        <v>0</v>
      </c>
      <c r="G3" s="49">
        <f t="shared" si="2"/>
        <v>0</v>
      </c>
      <c r="H3" s="49">
        <v>0</v>
      </c>
      <c r="I3" s="49">
        <f t="shared" si="3"/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  <c r="P3" s="49">
        <v>0</v>
      </c>
      <c r="Q3" s="49">
        <v>0</v>
      </c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</row>
    <row r="4" spans="1:34" ht="15.75" customHeight="1" x14ac:dyDescent="0.15">
      <c r="A4" s="145">
        <v>44612</v>
      </c>
      <c r="B4" s="41"/>
      <c r="C4" s="143" t="s">
        <v>37</v>
      </c>
      <c r="D4" s="49"/>
      <c r="E4" s="49">
        <f t="shared" si="0"/>
        <v>0</v>
      </c>
      <c r="F4" s="49">
        <f t="shared" si="1"/>
        <v>0</v>
      </c>
      <c r="G4" s="49">
        <f t="shared" si="2"/>
        <v>0</v>
      </c>
      <c r="H4" s="49">
        <f t="shared" ref="H4:H12" si="4">O:O-P:P</f>
        <v>0</v>
      </c>
      <c r="I4" s="49">
        <f t="shared" si="3"/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  <c r="P4" s="49">
        <v>0</v>
      </c>
      <c r="Q4" s="49">
        <v>0</v>
      </c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</row>
    <row r="5" spans="1:34" ht="15.75" customHeight="1" x14ac:dyDescent="0.15">
      <c r="A5" s="145">
        <v>44365</v>
      </c>
      <c r="B5" s="41"/>
      <c r="C5" s="143" t="s">
        <v>37</v>
      </c>
      <c r="D5" s="49"/>
      <c r="E5" s="49">
        <f t="shared" si="0"/>
        <v>0</v>
      </c>
      <c r="F5" s="49">
        <f t="shared" si="1"/>
        <v>0</v>
      </c>
      <c r="G5" s="49">
        <f t="shared" si="2"/>
        <v>0</v>
      </c>
      <c r="H5" s="49">
        <f t="shared" si="4"/>
        <v>0</v>
      </c>
      <c r="I5" s="49">
        <f t="shared" si="3"/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  <c r="P5" s="49">
        <v>0</v>
      </c>
      <c r="Q5" s="49">
        <v>0</v>
      </c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</row>
    <row r="6" spans="1:34" ht="15.75" customHeight="1" x14ac:dyDescent="0.15">
      <c r="A6" s="145">
        <v>44301</v>
      </c>
      <c r="B6" s="41"/>
      <c r="C6" s="143" t="s">
        <v>37</v>
      </c>
      <c r="D6" s="49" t="s">
        <v>55</v>
      </c>
      <c r="E6" s="49">
        <f t="shared" si="0"/>
        <v>0</v>
      </c>
      <c r="F6" s="49">
        <f t="shared" si="1"/>
        <v>0</v>
      </c>
      <c r="G6" s="49">
        <f t="shared" si="2"/>
        <v>0</v>
      </c>
      <c r="H6" s="49">
        <f t="shared" si="4"/>
        <v>0</v>
      </c>
      <c r="I6" s="49">
        <f t="shared" si="3"/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  <c r="P6" s="49">
        <v>0</v>
      </c>
      <c r="Q6" s="49">
        <v>0</v>
      </c>
      <c r="R6" s="49" t="s">
        <v>76</v>
      </c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</row>
    <row r="7" spans="1:34" ht="15.75" customHeight="1" x14ac:dyDescent="0.15">
      <c r="A7" s="145">
        <v>44260</v>
      </c>
      <c r="B7" s="41"/>
      <c r="C7" s="143" t="s">
        <v>37</v>
      </c>
      <c r="D7" s="49"/>
      <c r="E7" s="49">
        <f t="shared" si="0"/>
        <v>0</v>
      </c>
      <c r="F7" s="49">
        <f t="shared" si="1"/>
        <v>0</v>
      </c>
      <c r="G7" s="49">
        <f t="shared" si="2"/>
        <v>0</v>
      </c>
      <c r="H7" s="49">
        <f t="shared" si="4"/>
        <v>0</v>
      </c>
      <c r="I7" s="49">
        <f t="shared" si="3"/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  <c r="P7" s="49">
        <v>0</v>
      </c>
      <c r="Q7" s="49">
        <v>0</v>
      </c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</row>
    <row r="8" spans="1:34" ht="15.75" customHeight="1" x14ac:dyDescent="0.15">
      <c r="A8" s="145">
        <v>44256</v>
      </c>
      <c r="B8" s="41"/>
      <c r="C8" s="143" t="s">
        <v>37</v>
      </c>
      <c r="D8" s="49"/>
      <c r="E8" s="49">
        <f t="shared" si="0"/>
        <v>0</v>
      </c>
      <c r="F8" s="49">
        <f t="shared" si="1"/>
        <v>0</v>
      </c>
      <c r="G8" s="49">
        <f t="shared" si="2"/>
        <v>0</v>
      </c>
      <c r="H8" s="49">
        <f t="shared" si="4"/>
        <v>0</v>
      </c>
      <c r="I8" s="49">
        <f t="shared" si="3"/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  <c r="P8" s="49">
        <v>0</v>
      </c>
      <c r="Q8" s="49">
        <v>0</v>
      </c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</row>
    <row r="9" spans="1:34" ht="15.75" customHeight="1" x14ac:dyDescent="0.15">
      <c r="A9" s="145">
        <v>44244</v>
      </c>
      <c r="B9" s="41"/>
      <c r="C9" s="143" t="s">
        <v>37</v>
      </c>
      <c r="D9" s="49"/>
      <c r="E9" s="49">
        <f t="shared" si="0"/>
        <v>0</v>
      </c>
      <c r="F9" s="49">
        <f t="shared" si="1"/>
        <v>0</v>
      </c>
      <c r="G9" s="49">
        <f t="shared" si="2"/>
        <v>0</v>
      </c>
      <c r="H9" s="49">
        <f t="shared" si="4"/>
        <v>0</v>
      </c>
      <c r="I9" s="49">
        <f t="shared" si="3"/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  <c r="P9" s="49">
        <v>0</v>
      </c>
      <c r="Q9" s="49">
        <v>0</v>
      </c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</row>
    <row r="10" spans="1:34" ht="15.75" customHeight="1" x14ac:dyDescent="0.15">
      <c r="A10" s="145">
        <v>44189</v>
      </c>
      <c r="B10" s="49"/>
      <c r="C10" s="143" t="s">
        <v>37</v>
      </c>
      <c r="D10" s="49"/>
      <c r="E10" s="49">
        <f t="shared" si="0"/>
        <v>0</v>
      </c>
      <c r="F10" s="49">
        <f t="shared" si="1"/>
        <v>0</v>
      </c>
      <c r="G10" s="49">
        <f t="shared" si="2"/>
        <v>0</v>
      </c>
      <c r="H10" s="49">
        <f t="shared" si="4"/>
        <v>0</v>
      </c>
      <c r="I10" s="49">
        <f t="shared" si="3"/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  <c r="P10" s="49">
        <v>0</v>
      </c>
      <c r="Q10" s="49">
        <v>0</v>
      </c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</row>
    <row r="11" spans="1:34" ht="15.75" customHeight="1" x14ac:dyDescent="0.15">
      <c r="A11" s="145">
        <v>43940</v>
      </c>
      <c r="B11" s="49"/>
      <c r="C11" s="143" t="s">
        <v>37</v>
      </c>
      <c r="D11" s="49"/>
      <c r="E11" s="49">
        <f t="shared" si="0"/>
        <v>0</v>
      </c>
      <c r="F11" s="49">
        <f t="shared" si="1"/>
        <v>0</v>
      </c>
      <c r="G11" s="49">
        <f t="shared" si="2"/>
        <v>0</v>
      </c>
      <c r="H11" s="49">
        <f t="shared" si="4"/>
        <v>0</v>
      </c>
      <c r="I11" s="49">
        <f t="shared" si="3"/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  <c r="P11" s="49">
        <v>0</v>
      </c>
      <c r="Q11" s="49">
        <v>0</v>
      </c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</row>
    <row r="12" spans="1:34" ht="15.75" customHeight="1" x14ac:dyDescent="0.15">
      <c r="A12" s="145">
        <v>43917</v>
      </c>
      <c r="B12" s="49"/>
      <c r="C12" s="143" t="s">
        <v>37</v>
      </c>
      <c r="D12" s="49"/>
      <c r="E12" s="49">
        <f t="shared" si="0"/>
        <v>0</v>
      </c>
      <c r="F12" s="49">
        <f t="shared" si="1"/>
        <v>0</v>
      </c>
      <c r="G12" s="49">
        <f t="shared" si="2"/>
        <v>0</v>
      </c>
      <c r="H12" s="49">
        <f t="shared" si="4"/>
        <v>0</v>
      </c>
      <c r="I12" s="49">
        <f t="shared" si="3"/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 t="s">
        <v>327</v>
      </c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</row>
    <row r="13" spans="1:34" ht="15.75" customHeight="1" x14ac:dyDescent="0.15">
      <c r="A13" s="145">
        <v>43908</v>
      </c>
      <c r="B13" s="49"/>
      <c r="C13" s="143">
        <v>1</v>
      </c>
      <c r="D13" s="49"/>
      <c r="E13" s="49">
        <f t="shared" si="0"/>
        <v>2.298610999999994</v>
      </c>
      <c r="F13" s="49">
        <v>0</v>
      </c>
      <c r="G13" s="49">
        <f t="shared" si="2"/>
        <v>2.298610999999994</v>
      </c>
      <c r="H13" s="49">
        <v>0</v>
      </c>
      <c r="I13" s="49">
        <f t="shared" si="3"/>
        <v>4</v>
      </c>
      <c r="J13" s="49">
        <v>0</v>
      </c>
      <c r="K13" s="49">
        <v>4</v>
      </c>
      <c r="L13" s="49">
        <v>0</v>
      </c>
      <c r="M13" s="49">
        <v>0</v>
      </c>
      <c r="N13" s="49">
        <v>299</v>
      </c>
      <c r="O13" s="49">
        <v>0</v>
      </c>
      <c r="P13" s="49">
        <v>296.70138900000001</v>
      </c>
      <c r="Q13" s="49">
        <v>0.73930499999999999</v>
      </c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</row>
    <row r="14" spans="1:34" ht="15.75" customHeight="1" x14ac:dyDescent="0.15">
      <c r="A14" s="145">
        <v>43892</v>
      </c>
      <c r="B14" s="49"/>
      <c r="C14" s="143">
        <v>1</v>
      </c>
      <c r="D14" s="49"/>
      <c r="E14" s="49">
        <f t="shared" si="0"/>
        <v>2.4876029999999787</v>
      </c>
      <c r="F14" s="49">
        <v>0</v>
      </c>
      <c r="G14" s="49">
        <f t="shared" si="2"/>
        <v>2.4876029999999787</v>
      </c>
      <c r="H14" s="49">
        <v>0</v>
      </c>
      <c r="I14" s="49">
        <f t="shared" si="3"/>
        <v>2</v>
      </c>
      <c r="J14" s="49">
        <v>0</v>
      </c>
      <c r="K14" s="49">
        <v>2</v>
      </c>
      <c r="L14" s="49">
        <v>0</v>
      </c>
      <c r="M14" s="49">
        <v>0</v>
      </c>
      <c r="N14" s="49">
        <v>300</v>
      </c>
      <c r="O14" s="49">
        <v>0</v>
      </c>
      <c r="P14" s="49">
        <v>297.51239700000002</v>
      </c>
      <c r="Q14" s="49">
        <v>0.59323599999999999</v>
      </c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</row>
    <row r="15" spans="1:34" ht="15.75" customHeight="1" x14ac:dyDescent="0.15">
      <c r="A15" s="145">
        <v>43885</v>
      </c>
      <c r="B15" s="49"/>
      <c r="C15" s="143">
        <v>1</v>
      </c>
      <c r="D15" s="49"/>
      <c r="E15" s="49">
        <f t="shared" si="0"/>
        <v>2.5666669999999954</v>
      </c>
      <c r="F15" s="49">
        <v>0</v>
      </c>
      <c r="G15" s="49">
        <f t="shared" si="2"/>
        <v>2.5666669999999954</v>
      </c>
      <c r="H15" s="49">
        <v>0</v>
      </c>
      <c r="I15" s="49">
        <f t="shared" si="3"/>
        <v>1</v>
      </c>
      <c r="J15" s="49">
        <v>0</v>
      </c>
      <c r="K15" s="49">
        <v>1</v>
      </c>
      <c r="L15" s="49">
        <v>0</v>
      </c>
      <c r="M15" s="49">
        <v>0</v>
      </c>
      <c r="N15" s="49">
        <v>300</v>
      </c>
      <c r="O15" s="49">
        <v>0</v>
      </c>
      <c r="P15" s="49">
        <v>297.433333</v>
      </c>
      <c r="Q15" s="49">
        <v>0.58155199999999996</v>
      </c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</row>
    <row r="16" spans="1:34" ht="15.75" customHeight="1" x14ac:dyDescent="0.15">
      <c r="A16" s="177">
        <v>43853</v>
      </c>
      <c r="B16" s="95"/>
      <c r="C16" s="176">
        <v>1</v>
      </c>
      <c r="D16" s="95"/>
      <c r="E16" s="95">
        <f t="shared" si="0"/>
        <v>3.172727000000009</v>
      </c>
      <c r="F16" s="49">
        <v>0</v>
      </c>
      <c r="G16" s="49">
        <f t="shared" si="2"/>
        <v>3.172727000000009</v>
      </c>
      <c r="H16" s="49">
        <v>0</v>
      </c>
      <c r="I16" s="49">
        <f t="shared" si="3"/>
        <v>5</v>
      </c>
      <c r="J16" s="49">
        <v>0</v>
      </c>
      <c r="K16" s="49">
        <v>5</v>
      </c>
      <c r="L16" s="49">
        <v>0</v>
      </c>
      <c r="M16" s="49">
        <v>0</v>
      </c>
      <c r="N16" s="49">
        <v>301</v>
      </c>
      <c r="O16" s="49">
        <v>0</v>
      </c>
      <c r="P16" s="49">
        <v>297.82727299999999</v>
      </c>
      <c r="Q16" s="49">
        <v>0.48574299999999998</v>
      </c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</row>
    <row r="17" spans="1:34" ht="15.75" customHeight="1" x14ac:dyDescent="0.15">
      <c r="A17" s="175">
        <v>43796</v>
      </c>
      <c r="B17" s="70"/>
      <c r="C17" s="174" t="s">
        <v>37</v>
      </c>
      <c r="D17" s="70"/>
      <c r="E17" s="70">
        <f t="shared" si="0"/>
        <v>0</v>
      </c>
      <c r="F17" s="49">
        <f>M:M-P:P</f>
        <v>0</v>
      </c>
      <c r="G17" s="49">
        <f t="shared" si="2"/>
        <v>0</v>
      </c>
      <c r="H17" s="49">
        <f t="shared" ref="H17:H23" si="5">O:O-P:P</f>
        <v>0</v>
      </c>
      <c r="I17" s="49">
        <f t="shared" si="3"/>
        <v>0</v>
      </c>
      <c r="J17" s="49">
        <v>0</v>
      </c>
      <c r="K17" s="49">
        <v>0</v>
      </c>
      <c r="L17" s="49">
        <v>0</v>
      </c>
      <c r="M17" s="49">
        <v>0</v>
      </c>
      <c r="N17" s="49">
        <v>0</v>
      </c>
      <c r="O17" s="49">
        <v>0</v>
      </c>
      <c r="P17" s="49">
        <v>0</v>
      </c>
      <c r="Q17" s="49">
        <v>0</v>
      </c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</row>
    <row r="18" spans="1:34" ht="15.75" customHeight="1" x14ac:dyDescent="0.15">
      <c r="A18" s="145">
        <v>43540</v>
      </c>
      <c r="B18" s="49"/>
      <c r="C18" s="143" t="s">
        <v>37</v>
      </c>
      <c r="D18" s="49"/>
      <c r="E18" s="49">
        <f t="shared" si="0"/>
        <v>0</v>
      </c>
      <c r="F18" s="49">
        <f>M:M-P:P</f>
        <v>0</v>
      </c>
      <c r="G18" s="49">
        <f t="shared" si="2"/>
        <v>0</v>
      </c>
      <c r="H18" s="49">
        <f t="shared" si="5"/>
        <v>0</v>
      </c>
      <c r="I18" s="49">
        <f t="shared" si="3"/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</row>
    <row r="19" spans="1:34" ht="15.75" customHeight="1" x14ac:dyDescent="0.15">
      <c r="A19" s="145">
        <v>43444</v>
      </c>
      <c r="B19" s="49"/>
      <c r="C19" s="143" t="s">
        <v>37</v>
      </c>
      <c r="D19" s="49"/>
      <c r="E19" s="49">
        <f t="shared" si="0"/>
        <v>0</v>
      </c>
      <c r="F19" s="49">
        <f>M:M-P:P</f>
        <v>0</v>
      </c>
      <c r="G19" s="49">
        <f t="shared" si="2"/>
        <v>0</v>
      </c>
      <c r="H19" s="49">
        <f t="shared" si="5"/>
        <v>0</v>
      </c>
      <c r="I19" s="49">
        <f t="shared" si="3"/>
        <v>0</v>
      </c>
      <c r="J19" s="49">
        <v>0</v>
      </c>
      <c r="K19" s="49">
        <v>0</v>
      </c>
      <c r="L19" s="49">
        <v>0</v>
      </c>
      <c r="M19" s="49">
        <v>0</v>
      </c>
      <c r="N19" s="49">
        <v>0</v>
      </c>
      <c r="O19" s="49">
        <v>0</v>
      </c>
      <c r="P19" s="49">
        <v>0</v>
      </c>
      <c r="Q19" s="49">
        <v>0</v>
      </c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</row>
    <row r="20" spans="1:34" ht="15.75" customHeight="1" x14ac:dyDescent="0.15">
      <c r="A20" s="145">
        <v>43380</v>
      </c>
      <c r="B20" s="49"/>
      <c r="C20" s="143" t="s">
        <v>37</v>
      </c>
      <c r="D20" s="49"/>
      <c r="E20" s="49">
        <f t="shared" si="0"/>
        <v>0</v>
      </c>
      <c r="F20" s="49">
        <f>M:M-P:P</f>
        <v>0</v>
      </c>
      <c r="G20" s="49">
        <f t="shared" si="2"/>
        <v>0</v>
      </c>
      <c r="H20" s="49">
        <f t="shared" si="5"/>
        <v>0</v>
      </c>
      <c r="I20" s="49">
        <f t="shared" si="3"/>
        <v>0</v>
      </c>
      <c r="J20" s="49">
        <v>0</v>
      </c>
      <c r="K20" s="49">
        <v>0</v>
      </c>
      <c r="L20" s="49">
        <v>0</v>
      </c>
      <c r="M20" s="49">
        <v>0</v>
      </c>
      <c r="N20" s="49">
        <v>0</v>
      </c>
      <c r="O20" s="49">
        <v>0</v>
      </c>
      <c r="P20" s="49">
        <v>0</v>
      </c>
      <c r="Q20" s="49">
        <v>0</v>
      </c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</row>
    <row r="21" spans="1:34" ht="15.75" customHeight="1" x14ac:dyDescent="0.15">
      <c r="A21" s="173">
        <v>42436</v>
      </c>
      <c r="B21" s="49"/>
      <c r="C21" s="143">
        <v>2</v>
      </c>
      <c r="D21" s="49"/>
      <c r="E21" s="49">
        <f t="shared" si="0"/>
        <v>4.9555560000000014</v>
      </c>
      <c r="F21" s="49">
        <f>M:M-P:P</f>
        <v>2.9555560000000014</v>
      </c>
      <c r="G21" s="49">
        <v>0</v>
      </c>
      <c r="H21" s="49">
        <f t="shared" si="5"/>
        <v>4.9555560000000014</v>
      </c>
      <c r="I21" s="49">
        <f t="shared" si="3"/>
        <v>30</v>
      </c>
      <c r="J21" s="49">
        <v>4</v>
      </c>
      <c r="K21" s="49">
        <v>0</v>
      </c>
      <c r="L21" s="49">
        <v>26</v>
      </c>
      <c r="M21" s="49">
        <v>303</v>
      </c>
      <c r="N21" s="49">
        <v>0</v>
      </c>
      <c r="O21" s="49">
        <v>305</v>
      </c>
      <c r="P21" s="49">
        <v>300.044444</v>
      </c>
      <c r="Q21" s="49">
        <v>0.61646199999999995</v>
      </c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</row>
    <row r="22" spans="1:34" ht="15.75" customHeight="1" x14ac:dyDescent="0.15">
      <c r="A22" s="145">
        <v>37668</v>
      </c>
      <c r="B22" s="49"/>
      <c r="C22" s="143">
        <v>1</v>
      </c>
      <c r="D22" s="49"/>
      <c r="E22" s="49">
        <f t="shared" si="0"/>
        <v>3.2272730000000251</v>
      </c>
      <c r="F22" s="49">
        <v>0</v>
      </c>
      <c r="G22" s="49">
        <v>0</v>
      </c>
      <c r="H22" s="49">
        <f t="shared" si="5"/>
        <v>3.2272730000000251</v>
      </c>
      <c r="I22" s="49">
        <f t="shared" si="3"/>
        <v>16</v>
      </c>
      <c r="J22" s="49">
        <v>0</v>
      </c>
      <c r="K22" s="49">
        <v>0</v>
      </c>
      <c r="L22" s="49">
        <v>16</v>
      </c>
      <c r="M22" s="49">
        <v>0</v>
      </c>
      <c r="N22" s="49">
        <v>0</v>
      </c>
      <c r="O22" s="49">
        <v>299</v>
      </c>
      <c r="P22" s="49">
        <v>295.77272699999997</v>
      </c>
      <c r="Q22" s="49">
        <v>0.70538699999999999</v>
      </c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</row>
    <row r="23" spans="1:34" ht="15.75" customHeight="1" x14ac:dyDescent="0.15">
      <c r="A23" s="145">
        <v>42100</v>
      </c>
      <c r="B23" s="49"/>
      <c r="C23" s="143">
        <v>2</v>
      </c>
      <c r="D23" s="49"/>
      <c r="E23" s="49">
        <f t="shared" si="0"/>
        <v>2.7400000000000091</v>
      </c>
      <c r="F23" s="49">
        <f>M:M-P:P</f>
        <v>2.7400000000000091</v>
      </c>
      <c r="G23" s="49">
        <v>0</v>
      </c>
      <c r="H23" s="49">
        <f t="shared" si="5"/>
        <v>2.7400000000000091</v>
      </c>
      <c r="I23" s="49">
        <f t="shared" si="3"/>
        <v>17</v>
      </c>
      <c r="J23" s="49">
        <v>1</v>
      </c>
      <c r="K23" s="49">
        <v>0</v>
      </c>
      <c r="L23" s="49">
        <v>16</v>
      </c>
      <c r="M23" s="49">
        <v>304</v>
      </c>
      <c r="N23" s="49">
        <v>0</v>
      </c>
      <c r="O23" s="49">
        <v>304</v>
      </c>
      <c r="P23" s="49">
        <v>301.26</v>
      </c>
      <c r="Q23" s="49">
        <v>0.74697999999999998</v>
      </c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</row>
    <row r="24" spans="1:34" ht="15.75" customHeight="1" x14ac:dyDescent="0.15">
      <c r="A24" s="145">
        <v>42340</v>
      </c>
      <c r="B24" s="49"/>
      <c r="C24" s="143" t="s">
        <v>37</v>
      </c>
      <c r="D24" s="49"/>
      <c r="E24" s="49">
        <f t="shared" si="0"/>
        <v>0</v>
      </c>
      <c r="F24" s="49">
        <v>0</v>
      </c>
      <c r="G24" s="49">
        <v>0</v>
      </c>
      <c r="H24" s="49">
        <v>0</v>
      </c>
      <c r="I24" s="49">
        <f t="shared" si="3"/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49">
        <v>0</v>
      </c>
      <c r="Q24" s="49">
        <v>0</v>
      </c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</row>
    <row r="25" spans="1:34" ht="15.75" customHeight="1" x14ac:dyDescent="0.15">
      <c r="A25" s="124">
        <v>42052</v>
      </c>
      <c r="B25" s="60"/>
      <c r="C25" s="60">
        <v>1</v>
      </c>
      <c r="D25" s="60"/>
      <c r="E25" s="49">
        <f t="shared" si="0"/>
        <v>3.954544999999996</v>
      </c>
      <c r="F25" s="128">
        <f t="shared" ref="F25:F30" si="6">M:M-P:P</f>
        <v>3.954544999999996</v>
      </c>
      <c r="G25" s="128">
        <v>0</v>
      </c>
      <c r="H25" s="128">
        <v>0</v>
      </c>
      <c r="I25" s="49">
        <f t="shared" si="3"/>
        <v>3</v>
      </c>
      <c r="J25" s="128">
        <v>3</v>
      </c>
      <c r="K25" s="128">
        <v>0</v>
      </c>
      <c r="L25" s="128">
        <v>0</v>
      </c>
      <c r="M25" s="128">
        <v>299</v>
      </c>
      <c r="N25" s="128">
        <v>0</v>
      </c>
      <c r="O25" s="128">
        <v>0</v>
      </c>
      <c r="P25" s="128">
        <v>295.045455</v>
      </c>
      <c r="Q25" s="128">
        <v>0.64041499999999996</v>
      </c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</row>
    <row r="26" spans="1:34" ht="15.75" customHeight="1" x14ac:dyDescent="0.15">
      <c r="A26" s="145">
        <v>41700</v>
      </c>
      <c r="B26" s="49"/>
      <c r="C26" s="143">
        <v>2</v>
      </c>
      <c r="D26" s="49"/>
      <c r="E26" s="49">
        <f t="shared" si="0"/>
        <v>4.6212120000000141</v>
      </c>
      <c r="F26" s="49">
        <f t="shared" si="6"/>
        <v>4.6212120000000141</v>
      </c>
      <c r="G26" s="49">
        <v>0</v>
      </c>
      <c r="H26" s="49">
        <f>O:O-P:P</f>
        <v>4.6212120000000141</v>
      </c>
      <c r="I26" s="49">
        <f t="shared" si="3"/>
        <v>27</v>
      </c>
      <c r="J26" s="49">
        <v>9</v>
      </c>
      <c r="K26" s="49">
        <v>0</v>
      </c>
      <c r="L26" s="49">
        <v>18</v>
      </c>
      <c r="M26" s="49">
        <v>302</v>
      </c>
      <c r="N26" s="49">
        <v>0</v>
      </c>
      <c r="O26" s="49">
        <v>302</v>
      </c>
      <c r="P26" s="49">
        <v>297.37878799999999</v>
      </c>
      <c r="Q26" s="49">
        <v>0.79627300000000001</v>
      </c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</row>
    <row r="27" spans="1:34" ht="15.75" customHeight="1" x14ac:dyDescent="0.15">
      <c r="A27" s="145">
        <v>41380</v>
      </c>
      <c r="B27" s="49"/>
      <c r="C27" s="143">
        <v>2</v>
      </c>
      <c r="D27" s="49"/>
      <c r="E27" s="49">
        <f t="shared" si="0"/>
        <v>3.4255319999999756</v>
      </c>
      <c r="F27" s="49">
        <f t="shared" si="6"/>
        <v>3.4255319999999756</v>
      </c>
      <c r="G27" s="49">
        <v>0</v>
      </c>
      <c r="H27" s="49">
        <f>O:O-P:P</f>
        <v>3.4255319999999756</v>
      </c>
      <c r="I27" s="49">
        <f t="shared" si="3"/>
        <v>22</v>
      </c>
      <c r="J27" s="49">
        <v>12</v>
      </c>
      <c r="K27" s="49">
        <v>0</v>
      </c>
      <c r="L27" s="49">
        <v>10</v>
      </c>
      <c r="M27" s="49">
        <v>305</v>
      </c>
      <c r="N27" s="49">
        <v>0</v>
      </c>
      <c r="O27" s="49">
        <v>305</v>
      </c>
      <c r="P27" s="49">
        <v>301.57446800000002</v>
      </c>
      <c r="Q27" s="49">
        <v>0.59549099999999999</v>
      </c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</row>
    <row r="28" spans="1:34" ht="15.75" customHeight="1" x14ac:dyDescent="0.15">
      <c r="A28" s="145">
        <v>41348</v>
      </c>
      <c r="B28" s="49"/>
      <c r="C28" s="143">
        <v>2</v>
      </c>
      <c r="D28" s="49"/>
      <c r="E28" s="49">
        <f t="shared" si="0"/>
        <v>2</v>
      </c>
      <c r="F28" s="49">
        <f t="shared" si="6"/>
        <v>2</v>
      </c>
      <c r="G28" s="49">
        <v>0</v>
      </c>
      <c r="H28" s="49">
        <f>O:O-P:P</f>
        <v>2</v>
      </c>
      <c r="I28" s="49">
        <f t="shared" si="3"/>
        <v>9</v>
      </c>
      <c r="J28" s="49">
        <v>1</v>
      </c>
      <c r="K28" s="49">
        <v>0</v>
      </c>
      <c r="L28" s="49">
        <v>8</v>
      </c>
      <c r="M28" s="49">
        <v>302</v>
      </c>
      <c r="N28" s="49">
        <v>0</v>
      </c>
      <c r="O28" s="49">
        <v>302</v>
      </c>
      <c r="P28" s="49">
        <v>300</v>
      </c>
      <c r="Q28" s="49">
        <v>0.49718299999999999</v>
      </c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</row>
    <row r="29" spans="1:34" ht="15.75" customHeight="1" x14ac:dyDescent="0.15">
      <c r="A29" s="145">
        <v>41309</v>
      </c>
      <c r="B29" s="49"/>
      <c r="C29" s="143" t="s">
        <v>37</v>
      </c>
      <c r="D29" s="49"/>
      <c r="E29" s="49">
        <f t="shared" si="0"/>
        <v>0</v>
      </c>
      <c r="F29" s="49">
        <f t="shared" si="6"/>
        <v>0</v>
      </c>
      <c r="G29" s="49">
        <f>N:N-P:P</f>
        <v>0</v>
      </c>
      <c r="H29" s="49">
        <f>O:O-P:P</f>
        <v>0</v>
      </c>
      <c r="I29" s="49">
        <f t="shared" si="3"/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</row>
    <row r="30" spans="1:34" ht="15.75" customHeight="1" x14ac:dyDescent="0.15">
      <c r="A30" s="145">
        <v>41284</v>
      </c>
      <c r="B30" s="49"/>
      <c r="C30" s="143" t="s">
        <v>37</v>
      </c>
      <c r="D30" s="49"/>
      <c r="E30" s="49">
        <f t="shared" si="0"/>
        <v>0</v>
      </c>
      <c r="F30" s="49">
        <f t="shared" si="6"/>
        <v>0</v>
      </c>
      <c r="G30" s="49">
        <f>N:N-P:P</f>
        <v>0</v>
      </c>
      <c r="H30" s="49">
        <f>O:O-P:P</f>
        <v>0</v>
      </c>
      <c r="I30" s="49">
        <f t="shared" si="3"/>
        <v>0</v>
      </c>
      <c r="J30" s="49">
        <v>0</v>
      </c>
      <c r="K30" s="49">
        <v>0</v>
      </c>
      <c r="L30" s="49">
        <v>0</v>
      </c>
      <c r="M30" s="49">
        <v>0</v>
      </c>
      <c r="N30" s="49">
        <v>0</v>
      </c>
      <c r="O30" s="49">
        <v>0</v>
      </c>
      <c r="P30" s="49">
        <v>0</v>
      </c>
      <c r="Q30" s="49">
        <v>0</v>
      </c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</row>
    <row r="31" spans="1:34" ht="15.75" customHeight="1" x14ac:dyDescent="0.15">
      <c r="A31" s="145">
        <v>41261</v>
      </c>
      <c r="B31" s="49"/>
      <c r="C31" s="143" t="s">
        <v>37</v>
      </c>
      <c r="D31" s="49"/>
      <c r="E31" s="49">
        <f t="shared" si="0"/>
        <v>0</v>
      </c>
      <c r="F31" s="49">
        <v>0</v>
      </c>
      <c r="G31" s="49">
        <f>N:N-P:P</f>
        <v>0</v>
      </c>
      <c r="H31" s="49">
        <v>0</v>
      </c>
      <c r="I31" s="49">
        <f t="shared" si="3"/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49">
        <v>0</v>
      </c>
      <c r="Q31" s="49">
        <v>0</v>
      </c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</row>
    <row r="32" spans="1:34" ht="15.75" customHeight="1" x14ac:dyDescent="0.15">
      <c r="A32" s="145">
        <v>41213</v>
      </c>
      <c r="B32" s="49"/>
      <c r="C32" s="143" t="s">
        <v>37</v>
      </c>
      <c r="D32" s="49"/>
      <c r="E32" s="49">
        <f t="shared" si="0"/>
        <v>0</v>
      </c>
      <c r="F32" s="49">
        <f>M:M-P:P</f>
        <v>0</v>
      </c>
      <c r="G32" s="49">
        <f>N:N-P:P</f>
        <v>0</v>
      </c>
      <c r="H32" s="49">
        <f>O:O-P:P</f>
        <v>0</v>
      </c>
      <c r="I32" s="49">
        <f t="shared" si="3"/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49">
        <v>0</v>
      </c>
      <c r="Q32" s="49">
        <v>0</v>
      </c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</row>
    <row r="33" spans="1:34" ht="15.75" customHeight="1" x14ac:dyDescent="0.15">
      <c r="A33" s="145">
        <v>41069</v>
      </c>
      <c r="B33" s="49"/>
      <c r="C33" s="143" t="s">
        <v>37</v>
      </c>
      <c r="D33" s="49"/>
      <c r="E33" s="49">
        <f t="shared" si="0"/>
        <v>0</v>
      </c>
      <c r="F33" s="49">
        <f>M:M-P:P</f>
        <v>0</v>
      </c>
      <c r="G33" s="49">
        <f>N:N-P:P</f>
        <v>0</v>
      </c>
      <c r="H33" s="49">
        <f>O:O-P:P</f>
        <v>0</v>
      </c>
      <c r="I33" s="49">
        <f t="shared" si="3"/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49">
        <v>0</v>
      </c>
      <c r="Q33" s="49">
        <v>0</v>
      </c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</row>
    <row r="34" spans="1:34" ht="15.75" customHeight="1" x14ac:dyDescent="0.15">
      <c r="A34" s="145">
        <v>41028</v>
      </c>
      <c r="B34" s="49"/>
      <c r="C34" s="143">
        <v>2</v>
      </c>
      <c r="D34" s="49"/>
      <c r="E34" s="49">
        <f t="shared" ref="E34:E59" si="7">MAX(F34:H34)</f>
        <v>5.0367650000000026</v>
      </c>
      <c r="F34" s="49">
        <f>M:M-P:P</f>
        <v>5.0367650000000026</v>
      </c>
      <c r="G34" s="49">
        <v>0</v>
      </c>
      <c r="H34" s="49">
        <f>O:O-P:P</f>
        <v>4.0367650000000026</v>
      </c>
      <c r="I34" s="49">
        <f t="shared" ref="I34:I59" si="8">SUM(J34:L34)</f>
        <v>26</v>
      </c>
      <c r="J34" s="49">
        <v>7</v>
      </c>
      <c r="K34" s="49">
        <v>0</v>
      </c>
      <c r="L34" s="49">
        <v>19</v>
      </c>
      <c r="M34" s="49">
        <v>306</v>
      </c>
      <c r="N34" s="49">
        <v>0</v>
      </c>
      <c r="O34" s="49">
        <v>305</v>
      </c>
      <c r="P34" s="49">
        <v>300.963235</v>
      </c>
      <c r="Q34" s="49">
        <v>1.049925</v>
      </c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</row>
    <row r="35" spans="1:34" ht="15.75" customHeight="1" x14ac:dyDescent="0.15">
      <c r="A35" s="145">
        <v>41005</v>
      </c>
      <c r="B35" s="49"/>
      <c r="C35" s="143">
        <v>1</v>
      </c>
      <c r="D35" s="49"/>
      <c r="E35" s="49">
        <f t="shared" si="7"/>
        <v>3.6666670000000181</v>
      </c>
      <c r="F35" s="49">
        <v>0</v>
      </c>
      <c r="G35" s="49">
        <v>0</v>
      </c>
      <c r="H35" s="49">
        <f>O:O-P:P</f>
        <v>3.6666670000000181</v>
      </c>
      <c r="I35" s="49">
        <f t="shared" si="8"/>
        <v>13</v>
      </c>
      <c r="J35" s="49">
        <v>0</v>
      </c>
      <c r="K35" s="49">
        <v>0</v>
      </c>
      <c r="L35" s="49">
        <v>13</v>
      </c>
      <c r="M35" s="49">
        <v>0</v>
      </c>
      <c r="N35" s="49">
        <v>0</v>
      </c>
      <c r="O35" s="49">
        <v>303</v>
      </c>
      <c r="P35" s="49">
        <v>299.33333299999998</v>
      </c>
      <c r="Q35" s="49">
        <v>0.63599899999999998</v>
      </c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</row>
    <row r="36" spans="1:34" ht="15.75" customHeight="1" x14ac:dyDescent="0.15">
      <c r="A36" s="145">
        <v>40676</v>
      </c>
      <c r="B36" s="49"/>
      <c r="C36" s="143">
        <v>1</v>
      </c>
      <c r="D36" s="49"/>
      <c r="E36" s="49">
        <f t="shared" si="7"/>
        <v>3.045455000000004</v>
      </c>
      <c r="F36" s="49">
        <f>M:M-P:P</f>
        <v>3.045455000000004</v>
      </c>
      <c r="G36" s="49">
        <v>0</v>
      </c>
      <c r="H36" s="49">
        <v>0</v>
      </c>
      <c r="I36" s="49">
        <f t="shared" si="8"/>
        <v>3</v>
      </c>
      <c r="J36" s="49">
        <v>3</v>
      </c>
      <c r="K36" s="49">
        <v>0</v>
      </c>
      <c r="L36" s="49">
        <v>0</v>
      </c>
      <c r="M36" s="49">
        <v>303</v>
      </c>
      <c r="N36" s="49">
        <v>0</v>
      </c>
      <c r="O36" s="49">
        <v>0</v>
      </c>
      <c r="P36" s="49">
        <v>299.954545</v>
      </c>
      <c r="Q36" s="49">
        <v>0.850109</v>
      </c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</row>
    <row r="37" spans="1:34" ht="15.75" customHeight="1" x14ac:dyDescent="0.15">
      <c r="A37" s="124">
        <v>40548</v>
      </c>
      <c r="B37" s="60"/>
      <c r="C37" s="128" t="s">
        <v>37</v>
      </c>
      <c r="D37" s="60"/>
      <c r="E37" s="49">
        <f t="shared" si="7"/>
        <v>0</v>
      </c>
      <c r="F37" s="49">
        <f>M:M-P:P</f>
        <v>0</v>
      </c>
      <c r="G37" s="49">
        <v>0</v>
      </c>
      <c r="H37" s="49">
        <f t="shared" ref="H37:H49" si="9">O:O-P:P</f>
        <v>0</v>
      </c>
      <c r="I37" s="49">
        <f t="shared" si="8"/>
        <v>0</v>
      </c>
      <c r="J37" s="60">
        <v>0</v>
      </c>
      <c r="K37" s="60">
        <v>0</v>
      </c>
      <c r="L37" s="60">
        <v>0</v>
      </c>
      <c r="M37" s="60">
        <v>0</v>
      </c>
      <c r="N37" s="60">
        <v>0</v>
      </c>
      <c r="O37" s="60">
        <v>0</v>
      </c>
      <c r="P37" s="60">
        <v>0</v>
      </c>
      <c r="Q37" s="60">
        <v>0</v>
      </c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</row>
    <row r="38" spans="1:34" ht="15.75" customHeight="1" x14ac:dyDescent="0.15">
      <c r="A38" s="165">
        <v>40308</v>
      </c>
      <c r="B38" s="143"/>
      <c r="C38" s="143">
        <v>2</v>
      </c>
      <c r="D38" s="143"/>
      <c r="E38" s="49">
        <f t="shared" si="7"/>
        <v>3.1499999999999773</v>
      </c>
      <c r="F38" s="49">
        <f>M:M-P:P</f>
        <v>3.1499999999999773</v>
      </c>
      <c r="G38" s="49">
        <v>0</v>
      </c>
      <c r="H38" s="49">
        <f t="shared" si="9"/>
        <v>2.1499999999999773</v>
      </c>
      <c r="I38" s="49">
        <f t="shared" si="8"/>
        <v>16</v>
      </c>
      <c r="J38" s="143">
        <v>3</v>
      </c>
      <c r="K38" s="143">
        <v>0</v>
      </c>
      <c r="L38" s="143">
        <v>13</v>
      </c>
      <c r="M38" s="143">
        <v>303</v>
      </c>
      <c r="N38" s="143">
        <v>0</v>
      </c>
      <c r="O38" s="143">
        <v>302</v>
      </c>
      <c r="P38" s="143">
        <v>299.85000000000002</v>
      </c>
      <c r="Q38" s="143">
        <v>1.1997899999999999</v>
      </c>
      <c r="R38" s="143"/>
      <c r="S38" s="143"/>
      <c r="T38" s="143"/>
      <c r="U38" s="143"/>
      <c r="V38" s="143"/>
      <c r="W38" s="143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</row>
    <row r="39" spans="1:34" ht="15.75" customHeight="1" x14ac:dyDescent="0.15">
      <c r="A39" s="145">
        <v>40292</v>
      </c>
      <c r="B39" s="49"/>
      <c r="C39" s="143">
        <v>2</v>
      </c>
      <c r="D39" s="49"/>
      <c r="E39" s="49">
        <f t="shared" si="7"/>
        <v>2.3456790000000183</v>
      </c>
      <c r="F39" s="49">
        <f>M:M-P:P</f>
        <v>2.3456790000000183</v>
      </c>
      <c r="G39" s="49">
        <v>0</v>
      </c>
      <c r="H39" s="49">
        <f t="shared" si="9"/>
        <v>2.3456790000000183</v>
      </c>
      <c r="I39" s="49">
        <f t="shared" si="8"/>
        <v>8</v>
      </c>
      <c r="J39" s="49">
        <v>4</v>
      </c>
      <c r="K39" s="49">
        <v>0</v>
      </c>
      <c r="L39" s="49">
        <v>4</v>
      </c>
      <c r="M39" s="49">
        <v>304</v>
      </c>
      <c r="N39" s="49">
        <v>0</v>
      </c>
      <c r="O39" s="49">
        <v>304</v>
      </c>
      <c r="P39" s="49">
        <v>301.65432099999998</v>
      </c>
      <c r="Q39" s="49">
        <v>0.72733199999999998</v>
      </c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</row>
    <row r="40" spans="1:34" ht="15.75" customHeight="1" x14ac:dyDescent="0.15">
      <c r="A40" s="145">
        <v>40228</v>
      </c>
      <c r="B40" s="49"/>
      <c r="C40" s="143">
        <v>2</v>
      </c>
      <c r="D40" s="49"/>
      <c r="E40" s="49">
        <f t="shared" si="7"/>
        <v>4.1818180000000211</v>
      </c>
      <c r="F40" s="49">
        <f>M:M-P:P</f>
        <v>4.1818180000000211</v>
      </c>
      <c r="G40" s="49">
        <v>0</v>
      </c>
      <c r="H40" s="49">
        <f t="shared" si="9"/>
        <v>3.1818180000000211</v>
      </c>
      <c r="I40" s="49">
        <f t="shared" si="8"/>
        <v>15</v>
      </c>
      <c r="J40" s="49">
        <v>4</v>
      </c>
      <c r="K40" s="49">
        <v>0</v>
      </c>
      <c r="L40" s="49">
        <v>11</v>
      </c>
      <c r="M40" s="49">
        <v>301</v>
      </c>
      <c r="N40" s="49">
        <v>0</v>
      </c>
      <c r="O40" s="49">
        <v>300</v>
      </c>
      <c r="P40" s="49">
        <v>296.81818199999998</v>
      </c>
      <c r="Q40" s="49">
        <v>0.75640200000000002</v>
      </c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</row>
    <row r="41" spans="1:34" ht="15.75" customHeight="1" x14ac:dyDescent="0.15">
      <c r="A41" s="145">
        <v>40212</v>
      </c>
      <c r="B41" s="49"/>
      <c r="C41" s="143">
        <v>1</v>
      </c>
      <c r="D41" s="49"/>
      <c r="E41" s="49">
        <f t="shared" si="7"/>
        <v>2.4848479999999995</v>
      </c>
      <c r="F41" s="49">
        <v>0</v>
      </c>
      <c r="G41" s="49">
        <v>0</v>
      </c>
      <c r="H41" s="49">
        <f t="shared" si="9"/>
        <v>2.4848479999999995</v>
      </c>
      <c r="I41" s="49">
        <f t="shared" si="8"/>
        <v>9</v>
      </c>
      <c r="J41" s="49">
        <v>0</v>
      </c>
      <c r="K41" s="49">
        <v>0</v>
      </c>
      <c r="L41" s="49">
        <v>9</v>
      </c>
      <c r="M41" s="49">
        <v>0</v>
      </c>
      <c r="N41" s="49">
        <v>0</v>
      </c>
      <c r="O41" s="49">
        <v>299</v>
      </c>
      <c r="P41" s="49">
        <v>296.515152</v>
      </c>
      <c r="Q41" s="49">
        <v>0.65945699999999996</v>
      </c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</row>
    <row r="42" spans="1:34" ht="15.75" customHeight="1" x14ac:dyDescent="0.15">
      <c r="A42" s="145">
        <v>40189</v>
      </c>
      <c r="B42" s="49"/>
      <c r="C42" s="143" t="s">
        <v>37</v>
      </c>
      <c r="D42" s="49"/>
      <c r="E42" s="49">
        <f t="shared" si="7"/>
        <v>0</v>
      </c>
      <c r="F42" s="49">
        <f t="shared" ref="F42:F48" si="10">M:M-P:P</f>
        <v>0</v>
      </c>
      <c r="G42" s="49">
        <v>0</v>
      </c>
      <c r="H42" s="49">
        <f t="shared" si="9"/>
        <v>0</v>
      </c>
      <c r="I42" s="49">
        <f t="shared" si="8"/>
        <v>0</v>
      </c>
      <c r="J42" s="49">
        <v>0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49">
        <v>0</v>
      </c>
      <c r="Q42" s="49">
        <v>0</v>
      </c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</row>
    <row r="43" spans="1:34" ht="15.75" customHeight="1" x14ac:dyDescent="0.15">
      <c r="A43" s="145">
        <v>40164</v>
      </c>
      <c r="B43" s="49"/>
      <c r="C43" s="143" t="s">
        <v>37</v>
      </c>
      <c r="D43" s="49"/>
      <c r="E43" s="49">
        <f t="shared" si="7"/>
        <v>0</v>
      </c>
      <c r="F43" s="49">
        <f t="shared" si="10"/>
        <v>0</v>
      </c>
      <c r="G43" s="49">
        <f>N:N-P:P</f>
        <v>0</v>
      </c>
      <c r="H43" s="49">
        <f t="shared" si="9"/>
        <v>0</v>
      </c>
      <c r="I43" s="49">
        <f t="shared" si="8"/>
        <v>0</v>
      </c>
      <c r="J43" s="49">
        <v>0</v>
      </c>
      <c r="K43" s="49">
        <v>0</v>
      </c>
      <c r="L43" s="49">
        <v>0</v>
      </c>
      <c r="M43" s="49">
        <v>0</v>
      </c>
      <c r="N43" s="49">
        <v>0</v>
      </c>
      <c r="O43" s="49">
        <v>0</v>
      </c>
      <c r="P43" s="49">
        <v>0</v>
      </c>
      <c r="Q43" s="49">
        <v>0</v>
      </c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</row>
    <row r="44" spans="1:34" ht="15.75" customHeight="1" x14ac:dyDescent="0.15">
      <c r="A44" s="145">
        <v>39684</v>
      </c>
      <c r="B44" s="49"/>
      <c r="C44" s="143" t="s">
        <v>37</v>
      </c>
      <c r="D44" s="49"/>
      <c r="E44" s="49">
        <f t="shared" si="7"/>
        <v>0</v>
      </c>
      <c r="F44" s="49">
        <f t="shared" si="10"/>
        <v>0</v>
      </c>
      <c r="G44" s="49">
        <f>N:N-P:P</f>
        <v>0</v>
      </c>
      <c r="H44" s="49">
        <f t="shared" si="9"/>
        <v>0</v>
      </c>
      <c r="I44" s="49">
        <f t="shared" si="8"/>
        <v>0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49">
        <v>0</v>
      </c>
      <c r="Q44" s="49">
        <v>0</v>
      </c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</row>
    <row r="45" spans="1:34" ht="15.75" customHeight="1" x14ac:dyDescent="0.15">
      <c r="A45" s="145">
        <v>39204</v>
      </c>
      <c r="B45" s="49"/>
      <c r="C45" s="143">
        <v>2</v>
      </c>
      <c r="D45" s="49"/>
      <c r="E45" s="49">
        <f t="shared" si="7"/>
        <v>3.4888889999999719</v>
      </c>
      <c r="F45" s="49">
        <f t="shared" si="10"/>
        <v>2.4888889999999719</v>
      </c>
      <c r="G45" s="49">
        <v>0</v>
      </c>
      <c r="H45" s="49">
        <f t="shared" si="9"/>
        <v>3.4888889999999719</v>
      </c>
      <c r="I45" s="49">
        <f t="shared" si="8"/>
        <v>12</v>
      </c>
      <c r="J45" s="49">
        <v>2</v>
      </c>
      <c r="K45" s="49">
        <v>0</v>
      </c>
      <c r="L45" s="49">
        <v>10</v>
      </c>
      <c r="M45" s="49">
        <v>303</v>
      </c>
      <c r="N45" s="49">
        <v>0</v>
      </c>
      <c r="O45" s="49">
        <v>304</v>
      </c>
      <c r="P45" s="49">
        <v>300.51111100000003</v>
      </c>
      <c r="Q45" s="49">
        <v>0.54555299999999995</v>
      </c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</row>
    <row r="46" spans="1:34" ht="15.75" customHeight="1" x14ac:dyDescent="0.15">
      <c r="A46" s="145">
        <v>39156</v>
      </c>
      <c r="B46" s="49"/>
      <c r="C46" s="143">
        <v>2</v>
      </c>
      <c r="D46" s="49"/>
      <c r="E46" s="49">
        <f t="shared" si="7"/>
        <v>3.2545450000000073</v>
      </c>
      <c r="F46" s="49">
        <f t="shared" si="10"/>
        <v>3.2545450000000073</v>
      </c>
      <c r="G46" s="49">
        <v>0</v>
      </c>
      <c r="H46" s="49">
        <f t="shared" si="9"/>
        <v>3.2545450000000073</v>
      </c>
      <c r="I46" s="49">
        <f t="shared" si="8"/>
        <v>21</v>
      </c>
      <c r="J46" s="49">
        <v>4</v>
      </c>
      <c r="K46" s="49">
        <v>0</v>
      </c>
      <c r="L46" s="49">
        <v>17</v>
      </c>
      <c r="M46" s="49">
        <v>303</v>
      </c>
      <c r="N46" s="49">
        <v>0</v>
      </c>
      <c r="O46" s="49">
        <v>303</v>
      </c>
      <c r="P46" s="49">
        <v>299.74545499999999</v>
      </c>
      <c r="Q46" s="49">
        <v>0.61235499999999998</v>
      </c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</row>
    <row r="47" spans="1:34" ht="15.75" customHeight="1" x14ac:dyDescent="0.15">
      <c r="A47" s="145">
        <v>39140</v>
      </c>
      <c r="B47" s="49"/>
      <c r="C47" s="143" t="s">
        <v>37</v>
      </c>
      <c r="D47" s="49"/>
      <c r="E47" s="49">
        <f t="shared" si="7"/>
        <v>0</v>
      </c>
      <c r="F47" s="49">
        <f t="shared" si="10"/>
        <v>0</v>
      </c>
      <c r="G47" s="49">
        <f>N:N-P:P</f>
        <v>0</v>
      </c>
      <c r="H47" s="49">
        <f t="shared" si="9"/>
        <v>0</v>
      </c>
      <c r="I47" s="49">
        <f t="shared" si="8"/>
        <v>0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49">
        <v>0</v>
      </c>
      <c r="Q47" s="49">
        <v>0</v>
      </c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</row>
    <row r="48" spans="1:34" ht="15.75" customHeight="1" x14ac:dyDescent="0.15">
      <c r="A48" s="145">
        <v>38996</v>
      </c>
      <c r="B48" s="49"/>
      <c r="C48" s="143" t="s">
        <v>37</v>
      </c>
      <c r="D48" s="49"/>
      <c r="E48" s="49">
        <f t="shared" si="7"/>
        <v>0</v>
      </c>
      <c r="F48" s="49">
        <f t="shared" si="10"/>
        <v>0</v>
      </c>
      <c r="G48" s="49">
        <f>N:N-P:P</f>
        <v>0</v>
      </c>
      <c r="H48" s="49">
        <f t="shared" si="9"/>
        <v>0</v>
      </c>
      <c r="I48" s="49">
        <f t="shared" si="8"/>
        <v>0</v>
      </c>
      <c r="J48" s="49">
        <v>0</v>
      </c>
      <c r="K48" s="49">
        <v>0</v>
      </c>
      <c r="L48" s="49">
        <v>0</v>
      </c>
      <c r="M48" s="49">
        <v>0</v>
      </c>
      <c r="N48" s="49">
        <v>0</v>
      </c>
      <c r="O48" s="49">
        <v>0</v>
      </c>
      <c r="P48" s="49">
        <v>0</v>
      </c>
      <c r="Q48" s="49">
        <v>0</v>
      </c>
      <c r="R48" s="49" t="s">
        <v>326</v>
      </c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</row>
    <row r="49" spans="1:34" ht="15.75" customHeight="1" x14ac:dyDescent="0.15">
      <c r="A49" s="145">
        <v>38820</v>
      </c>
      <c r="B49" s="49"/>
      <c r="C49" s="143">
        <v>1</v>
      </c>
      <c r="D49" s="49"/>
      <c r="E49" s="59">
        <f t="shared" si="7"/>
        <v>5.9405939999999759</v>
      </c>
      <c r="F49" s="49">
        <v>0</v>
      </c>
      <c r="G49" s="49">
        <v>0</v>
      </c>
      <c r="H49" s="49">
        <f t="shared" si="9"/>
        <v>5.9405939999999759</v>
      </c>
      <c r="I49" s="49">
        <f t="shared" si="8"/>
        <v>22</v>
      </c>
      <c r="J49" s="49">
        <v>0</v>
      </c>
      <c r="K49" s="49">
        <v>0</v>
      </c>
      <c r="L49" s="49">
        <v>22</v>
      </c>
      <c r="M49" s="49">
        <v>0</v>
      </c>
      <c r="N49" s="49">
        <v>0</v>
      </c>
      <c r="O49" s="49">
        <v>306</v>
      </c>
      <c r="P49" s="49">
        <v>300.05940600000002</v>
      </c>
      <c r="Q49" s="49">
        <v>1.1473599999999999</v>
      </c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</row>
    <row r="50" spans="1:34" ht="15.75" customHeight="1" x14ac:dyDescent="0.15">
      <c r="A50" s="124">
        <v>38381</v>
      </c>
      <c r="B50" s="60"/>
      <c r="C50" s="128">
        <v>1</v>
      </c>
      <c r="D50" s="60"/>
      <c r="E50" s="49">
        <f t="shared" si="7"/>
        <v>3.7900000000000205</v>
      </c>
      <c r="F50" s="128">
        <f>M:M-P:P</f>
        <v>3.7900000000000205</v>
      </c>
      <c r="G50" s="128">
        <v>0</v>
      </c>
      <c r="H50" s="49">
        <v>0</v>
      </c>
      <c r="I50" s="49">
        <f t="shared" si="8"/>
        <v>3</v>
      </c>
      <c r="J50" s="128">
        <v>3</v>
      </c>
      <c r="K50" s="60">
        <v>0</v>
      </c>
      <c r="L50" s="60">
        <v>0</v>
      </c>
      <c r="M50" s="128">
        <v>300</v>
      </c>
      <c r="N50" s="128">
        <v>0</v>
      </c>
      <c r="O50" s="128">
        <v>0</v>
      </c>
      <c r="P50" s="128">
        <v>296.20999999999998</v>
      </c>
      <c r="Q50" s="128">
        <v>0.86800600000000006</v>
      </c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</row>
    <row r="51" spans="1:34" ht="13" x14ac:dyDescent="0.15">
      <c r="A51" s="145">
        <v>38068</v>
      </c>
      <c r="B51" s="49"/>
      <c r="C51" s="143">
        <v>2</v>
      </c>
      <c r="D51" s="49"/>
      <c r="E51" s="49">
        <f t="shared" si="7"/>
        <v>3.9200000000000159</v>
      </c>
      <c r="F51" s="49">
        <f>M:M-P:P</f>
        <v>3.9200000000000159</v>
      </c>
      <c r="G51" s="49">
        <v>0</v>
      </c>
      <c r="H51" s="49">
        <f>O:O-P:P</f>
        <v>3.9200000000000159</v>
      </c>
      <c r="I51" s="49">
        <f t="shared" si="8"/>
        <v>23</v>
      </c>
      <c r="J51" s="49">
        <v>6</v>
      </c>
      <c r="K51" s="49">
        <v>0</v>
      </c>
      <c r="L51" s="49">
        <v>17</v>
      </c>
      <c r="M51" s="49">
        <v>301</v>
      </c>
      <c r="N51" s="49">
        <v>0</v>
      </c>
      <c r="O51" s="49">
        <v>301</v>
      </c>
      <c r="P51" s="49">
        <v>297.08</v>
      </c>
      <c r="Q51" s="49">
        <v>0.63053599999999999</v>
      </c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</row>
    <row r="52" spans="1:34" ht="13" x14ac:dyDescent="0.15">
      <c r="A52" s="145">
        <v>38020</v>
      </c>
      <c r="B52" s="49"/>
      <c r="C52" s="143">
        <v>1</v>
      </c>
      <c r="D52" s="49"/>
      <c r="E52" s="49">
        <f t="shared" si="7"/>
        <v>4.0984849999999824</v>
      </c>
      <c r="F52" s="49">
        <v>0</v>
      </c>
      <c r="G52" s="49">
        <v>0</v>
      </c>
      <c r="H52" s="49">
        <f>O:O-P:P</f>
        <v>4.0984849999999824</v>
      </c>
      <c r="I52" s="49">
        <f t="shared" si="8"/>
        <v>0</v>
      </c>
      <c r="J52" s="49">
        <v>0</v>
      </c>
      <c r="K52" s="49">
        <v>0</v>
      </c>
      <c r="L52" s="49" t="s">
        <v>82</v>
      </c>
      <c r="M52" s="49">
        <v>0</v>
      </c>
      <c r="N52" s="49">
        <v>0</v>
      </c>
      <c r="O52" s="49">
        <v>301</v>
      </c>
      <c r="P52" s="49">
        <v>296.90151500000002</v>
      </c>
      <c r="Q52" s="49">
        <v>0.82757700000000001</v>
      </c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</row>
    <row r="53" spans="1:34" ht="13" x14ac:dyDescent="0.15">
      <c r="A53" s="172">
        <v>37956</v>
      </c>
      <c r="B53" s="49"/>
      <c r="C53" s="143" t="s">
        <v>37</v>
      </c>
      <c r="D53" s="49"/>
      <c r="E53" s="49">
        <f t="shared" si="7"/>
        <v>0</v>
      </c>
      <c r="F53" s="49">
        <f t="shared" ref="F53:F59" si="11">M:M-P:P</f>
        <v>0</v>
      </c>
      <c r="G53" s="49">
        <f>N:N-P:P</f>
        <v>0</v>
      </c>
      <c r="H53" s="49">
        <f>O:O-P:P</f>
        <v>0</v>
      </c>
      <c r="I53" s="49">
        <f t="shared" si="8"/>
        <v>0</v>
      </c>
      <c r="J53" s="49">
        <v>0</v>
      </c>
      <c r="K53" s="49">
        <v>0</v>
      </c>
      <c r="L53" s="49">
        <v>0</v>
      </c>
      <c r="M53" s="49">
        <v>0</v>
      </c>
      <c r="N53" s="49">
        <v>0</v>
      </c>
      <c r="O53" s="49">
        <v>0</v>
      </c>
      <c r="P53" s="49">
        <v>0</v>
      </c>
      <c r="Q53" s="49">
        <v>0</v>
      </c>
      <c r="R53" s="49" t="s">
        <v>76</v>
      </c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</row>
    <row r="54" spans="1:34" ht="13" x14ac:dyDescent="0.15">
      <c r="A54" s="145">
        <v>37645</v>
      </c>
      <c r="B54" s="49"/>
      <c r="C54" s="143" t="s">
        <v>37</v>
      </c>
      <c r="D54" s="49"/>
      <c r="E54" s="49">
        <f t="shared" si="7"/>
        <v>0</v>
      </c>
      <c r="F54" s="49">
        <f t="shared" si="11"/>
        <v>0</v>
      </c>
      <c r="G54" s="49">
        <v>0</v>
      </c>
      <c r="H54" s="49">
        <v>0</v>
      </c>
      <c r="I54" s="49">
        <f t="shared" si="8"/>
        <v>0</v>
      </c>
      <c r="J54" s="49">
        <v>0</v>
      </c>
      <c r="K54" s="49">
        <v>0</v>
      </c>
      <c r="L54" s="49">
        <v>0</v>
      </c>
      <c r="M54" s="49">
        <v>0</v>
      </c>
      <c r="N54" s="49">
        <v>0</v>
      </c>
      <c r="O54" s="49">
        <v>0</v>
      </c>
      <c r="P54" s="49">
        <v>0</v>
      </c>
      <c r="Q54" s="49">
        <v>0</v>
      </c>
      <c r="R54" s="49" t="s">
        <v>325</v>
      </c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</row>
    <row r="55" spans="1:34" ht="13" x14ac:dyDescent="0.15">
      <c r="A55" s="172">
        <v>37597</v>
      </c>
      <c r="B55" s="49"/>
      <c r="C55" s="143" t="s">
        <v>37</v>
      </c>
      <c r="D55" s="49"/>
      <c r="E55" s="49">
        <f t="shared" si="7"/>
        <v>0</v>
      </c>
      <c r="F55" s="49">
        <f t="shared" si="11"/>
        <v>0</v>
      </c>
      <c r="G55" s="49">
        <f>N:N-P:P</f>
        <v>0</v>
      </c>
      <c r="H55" s="49">
        <f>O:O-P:P</f>
        <v>0</v>
      </c>
      <c r="I55" s="49">
        <f t="shared" si="8"/>
        <v>0</v>
      </c>
      <c r="J55" s="49">
        <v>0</v>
      </c>
      <c r="K55" s="49">
        <v>0</v>
      </c>
      <c r="L55" s="49">
        <v>0</v>
      </c>
      <c r="M55" s="49">
        <v>0</v>
      </c>
      <c r="N55" s="49">
        <v>0</v>
      </c>
      <c r="O55" s="49">
        <v>0</v>
      </c>
      <c r="P55" s="49">
        <v>0</v>
      </c>
      <c r="Q55" s="49">
        <v>0</v>
      </c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</row>
    <row r="56" spans="1:34" ht="13" x14ac:dyDescent="0.15">
      <c r="A56" s="145">
        <v>37572</v>
      </c>
      <c r="B56" s="49"/>
      <c r="C56" s="143" t="s">
        <v>37</v>
      </c>
      <c r="D56" s="49"/>
      <c r="E56" s="49">
        <f t="shared" si="7"/>
        <v>0</v>
      </c>
      <c r="F56" s="49">
        <f t="shared" si="11"/>
        <v>0</v>
      </c>
      <c r="G56" s="49">
        <f>N:N-P:P</f>
        <v>0</v>
      </c>
      <c r="H56" s="49">
        <f>O:O-P:P</f>
        <v>0</v>
      </c>
      <c r="I56" s="49">
        <f t="shared" si="8"/>
        <v>0</v>
      </c>
      <c r="J56" s="49">
        <v>0</v>
      </c>
      <c r="K56" s="49">
        <v>0</v>
      </c>
      <c r="L56" s="49">
        <v>0</v>
      </c>
      <c r="M56" s="49">
        <v>0</v>
      </c>
      <c r="N56" s="49">
        <v>0</v>
      </c>
      <c r="O56" s="49">
        <v>0</v>
      </c>
      <c r="P56" s="49">
        <v>0</v>
      </c>
      <c r="Q56" s="49">
        <v>0</v>
      </c>
      <c r="R56" s="49" t="s">
        <v>76</v>
      </c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</row>
    <row r="57" spans="1:34" ht="13" x14ac:dyDescent="0.15">
      <c r="A57" s="145">
        <v>37252</v>
      </c>
      <c r="B57" s="49"/>
      <c r="C57" s="143" t="s">
        <v>37</v>
      </c>
      <c r="D57" s="49"/>
      <c r="E57" s="49">
        <f t="shared" si="7"/>
        <v>0</v>
      </c>
      <c r="F57" s="49">
        <f t="shared" si="11"/>
        <v>0</v>
      </c>
      <c r="G57" s="49">
        <f>N:N-P:P</f>
        <v>0</v>
      </c>
      <c r="H57" s="49">
        <f>O:O-P:P</f>
        <v>0</v>
      </c>
      <c r="I57" s="49">
        <f t="shared" si="8"/>
        <v>0</v>
      </c>
      <c r="J57" s="49">
        <v>0</v>
      </c>
      <c r="K57" s="49">
        <v>0</v>
      </c>
      <c r="L57" s="49">
        <v>0</v>
      </c>
      <c r="M57" s="49">
        <v>0</v>
      </c>
      <c r="N57" s="49">
        <v>0</v>
      </c>
      <c r="O57" s="49">
        <v>0</v>
      </c>
      <c r="P57" s="49">
        <v>0</v>
      </c>
      <c r="Q57" s="49">
        <v>0</v>
      </c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</row>
    <row r="58" spans="1:34" ht="13" x14ac:dyDescent="0.15">
      <c r="A58" s="145">
        <v>37245</v>
      </c>
      <c r="B58" s="49"/>
      <c r="C58" s="143" t="s">
        <v>37</v>
      </c>
      <c r="D58" s="49"/>
      <c r="E58" s="49">
        <f t="shared" si="7"/>
        <v>0</v>
      </c>
      <c r="F58" s="49">
        <f t="shared" si="11"/>
        <v>0</v>
      </c>
      <c r="G58" s="49">
        <f>N:N-P:P</f>
        <v>0</v>
      </c>
      <c r="H58" s="49">
        <f>O:O-P:P</f>
        <v>0</v>
      </c>
      <c r="I58" s="49">
        <f t="shared" si="8"/>
        <v>0</v>
      </c>
      <c r="J58" s="49">
        <v>0</v>
      </c>
      <c r="K58" s="49">
        <v>0</v>
      </c>
      <c r="L58" s="49">
        <v>0</v>
      </c>
      <c r="M58" s="49">
        <v>0</v>
      </c>
      <c r="N58" s="49">
        <v>0</v>
      </c>
      <c r="O58" s="49">
        <v>0</v>
      </c>
      <c r="P58" s="49">
        <v>0</v>
      </c>
      <c r="Q58" s="49">
        <v>0</v>
      </c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</row>
    <row r="59" spans="1:34" ht="13" x14ac:dyDescent="0.15">
      <c r="A59" s="145">
        <v>36996</v>
      </c>
      <c r="B59" s="49"/>
      <c r="C59" s="143" t="s">
        <v>37</v>
      </c>
      <c r="D59" s="49"/>
      <c r="E59" s="49">
        <f t="shared" si="7"/>
        <v>0</v>
      </c>
      <c r="F59" s="49">
        <f t="shared" si="11"/>
        <v>0</v>
      </c>
      <c r="G59" s="49">
        <f>N:N-P:P</f>
        <v>0</v>
      </c>
      <c r="H59" s="49">
        <f>O:O-P:P</f>
        <v>0</v>
      </c>
      <c r="I59" s="49">
        <f t="shared" si="8"/>
        <v>0</v>
      </c>
      <c r="J59" s="49">
        <v>0</v>
      </c>
      <c r="K59" s="49">
        <v>0</v>
      </c>
      <c r="L59" s="49">
        <v>0</v>
      </c>
      <c r="M59" s="49">
        <v>0</v>
      </c>
      <c r="N59" s="49">
        <v>0</v>
      </c>
      <c r="O59" s="49">
        <v>0</v>
      </c>
      <c r="P59" s="49">
        <v>0</v>
      </c>
      <c r="Q59" s="49">
        <v>0</v>
      </c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</row>
    <row r="60" spans="1:34" ht="13" x14ac:dyDescent="0.15">
      <c r="C60" s="143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</row>
    <row r="61" spans="1:34" ht="13" x14ac:dyDescent="0.15">
      <c r="C61" s="143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</row>
    <row r="62" spans="1:34" ht="13" x14ac:dyDescent="0.15">
      <c r="C62" s="143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</row>
    <row r="63" spans="1:34" ht="13" x14ac:dyDescent="0.15">
      <c r="C63" s="143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</row>
    <row r="64" spans="1:34" ht="13" x14ac:dyDescent="0.15">
      <c r="C64" s="143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</row>
    <row r="65" spans="12:16" ht="13" x14ac:dyDescent="0.15">
      <c r="L65" s="49"/>
      <c r="M65" s="49"/>
      <c r="N65" s="49"/>
      <c r="O65" s="49"/>
      <c r="P65" s="49"/>
    </row>
    <row r="66" spans="12:16" ht="13" x14ac:dyDescent="0.15">
      <c r="L66" s="49"/>
      <c r="M66" s="49"/>
      <c r="N66" s="49"/>
      <c r="O66" s="49"/>
      <c r="P66" s="49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2DC11-ED52-054E-902E-05D455ACCBAF}">
  <sheetPr>
    <outlinePr summaryBelow="0" summaryRight="0"/>
  </sheetPr>
  <dimension ref="A1:Z982"/>
  <sheetViews>
    <sheetView workbookViewId="0">
      <pane ySplit="1" topLeftCell="A2" activePane="bottomLeft" state="frozen"/>
      <selection activeCell="B3" sqref="B3"/>
      <selection pane="bottomLeft" activeCell="A33" sqref="A33"/>
    </sheetView>
  </sheetViews>
  <sheetFormatPr baseColWidth="10" defaultColWidth="12.6640625" defaultRowHeight="15.75" customHeight="1" x14ac:dyDescent="0.15"/>
  <cols>
    <col min="1" max="1" width="21" style="32" customWidth="1"/>
    <col min="2" max="2" width="13" style="32" customWidth="1"/>
    <col min="3" max="3" width="14.33203125" style="32" customWidth="1"/>
    <col min="4" max="4" width="10.6640625" style="32" customWidth="1"/>
    <col min="5" max="5" width="26.6640625" style="32" customWidth="1"/>
    <col min="6" max="6" width="10.1640625" style="32" customWidth="1"/>
    <col min="7" max="7" width="14" style="32" customWidth="1"/>
    <col min="8" max="8" width="28.33203125" style="32" customWidth="1"/>
    <col min="9" max="9" width="15.6640625" style="32" customWidth="1"/>
    <col min="10" max="10" width="22" style="32" customWidth="1"/>
    <col min="11" max="16384" width="12.6640625" style="32"/>
  </cols>
  <sheetData>
    <row r="1" spans="1:26" ht="15" x14ac:dyDescent="0.2">
      <c r="A1" s="210" t="s">
        <v>13</v>
      </c>
      <c r="B1" s="34" t="s">
        <v>1</v>
      </c>
      <c r="C1" s="166" t="s">
        <v>2</v>
      </c>
      <c r="D1" s="34" t="s">
        <v>3</v>
      </c>
      <c r="E1" s="34" t="s">
        <v>4</v>
      </c>
      <c r="F1" s="209" t="s">
        <v>5</v>
      </c>
      <c r="G1" s="34" t="s">
        <v>15</v>
      </c>
      <c r="H1" s="209" t="s">
        <v>7</v>
      </c>
      <c r="I1" s="64" t="s">
        <v>8</v>
      </c>
      <c r="J1" s="178" t="s">
        <v>9</v>
      </c>
      <c r="K1" s="49"/>
      <c r="L1" s="49"/>
      <c r="M1" s="49"/>
      <c r="N1" s="208" t="s">
        <v>343</v>
      </c>
      <c r="O1" s="49"/>
      <c r="P1" s="49"/>
      <c r="Q1" s="49"/>
      <c r="R1" s="49"/>
      <c r="S1" s="49"/>
      <c r="T1" s="49"/>
      <c r="U1" s="49"/>
      <c r="V1" s="49"/>
      <c r="W1" s="49"/>
    </row>
    <row r="2" spans="1:26" ht="15" x14ac:dyDescent="0.2">
      <c r="A2" s="207">
        <v>44628</v>
      </c>
      <c r="B2" s="49"/>
      <c r="C2" s="143" t="s">
        <v>332</v>
      </c>
      <c r="D2" s="49"/>
      <c r="E2" s="49">
        <f t="shared" ref="E2:E41" si="0">G:G-H:H</f>
        <v>9.5770007324219932</v>
      </c>
      <c r="F2" s="49">
        <v>379</v>
      </c>
      <c r="G2" s="49">
        <v>301.3</v>
      </c>
      <c r="H2" s="49">
        <v>291.72299926757802</v>
      </c>
      <c r="I2" s="49">
        <v>0.80558761918495703</v>
      </c>
      <c r="J2" s="49"/>
      <c r="K2" s="49"/>
      <c r="L2" s="49"/>
      <c r="M2" s="49"/>
      <c r="N2" s="206" t="s">
        <v>342</v>
      </c>
      <c r="O2" s="49"/>
      <c r="P2" s="49"/>
      <c r="Q2" s="49"/>
      <c r="R2" s="49"/>
      <c r="S2" s="49"/>
      <c r="T2" s="49"/>
      <c r="U2" s="49"/>
      <c r="V2" s="49"/>
      <c r="W2" s="49"/>
      <c r="X2" s="189"/>
      <c r="Y2" s="189"/>
      <c r="Z2" s="189"/>
    </row>
    <row r="3" spans="1:26" ht="15" x14ac:dyDescent="0.2">
      <c r="A3" s="196">
        <v>44621</v>
      </c>
      <c r="B3" s="49"/>
      <c r="C3" s="143" t="s">
        <v>332</v>
      </c>
      <c r="D3" s="49"/>
      <c r="E3" s="49">
        <f t="shared" si="0"/>
        <v>9.9130007934570017</v>
      </c>
      <c r="F3" s="49">
        <v>659</v>
      </c>
      <c r="G3" s="49">
        <v>300.39999999999998</v>
      </c>
      <c r="H3" s="49">
        <v>290.48699920654298</v>
      </c>
      <c r="I3" s="49">
        <v>0.92430000062394801</v>
      </c>
      <c r="J3" s="49" t="s">
        <v>341</v>
      </c>
      <c r="K3" s="49"/>
      <c r="L3" s="49"/>
      <c r="M3" s="49"/>
      <c r="N3" s="205" t="s">
        <v>340</v>
      </c>
      <c r="O3" s="49"/>
      <c r="P3" s="49"/>
      <c r="Q3" s="49"/>
      <c r="R3" s="49"/>
      <c r="S3" s="49"/>
      <c r="T3" s="49"/>
      <c r="U3" s="49"/>
      <c r="V3" s="49"/>
      <c r="W3" s="49"/>
      <c r="X3" s="70"/>
      <c r="Y3" s="70"/>
      <c r="Z3" s="70"/>
    </row>
    <row r="4" spans="1:26" ht="15" x14ac:dyDescent="0.2">
      <c r="A4" s="188">
        <v>44564</v>
      </c>
      <c r="B4" s="49"/>
      <c r="C4" s="143" t="s">
        <v>332</v>
      </c>
      <c r="D4" s="49"/>
      <c r="E4" s="49">
        <f t="shared" si="0"/>
        <v>10.264001464844</v>
      </c>
      <c r="F4" s="49">
        <v>305</v>
      </c>
      <c r="G4" s="49">
        <v>292.5</v>
      </c>
      <c r="H4" s="49">
        <v>282.235998535156</v>
      </c>
      <c r="I4" s="49">
        <v>0.65916726330951902</v>
      </c>
      <c r="J4" s="49"/>
      <c r="K4" s="49"/>
      <c r="L4" s="49"/>
      <c r="M4" s="49"/>
      <c r="N4" s="204" t="s">
        <v>339</v>
      </c>
      <c r="O4" s="49"/>
      <c r="P4" s="49"/>
      <c r="Q4" s="49"/>
      <c r="R4" s="49"/>
      <c r="S4" s="49"/>
      <c r="T4" s="49"/>
      <c r="U4" s="49"/>
      <c r="V4" s="49"/>
      <c r="W4" s="49"/>
      <c r="X4" s="194"/>
      <c r="Y4" s="194"/>
      <c r="Z4" s="194"/>
    </row>
    <row r="5" spans="1:26" ht="15.75" customHeight="1" x14ac:dyDescent="0.15">
      <c r="A5" s="198">
        <v>44333</v>
      </c>
      <c r="B5" s="49"/>
      <c r="C5" s="143" t="s">
        <v>332</v>
      </c>
      <c r="D5" s="49"/>
      <c r="E5" s="49">
        <f t="shared" si="0"/>
        <v>8.4540005493170156</v>
      </c>
      <c r="F5" s="49">
        <v>411</v>
      </c>
      <c r="G5" s="49">
        <v>302.10000000000002</v>
      </c>
      <c r="H5" s="49">
        <v>293.64599945068301</v>
      </c>
      <c r="I5" s="49">
        <v>0.99069964369358299</v>
      </c>
      <c r="J5" s="49"/>
      <c r="K5" s="49"/>
      <c r="L5" s="49"/>
      <c r="M5" s="49"/>
      <c r="N5" s="203" t="s">
        <v>338</v>
      </c>
      <c r="O5" s="49"/>
      <c r="P5" s="49"/>
      <c r="Q5" s="49"/>
      <c r="R5" s="49"/>
      <c r="S5" s="49"/>
      <c r="T5" s="49"/>
      <c r="U5" s="49"/>
      <c r="V5" s="49"/>
      <c r="W5" s="49"/>
      <c r="X5" s="84"/>
      <c r="Y5" s="84"/>
      <c r="Z5" s="84"/>
    </row>
    <row r="6" spans="1:26" ht="15.75" customHeight="1" x14ac:dyDescent="0.15">
      <c r="A6" s="190">
        <v>44308</v>
      </c>
      <c r="B6" s="49"/>
      <c r="C6" s="143" t="s">
        <v>332</v>
      </c>
      <c r="D6" s="49"/>
      <c r="E6" s="49">
        <f t="shared" si="0"/>
        <v>8.513000488281989</v>
      </c>
      <c r="F6" s="49">
        <v>252</v>
      </c>
      <c r="G6" s="49">
        <v>299.5</v>
      </c>
      <c r="H6" s="49">
        <v>290.98699951171801</v>
      </c>
      <c r="I6" s="49">
        <v>1.12912839772019</v>
      </c>
      <c r="J6" s="49"/>
      <c r="K6" s="49"/>
      <c r="L6" s="49"/>
      <c r="M6" s="49"/>
      <c r="N6" s="202" t="s">
        <v>337</v>
      </c>
      <c r="O6" s="49"/>
      <c r="P6" s="49"/>
      <c r="Q6" s="49"/>
      <c r="R6" s="49"/>
      <c r="S6" s="49"/>
      <c r="T6" s="49"/>
      <c r="U6" s="49"/>
      <c r="V6" s="49"/>
      <c r="W6" s="49"/>
      <c r="X6" s="189"/>
      <c r="Y6" s="189"/>
      <c r="Z6" s="189"/>
    </row>
    <row r="7" spans="1:26" ht="15.75" customHeight="1" x14ac:dyDescent="0.15">
      <c r="A7" s="198">
        <v>44276</v>
      </c>
      <c r="B7" s="49"/>
      <c r="C7" s="143" t="s">
        <v>332</v>
      </c>
      <c r="D7" s="49"/>
      <c r="E7" s="49">
        <f t="shared" si="0"/>
        <v>9.2472742254090008</v>
      </c>
      <c r="F7" s="49">
        <v>382</v>
      </c>
      <c r="G7" s="49">
        <v>301.5</v>
      </c>
      <c r="H7" s="49">
        <v>292.252725774591</v>
      </c>
      <c r="I7" s="49">
        <v>0.64733098865387795</v>
      </c>
      <c r="J7" s="49"/>
      <c r="K7" s="49"/>
      <c r="L7" s="49"/>
      <c r="M7" s="49"/>
      <c r="N7" s="201" t="s">
        <v>336</v>
      </c>
      <c r="O7" s="49"/>
      <c r="P7" s="49"/>
      <c r="Q7" s="49"/>
      <c r="R7" s="49"/>
      <c r="S7" s="49"/>
      <c r="T7" s="49"/>
      <c r="U7" s="49"/>
      <c r="V7" s="49"/>
      <c r="W7" s="49"/>
      <c r="X7" s="84"/>
      <c r="Y7" s="84"/>
      <c r="Z7" s="84"/>
    </row>
    <row r="8" spans="1:26" ht="15.75" customHeight="1" x14ac:dyDescent="0.15">
      <c r="A8" s="198">
        <v>44253</v>
      </c>
      <c r="B8" s="49"/>
      <c r="C8" s="143" t="s">
        <v>332</v>
      </c>
      <c r="D8" s="49"/>
      <c r="E8" s="49">
        <f t="shared" si="0"/>
        <v>9.1769998168950337</v>
      </c>
      <c r="F8" s="49">
        <v>397</v>
      </c>
      <c r="G8" s="49">
        <v>300.8</v>
      </c>
      <c r="H8" s="49">
        <v>291.62300018310498</v>
      </c>
      <c r="I8" s="49">
        <v>0.74523390928725097</v>
      </c>
      <c r="J8" s="49"/>
      <c r="K8" s="49"/>
      <c r="L8" s="49"/>
      <c r="M8" s="49"/>
      <c r="O8" s="49"/>
      <c r="P8" s="49"/>
      <c r="Q8" s="49"/>
      <c r="R8" s="49"/>
      <c r="S8" s="49"/>
      <c r="T8" s="49"/>
      <c r="U8" s="49"/>
      <c r="V8" s="49"/>
      <c r="W8" s="49"/>
      <c r="X8" s="84"/>
      <c r="Y8" s="84"/>
      <c r="Z8" s="84"/>
    </row>
    <row r="9" spans="1:26" ht="15.75" customHeight="1" x14ac:dyDescent="0.15">
      <c r="A9" s="195">
        <v>44205</v>
      </c>
      <c r="B9" s="49"/>
      <c r="C9" s="143" t="s">
        <v>332</v>
      </c>
      <c r="D9" s="49"/>
      <c r="E9" s="49">
        <f t="shared" si="0"/>
        <v>12.009998779297007</v>
      </c>
      <c r="F9" s="49">
        <v>393</v>
      </c>
      <c r="G9" s="49">
        <v>299.7</v>
      </c>
      <c r="H9" s="49">
        <v>287.69000122070298</v>
      </c>
      <c r="I9" s="49">
        <v>0.562051361948112</v>
      </c>
      <c r="J9" s="49"/>
      <c r="K9" s="49"/>
      <c r="L9" s="49"/>
      <c r="M9" s="49"/>
      <c r="O9" s="49"/>
      <c r="P9" s="49"/>
      <c r="Q9" s="49"/>
      <c r="R9" s="49"/>
      <c r="S9" s="49"/>
      <c r="T9" s="49"/>
      <c r="U9" s="49"/>
      <c r="V9" s="49"/>
      <c r="W9" s="49"/>
      <c r="X9" s="194"/>
      <c r="Y9" s="194"/>
      <c r="Z9" s="194"/>
    </row>
    <row r="10" spans="1:26" ht="15.75" customHeight="1" x14ac:dyDescent="0.15">
      <c r="A10" s="200">
        <v>44180</v>
      </c>
      <c r="B10" s="49"/>
      <c r="C10" s="143" t="s">
        <v>332</v>
      </c>
      <c r="D10" s="49"/>
      <c r="E10" s="49">
        <f t="shared" si="0"/>
        <v>10.518001098632965</v>
      </c>
      <c r="F10" s="49">
        <v>311</v>
      </c>
      <c r="G10" s="49">
        <v>297.89999999999998</v>
      </c>
      <c r="H10" s="49">
        <v>287.38199890136701</v>
      </c>
      <c r="I10" s="49">
        <v>0.58452974310309502</v>
      </c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121"/>
      <c r="Y10" s="121"/>
      <c r="Z10" s="121"/>
    </row>
    <row r="11" spans="1:26" ht="15.75" customHeight="1" x14ac:dyDescent="0.15">
      <c r="A11" s="198">
        <v>44157</v>
      </c>
      <c r="B11" s="49"/>
      <c r="C11" s="143" t="s">
        <v>332</v>
      </c>
      <c r="D11" s="49"/>
      <c r="E11" s="49">
        <f t="shared" si="0"/>
        <v>10.580000305175986</v>
      </c>
      <c r="F11" s="49">
        <v>313</v>
      </c>
      <c r="G11" s="49">
        <v>301.3</v>
      </c>
      <c r="H11" s="49">
        <v>290.71999969482403</v>
      </c>
      <c r="I11" s="49">
        <v>0.677052245933907</v>
      </c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84"/>
      <c r="Y11" s="84"/>
      <c r="Z11" s="84"/>
    </row>
    <row r="12" spans="1:26" ht="15.75" customHeight="1" x14ac:dyDescent="0.15">
      <c r="A12" s="199">
        <v>44068</v>
      </c>
      <c r="B12" s="49"/>
      <c r="C12" s="143" t="s">
        <v>332</v>
      </c>
      <c r="D12" s="49"/>
      <c r="E12" s="49">
        <f t="shared" si="0"/>
        <v>10.861000061036009</v>
      </c>
      <c r="F12" s="49">
        <v>273</v>
      </c>
      <c r="G12" s="49">
        <v>303.7</v>
      </c>
      <c r="H12" s="49">
        <v>292.83899993896398</v>
      </c>
      <c r="I12" s="49">
        <v>0.56954265329889697</v>
      </c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191"/>
      <c r="Y12" s="191"/>
      <c r="Z12" s="191"/>
    </row>
    <row r="13" spans="1:26" ht="15.75" customHeight="1" x14ac:dyDescent="0.15">
      <c r="A13" s="190">
        <v>43949</v>
      </c>
      <c r="B13" s="49"/>
      <c r="C13" s="143" t="s">
        <v>332</v>
      </c>
      <c r="D13" s="49"/>
      <c r="E13" s="49">
        <f t="shared" si="0"/>
        <v>8.555001220704014</v>
      </c>
      <c r="F13" s="49">
        <v>264</v>
      </c>
      <c r="G13" s="49">
        <v>298.7</v>
      </c>
      <c r="H13" s="49">
        <v>290.14499877929597</v>
      </c>
      <c r="I13" s="49">
        <v>0.76503365241673005</v>
      </c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189"/>
      <c r="Y13" s="189"/>
      <c r="Z13" s="189"/>
    </row>
    <row r="14" spans="1:26" ht="15.75" customHeight="1" x14ac:dyDescent="0.15">
      <c r="A14" s="198">
        <v>43908</v>
      </c>
      <c r="B14" s="49"/>
      <c r="C14" s="143" t="s">
        <v>332</v>
      </c>
      <c r="D14" s="49"/>
      <c r="E14" s="49">
        <f t="shared" si="0"/>
        <v>9.6749990844729723</v>
      </c>
      <c r="F14" s="49">
        <v>361</v>
      </c>
      <c r="G14" s="49">
        <v>301.2</v>
      </c>
      <c r="H14" s="49">
        <v>291.52500091552702</v>
      </c>
      <c r="I14" s="49">
        <v>0.84585655909435098</v>
      </c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84"/>
      <c r="Y14" s="84"/>
      <c r="Z14" s="84"/>
    </row>
    <row r="15" spans="1:26" ht="15.75" customHeight="1" x14ac:dyDescent="0.15">
      <c r="A15" s="195">
        <v>43876</v>
      </c>
      <c r="B15" s="49"/>
      <c r="C15" s="143" t="s">
        <v>332</v>
      </c>
      <c r="D15" s="49"/>
      <c r="E15" s="49">
        <f t="shared" si="0"/>
        <v>9.0880014038090167</v>
      </c>
      <c r="F15" s="49">
        <v>294</v>
      </c>
      <c r="G15" s="49">
        <v>299</v>
      </c>
      <c r="H15" s="49">
        <v>289.91199859619098</v>
      </c>
      <c r="I15" s="49">
        <v>0.84832540038107895</v>
      </c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194"/>
      <c r="Y15" s="194"/>
      <c r="Z15" s="194"/>
    </row>
    <row r="16" spans="1:26" ht="15.75" customHeight="1" x14ac:dyDescent="0.15">
      <c r="A16" s="193">
        <v>43805</v>
      </c>
      <c r="B16" s="59"/>
      <c r="C16" s="143" t="s">
        <v>332</v>
      </c>
      <c r="D16" s="59"/>
      <c r="E16" s="49">
        <f t="shared" si="0"/>
        <v>12.22199981689505</v>
      </c>
      <c r="F16" s="49">
        <v>277</v>
      </c>
      <c r="G16" s="49">
        <v>302.10000000000002</v>
      </c>
      <c r="H16" s="49">
        <v>289.87800018310497</v>
      </c>
      <c r="I16" s="49">
        <v>0.63412572444469195</v>
      </c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63"/>
      <c r="Y16" s="63"/>
      <c r="Z16" s="63"/>
    </row>
    <row r="17" spans="1:26" ht="15.75" customHeight="1" x14ac:dyDescent="0.15">
      <c r="A17" s="190">
        <v>43581</v>
      </c>
      <c r="B17" s="49"/>
      <c r="C17" s="143" t="s">
        <v>332</v>
      </c>
      <c r="D17" s="49"/>
      <c r="E17" s="49">
        <f t="shared" si="0"/>
        <v>9.0649999999999977</v>
      </c>
      <c r="F17" s="49">
        <v>389</v>
      </c>
      <c r="G17" s="49">
        <v>301.7</v>
      </c>
      <c r="H17" s="49">
        <v>292.63499999999999</v>
      </c>
      <c r="I17" s="49">
        <v>0.73148844274577296</v>
      </c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189"/>
      <c r="Y17" s="189"/>
      <c r="Z17" s="189"/>
    </row>
    <row r="18" spans="1:26" ht="15.75" customHeight="1" x14ac:dyDescent="0.15">
      <c r="A18" s="198">
        <v>43492</v>
      </c>
      <c r="B18" s="49"/>
      <c r="C18" s="143" t="s">
        <v>332</v>
      </c>
      <c r="D18" s="49"/>
      <c r="E18" s="49">
        <f t="shared" si="0"/>
        <v>9.3510003662109966</v>
      </c>
      <c r="F18" s="49">
        <v>160</v>
      </c>
      <c r="G18" s="49">
        <v>296.5</v>
      </c>
      <c r="H18" s="49">
        <v>287.148999633789</v>
      </c>
      <c r="I18" s="49">
        <v>0.96358628220689202</v>
      </c>
      <c r="J18" s="49" t="s">
        <v>335</v>
      </c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84"/>
      <c r="Y18" s="84"/>
      <c r="Z18" s="84"/>
    </row>
    <row r="19" spans="1:26" ht="15.75" customHeight="1" x14ac:dyDescent="0.15">
      <c r="A19" s="195">
        <v>43476</v>
      </c>
      <c r="B19" s="49"/>
      <c r="C19" s="143" t="s">
        <v>332</v>
      </c>
      <c r="D19" s="49"/>
      <c r="E19" s="49">
        <f t="shared" si="0"/>
        <v>8.7990026855469523</v>
      </c>
      <c r="F19" s="49">
        <v>263</v>
      </c>
      <c r="G19" s="49">
        <v>298.39999999999998</v>
      </c>
      <c r="H19" s="49">
        <v>289.60099731445302</v>
      </c>
      <c r="I19" s="49">
        <v>0.477178783452677</v>
      </c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194"/>
      <c r="Y19" s="194"/>
      <c r="Z19" s="194"/>
    </row>
    <row r="20" spans="1:26" ht="15.75" customHeight="1" x14ac:dyDescent="0.15">
      <c r="A20" s="192">
        <v>43316</v>
      </c>
      <c r="B20" s="49"/>
      <c r="C20" s="143" t="s">
        <v>332</v>
      </c>
      <c r="D20" s="49"/>
      <c r="E20" s="49">
        <f t="shared" si="0"/>
        <v>8.9450009155279986</v>
      </c>
      <c r="F20" s="49">
        <v>293</v>
      </c>
      <c r="G20" s="49">
        <v>292.60000000000002</v>
      </c>
      <c r="H20" s="49">
        <v>283.65499908447202</v>
      </c>
      <c r="I20" s="49">
        <v>1.5097937123688501</v>
      </c>
      <c r="J20" s="49" t="s">
        <v>335</v>
      </c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191"/>
      <c r="Y20" s="191"/>
      <c r="Z20" s="191"/>
    </row>
    <row r="21" spans="1:26" ht="15.75" customHeight="1" x14ac:dyDescent="0.15">
      <c r="A21" s="190">
        <v>43204</v>
      </c>
      <c r="B21" s="49"/>
      <c r="C21" s="143" t="s">
        <v>332</v>
      </c>
      <c r="D21" s="49"/>
      <c r="E21" s="49">
        <f t="shared" si="0"/>
        <v>9.7210009765630048</v>
      </c>
      <c r="F21" s="49">
        <v>330</v>
      </c>
      <c r="G21" s="49">
        <v>301.89999999999998</v>
      </c>
      <c r="H21" s="49">
        <v>292.17899902343697</v>
      </c>
      <c r="I21" s="49">
        <v>0.694735328611503</v>
      </c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189"/>
      <c r="Y21" s="189"/>
      <c r="Z21" s="189"/>
    </row>
    <row r="22" spans="1:26" ht="15.75" customHeight="1" x14ac:dyDescent="0.15">
      <c r="A22" s="193">
        <v>43092</v>
      </c>
      <c r="B22" s="49"/>
      <c r="C22" s="143" t="s">
        <v>332</v>
      </c>
      <c r="D22" s="49"/>
      <c r="E22" s="49">
        <f t="shared" si="0"/>
        <v>10.970000305176029</v>
      </c>
      <c r="F22" s="49">
        <v>200</v>
      </c>
      <c r="G22" s="49">
        <v>302.60000000000002</v>
      </c>
      <c r="H22" s="49">
        <v>291.62999969482399</v>
      </c>
      <c r="I22" s="49">
        <v>0.68007285687466001</v>
      </c>
      <c r="J22" s="49" t="s">
        <v>334</v>
      </c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121"/>
      <c r="Y22" s="121"/>
      <c r="Z22" s="121"/>
    </row>
    <row r="23" spans="1:26" ht="15.75" customHeight="1" x14ac:dyDescent="0.15">
      <c r="A23" s="192">
        <v>42957</v>
      </c>
      <c r="B23" s="49"/>
      <c r="C23" s="143" t="s">
        <v>332</v>
      </c>
      <c r="D23" s="49"/>
      <c r="E23" s="49">
        <f t="shared" si="0"/>
        <v>11.095001220703978</v>
      </c>
      <c r="F23" s="49">
        <v>274</v>
      </c>
      <c r="G23" s="49">
        <v>303.2</v>
      </c>
      <c r="H23" s="49">
        <v>292.10499877929601</v>
      </c>
      <c r="I23" s="49">
        <v>0.68489185683228604</v>
      </c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191"/>
      <c r="Y23" s="191"/>
      <c r="Z23" s="191"/>
    </row>
    <row r="24" spans="1:26" ht="15.75" customHeight="1" x14ac:dyDescent="0.15">
      <c r="A24" s="195">
        <v>42820</v>
      </c>
      <c r="B24" s="49"/>
      <c r="C24" s="143" t="s">
        <v>332</v>
      </c>
      <c r="D24" s="49"/>
      <c r="E24" s="49">
        <f t="shared" si="0"/>
        <v>8.8660012817389884</v>
      </c>
      <c r="F24" s="49">
        <v>377</v>
      </c>
      <c r="G24" s="49">
        <v>301.5</v>
      </c>
      <c r="H24" s="49">
        <v>292.63399871826101</v>
      </c>
      <c r="I24" s="49">
        <v>0.72211081295607704</v>
      </c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194"/>
      <c r="Y24" s="194"/>
      <c r="Z24" s="194"/>
    </row>
    <row r="25" spans="1:26" ht="15.75" customHeight="1" x14ac:dyDescent="0.15">
      <c r="A25" s="190">
        <v>42468</v>
      </c>
      <c r="B25" s="49"/>
      <c r="C25" s="143" t="s">
        <v>332</v>
      </c>
      <c r="D25" s="49"/>
      <c r="E25" s="49">
        <f t="shared" si="0"/>
        <v>7.271998901368022</v>
      </c>
      <c r="F25" s="49">
        <v>345</v>
      </c>
      <c r="G25" s="49">
        <v>300.60000000000002</v>
      </c>
      <c r="H25" s="49">
        <v>293.328001098632</v>
      </c>
      <c r="I25" s="49">
        <v>0.51421498361923401</v>
      </c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189"/>
      <c r="Y25" s="189"/>
      <c r="Z25" s="189"/>
    </row>
    <row r="26" spans="1:26" ht="15.75" customHeight="1" x14ac:dyDescent="0.15">
      <c r="A26" s="188">
        <v>42372</v>
      </c>
      <c r="B26" s="49"/>
      <c r="C26" s="143" t="s">
        <v>332</v>
      </c>
      <c r="D26" s="49"/>
      <c r="E26" s="49">
        <f t="shared" si="0"/>
        <v>12.531998291016009</v>
      </c>
      <c r="F26" s="49">
        <v>275</v>
      </c>
      <c r="G26" s="49">
        <v>303.10000000000002</v>
      </c>
      <c r="H26" s="49">
        <v>290.56800170898401</v>
      </c>
      <c r="I26" s="49">
        <v>0.60578475510579599</v>
      </c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194"/>
      <c r="Y26" s="194"/>
      <c r="Z26" s="194"/>
    </row>
    <row r="27" spans="1:26" ht="15.75" customHeight="1" x14ac:dyDescent="0.15">
      <c r="A27" s="190">
        <v>42164</v>
      </c>
      <c r="B27" s="49"/>
      <c r="C27" s="143" t="s">
        <v>332</v>
      </c>
      <c r="D27" s="49"/>
      <c r="E27" s="49">
        <f t="shared" si="0"/>
        <v>9.4410015869149788</v>
      </c>
      <c r="F27" s="49">
        <v>317</v>
      </c>
      <c r="G27" s="49">
        <v>300.7</v>
      </c>
      <c r="H27" s="49">
        <v>291.25899841308501</v>
      </c>
      <c r="I27" s="49">
        <v>0.83977344055643999</v>
      </c>
      <c r="J27" s="49" t="s">
        <v>76</v>
      </c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189"/>
      <c r="Y27" s="189"/>
      <c r="Z27" s="189"/>
    </row>
    <row r="28" spans="1:26" ht="15.75" customHeight="1" x14ac:dyDescent="0.15">
      <c r="A28" s="188">
        <v>42020</v>
      </c>
      <c r="B28" s="60"/>
      <c r="C28" s="143" t="s">
        <v>332</v>
      </c>
      <c r="D28" s="60"/>
      <c r="E28" s="49">
        <f t="shared" si="0"/>
        <v>9.2040100000000393</v>
      </c>
      <c r="F28" s="128">
        <v>331</v>
      </c>
      <c r="G28" s="128">
        <v>287.8</v>
      </c>
      <c r="H28" s="128">
        <v>278.59598999999997</v>
      </c>
      <c r="I28" s="128">
        <v>0.60513159999999999</v>
      </c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187"/>
      <c r="Y28" s="187"/>
      <c r="Z28" s="187"/>
    </row>
    <row r="29" spans="1:26" ht="15.75" customHeight="1" x14ac:dyDescent="0.15">
      <c r="A29" s="195">
        <v>41716</v>
      </c>
      <c r="B29" s="49"/>
      <c r="C29" s="143" t="s">
        <v>332</v>
      </c>
      <c r="D29" s="49"/>
      <c r="E29" s="59">
        <f t="shared" si="0"/>
        <v>11.804999084473025</v>
      </c>
      <c r="F29" s="49">
        <v>425</v>
      </c>
      <c r="G29" s="49">
        <v>302</v>
      </c>
      <c r="H29" s="49">
        <v>290.19500091552698</v>
      </c>
      <c r="I29" s="49">
        <v>0.84135329275887405</v>
      </c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194"/>
      <c r="Y29" s="194"/>
      <c r="Z29" s="194"/>
    </row>
    <row r="30" spans="1:26" ht="15.75" customHeight="1" x14ac:dyDescent="0.15">
      <c r="A30" s="192">
        <v>41524</v>
      </c>
      <c r="B30" s="49"/>
      <c r="C30" s="143" t="s">
        <v>332</v>
      </c>
      <c r="D30" s="49"/>
      <c r="E30" s="49">
        <f t="shared" si="0"/>
        <v>7.698000793457993</v>
      </c>
      <c r="F30" s="49">
        <v>259</v>
      </c>
      <c r="G30" s="49">
        <v>295.89999999999998</v>
      </c>
      <c r="H30" s="49">
        <v>288.20199920654198</v>
      </c>
      <c r="I30" s="49">
        <v>0.49999415995672197</v>
      </c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191"/>
      <c r="Y30" s="191"/>
      <c r="Z30" s="191"/>
    </row>
    <row r="31" spans="1:26" ht="15.75" customHeight="1" x14ac:dyDescent="0.15">
      <c r="A31" s="190">
        <v>41380</v>
      </c>
      <c r="B31" s="49"/>
      <c r="C31" s="143" t="s">
        <v>332</v>
      </c>
      <c r="D31" s="49"/>
      <c r="E31" s="49">
        <f t="shared" si="0"/>
        <v>8.8959997558599753</v>
      </c>
      <c r="F31" s="49">
        <v>224</v>
      </c>
      <c r="G31" s="49">
        <v>304.2</v>
      </c>
      <c r="H31" s="49">
        <v>295.30400024414001</v>
      </c>
      <c r="I31" s="49">
        <v>0.69064056407373398</v>
      </c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189"/>
      <c r="Y31" s="189"/>
      <c r="Z31" s="189"/>
    </row>
    <row r="32" spans="1:26" ht="15.75" customHeight="1" x14ac:dyDescent="0.15">
      <c r="A32" s="197">
        <v>41348</v>
      </c>
      <c r="B32" s="49"/>
      <c r="C32" s="143" t="s">
        <v>332</v>
      </c>
      <c r="D32" s="49"/>
      <c r="E32" s="49">
        <f t="shared" si="0"/>
        <v>10.639999999999986</v>
      </c>
      <c r="F32" s="49">
        <v>500</v>
      </c>
      <c r="G32" s="49">
        <v>301.2</v>
      </c>
      <c r="H32" s="49">
        <v>290.56</v>
      </c>
      <c r="I32" s="49">
        <v>0.69756704361214295</v>
      </c>
      <c r="J32" s="49" t="s">
        <v>333</v>
      </c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70"/>
      <c r="Y32" s="70"/>
      <c r="Z32" s="70"/>
    </row>
    <row r="33" spans="1:26" ht="15.75" customHeight="1" x14ac:dyDescent="0.15">
      <c r="A33" s="196">
        <v>41341</v>
      </c>
      <c r="B33" s="49"/>
      <c r="C33" s="143" t="s">
        <v>332</v>
      </c>
      <c r="D33" s="49"/>
      <c r="E33" s="49">
        <f t="shared" si="0"/>
        <v>10.256999206543014</v>
      </c>
      <c r="F33" s="49">
        <v>333</v>
      </c>
      <c r="G33" s="49">
        <v>301.5</v>
      </c>
      <c r="H33" s="49">
        <v>291.24300079345699</v>
      </c>
      <c r="I33" s="49">
        <v>0.67915548805474302</v>
      </c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70"/>
      <c r="Y33" s="70"/>
      <c r="Z33" s="70"/>
    </row>
    <row r="34" spans="1:26" ht="15.75" customHeight="1" x14ac:dyDescent="0.15">
      <c r="A34" s="188">
        <v>41316</v>
      </c>
      <c r="B34" s="49"/>
      <c r="C34" s="143" t="s">
        <v>332</v>
      </c>
      <c r="D34" s="49"/>
      <c r="E34" s="49">
        <f t="shared" si="0"/>
        <v>9.7960100000000239</v>
      </c>
      <c r="F34" s="49">
        <v>252</v>
      </c>
      <c r="G34" s="49">
        <v>298.8</v>
      </c>
      <c r="H34" s="49">
        <v>289.00398999999999</v>
      </c>
      <c r="I34" s="49">
        <v>0.3916422</v>
      </c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194"/>
      <c r="Y34" s="194"/>
      <c r="Z34" s="194"/>
    </row>
    <row r="35" spans="1:26" ht="15.75" customHeight="1" x14ac:dyDescent="0.15">
      <c r="A35" s="193">
        <v>41261</v>
      </c>
      <c r="B35" s="49"/>
      <c r="C35" s="143" t="s">
        <v>332</v>
      </c>
      <c r="D35" s="49"/>
      <c r="E35" s="49">
        <f t="shared" si="0"/>
        <v>10.347001037598034</v>
      </c>
      <c r="F35" s="49">
        <v>227</v>
      </c>
      <c r="G35" s="49">
        <v>302.10000000000002</v>
      </c>
      <c r="H35" s="49">
        <v>291.75299896240199</v>
      </c>
      <c r="I35" s="49">
        <v>0.32448426132075098</v>
      </c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121"/>
      <c r="Y35" s="121"/>
      <c r="Z35" s="121"/>
    </row>
    <row r="36" spans="1:26" ht="15.75" customHeight="1" x14ac:dyDescent="0.15">
      <c r="A36" s="192">
        <v>41197</v>
      </c>
      <c r="B36" s="49"/>
      <c r="C36" s="143" t="s">
        <v>332</v>
      </c>
      <c r="D36" s="49"/>
      <c r="E36" s="49">
        <f t="shared" si="0"/>
        <v>10.004444037544033</v>
      </c>
      <c r="F36" s="49">
        <v>284</v>
      </c>
      <c r="G36" s="49">
        <v>300.10000000000002</v>
      </c>
      <c r="H36" s="49">
        <v>290.09555596245599</v>
      </c>
      <c r="I36" s="49">
        <v>0.41817544079431102</v>
      </c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191"/>
      <c r="Y36" s="191"/>
      <c r="Z36" s="191"/>
    </row>
    <row r="37" spans="1:26" ht="15.75" customHeight="1" x14ac:dyDescent="0.15">
      <c r="A37" s="195">
        <v>40964</v>
      </c>
      <c r="B37" s="49"/>
      <c r="C37" s="143" t="s">
        <v>332</v>
      </c>
      <c r="D37" s="49"/>
      <c r="E37" s="49">
        <f t="shared" si="0"/>
        <v>6.7480004882820026</v>
      </c>
      <c r="F37" s="49">
        <v>242</v>
      </c>
      <c r="G37" s="49">
        <v>300.89999999999998</v>
      </c>
      <c r="H37" s="49">
        <v>294.15199951171797</v>
      </c>
      <c r="I37" s="49">
        <v>0.64706619387005804</v>
      </c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194"/>
      <c r="Y37" s="194"/>
      <c r="Z37" s="194"/>
    </row>
    <row r="38" spans="1:26" ht="15.75" customHeight="1" x14ac:dyDescent="0.15">
      <c r="A38" s="193">
        <v>40877</v>
      </c>
      <c r="B38" s="49"/>
      <c r="C38" s="143" t="s">
        <v>332</v>
      </c>
      <c r="D38" s="49"/>
      <c r="E38" s="49">
        <f t="shared" si="0"/>
        <v>7.9779980468749727</v>
      </c>
      <c r="F38" s="49">
        <v>287</v>
      </c>
      <c r="G38" s="49">
        <v>300.2</v>
      </c>
      <c r="H38" s="49">
        <v>292.22200195312502</v>
      </c>
      <c r="I38" s="49">
        <v>0.42745319219737798</v>
      </c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121"/>
      <c r="Y38" s="121"/>
      <c r="Z38" s="121"/>
    </row>
    <row r="39" spans="1:26" ht="15.75" customHeight="1" x14ac:dyDescent="0.15">
      <c r="A39" s="192">
        <v>40765</v>
      </c>
      <c r="B39" s="49"/>
      <c r="C39" s="143" t="s">
        <v>332</v>
      </c>
      <c r="D39" s="49"/>
      <c r="E39" s="49">
        <f t="shared" si="0"/>
        <v>9.8969995117190024</v>
      </c>
      <c r="F39" s="49">
        <v>271</v>
      </c>
      <c r="G39" s="49">
        <v>302</v>
      </c>
      <c r="H39" s="49">
        <v>292.103000488281</v>
      </c>
      <c r="I39" s="49">
        <v>0.51175408378362497</v>
      </c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191"/>
      <c r="Y39" s="191"/>
      <c r="Z39" s="191"/>
    </row>
    <row r="40" spans="1:26" ht="15.75" customHeight="1" x14ac:dyDescent="0.15">
      <c r="A40" s="190">
        <v>40660</v>
      </c>
      <c r="B40" s="49"/>
      <c r="C40" s="143" t="s">
        <v>332</v>
      </c>
      <c r="D40" s="49"/>
      <c r="E40" s="49">
        <f t="shared" si="0"/>
        <v>8.7489999389650279</v>
      </c>
      <c r="F40" s="49">
        <v>285</v>
      </c>
      <c r="G40" s="49">
        <v>300.60000000000002</v>
      </c>
      <c r="H40" s="49">
        <v>291.85100006103499</v>
      </c>
      <c r="I40" s="49">
        <v>0.52716123665487802</v>
      </c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189"/>
      <c r="Y40" s="189"/>
      <c r="Z40" s="189"/>
    </row>
    <row r="41" spans="1:26" ht="15.75" customHeight="1" x14ac:dyDescent="0.15">
      <c r="A41" s="188">
        <v>40612</v>
      </c>
      <c r="B41" s="60"/>
      <c r="C41" s="143" t="s">
        <v>332</v>
      </c>
      <c r="D41" s="60"/>
      <c r="E41" s="49">
        <f t="shared" si="0"/>
        <v>10.158000488281971</v>
      </c>
      <c r="F41" s="60">
        <v>327</v>
      </c>
      <c r="G41" s="60">
        <v>297.89999999999998</v>
      </c>
      <c r="H41" s="60">
        <v>287.74199951171801</v>
      </c>
      <c r="I41" s="60">
        <v>0.52405749763232101</v>
      </c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187"/>
      <c r="Y41" s="187"/>
      <c r="Z41" s="187"/>
    </row>
    <row r="42" spans="1:26" ht="15.75" customHeight="1" x14ac:dyDescent="0.15">
      <c r="A42" s="60"/>
      <c r="B42" s="49"/>
      <c r="C42" s="143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spans="1:26" ht="15.75" customHeight="1" x14ac:dyDescent="0.15">
      <c r="A43" s="124"/>
      <c r="B43" s="49"/>
      <c r="C43" s="143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spans="1:26" ht="15.75" customHeight="1" x14ac:dyDescent="0.15">
      <c r="A44" s="124"/>
      <c r="B44" s="49"/>
      <c r="C44" s="143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spans="1:26" ht="15.75" customHeight="1" x14ac:dyDescent="0.15">
      <c r="A45" s="126"/>
      <c r="B45" s="49"/>
      <c r="C45" s="143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</row>
    <row r="46" spans="1:26" ht="15.75" customHeight="1" x14ac:dyDescent="0.15">
      <c r="A46" s="186"/>
      <c r="B46" s="49"/>
      <c r="C46" s="143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spans="1:26" ht="15.75" customHeight="1" x14ac:dyDescent="0.15">
      <c r="A47" s="125"/>
      <c r="B47" s="49"/>
      <c r="C47" s="143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</row>
    <row r="48" spans="1:26" ht="15.75" customHeight="1" x14ac:dyDescent="0.15">
      <c r="A48" s="41"/>
      <c r="B48" s="49"/>
      <c r="C48" s="143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</row>
    <row r="49" spans="1:23" ht="15.75" customHeight="1" x14ac:dyDescent="0.15">
      <c r="A49" s="41"/>
      <c r="B49" s="49"/>
      <c r="C49" s="143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</row>
    <row r="50" spans="1:23" ht="15.75" customHeight="1" x14ac:dyDescent="0.15">
      <c r="A50" s="41"/>
      <c r="B50" s="49"/>
      <c r="C50" s="143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</row>
    <row r="51" spans="1:23" ht="15.75" customHeight="1" x14ac:dyDescent="0.15">
      <c r="A51" s="41"/>
      <c r="B51" s="49"/>
      <c r="C51" s="143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</row>
    <row r="52" spans="1:23" ht="15.75" customHeight="1" x14ac:dyDescent="0.15">
      <c r="A52" s="125"/>
      <c r="B52" s="49"/>
      <c r="C52" s="143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</row>
    <row r="53" spans="1:23" ht="13" x14ac:dyDescent="0.15">
      <c r="A53" s="41"/>
      <c r="B53" s="49"/>
      <c r="C53" s="165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</row>
    <row r="54" spans="1:23" ht="13" x14ac:dyDescent="0.15">
      <c r="A54" s="41"/>
      <c r="B54" s="49"/>
      <c r="C54" s="143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</row>
    <row r="55" spans="1:23" ht="13" x14ac:dyDescent="0.15">
      <c r="A55" s="126"/>
      <c r="B55" s="49"/>
      <c r="C55" s="143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</row>
    <row r="56" spans="1:23" ht="13" x14ac:dyDescent="0.15">
      <c r="A56" s="41"/>
      <c r="B56" s="49"/>
      <c r="C56" s="143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</row>
    <row r="57" spans="1:23" ht="13" x14ac:dyDescent="0.15">
      <c r="A57" s="125"/>
      <c r="B57" s="49"/>
      <c r="C57" s="143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</row>
    <row r="58" spans="1:23" ht="13" x14ac:dyDescent="0.15">
      <c r="A58" s="41"/>
      <c r="B58" s="49"/>
      <c r="C58" s="143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</row>
    <row r="59" spans="1:23" ht="13" x14ac:dyDescent="0.15">
      <c r="A59" s="41"/>
      <c r="B59" s="49"/>
      <c r="C59" s="143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</row>
    <row r="60" spans="1:23" ht="13" x14ac:dyDescent="0.15">
      <c r="A60" s="41"/>
      <c r="B60" s="49"/>
      <c r="C60" s="143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</row>
    <row r="61" spans="1:23" ht="13" x14ac:dyDescent="0.15">
      <c r="A61" s="126"/>
      <c r="B61" s="49"/>
      <c r="C61" s="143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</row>
    <row r="62" spans="1:23" ht="13" x14ac:dyDescent="0.15">
      <c r="A62" s="125"/>
      <c r="B62" s="49"/>
      <c r="C62" s="143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</row>
    <row r="63" spans="1:23" ht="13" x14ac:dyDescent="0.15">
      <c r="A63" s="41"/>
      <c r="B63" s="49"/>
      <c r="C63" s="143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</row>
    <row r="64" spans="1:23" ht="13" x14ac:dyDescent="0.15">
      <c r="A64" s="41"/>
      <c r="B64" s="49"/>
      <c r="C64" s="143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</row>
    <row r="65" spans="1:26" ht="13" x14ac:dyDescent="0.15">
      <c r="A65" s="41"/>
      <c r="B65" s="49"/>
      <c r="C65" s="143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</row>
    <row r="66" spans="1:26" ht="13" x14ac:dyDescent="0.15">
      <c r="A66" s="41"/>
      <c r="B66" s="49"/>
      <c r="C66" s="143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</row>
    <row r="67" spans="1:26" ht="13" x14ac:dyDescent="0.15">
      <c r="A67" s="125"/>
      <c r="B67" s="49"/>
      <c r="C67" s="143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</row>
    <row r="68" spans="1:26" ht="13" x14ac:dyDescent="0.15">
      <c r="A68" s="41"/>
      <c r="B68" s="49"/>
      <c r="C68" s="143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</row>
    <row r="69" spans="1:26" ht="13" x14ac:dyDescent="0.15">
      <c r="A69" s="41"/>
      <c r="B69" s="49"/>
      <c r="C69" s="143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</row>
    <row r="70" spans="1:26" ht="13" x14ac:dyDescent="0.15">
      <c r="A70" s="41"/>
      <c r="B70" s="49"/>
      <c r="C70" s="143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</row>
    <row r="71" spans="1:26" ht="13" x14ac:dyDescent="0.15">
      <c r="A71" s="124"/>
      <c r="B71" s="60"/>
      <c r="C71" s="128"/>
      <c r="D71" s="60"/>
      <c r="E71" s="49"/>
      <c r="F71" s="128"/>
      <c r="G71" s="128"/>
      <c r="H71" s="128"/>
      <c r="I71" s="128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</row>
    <row r="72" spans="1:26" ht="13" x14ac:dyDescent="0.15">
      <c r="A72" s="185"/>
      <c r="B72" s="49"/>
      <c r="C72" s="143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spans="1:26" ht="13" x14ac:dyDescent="0.15">
      <c r="A73" s="60"/>
      <c r="B73" s="49"/>
      <c r="C73" s="143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spans="1:26" ht="13" x14ac:dyDescent="0.15">
      <c r="A74" s="60"/>
      <c r="B74" s="49"/>
      <c r="C74" s="143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spans="1:26" ht="13" x14ac:dyDescent="0.15">
      <c r="A75" s="60"/>
      <c r="B75" s="49"/>
      <c r="C75" s="143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spans="1:26" ht="13" x14ac:dyDescent="0.15">
      <c r="A76" s="124"/>
      <c r="B76" s="49"/>
      <c r="C76" s="143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spans="1:26" ht="13" x14ac:dyDescent="0.15">
      <c r="A77" s="185"/>
      <c r="B77" s="49"/>
      <c r="C77" s="143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spans="1:26" ht="13" x14ac:dyDescent="0.15">
      <c r="A78" s="60"/>
      <c r="B78" s="49"/>
      <c r="C78" s="143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spans="1:26" ht="13" x14ac:dyDescent="0.15">
      <c r="A79" s="60"/>
      <c r="B79" s="49"/>
      <c r="C79" s="143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spans="1:26" ht="13" x14ac:dyDescent="0.15">
      <c r="A80" s="60"/>
      <c r="B80" s="49"/>
      <c r="C80" s="143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spans="1:26" ht="13" x14ac:dyDescent="0.15">
      <c r="A81" s="124"/>
      <c r="B81" s="49"/>
      <c r="C81" s="143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spans="1:26" ht="13" x14ac:dyDescent="0.15">
      <c r="A82" s="125"/>
      <c r="B82" s="49"/>
      <c r="C82" s="143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</row>
    <row r="83" spans="1:26" ht="13" x14ac:dyDescent="0.15">
      <c r="A83" s="41"/>
      <c r="B83" s="49"/>
      <c r="C83" s="143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</row>
    <row r="84" spans="1:26" ht="13" x14ac:dyDescent="0.15">
      <c r="A84" s="41"/>
      <c r="B84" s="49"/>
      <c r="C84" s="143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</row>
    <row r="85" spans="1:26" ht="13" x14ac:dyDescent="0.15">
      <c r="A85" s="41"/>
      <c r="B85" s="49"/>
      <c r="C85" s="143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</row>
    <row r="86" spans="1:26" ht="13" x14ac:dyDescent="0.15">
      <c r="A86" s="41"/>
      <c r="B86" s="49"/>
      <c r="C86" s="143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</row>
    <row r="87" spans="1:26" ht="13" x14ac:dyDescent="0.15">
      <c r="A87" s="125"/>
      <c r="B87" s="49"/>
      <c r="C87" s="143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</row>
    <row r="88" spans="1:26" ht="13" x14ac:dyDescent="0.15">
      <c r="A88" s="41"/>
      <c r="B88" s="49"/>
      <c r="C88" s="143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</row>
    <row r="89" spans="1:26" ht="13" x14ac:dyDescent="0.15">
      <c r="A89" s="41"/>
      <c r="B89" s="49"/>
      <c r="C89" s="143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</row>
    <row r="90" spans="1:26" ht="13" x14ac:dyDescent="0.15">
      <c r="A90" s="41"/>
      <c r="B90" s="49"/>
      <c r="C90" s="143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</row>
    <row r="91" spans="1:26" ht="13" x14ac:dyDescent="0.15">
      <c r="A91" s="41"/>
      <c r="B91" s="49"/>
      <c r="C91" s="143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</row>
    <row r="92" spans="1:26" ht="13" x14ac:dyDescent="0.15">
      <c r="A92" s="125"/>
      <c r="B92" s="49"/>
      <c r="C92" s="143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</row>
    <row r="93" spans="1:26" ht="13" x14ac:dyDescent="0.15">
      <c r="A93" s="41"/>
      <c r="B93" s="49"/>
      <c r="C93" s="143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</row>
    <row r="94" spans="1:26" ht="13" x14ac:dyDescent="0.15">
      <c r="A94" s="41"/>
      <c r="B94" s="49"/>
      <c r="C94" s="143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</row>
    <row r="95" spans="1:26" ht="13" x14ac:dyDescent="0.15">
      <c r="A95" s="41"/>
      <c r="B95" s="49"/>
      <c r="C95" s="143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</row>
    <row r="96" spans="1:26" ht="13" x14ac:dyDescent="0.15">
      <c r="A96" s="41"/>
      <c r="B96" s="49"/>
      <c r="C96" s="143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</row>
    <row r="97" spans="1:23" ht="13" x14ac:dyDescent="0.15">
      <c r="A97" s="41"/>
      <c r="B97" s="49"/>
      <c r="C97" s="143"/>
      <c r="D97" s="49"/>
      <c r="E97" s="49"/>
      <c r="F97" s="49"/>
      <c r="G97" s="49"/>
      <c r="H97" s="49"/>
      <c r="I97" s="49"/>
      <c r="J97" s="143" t="s">
        <v>331</v>
      </c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</row>
    <row r="98" spans="1:23" ht="13" x14ac:dyDescent="0.15">
      <c r="A98" s="41"/>
      <c r="B98" s="49"/>
      <c r="C98" s="143"/>
      <c r="D98" s="49"/>
      <c r="E98" s="49"/>
      <c r="F98" s="49"/>
      <c r="G98" s="49"/>
      <c r="H98" s="49"/>
      <c r="I98" s="49"/>
      <c r="J98" s="49" t="s">
        <v>330</v>
      </c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</row>
    <row r="99" spans="1:23" ht="13" x14ac:dyDescent="0.15">
      <c r="A99" s="41"/>
      <c r="B99" s="49"/>
      <c r="C99" s="143"/>
      <c r="D99" s="49"/>
      <c r="E99" s="49"/>
      <c r="F99" s="49"/>
      <c r="G99" s="49"/>
      <c r="H99" s="49"/>
      <c r="I99" s="49"/>
      <c r="J99" s="49" t="s">
        <v>329</v>
      </c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</row>
    <row r="100" spans="1:23" ht="13" x14ac:dyDescent="0.15">
      <c r="A100" s="41"/>
      <c r="B100" s="49"/>
      <c r="C100" s="143"/>
      <c r="D100" s="49"/>
      <c r="E100" s="49"/>
      <c r="F100" s="49"/>
      <c r="G100" s="49"/>
      <c r="H100" s="49"/>
      <c r="I100" s="49"/>
      <c r="J100" s="49" t="s">
        <v>328</v>
      </c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</row>
    <row r="101" spans="1:23" ht="13" x14ac:dyDescent="0.15">
      <c r="A101" s="41"/>
      <c r="B101" s="49"/>
      <c r="C101" s="143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</row>
    <row r="102" spans="1:23" ht="13" x14ac:dyDescent="0.15">
      <c r="A102" s="41"/>
      <c r="B102" s="49"/>
      <c r="C102" s="143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</row>
    <row r="103" spans="1:23" ht="13" x14ac:dyDescent="0.15">
      <c r="A103" s="41"/>
      <c r="B103" s="49"/>
      <c r="C103" s="143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</row>
    <row r="104" spans="1:23" ht="13" x14ac:dyDescent="0.15">
      <c r="A104" s="41"/>
      <c r="B104" s="49"/>
      <c r="C104" s="143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</row>
    <row r="105" spans="1:23" ht="13" x14ac:dyDescent="0.15">
      <c r="A105" s="41"/>
      <c r="B105" s="49"/>
      <c r="C105" s="143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</row>
    <row r="106" spans="1:23" ht="13" x14ac:dyDescent="0.15">
      <c r="A106" s="41"/>
      <c r="B106" s="49"/>
      <c r="C106" s="143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</row>
    <row r="107" spans="1:23" ht="13" x14ac:dyDescent="0.15">
      <c r="A107" s="41"/>
      <c r="B107" s="49"/>
      <c r="C107" s="143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</row>
    <row r="108" spans="1:23" ht="13" x14ac:dyDescent="0.15">
      <c r="A108" s="41"/>
      <c r="B108" s="49"/>
      <c r="C108" s="143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</row>
    <row r="109" spans="1:23" ht="13" x14ac:dyDescent="0.15">
      <c r="A109" s="41"/>
      <c r="B109" s="49"/>
      <c r="C109" s="143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</row>
    <row r="110" spans="1:23" ht="13" x14ac:dyDescent="0.15">
      <c r="A110" s="41"/>
      <c r="B110" s="49"/>
      <c r="C110" s="143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</row>
    <row r="111" spans="1:23" ht="13" x14ac:dyDescent="0.15">
      <c r="A111" s="41"/>
      <c r="B111" s="49"/>
      <c r="C111" s="143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</row>
    <row r="112" spans="1:23" ht="13" x14ac:dyDescent="0.15">
      <c r="A112" s="41"/>
      <c r="B112" s="49"/>
      <c r="C112" s="143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</row>
    <row r="113" spans="1:23" ht="13" x14ac:dyDescent="0.15">
      <c r="A113" s="41"/>
      <c r="B113" s="49"/>
      <c r="C113" s="143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</row>
    <row r="114" spans="1:23" ht="13" x14ac:dyDescent="0.15">
      <c r="A114" s="41"/>
      <c r="B114" s="49"/>
      <c r="C114" s="143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</row>
    <row r="115" spans="1:23" ht="13" x14ac:dyDescent="0.15">
      <c r="A115" s="41"/>
      <c r="B115" s="49"/>
      <c r="C115" s="143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</row>
    <row r="116" spans="1:23" ht="13" x14ac:dyDescent="0.15">
      <c r="A116" s="41"/>
      <c r="B116" s="49"/>
      <c r="C116" s="143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</row>
    <row r="117" spans="1:23" ht="13" x14ac:dyDescent="0.15">
      <c r="A117" s="41"/>
      <c r="B117" s="49"/>
      <c r="C117" s="143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</row>
    <row r="118" spans="1:23" ht="13" x14ac:dyDescent="0.15">
      <c r="A118" s="41"/>
      <c r="B118" s="49"/>
      <c r="C118" s="143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</row>
    <row r="119" spans="1:23" ht="13" x14ac:dyDescent="0.15">
      <c r="A119" s="41"/>
      <c r="B119" s="49"/>
      <c r="C119" s="143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</row>
    <row r="120" spans="1:23" ht="13" x14ac:dyDescent="0.15">
      <c r="A120" s="41"/>
      <c r="B120" s="49"/>
      <c r="C120" s="143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</row>
    <row r="121" spans="1:23" ht="13" x14ac:dyDescent="0.15">
      <c r="A121" s="41"/>
      <c r="B121" s="49"/>
      <c r="C121" s="143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</row>
    <row r="122" spans="1:23" ht="13" x14ac:dyDescent="0.15">
      <c r="A122" s="41"/>
      <c r="B122" s="49"/>
      <c r="C122" s="143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</row>
    <row r="123" spans="1:23" ht="13" x14ac:dyDescent="0.15">
      <c r="A123" s="41"/>
      <c r="B123" s="49"/>
      <c r="C123" s="143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</row>
    <row r="124" spans="1:23" ht="13" x14ac:dyDescent="0.15">
      <c r="A124" s="41"/>
      <c r="B124" s="49"/>
      <c r="C124" s="143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</row>
    <row r="125" spans="1:23" ht="13" x14ac:dyDescent="0.15">
      <c r="A125" s="41"/>
      <c r="B125" s="49"/>
      <c r="C125" s="143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</row>
    <row r="126" spans="1:23" ht="13" x14ac:dyDescent="0.15">
      <c r="A126" s="41"/>
      <c r="B126" s="49"/>
      <c r="C126" s="143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</row>
    <row r="127" spans="1:23" ht="13" x14ac:dyDescent="0.15">
      <c r="A127" s="41"/>
      <c r="B127" s="49"/>
      <c r="C127" s="143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</row>
    <row r="128" spans="1:23" ht="13" x14ac:dyDescent="0.15">
      <c r="A128" s="41"/>
      <c r="B128" s="49"/>
      <c r="C128" s="143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</row>
    <row r="129" spans="1:23" ht="13" x14ac:dyDescent="0.15">
      <c r="A129" s="41"/>
      <c r="B129" s="49"/>
      <c r="C129" s="143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</row>
    <row r="130" spans="1:23" ht="13" x14ac:dyDescent="0.15">
      <c r="A130" s="41"/>
      <c r="B130" s="49"/>
      <c r="C130" s="143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</row>
    <row r="131" spans="1:23" ht="13" x14ac:dyDescent="0.15">
      <c r="A131" s="41"/>
      <c r="B131" s="49"/>
      <c r="C131" s="143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</row>
    <row r="132" spans="1:23" ht="13" x14ac:dyDescent="0.15">
      <c r="A132" s="41"/>
      <c r="B132" s="49"/>
      <c r="C132" s="143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</row>
    <row r="133" spans="1:23" ht="13" x14ac:dyDescent="0.15">
      <c r="A133" s="41"/>
      <c r="B133" s="49"/>
      <c r="C133" s="143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</row>
    <row r="134" spans="1:23" ht="13" x14ac:dyDescent="0.15">
      <c r="A134" s="41"/>
      <c r="B134" s="49"/>
      <c r="C134" s="143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</row>
    <row r="135" spans="1:23" ht="13" x14ac:dyDescent="0.15">
      <c r="A135" s="41"/>
      <c r="B135" s="49"/>
      <c r="C135" s="143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</row>
    <row r="136" spans="1:23" ht="13" x14ac:dyDescent="0.15">
      <c r="A136" s="41"/>
      <c r="B136" s="49"/>
      <c r="C136" s="143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</row>
    <row r="137" spans="1:23" ht="13" x14ac:dyDescent="0.15">
      <c r="A137" s="41"/>
      <c r="B137" s="49"/>
      <c r="C137" s="143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</row>
    <row r="138" spans="1:23" ht="13" x14ac:dyDescent="0.15">
      <c r="A138" s="41"/>
      <c r="B138" s="49"/>
      <c r="C138" s="143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</row>
    <row r="139" spans="1:23" ht="13" x14ac:dyDescent="0.15">
      <c r="A139" s="41"/>
      <c r="B139" s="49"/>
      <c r="C139" s="143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</row>
    <row r="140" spans="1:23" ht="13" x14ac:dyDescent="0.15">
      <c r="A140" s="41"/>
      <c r="B140" s="49"/>
      <c r="C140" s="143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</row>
    <row r="141" spans="1:23" ht="13" x14ac:dyDescent="0.15">
      <c r="A141" s="41"/>
      <c r="B141" s="49"/>
      <c r="C141" s="143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</row>
    <row r="142" spans="1:23" ht="13" x14ac:dyDescent="0.15">
      <c r="A142" s="41"/>
      <c r="B142" s="49"/>
      <c r="C142" s="143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</row>
    <row r="143" spans="1:23" ht="13" x14ac:dyDescent="0.15">
      <c r="A143" s="41"/>
      <c r="B143" s="49"/>
      <c r="C143" s="143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</row>
    <row r="144" spans="1:23" ht="13" x14ac:dyDescent="0.15">
      <c r="A144" s="41"/>
      <c r="B144" s="49"/>
      <c r="C144" s="143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</row>
    <row r="145" spans="1:23" ht="13" x14ac:dyDescent="0.15">
      <c r="A145" s="41"/>
      <c r="B145" s="49"/>
      <c r="C145" s="143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</row>
    <row r="146" spans="1:23" ht="13" x14ac:dyDescent="0.15">
      <c r="A146" s="41"/>
      <c r="B146" s="49"/>
      <c r="C146" s="143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</row>
    <row r="147" spans="1:23" ht="13" x14ac:dyDescent="0.15">
      <c r="A147" s="41"/>
      <c r="B147" s="49"/>
      <c r="C147" s="143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</row>
    <row r="148" spans="1:23" ht="13" x14ac:dyDescent="0.15">
      <c r="A148" s="41"/>
      <c r="B148" s="49"/>
      <c r="C148" s="143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</row>
    <row r="149" spans="1:23" ht="13" x14ac:dyDescent="0.15">
      <c r="A149" s="41"/>
      <c r="B149" s="49"/>
      <c r="C149" s="143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</row>
    <row r="150" spans="1:23" ht="13" x14ac:dyDescent="0.15">
      <c r="A150" s="41"/>
      <c r="B150" s="49"/>
      <c r="C150" s="143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</row>
    <row r="151" spans="1:23" ht="13" x14ac:dyDescent="0.15">
      <c r="A151" s="41"/>
      <c r="B151" s="49"/>
      <c r="C151" s="143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</row>
    <row r="152" spans="1:23" ht="13" x14ac:dyDescent="0.15">
      <c r="A152" s="41"/>
      <c r="B152" s="49"/>
      <c r="C152" s="143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</row>
    <row r="153" spans="1:23" ht="13" x14ac:dyDescent="0.15">
      <c r="A153" s="41"/>
      <c r="B153" s="49"/>
      <c r="C153" s="143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</row>
    <row r="154" spans="1:23" ht="13" x14ac:dyDescent="0.15">
      <c r="A154" s="41"/>
      <c r="B154" s="49"/>
      <c r="C154" s="143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</row>
    <row r="155" spans="1:23" ht="13" x14ac:dyDescent="0.15">
      <c r="A155" s="41"/>
      <c r="B155" s="49"/>
      <c r="C155" s="143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</row>
    <row r="156" spans="1:23" ht="13" x14ac:dyDescent="0.15">
      <c r="A156" s="41"/>
      <c r="B156" s="49"/>
      <c r="C156" s="143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</row>
    <row r="157" spans="1:23" ht="13" x14ac:dyDescent="0.15">
      <c r="A157" s="41"/>
      <c r="B157" s="49"/>
      <c r="C157" s="143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</row>
    <row r="158" spans="1:23" ht="13" x14ac:dyDescent="0.15">
      <c r="A158" s="41"/>
      <c r="B158" s="49"/>
      <c r="C158" s="143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</row>
    <row r="159" spans="1:23" ht="13" x14ac:dyDescent="0.15">
      <c r="A159" s="41"/>
      <c r="B159" s="49"/>
      <c r="C159" s="143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</row>
    <row r="160" spans="1:23" ht="13" x14ac:dyDescent="0.15">
      <c r="A160" s="41"/>
      <c r="B160" s="49"/>
      <c r="C160" s="143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</row>
    <row r="161" spans="1:23" ht="13" x14ac:dyDescent="0.15">
      <c r="A161" s="41"/>
      <c r="B161" s="49"/>
      <c r="C161" s="143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</row>
    <row r="162" spans="1:23" ht="13" x14ac:dyDescent="0.15">
      <c r="A162" s="41"/>
      <c r="B162" s="49"/>
      <c r="C162" s="143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</row>
    <row r="163" spans="1:23" ht="13" x14ac:dyDescent="0.15">
      <c r="A163" s="41"/>
      <c r="B163" s="49"/>
      <c r="C163" s="143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</row>
    <row r="164" spans="1:23" ht="13" x14ac:dyDescent="0.15">
      <c r="A164" s="41"/>
      <c r="B164" s="49"/>
      <c r="C164" s="143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</row>
    <row r="165" spans="1:23" ht="13" x14ac:dyDescent="0.15">
      <c r="A165" s="41"/>
      <c r="B165" s="49"/>
      <c r="C165" s="143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</row>
    <row r="166" spans="1:23" ht="13" x14ac:dyDescent="0.15">
      <c r="A166" s="41"/>
      <c r="B166" s="49"/>
      <c r="C166" s="143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</row>
    <row r="167" spans="1:23" ht="13" x14ac:dyDescent="0.15">
      <c r="A167" s="41"/>
      <c r="B167" s="49"/>
      <c r="C167" s="143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</row>
    <row r="168" spans="1:23" ht="13" x14ac:dyDescent="0.15">
      <c r="A168" s="41"/>
      <c r="B168" s="49"/>
      <c r="C168" s="143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</row>
    <row r="169" spans="1:23" ht="13" x14ac:dyDescent="0.15">
      <c r="A169" s="41"/>
      <c r="B169" s="49"/>
      <c r="C169" s="143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</row>
    <row r="170" spans="1:23" ht="13" x14ac:dyDescent="0.15">
      <c r="A170" s="41"/>
      <c r="B170" s="49"/>
      <c r="C170" s="143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</row>
    <row r="171" spans="1:23" ht="13" x14ac:dyDescent="0.15">
      <c r="A171" s="41"/>
      <c r="B171" s="49"/>
      <c r="C171" s="143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</row>
    <row r="172" spans="1:23" ht="13" x14ac:dyDescent="0.15">
      <c r="A172" s="41"/>
      <c r="B172" s="49"/>
      <c r="C172" s="143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</row>
    <row r="173" spans="1:23" ht="13" x14ac:dyDescent="0.15">
      <c r="A173" s="41"/>
      <c r="B173" s="49"/>
      <c r="C173" s="143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</row>
    <row r="174" spans="1:23" ht="13" x14ac:dyDescent="0.15">
      <c r="A174" s="41"/>
      <c r="B174" s="49"/>
      <c r="C174" s="143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</row>
    <row r="175" spans="1:23" ht="13" x14ac:dyDescent="0.15">
      <c r="A175" s="41"/>
      <c r="B175" s="49"/>
      <c r="C175" s="143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</row>
    <row r="176" spans="1:23" ht="13" x14ac:dyDescent="0.15">
      <c r="A176" s="41"/>
      <c r="B176" s="49"/>
      <c r="C176" s="143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</row>
    <row r="177" spans="1:23" ht="13" x14ac:dyDescent="0.15">
      <c r="A177" s="41"/>
      <c r="B177" s="49"/>
      <c r="C177" s="143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</row>
    <row r="178" spans="1:23" ht="13" x14ac:dyDescent="0.15">
      <c r="A178" s="41"/>
      <c r="B178" s="49"/>
      <c r="C178" s="143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</row>
    <row r="179" spans="1:23" ht="13" x14ac:dyDescent="0.15">
      <c r="A179" s="41"/>
      <c r="B179" s="49"/>
      <c r="C179" s="143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</row>
    <row r="180" spans="1:23" ht="13" x14ac:dyDescent="0.15">
      <c r="A180" s="41"/>
      <c r="B180" s="49"/>
      <c r="C180" s="143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</row>
    <row r="181" spans="1:23" ht="13" x14ac:dyDescent="0.15">
      <c r="A181" s="41"/>
      <c r="B181" s="49"/>
      <c r="C181" s="143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</row>
    <row r="182" spans="1:23" ht="13" x14ac:dyDescent="0.15">
      <c r="A182" s="41"/>
      <c r="B182" s="49"/>
      <c r="C182" s="143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</row>
    <row r="183" spans="1:23" ht="13" x14ac:dyDescent="0.15">
      <c r="A183" s="41"/>
      <c r="B183" s="49"/>
      <c r="C183" s="143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</row>
    <row r="184" spans="1:23" ht="13" x14ac:dyDescent="0.15">
      <c r="A184" s="41"/>
      <c r="B184" s="49"/>
      <c r="C184" s="143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</row>
    <row r="185" spans="1:23" ht="13" x14ac:dyDescent="0.15">
      <c r="A185" s="41"/>
      <c r="B185" s="49"/>
      <c r="C185" s="143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</row>
    <row r="186" spans="1:23" ht="13" x14ac:dyDescent="0.15">
      <c r="A186" s="41"/>
      <c r="B186" s="49"/>
      <c r="C186" s="143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</row>
    <row r="187" spans="1:23" ht="13" x14ac:dyDescent="0.15">
      <c r="A187" s="41"/>
      <c r="B187" s="49"/>
      <c r="C187" s="143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</row>
    <row r="188" spans="1:23" ht="13" x14ac:dyDescent="0.15">
      <c r="A188" s="41"/>
      <c r="B188" s="49"/>
      <c r="C188" s="143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</row>
    <row r="189" spans="1:23" ht="13" x14ac:dyDescent="0.15">
      <c r="A189" s="41"/>
      <c r="B189" s="49"/>
      <c r="C189" s="143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</row>
    <row r="190" spans="1:23" ht="13" x14ac:dyDescent="0.15">
      <c r="A190" s="41"/>
      <c r="B190" s="49"/>
      <c r="C190" s="143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</row>
    <row r="191" spans="1:23" ht="13" x14ac:dyDescent="0.15">
      <c r="A191" s="41"/>
      <c r="B191" s="49"/>
      <c r="C191" s="143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</row>
    <row r="192" spans="1:23" ht="13" x14ac:dyDescent="0.15">
      <c r="A192" s="41"/>
      <c r="B192" s="49"/>
      <c r="C192" s="143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</row>
    <row r="193" spans="1:23" ht="13" x14ac:dyDescent="0.15">
      <c r="A193" s="41"/>
      <c r="B193" s="49"/>
      <c r="C193" s="143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</row>
    <row r="194" spans="1:23" ht="13" x14ac:dyDescent="0.15">
      <c r="A194" s="41"/>
      <c r="B194" s="49"/>
      <c r="C194" s="143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</row>
    <row r="195" spans="1:23" ht="13" x14ac:dyDescent="0.15">
      <c r="A195" s="41"/>
      <c r="B195" s="49"/>
      <c r="C195" s="143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</row>
    <row r="196" spans="1:23" ht="13" x14ac:dyDescent="0.15">
      <c r="A196" s="41"/>
      <c r="B196" s="49"/>
      <c r="C196" s="143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</row>
    <row r="197" spans="1:23" ht="13" x14ac:dyDescent="0.15">
      <c r="A197" s="41"/>
      <c r="B197" s="49"/>
      <c r="C197" s="143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</row>
    <row r="198" spans="1:23" ht="13" x14ac:dyDescent="0.15">
      <c r="A198" s="41"/>
      <c r="B198" s="49"/>
      <c r="C198" s="143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</row>
    <row r="199" spans="1:23" ht="13" x14ac:dyDescent="0.15">
      <c r="A199" s="41"/>
      <c r="B199" s="49"/>
      <c r="C199" s="143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</row>
    <row r="200" spans="1:23" ht="13" x14ac:dyDescent="0.15">
      <c r="A200" s="41"/>
      <c r="B200" s="49"/>
      <c r="C200" s="143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</row>
    <row r="201" spans="1:23" ht="13" x14ac:dyDescent="0.15">
      <c r="A201" s="41"/>
      <c r="B201" s="49"/>
      <c r="C201" s="143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</row>
    <row r="202" spans="1:23" ht="13" x14ac:dyDescent="0.15">
      <c r="A202" s="41"/>
      <c r="B202" s="49"/>
      <c r="C202" s="143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</row>
    <row r="203" spans="1:23" ht="13" x14ac:dyDescent="0.15">
      <c r="A203" s="41"/>
      <c r="B203" s="49"/>
      <c r="C203" s="143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</row>
    <row r="204" spans="1:23" ht="13" x14ac:dyDescent="0.15">
      <c r="A204" s="41"/>
      <c r="B204" s="49"/>
      <c r="C204" s="143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</row>
    <row r="205" spans="1:23" ht="13" x14ac:dyDescent="0.15">
      <c r="A205" s="41"/>
      <c r="B205" s="49"/>
      <c r="C205" s="143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</row>
    <row r="206" spans="1:23" ht="13" x14ac:dyDescent="0.15">
      <c r="A206" s="41"/>
      <c r="B206" s="49"/>
      <c r="C206" s="143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</row>
    <row r="207" spans="1:23" ht="13" x14ac:dyDescent="0.15">
      <c r="A207" s="41"/>
      <c r="B207" s="49"/>
      <c r="C207" s="143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</row>
    <row r="208" spans="1:23" ht="13" x14ac:dyDescent="0.15">
      <c r="A208" s="41"/>
      <c r="B208" s="49"/>
      <c r="C208" s="143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</row>
    <row r="209" spans="1:23" ht="13" x14ac:dyDescent="0.15">
      <c r="A209" s="41"/>
      <c r="B209" s="49"/>
      <c r="C209" s="143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</row>
    <row r="210" spans="1:23" ht="13" x14ac:dyDescent="0.15">
      <c r="A210" s="41"/>
      <c r="B210" s="49"/>
      <c r="C210" s="143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</row>
    <row r="211" spans="1:23" ht="13" x14ac:dyDescent="0.15">
      <c r="A211" s="41"/>
      <c r="B211" s="49"/>
      <c r="C211" s="143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</row>
    <row r="212" spans="1:23" ht="13" x14ac:dyDescent="0.15">
      <c r="A212" s="41"/>
      <c r="B212" s="49"/>
      <c r="C212" s="143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</row>
    <row r="213" spans="1:23" ht="13" x14ac:dyDescent="0.15">
      <c r="A213" s="41"/>
      <c r="B213" s="49"/>
      <c r="C213" s="143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</row>
    <row r="214" spans="1:23" ht="13" x14ac:dyDescent="0.15">
      <c r="A214" s="41"/>
      <c r="B214" s="49"/>
      <c r="C214" s="143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</row>
    <row r="215" spans="1:23" ht="13" x14ac:dyDescent="0.15">
      <c r="A215" s="41"/>
      <c r="B215" s="49"/>
      <c r="C215" s="143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</row>
    <row r="216" spans="1:23" ht="13" x14ac:dyDescent="0.15">
      <c r="A216" s="41"/>
      <c r="B216" s="49"/>
      <c r="C216" s="143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</row>
    <row r="217" spans="1:23" ht="13" x14ac:dyDescent="0.15">
      <c r="A217" s="41"/>
      <c r="B217" s="49"/>
      <c r="C217" s="143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</row>
    <row r="218" spans="1:23" ht="13" x14ac:dyDescent="0.15">
      <c r="A218" s="41"/>
      <c r="B218" s="49"/>
      <c r="C218" s="143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</row>
    <row r="219" spans="1:23" ht="13" x14ac:dyDescent="0.15">
      <c r="A219" s="41"/>
      <c r="B219" s="49"/>
      <c r="C219" s="143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</row>
    <row r="220" spans="1:23" ht="13" x14ac:dyDescent="0.15">
      <c r="A220" s="41"/>
      <c r="B220" s="49"/>
      <c r="C220" s="143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</row>
    <row r="221" spans="1:23" ht="13" x14ac:dyDescent="0.15">
      <c r="A221" s="41"/>
      <c r="B221" s="49"/>
      <c r="C221" s="143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</row>
    <row r="222" spans="1:23" ht="13" x14ac:dyDescent="0.15">
      <c r="A222" s="41"/>
      <c r="B222" s="49"/>
      <c r="C222" s="143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</row>
    <row r="223" spans="1:23" ht="13" x14ac:dyDescent="0.15">
      <c r="A223" s="41"/>
      <c r="B223" s="49"/>
      <c r="C223" s="143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</row>
    <row r="224" spans="1:23" ht="13" x14ac:dyDescent="0.15">
      <c r="A224" s="41"/>
      <c r="B224" s="49"/>
      <c r="C224" s="143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</row>
    <row r="225" spans="1:23" ht="13" x14ac:dyDescent="0.15">
      <c r="A225" s="41"/>
      <c r="B225" s="49"/>
      <c r="C225" s="143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</row>
    <row r="226" spans="1:23" ht="13" x14ac:dyDescent="0.15">
      <c r="A226" s="41"/>
      <c r="B226" s="49"/>
      <c r="C226" s="143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</row>
    <row r="227" spans="1:23" ht="13" x14ac:dyDescent="0.15">
      <c r="A227" s="41"/>
      <c r="B227" s="49"/>
      <c r="C227" s="143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</row>
    <row r="228" spans="1:23" ht="13" x14ac:dyDescent="0.15">
      <c r="A228" s="41"/>
      <c r="B228" s="49"/>
      <c r="C228" s="143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</row>
    <row r="229" spans="1:23" ht="13" x14ac:dyDescent="0.15">
      <c r="A229" s="41"/>
      <c r="B229" s="49"/>
      <c r="C229" s="143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</row>
    <row r="230" spans="1:23" ht="13" x14ac:dyDescent="0.15">
      <c r="A230" s="41"/>
      <c r="B230" s="49"/>
      <c r="C230" s="143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</row>
    <row r="231" spans="1:23" ht="13" x14ac:dyDescent="0.15">
      <c r="A231" s="41"/>
      <c r="B231" s="49"/>
      <c r="C231" s="143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</row>
    <row r="232" spans="1:23" ht="13" x14ac:dyDescent="0.15">
      <c r="A232" s="41"/>
      <c r="B232" s="49"/>
      <c r="C232" s="143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</row>
    <row r="233" spans="1:23" ht="13" x14ac:dyDescent="0.15">
      <c r="A233" s="41"/>
      <c r="B233" s="49"/>
      <c r="C233" s="143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</row>
    <row r="234" spans="1:23" ht="13" x14ac:dyDescent="0.15">
      <c r="A234" s="41"/>
      <c r="B234" s="49"/>
      <c r="C234" s="143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</row>
    <row r="235" spans="1:23" ht="13" x14ac:dyDescent="0.15">
      <c r="A235" s="41"/>
      <c r="B235" s="49"/>
      <c r="C235" s="143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</row>
    <row r="236" spans="1:23" ht="13" x14ac:dyDescent="0.15">
      <c r="A236" s="41"/>
      <c r="B236" s="49"/>
      <c r="C236" s="143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</row>
    <row r="237" spans="1:23" ht="13" x14ac:dyDescent="0.15">
      <c r="A237" s="41"/>
      <c r="B237" s="49"/>
      <c r="C237" s="143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</row>
    <row r="238" spans="1:23" ht="13" x14ac:dyDescent="0.15">
      <c r="A238" s="41"/>
      <c r="B238" s="49"/>
      <c r="C238" s="143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</row>
    <row r="239" spans="1:23" ht="13" x14ac:dyDescent="0.15">
      <c r="A239" s="41"/>
      <c r="B239" s="49"/>
      <c r="C239" s="143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</row>
    <row r="240" spans="1:23" ht="13" x14ac:dyDescent="0.15">
      <c r="A240" s="41"/>
      <c r="B240" s="49"/>
      <c r="C240" s="143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</row>
    <row r="241" spans="1:23" ht="13" x14ac:dyDescent="0.15">
      <c r="A241" s="41"/>
      <c r="B241" s="49"/>
      <c r="C241" s="143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</row>
    <row r="242" spans="1:23" ht="13" x14ac:dyDescent="0.15">
      <c r="A242" s="41"/>
      <c r="B242" s="49"/>
      <c r="C242" s="143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</row>
    <row r="243" spans="1:23" ht="13" x14ac:dyDescent="0.15">
      <c r="A243" s="41"/>
      <c r="B243" s="49"/>
      <c r="C243" s="143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</row>
    <row r="244" spans="1:23" ht="13" x14ac:dyDescent="0.15">
      <c r="A244" s="41"/>
      <c r="B244" s="49"/>
      <c r="C244" s="143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</row>
    <row r="245" spans="1:23" ht="13" x14ac:dyDescent="0.15">
      <c r="A245" s="41"/>
      <c r="B245" s="49"/>
      <c r="C245" s="143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</row>
    <row r="246" spans="1:23" ht="13" x14ac:dyDescent="0.15">
      <c r="A246" s="41"/>
      <c r="B246" s="49"/>
      <c r="C246" s="143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</row>
    <row r="247" spans="1:23" ht="13" x14ac:dyDescent="0.15">
      <c r="A247" s="41"/>
      <c r="B247" s="49"/>
      <c r="C247" s="143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</row>
    <row r="248" spans="1:23" ht="13" x14ac:dyDescent="0.15">
      <c r="A248" s="41"/>
      <c r="B248" s="49"/>
      <c r="C248" s="143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</row>
    <row r="249" spans="1:23" ht="13" x14ac:dyDescent="0.15">
      <c r="A249" s="41"/>
      <c r="B249" s="49"/>
      <c r="C249" s="143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</row>
    <row r="250" spans="1:23" ht="13" x14ac:dyDescent="0.15">
      <c r="A250" s="41"/>
      <c r="B250" s="49"/>
      <c r="C250" s="143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</row>
    <row r="251" spans="1:23" ht="13" x14ac:dyDescent="0.15">
      <c r="A251" s="41"/>
      <c r="B251" s="49"/>
      <c r="C251" s="143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</row>
    <row r="252" spans="1:23" ht="13" x14ac:dyDescent="0.15">
      <c r="A252" s="41"/>
      <c r="B252" s="49"/>
      <c r="C252" s="143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</row>
    <row r="253" spans="1:23" ht="13" x14ac:dyDescent="0.15">
      <c r="A253" s="41"/>
      <c r="B253" s="49"/>
      <c r="C253" s="143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</row>
    <row r="254" spans="1:23" ht="13" x14ac:dyDescent="0.15">
      <c r="A254" s="41"/>
      <c r="B254" s="49"/>
      <c r="C254" s="143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</row>
    <row r="255" spans="1:23" ht="13" x14ac:dyDescent="0.15">
      <c r="A255" s="41"/>
      <c r="B255" s="49"/>
      <c r="C255" s="143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</row>
    <row r="256" spans="1:23" ht="13" x14ac:dyDescent="0.15">
      <c r="A256" s="41"/>
      <c r="B256" s="49"/>
      <c r="C256" s="143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</row>
    <row r="257" spans="1:23" ht="13" x14ac:dyDescent="0.15">
      <c r="A257" s="41"/>
      <c r="B257" s="49"/>
      <c r="C257" s="143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</row>
    <row r="258" spans="1:23" ht="13" x14ac:dyDescent="0.15">
      <c r="A258" s="41"/>
      <c r="B258" s="49"/>
      <c r="C258" s="143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</row>
    <row r="259" spans="1:23" ht="13" x14ac:dyDescent="0.15">
      <c r="A259" s="41"/>
      <c r="B259" s="49"/>
      <c r="C259" s="143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</row>
    <row r="260" spans="1:23" ht="13" x14ac:dyDescent="0.15">
      <c r="A260" s="41"/>
      <c r="B260" s="49"/>
      <c r="C260" s="143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</row>
    <row r="261" spans="1:23" ht="13" x14ac:dyDescent="0.15">
      <c r="A261" s="41"/>
      <c r="B261" s="49"/>
      <c r="C261" s="143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</row>
    <row r="262" spans="1:23" ht="13" x14ac:dyDescent="0.15">
      <c r="A262" s="41"/>
      <c r="B262" s="49"/>
      <c r="C262" s="143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</row>
    <row r="263" spans="1:23" ht="13" x14ac:dyDescent="0.15">
      <c r="A263" s="41"/>
      <c r="B263" s="49"/>
      <c r="C263" s="143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</row>
    <row r="264" spans="1:23" ht="13" x14ac:dyDescent="0.15">
      <c r="A264" s="41"/>
      <c r="B264" s="49"/>
      <c r="C264" s="143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</row>
    <row r="265" spans="1:23" ht="13" x14ac:dyDescent="0.15">
      <c r="A265" s="41"/>
      <c r="B265" s="49"/>
      <c r="C265" s="143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</row>
    <row r="266" spans="1:23" ht="13" x14ac:dyDescent="0.15">
      <c r="A266" s="41"/>
      <c r="B266" s="49"/>
      <c r="C266" s="143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</row>
    <row r="267" spans="1:23" ht="13" x14ac:dyDescent="0.15">
      <c r="A267" s="41"/>
      <c r="B267" s="49"/>
      <c r="C267" s="143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</row>
    <row r="268" spans="1:23" ht="13" x14ac:dyDescent="0.15">
      <c r="A268" s="41"/>
      <c r="B268" s="49"/>
      <c r="C268" s="143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</row>
    <row r="269" spans="1:23" ht="13" x14ac:dyDescent="0.15">
      <c r="A269" s="41"/>
      <c r="B269" s="49"/>
      <c r="C269" s="143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</row>
    <row r="270" spans="1:23" ht="13" x14ac:dyDescent="0.15">
      <c r="A270" s="41"/>
      <c r="B270" s="49"/>
      <c r="C270" s="143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</row>
    <row r="271" spans="1:23" ht="13" x14ac:dyDescent="0.15">
      <c r="A271" s="41"/>
      <c r="B271" s="49"/>
      <c r="C271" s="143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</row>
    <row r="272" spans="1:23" ht="13" x14ac:dyDescent="0.15">
      <c r="A272" s="41"/>
      <c r="B272" s="49"/>
      <c r="C272" s="143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</row>
    <row r="273" spans="1:23" ht="13" x14ac:dyDescent="0.15">
      <c r="A273" s="41"/>
      <c r="B273" s="49"/>
      <c r="C273" s="143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</row>
    <row r="274" spans="1:23" ht="13" x14ac:dyDescent="0.15">
      <c r="A274" s="41"/>
      <c r="B274" s="49"/>
      <c r="C274" s="143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</row>
    <row r="275" spans="1:23" ht="13" x14ac:dyDescent="0.15">
      <c r="A275" s="41"/>
      <c r="B275" s="49"/>
      <c r="C275" s="143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</row>
    <row r="276" spans="1:23" ht="13" x14ac:dyDescent="0.15">
      <c r="A276" s="41"/>
      <c r="B276" s="49"/>
      <c r="C276" s="143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</row>
    <row r="277" spans="1:23" ht="13" x14ac:dyDescent="0.15">
      <c r="A277" s="41"/>
      <c r="B277" s="49"/>
      <c r="C277" s="143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</row>
    <row r="278" spans="1:23" ht="13" x14ac:dyDescent="0.15">
      <c r="A278" s="41"/>
      <c r="B278" s="49"/>
      <c r="C278" s="143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</row>
    <row r="279" spans="1:23" ht="13" x14ac:dyDescent="0.15">
      <c r="A279" s="41"/>
      <c r="B279" s="49"/>
      <c r="C279" s="143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</row>
    <row r="280" spans="1:23" ht="13" x14ac:dyDescent="0.15">
      <c r="A280" s="41"/>
      <c r="B280" s="49"/>
      <c r="C280" s="143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</row>
    <row r="281" spans="1:23" ht="13" x14ac:dyDescent="0.15">
      <c r="A281" s="41"/>
      <c r="B281" s="49"/>
      <c r="C281" s="143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</row>
    <row r="282" spans="1:23" ht="13" x14ac:dyDescent="0.15">
      <c r="A282" s="41"/>
      <c r="B282" s="49"/>
      <c r="C282" s="143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</row>
    <row r="283" spans="1:23" ht="13" x14ac:dyDescent="0.15">
      <c r="A283" s="41"/>
      <c r="B283" s="49"/>
      <c r="C283" s="143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</row>
    <row r="284" spans="1:23" ht="13" x14ac:dyDescent="0.15">
      <c r="A284" s="41"/>
      <c r="B284" s="49"/>
      <c r="C284" s="143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</row>
    <row r="285" spans="1:23" ht="13" x14ac:dyDescent="0.15">
      <c r="A285" s="41"/>
      <c r="B285" s="49"/>
      <c r="C285" s="143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</row>
    <row r="286" spans="1:23" ht="13" x14ac:dyDescent="0.15">
      <c r="A286" s="41"/>
      <c r="B286" s="49"/>
      <c r="C286" s="143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</row>
    <row r="287" spans="1:23" ht="13" x14ac:dyDescent="0.15">
      <c r="A287" s="41"/>
      <c r="B287" s="49"/>
      <c r="C287" s="143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</row>
    <row r="288" spans="1:23" ht="13" x14ac:dyDescent="0.15">
      <c r="A288" s="41"/>
      <c r="B288" s="49"/>
      <c r="C288" s="143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</row>
    <row r="289" spans="1:23" ht="13" x14ac:dyDescent="0.15">
      <c r="A289" s="41"/>
      <c r="B289" s="49"/>
      <c r="C289" s="143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</row>
    <row r="290" spans="1:23" ht="13" x14ac:dyDescent="0.15">
      <c r="A290" s="41"/>
      <c r="B290" s="49"/>
      <c r="C290" s="143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</row>
    <row r="291" spans="1:23" ht="13" x14ac:dyDescent="0.15">
      <c r="A291" s="41"/>
      <c r="B291" s="49"/>
      <c r="C291" s="143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</row>
    <row r="292" spans="1:23" ht="13" x14ac:dyDescent="0.15">
      <c r="A292" s="41"/>
      <c r="B292" s="49"/>
      <c r="C292" s="143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</row>
    <row r="293" spans="1:23" ht="13" x14ac:dyDescent="0.15">
      <c r="A293" s="41"/>
      <c r="B293" s="49"/>
      <c r="C293" s="143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</row>
    <row r="294" spans="1:23" ht="13" x14ac:dyDescent="0.15">
      <c r="A294" s="41"/>
      <c r="B294" s="49"/>
      <c r="C294" s="143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</row>
    <row r="295" spans="1:23" ht="13" x14ac:dyDescent="0.15">
      <c r="A295" s="41"/>
      <c r="B295" s="49"/>
      <c r="C295" s="143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</row>
    <row r="296" spans="1:23" ht="13" x14ac:dyDescent="0.15">
      <c r="A296" s="41"/>
      <c r="B296" s="49"/>
      <c r="C296" s="143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</row>
    <row r="297" spans="1:23" ht="13" x14ac:dyDescent="0.15">
      <c r="A297" s="41"/>
      <c r="B297" s="49"/>
      <c r="C297" s="143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</row>
    <row r="298" spans="1:23" ht="13" x14ac:dyDescent="0.15">
      <c r="A298" s="41"/>
      <c r="B298" s="49"/>
      <c r="C298" s="143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</row>
    <row r="299" spans="1:23" ht="13" x14ac:dyDescent="0.15">
      <c r="A299" s="41"/>
      <c r="B299" s="49"/>
      <c r="C299" s="143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</row>
    <row r="300" spans="1:23" ht="13" x14ac:dyDescent="0.15">
      <c r="A300" s="41"/>
      <c r="B300" s="49"/>
      <c r="C300" s="143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</row>
    <row r="301" spans="1:23" ht="13" x14ac:dyDescent="0.15">
      <c r="A301" s="41"/>
      <c r="B301" s="49"/>
      <c r="C301" s="143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</row>
    <row r="302" spans="1:23" ht="13" x14ac:dyDescent="0.15">
      <c r="A302" s="41"/>
      <c r="B302" s="49"/>
      <c r="C302" s="143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</row>
    <row r="303" spans="1:23" ht="13" x14ac:dyDescent="0.15">
      <c r="A303" s="41"/>
      <c r="B303" s="49"/>
      <c r="C303" s="143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</row>
    <row r="304" spans="1:23" ht="13" x14ac:dyDescent="0.15">
      <c r="A304" s="41"/>
      <c r="B304" s="49"/>
      <c r="C304" s="143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</row>
    <row r="305" spans="1:23" ht="13" x14ac:dyDescent="0.15">
      <c r="A305" s="41"/>
      <c r="B305" s="49"/>
      <c r="C305" s="143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</row>
    <row r="306" spans="1:23" ht="13" x14ac:dyDescent="0.15">
      <c r="A306" s="41"/>
      <c r="B306" s="49"/>
      <c r="C306" s="143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</row>
    <row r="307" spans="1:23" ht="13" x14ac:dyDescent="0.15">
      <c r="A307" s="41"/>
      <c r="B307" s="49"/>
      <c r="C307" s="143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</row>
    <row r="308" spans="1:23" ht="13" x14ac:dyDescent="0.15">
      <c r="A308" s="41"/>
      <c r="B308" s="49"/>
      <c r="C308" s="143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</row>
    <row r="309" spans="1:23" ht="13" x14ac:dyDescent="0.15">
      <c r="A309" s="41"/>
      <c r="B309" s="49"/>
      <c r="C309" s="143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</row>
    <row r="310" spans="1:23" ht="13" x14ac:dyDescent="0.15">
      <c r="A310" s="41"/>
      <c r="B310" s="49"/>
      <c r="C310" s="143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</row>
    <row r="311" spans="1:23" ht="13" x14ac:dyDescent="0.15">
      <c r="A311" s="41"/>
      <c r="B311" s="49"/>
      <c r="C311" s="143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</row>
    <row r="312" spans="1:23" ht="13" x14ac:dyDescent="0.15">
      <c r="A312" s="41"/>
      <c r="B312" s="49"/>
      <c r="C312" s="143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</row>
    <row r="313" spans="1:23" ht="13" x14ac:dyDescent="0.15">
      <c r="A313" s="41"/>
      <c r="B313" s="49"/>
      <c r="C313" s="143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</row>
    <row r="314" spans="1:23" ht="13" x14ac:dyDescent="0.15">
      <c r="A314" s="41"/>
      <c r="B314" s="49"/>
      <c r="C314" s="143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</row>
    <row r="315" spans="1:23" ht="13" x14ac:dyDescent="0.15">
      <c r="A315" s="41"/>
      <c r="B315" s="49"/>
      <c r="C315" s="143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</row>
    <row r="316" spans="1:23" ht="13" x14ac:dyDescent="0.15">
      <c r="A316" s="41"/>
      <c r="B316" s="49"/>
      <c r="C316" s="143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</row>
    <row r="317" spans="1:23" ht="13" x14ac:dyDescent="0.15">
      <c r="A317" s="41"/>
      <c r="B317" s="49"/>
      <c r="C317" s="143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</row>
    <row r="318" spans="1:23" ht="13" x14ac:dyDescent="0.15">
      <c r="A318" s="41"/>
      <c r="B318" s="49"/>
      <c r="C318" s="143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</row>
    <row r="319" spans="1:23" ht="13" x14ac:dyDescent="0.15">
      <c r="A319" s="41"/>
      <c r="B319" s="49"/>
      <c r="C319" s="143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</row>
    <row r="320" spans="1:23" ht="13" x14ac:dyDescent="0.15">
      <c r="A320" s="41"/>
      <c r="B320" s="49"/>
      <c r="C320" s="143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</row>
    <row r="321" spans="1:23" ht="13" x14ac:dyDescent="0.15">
      <c r="A321" s="41"/>
      <c r="B321" s="49"/>
      <c r="C321" s="143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</row>
    <row r="322" spans="1:23" ht="13" x14ac:dyDescent="0.15">
      <c r="A322" s="41"/>
      <c r="B322" s="49"/>
      <c r="C322" s="143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</row>
    <row r="323" spans="1:23" ht="13" x14ac:dyDescent="0.15">
      <c r="A323" s="41"/>
      <c r="B323" s="49"/>
      <c r="C323" s="143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</row>
    <row r="324" spans="1:23" ht="13" x14ac:dyDescent="0.15">
      <c r="A324" s="41"/>
      <c r="B324" s="49"/>
      <c r="C324" s="143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</row>
    <row r="325" spans="1:23" ht="13" x14ac:dyDescent="0.15">
      <c r="A325" s="41"/>
      <c r="B325" s="49"/>
      <c r="C325" s="143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</row>
    <row r="326" spans="1:23" ht="13" x14ac:dyDescent="0.15">
      <c r="A326" s="41"/>
      <c r="B326" s="49"/>
      <c r="C326" s="143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</row>
    <row r="327" spans="1:23" ht="13" x14ac:dyDescent="0.15">
      <c r="A327" s="41"/>
      <c r="B327" s="49"/>
      <c r="C327" s="143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</row>
    <row r="328" spans="1:23" ht="13" x14ac:dyDescent="0.15">
      <c r="A328" s="41"/>
      <c r="B328" s="49"/>
      <c r="C328" s="143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</row>
    <row r="329" spans="1:23" ht="13" x14ac:dyDescent="0.15">
      <c r="A329" s="41"/>
      <c r="B329" s="49"/>
      <c r="C329" s="143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</row>
    <row r="330" spans="1:23" ht="13" x14ac:dyDescent="0.15">
      <c r="A330" s="41"/>
      <c r="B330" s="49"/>
      <c r="C330" s="143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</row>
    <row r="331" spans="1:23" ht="13" x14ac:dyDescent="0.15">
      <c r="A331" s="41"/>
      <c r="B331" s="49"/>
      <c r="C331" s="143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</row>
    <row r="332" spans="1:23" ht="13" x14ac:dyDescent="0.15">
      <c r="A332" s="41"/>
      <c r="B332" s="49"/>
      <c r="C332" s="143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</row>
    <row r="333" spans="1:23" ht="13" x14ac:dyDescent="0.15">
      <c r="A333" s="41"/>
      <c r="B333" s="49"/>
      <c r="C333" s="143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</row>
    <row r="334" spans="1:23" ht="13" x14ac:dyDescent="0.15">
      <c r="A334" s="41"/>
      <c r="B334" s="49"/>
      <c r="C334" s="143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</row>
    <row r="335" spans="1:23" ht="13" x14ac:dyDescent="0.15">
      <c r="A335" s="41"/>
      <c r="B335" s="49"/>
      <c r="C335" s="143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</row>
    <row r="336" spans="1:23" ht="13" x14ac:dyDescent="0.15">
      <c r="A336" s="41"/>
      <c r="B336" s="49"/>
      <c r="C336" s="143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</row>
    <row r="337" spans="1:23" ht="13" x14ac:dyDescent="0.15">
      <c r="A337" s="41"/>
      <c r="B337" s="49"/>
      <c r="C337" s="143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</row>
    <row r="338" spans="1:23" ht="13" x14ac:dyDescent="0.15">
      <c r="A338" s="41"/>
      <c r="B338" s="49"/>
      <c r="C338" s="143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</row>
    <row r="339" spans="1:23" ht="13" x14ac:dyDescent="0.15">
      <c r="A339" s="41"/>
      <c r="B339" s="49"/>
      <c r="C339" s="143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</row>
    <row r="340" spans="1:23" ht="13" x14ac:dyDescent="0.15">
      <c r="A340" s="41"/>
      <c r="B340" s="49"/>
      <c r="C340" s="143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</row>
    <row r="341" spans="1:23" ht="13" x14ac:dyDescent="0.15">
      <c r="A341" s="41"/>
      <c r="B341" s="49"/>
      <c r="C341" s="143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</row>
    <row r="342" spans="1:23" ht="13" x14ac:dyDescent="0.15">
      <c r="A342" s="41"/>
      <c r="B342" s="49"/>
      <c r="C342" s="143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</row>
    <row r="343" spans="1:23" ht="13" x14ac:dyDescent="0.15">
      <c r="A343" s="41"/>
      <c r="B343" s="49"/>
      <c r="C343" s="143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</row>
    <row r="344" spans="1:23" ht="13" x14ac:dyDescent="0.15">
      <c r="A344" s="41"/>
      <c r="B344" s="49"/>
      <c r="C344" s="143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</row>
    <row r="345" spans="1:23" ht="13" x14ac:dyDescent="0.15">
      <c r="A345" s="41"/>
      <c r="B345" s="49"/>
      <c r="C345" s="143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</row>
    <row r="346" spans="1:23" ht="13" x14ac:dyDescent="0.15">
      <c r="A346" s="41"/>
      <c r="B346" s="49"/>
      <c r="C346" s="143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</row>
    <row r="347" spans="1:23" ht="13" x14ac:dyDescent="0.15">
      <c r="A347" s="41"/>
      <c r="B347" s="49"/>
      <c r="C347" s="143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</row>
    <row r="348" spans="1:23" ht="13" x14ac:dyDescent="0.15">
      <c r="A348" s="41"/>
      <c r="B348" s="49"/>
      <c r="C348" s="143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</row>
    <row r="349" spans="1:23" ht="13" x14ac:dyDescent="0.15">
      <c r="A349" s="41"/>
      <c r="B349" s="49"/>
      <c r="C349" s="143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</row>
    <row r="350" spans="1:23" ht="13" x14ac:dyDescent="0.15">
      <c r="A350" s="41"/>
      <c r="B350" s="49"/>
      <c r="C350" s="143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</row>
    <row r="351" spans="1:23" ht="13" x14ac:dyDescent="0.15">
      <c r="A351" s="41"/>
      <c r="B351" s="49"/>
      <c r="C351" s="143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</row>
    <row r="352" spans="1:23" ht="13" x14ac:dyDescent="0.15">
      <c r="A352" s="41"/>
      <c r="B352" s="49"/>
      <c r="C352" s="143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</row>
    <row r="353" spans="1:23" ht="13" x14ac:dyDescent="0.15">
      <c r="A353" s="41"/>
      <c r="B353" s="49"/>
      <c r="C353" s="143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</row>
    <row r="354" spans="1:23" ht="13" x14ac:dyDescent="0.15">
      <c r="A354" s="41"/>
      <c r="B354" s="49"/>
      <c r="C354" s="143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</row>
    <row r="355" spans="1:23" ht="13" x14ac:dyDescent="0.15">
      <c r="A355" s="41"/>
      <c r="B355" s="49"/>
      <c r="C355" s="143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</row>
    <row r="356" spans="1:23" ht="13" x14ac:dyDescent="0.15">
      <c r="A356" s="41"/>
      <c r="B356" s="49"/>
      <c r="C356" s="143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</row>
    <row r="357" spans="1:23" ht="13" x14ac:dyDescent="0.15">
      <c r="A357" s="41"/>
      <c r="B357" s="49"/>
      <c r="C357" s="143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</row>
    <row r="358" spans="1:23" ht="13" x14ac:dyDescent="0.15">
      <c r="A358" s="41"/>
      <c r="B358" s="49"/>
      <c r="C358" s="143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</row>
    <row r="359" spans="1:23" ht="13" x14ac:dyDescent="0.15">
      <c r="A359" s="41"/>
      <c r="B359" s="49"/>
      <c r="C359" s="143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</row>
    <row r="360" spans="1:23" ht="13" x14ac:dyDescent="0.15">
      <c r="A360" s="41"/>
      <c r="B360" s="49"/>
      <c r="C360" s="143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</row>
    <row r="361" spans="1:23" ht="13" x14ac:dyDescent="0.15">
      <c r="A361" s="41"/>
      <c r="B361" s="49"/>
      <c r="C361" s="143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</row>
    <row r="362" spans="1:23" ht="13" x14ac:dyDescent="0.15">
      <c r="A362" s="41"/>
      <c r="B362" s="49"/>
      <c r="C362" s="143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</row>
    <row r="363" spans="1:23" ht="13" x14ac:dyDescent="0.15">
      <c r="A363" s="41"/>
      <c r="B363" s="49"/>
      <c r="C363" s="143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</row>
    <row r="364" spans="1:23" ht="13" x14ac:dyDescent="0.15">
      <c r="A364" s="41"/>
      <c r="B364" s="49"/>
      <c r="C364" s="143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</row>
    <row r="365" spans="1:23" ht="13" x14ac:dyDescent="0.15">
      <c r="A365" s="41"/>
      <c r="B365" s="49"/>
      <c r="C365" s="143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</row>
    <row r="366" spans="1:23" ht="13" x14ac:dyDescent="0.15">
      <c r="A366" s="41"/>
      <c r="B366" s="49"/>
      <c r="C366" s="143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</row>
    <row r="367" spans="1:23" ht="13" x14ac:dyDescent="0.15">
      <c r="A367" s="41"/>
      <c r="B367" s="49"/>
      <c r="C367" s="143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</row>
    <row r="368" spans="1:23" ht="13" x14ac:dyDescent="0.15">
      <c r="A368" s="41"/>
      <c r="B368" s="49"/>
      <c r="C368" s="143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</row>
    <row r="369" spans="1:23" ht="13" x14ac:dyDescent="0.15">
      <c r="A369" s="41"/>
      <c r="B369" s="49"/>
      <c r="C369" s="143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</row>
    <row r="370" spans="1:23" ht="13" x14ac:dyDescent="0.15">
      <c r="A370" s="41"/>
      <c r="B370" s="49"/>
      <c r="C370" s="143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</row>
    <row r="371" spans="1:23" ht="13" x14ac:dyDescent="0.15">
      <c r="A371" s="41"/>
      <c r="B371" s="49"/>
      <c r="C371" s="143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</row>
    <row r="372" spans="1:23" ht="13" x14ac:dyDescent="0.15">
      <c r="A372" s="41"/>
      <c r="B372" s="49"/>
      <c r="C372" s="143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</row>
    <row r="373" spans="1:23" ht="13" x14ac:dyDescent="0.15">
      <c r="A373" s="41"/>
      <c r="B373" s="49"/>
      <c r="C373" s="143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</row>
    <row r="374" spans="1:23" ht="13" x14ac:dyDescent="0.15">
      <c r="A374" s="41"/>
      <c r="B374" s="49"/>
      <c r="C374" s="143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</row>
    <row r="375" spans="1:23" ht="13" x14ac:dyDescent="0.15">
      <c r="A375" s="41"/>
      <c r="B375" s="49"/>
      <c r="C375" s="143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</row>
    <row r="376" spans="1:23" ht="13" x14ac:dyDescent="0.15">
      <c r="A376" s="41"/>
      <c r="B376" s="49"/>
      <c r="C376" s="143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</row>
    <row r="377" spans="1:23" ht="13" x14ac:dyDescent="0.15">
      <c r="A377" s="41"/>
      <c r="B377" s="49"/>
      <c r="C377" s="143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</row>
    <row r="378" spans="1:23" ht="13" x14ac:dyDescent="0.15">
      <c r="A378" s="41"/>
      <c r="B378" s="49"/>
      <c r="C378" s="143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</row>
    <row r="379" spans="1:23" ht="13" x14ac:dyDescent="0.15">
      <c r="A379" s="41"/>
      <c r="B379" s="49"/>
      <c r="C379" s="143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</row>
    <row r="380" spans="1:23" ht="13" x14ac:dyDescent="0.15">
      <c r="A380" s="41"/>
      <c r="B380" s="49"/>
      <c r="C380" s="143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</row>
    <row r="381" spans="1:23" ht="13" x14ac:dyDescent="0.15">
      <c r="A381" s="41"/>
      <c r="B381" s="49"/>
      <c r="C381" s="143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</row>
    <row r="382" spans="1:23" ht="13" x14ac:dyDescent="0.15">
      <c r="A382" s="41"/>
      <c r="B382" s="49"/>
      <c r="C382" s="143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</row>
    <row r="383" spans="1:23" ht="13" x14ac:dyDescent="0.15">
      <c r="A383" s="41"/>
      <c r="B383" s="49"/>
      <c r="C383" s="143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</row>
    <row r="384" spans="1:23" ht="13" x14ac:dyDescent="0.15">
      <c r="A384" s="41"/>
      <c r="B384" s="49"/>
      <c r="C384" s="143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</row>
    <row r="385" spans="1:23" ht="13" x14ac:dyDescent="0.15">
      <c r="A385" s="41"/>
      <c r="B385" s="49"/>
      <c r="C385" s="143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</row>
    <row r="386" spans="1:23" ht="13" x14ac:dyDescent="0.15">
      <c r="A386" s="41"/>
      <c r="B386" s="49"/>
      <c r="C386" s="143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</row>
    <row r="387" spans="1:23" ht="13" x14ac:dyDescent="0.15">
      <c r="A387" s="41"/>
      <c r="B387" s="49"/>
      <c r="C387" s="143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</row>
    <row r="388" spans="1:23" ht="13" x14ac:dyDescent="0.15">
      <c r="A388" s="41"/>
      <c r="B388" s="49"/>
      <c r="C388" s="143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</row>
    <row r="389" spans="1:23" ht="13" x14ac:dyDescent="0.15">
      <c r="A389" s="41"/>
      <c r="B389" s="49"/>
      <c r="C389" s="143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</row>
    <row r="390" spans="1:23" ht="13" x14ac:dyDescent="0.15">
      <c r="A390" s="41"/>
      <c r="B390" s="49"/>
      <c r="C390" s="143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</row>
    <row r="391" spans="1:23" ht="13" x14ac:dyDescent="0.15">
      <c r="A391" s="41"/>
      <c r="B391" s="49"/>
      <c r="C391" s="143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</row>
    <row r="392" spans="1:23" ht="13" x14ac:dyDescent="0.15">
      <c r="A392" s="41"/>
      <c r="B392" s="49"/>
      <c r="C392" s="143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</row>
    <row r="393" spans="1:23" ht="13" x14ac:dyDescent="0.15">
      <c r="A393" s="41"/>
      <c r="B393" s="49"/>
      <c r="C393" s="143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</row>
    <row r="394" spans="1:23" ht="13" x14ac:dyDescent="0.15">
      <c r="A394" s="41"/>
      <c r="B394" s="49"/>
      <c r="C394" s="143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</row>
    <row r="395" spans="1:23" ht="13" x14ac:dyDescent="0.15">
      <c r="A395" s="41"/>
      <c r="B395" s="49"/>
      <c r="C395" s="143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</row>
    <row r="396" spans="1:23" ht="13" x14ac:dyDescent="0.15">
      <c r="A396" s="41"/>
      <c r="B396" s="49"/>
      <c r="C396" s="143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</row>
    <row r="397" spans="1:23" ht="13" x14ac:dyDescent="0.15">
      <c r="A397" s="41"/>
      <c r="B397" s="49"/>
      <c r="C397" s="143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</row>
    <row r="398" spans="1:23" ht="13" x14ac:dyDescent="0.15">
      <c r="A398" s="41"/>
      <c r="B398" s="49"/>
      <c r="C398" s="143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</row>
    <row r="399" spans="1:23" ht="13" x14ac:dyDescent="0.15">
      <c r="A399" s="41"/>
      <c r="B399" s="49"/>
      <c r="C399" s="143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</row>
    <row r="400" spans="1:23" ht="13" x14ac:dyDescent="0.15">
      <c r="A400" s="41"/>
      <c r="B400" s="49"/>
      <c r="C400" s="143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</row>
    <row r="401" spans="1:23" ht="13" x14ac:dyDescent="0.15">
      <c r="A401" s="41"/>
      <c r="B401" s="49"/>
      <c r="C401" s="143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</row>
    <row r="402" spans="1:23" ht="13" x14ac:dyDescent="0.15">
      <c r="A402" s="41"/>
      <c r="B402" s="49"/>
      <c r="C402" s="143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</row>
    <row r="403" spans="1:23" ht="13" x14ac:dyDescent="0.15">
      <c r="A403" s="41"/>
      <c r="B403" s="49"/>
      <c r="C403" s="143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</row>
    <row r="404" spans="1:23" ht="13" x14ac:dyDescent="0.15">
      <c r="A404" s="41"/>
      <c r="B404" s="49"/>
      <c r="C404" s="143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</row>
    <row r="405" spans="1:23" ht="13" x14ac:dyDescent="0.15">
      <c r="A405" s="41"/>
      <c r="B405" s="49"/>
      <c r="C405" s="143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</row>
    <row r="406" spans="1:23" ht="13" x14ac:dyDescent="0.15">
      <c r="A406" s="41"/>
      <c r="B406" s="49"/>
      <c r="C406" s="143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</row>
    <row r="407" spans="1:23" ht="13" x14ac:dyDescent="0.15">
      <c r="A407" s="41"/>
      <c r="B407" s="49"/>
      <c r="C407" s="143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</row>
    <row r="408" spans="1:23" ht="13" x14ac:dyDescent="0.15">
      <c r="A408" s="41"/>
      <c r="B408" s="49"/>
      <c r="C408" s="143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</row>
    <row r="409" spans="1:23" ht="13" x14ac:dyDescent="0.15">
      <c r="A409" s="41"/>
      <c r="B409" s="49"/>
      <c r="C409" s="143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</row>
    <row r="410" spans="1:23" ht="13" x14ac:dyDescent="0.15">
      <c r="A410" s="41"/>
      <c r="B410" s="49"/>
      <c r="C410" s="143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</row>
    <row r="411" spans="1:23" ht="13" x14ac:dyDescent="0.15">
      <c r="A411" s="41"/>
      <c r="B411" s="49"/>
      <c r="C411" s="143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</row>
    <row r="412" spans="1:23" ht="13" x14ac:dyDescent="0.15">
      <c r="A412" s="41"/>
      <c r="B412" s="49"/>
      <c r="C412" s="143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</row>
    <row r="413" spans="1:23" ht="13" x14ac:dyDescent="0.15">
      <c r="A413" s="41"/>
      <c r="B413" s="49"/>
      <c r="C413" s="143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</row>
    <row r="414" spans="1:23" ht="13" x14ac:dyDescent="0.15">
      <c r="A414" s="41"/>
      <c r="B414" s="49"/>
      <c r="C414" s="143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</row>
    <row r="415" spans="1:23" ht="13" x14ac:dyDescent="0.15">
      <c r="A415" s="41"/>
      <c r="B415" s="49"/>
      <c r="C415" s="143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</row>
    <row r="416" spans="1:23" ht="13" x14ac:dyDescent="0.15">
      <c r="A416" s="41"/>
      <c r="B416" s="49"/>
      <c r="C416" s="143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</row>
    <row r="417" spans="1:23" ht="13" x14ac:dyDescent="0.15">
      <c r="A417" s="41"/>
      <c r="B417" s="49"/>
      <c r="C417" s="143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</row>
    <row r="418" spans="1:23" ht="13" x14ac:dyDescent="0.15">
      <c r="A418" s="41"/>
      <c r="B418" s="49"/>
      <c r="C418" s="143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</row>
    <row r="419" spans="1:23" ht="13" x14ac:dyDescent="0.15">
      <c r="A419" s="41"/>
      <c r="B419" s="49"/>
      <c r="C419" s="143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</row>
    <row r="420" spans="1:23" ht="13" x14ac:dyDescent="0.15">
      <c r="A420" s="41"/>
      <c r="B420" s="49"/>
      <c r="C420" s="143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</row>
    <row r="421" spans="1:23" ht="13" x14ac:dyDescent="0.15">
      <c r="A421" s="41"/>
      <c r="B421" s="49"/>
      <c r="C421" s="143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</row>
    <row r="422" spans="1:23" ht="13" x14ac:dyDescent="0.15">
      <c r="A422" s="41"/>
      <c r="B422" s="49"/>
      <c r="C422" s="143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</row>
    <row r="423" spans="1:23" ht="13" x14ac:dyDescent="0.15">
      <c r="A423" s="41"/>
      <c r="B423" s="49"/>
      <c r="C423" s="143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</row>
    <row r="424" spans="1:23" ht="13" x14ac:dyDescent="0.15">
      <c r="A424" s="41"/>
      <c r="B424" s="49"/>
      <c r="C424" s="143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</row>
    <row r="425" spans="1:23" ht="13" x14ac:dyDescent="0.15">
      <c r="A425" s="41"/>
      <c r="B425" s="49"/>
      <c r="C425" s="143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</row>
    <row r="426" spans="1:23" ht="13" x14ac:dyDescent="0.15">
      <c r="A426" s="41"/>
      <c r="B426" s="49"/>
      <c r="C426" s="143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</row>
    <row r="427" spans="1:23" ht="13" x14ac:dyDescent="0.15">
      <c r="A427" s="41"/>
      <c r="B427" s="49"/>
      <c r="C427" s="143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</row>
    <row r="428" spans="1:23" ht="13" x14ac:dyDescent="0.15">
      <c r="A428" s="41"/>
      <c r="B428" s="49"/>
      <c r="C428" s="143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</row>
    <row r="429" spans="1:23" ht="13" x14ac:dyDescent="0.15">
      <c r="A429" s="41"/>
      <c r="B429" s="49"/>
      <c r="C429" s="143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</row>
    <row r="430" spans="1:23" ht="13" x14ac:dyDescent="0.15">
      <c r="A430" s="41"/>
      <c r="B430" s="49"/>
      <c r="C430" s="143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</row>
    <row r="431" spans="1:23" ht="13" x14ac:dyDescent="0.15">
      <c r="A431" s="41"/>
      <c r="B431" s="49"/>
      <c r="C431" s="143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</row>
    <row r="432" spans="1:23" ht="13" x14ac:dyDescent="0.15">
      <c r="A432" s="41"/>
      <c r="B432" s="49"/>
      <c r="C432" s="143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</row>
    <row r="433" spans="1:23" ht="13" x14ac:dyDescent="0.15">
      <c r="A433" s="41"/>
      <c r="B433" s="49"/>
      <c r="C433" s="143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</row>
    <row r="434" spans="1:23" ht="13" x14ac:dyDescent="0.15">
      <c r="A434" s="41"/>
      <c r="B434" s="49"/>
      <c r="C434" s="143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</row>
    <row r="435" spans="1:23" ht="13" x14ac:dyDescent="0.15">
      <c r="A435" s="41"/>
      <c r="B435" s="49"/>
      <c r="C435" s="143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</row>
    <row r="436" spans="1:23" ht="13" x14ac:dyDescent="0.15">
      <c r="A436" s="41"/>
      <c r="B436" s="49"/>
      <c r="C436" s="143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</row>
    <row r="437" spans="1:23" ht="13" x14ac:dyDescent="0.15">
      <c r="A437" s="41"/>
      <c r="B437" s="49"/>
      <c r="C437" s="143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</row>
    <row r="438" spans="1:23" ht="13" x14ac:dyDescent="0.15">
      <c r="A438" s="41"/>
      <c r="B438" s="49"/>
      <c r="C438" s="143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</row>
    <row r="439" spans="1:23" ht="13" x14ac:dyDescent="0.15">
      <c r="A439" s="41"/>
      <c r="B439" s="49"/>
      <c r="C439" s="143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</row>
    <row r="440" spans="1:23" ht="13" x14ac:dyDescent="0.15">
      <c r="A440" s="41"/>
      <c r="B440" s="49"/>
      <c r="C440" s="143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</row>
    <row r="441" spans="1:23" ht="13" x14ac:dyDescent="0.15">
      <c r="A441" s="41"/>
      <c r="B441" s="49"/>
      <c r="C441" s="143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</row>
    <row r="442" spans="1:23" ht="13" x14ac:dyDescent="0.15">
      <c r="A442" s="41"/>
      <c r="B442" s="49"/>
      <c r="C442" s="143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</row>
    <row r="443" spans="1:23" ht="13" x14ac:dyDescent="0.15">
      <c r="A443" s="41"/>
      <c r="B443" s="49"/>
      <c r="C443" s="143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</row>
    <row r="444" spans="1:23" ht="13" x14ac:dyDescent="0.15">
      <c r="A444" s="41"/>
      <c r="B444" s="49"/>
      <c r="C444" s="143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</row>
    <row r="445" spans="1:23" ht="13" x14ac:dyDescent="0.15">
      <c r="A445" s="41"/>
      <c r="B445" s="49"/>
      <c r="C445" s="143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</row>
    <row r="446" spans="1:23" ht="13" x14ac:dyDescent="0.15">
      <c r="A446" s="41"/>
      <c r="B446" s="49"/>
      <c r="C446" s="143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</row>
    <row r="447" spans="1:23" ht="13" x14ac:dyDescent="0.15">
      <c r="A447" s="41"/>
      <c r="B447" s="49"/>
      <c r="C447" s="143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</row>
    <row r="448" spans="1:23" ht="13" x14ac:dyDescent="0.15">
      <c r="A448" s="41"/>
      <c r="B448" s="49"/>
      <c r="C448" s="143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</row>
    <row r="449" spans="1:23" ht="13" x14ac:dyDescent="0.15">
      <c r="A449" s="41"/>
      <c r="B449" s="49"/>
      <c r="C449" s="143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</row>
    <row r="450" spans="1:23" ht="13" x14ac:dyDescent="0.15">
      <c r="A450" s="41"/>
      <c r="B450" s="49"/>
      <c r="C450" s="143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</row>
    <row r="451" spans="1:23" ht="13" x14ac:dyDescent="0.15">
      <c r="A451" s="41"/>
      <c r="B451" s="49"/>
      <c r="C451" s="143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</row>
    <row r="452" spans="1:23" ht="13" x14ac:dyDescent="0.15">
      <c r="A452" s="41"/>
      <c r="B452" s="49"/>
      <c r="C452" s="143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</row>
    <row r="453" spans="1:23" ht="13" x14ac:dyDescent="0.15">
      <c r="A453" s="41"/>
      <c r="B453" s="49"/>
      <c r="C453" s="143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</row>
    <row r="454" spans="1:23" ht="13" x14ac:dyDescent="0.15">
      <c r="A454" s="41"/>
      <c r="B454" s="49"/>
      <c r="C454" s="143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</row>
    <row r="455" spans="1:23" ht="13" x14ac:dyDescent="0.15">
      <c r="A455" s="41"/>
      <c r="B455" s="49"/>
      <c r="C455" s="143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</row>
    <row r="456" spans="1:23" ht="13" x14ac:dyDescent="0.15">
      <c r="A456" s="41"/>
      <c r="B456" s="49"/>
      <c r="C456" s="143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</row>
    <row r="457" spans="1:23" ht="13" x14ac:dyDescent="0.15">
      <c r="A457" s="41"/>
      <c r="B457" s="49"/>
      <c r="C457" s="143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</row>
    <row r="458" spans="1:23" ht="13" x14ac:dyDescent="0.15">
      <c r="A458" s="41"/>
      <c r="B458" s="49"/>
      <c r="C458" s="143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</row>
    <row r="459" spans="1:23" ht="13" x14ac:dyDescent="0.15">
      <c r="A459" s="41"/>
      <c r="B459" s="49"/>
      <c r="C459" s="143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</row>
    <row r="460" spans="1:23" ht="13" x14ac:dyDescent="0.15">
      <c r="A460" s="41"/>
      <c r="B460" s="49"/>
      <c r="C460" s="143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</row>
    <row r="461" spans="1:23" ht="13" x14ac:dyDescent="0.15">
      <c r="A461" s="41"/>
      <c r="B461" s="49"/>
      <c r="C461" s="143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</row>
    <row r="462" spans="1:23" ht="13" x14ac:dyDescent="0.15">
      <c r="A462" s="41"/>
      <c r="B462" s="49"/>
      <c r="C462" s="143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</row>
    <row r="463" spans="1:23" ht="13" x14ac:dyDescent="0.15">
      <c r="A463" s="41"/>
      <c r="B463" s="49"/>
      <c r="C463" s="143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</row>
    <row r="464" spans="1:23" ht="13" x14ac:dyDescent="0.15">
      <c r="A464" s="41"/>
      <c r="B464" s="49"/>
      <c r="C464" s="143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</row>
    <row r="465" spans="1:23" ht="13" x14ac:dyDescent="0.15">
      <c r="A465" s="41"/>
      <c r="B465" s="49"/>
      <c r="C465" s="143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</row>
    <row r="466" spans="1:23" ht="13" x14ac:dyDescent="0.15">
      <c r="A466" s="41"/>
      <c r="B466" s="49"/>
      <c r="C466" s="143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</row>
    <row r="467" spans="1:23" ht="13" x14ac:dyDescent="0.15">
      <c r="A467" s="41"/>
      <c r="B467" s="49"/>
      <c r="C467" s="143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</row>
    <row r="468" spans="1:23" ht="13" x14ac:dyDescent="0.15">
      <c r="A468" s="41"/>
      <c r="B468" s="49"/>
      <c r="C468" s="143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</row>
    <row r="469" spans="1:23" ht="13" x14ac:dyDescent="0.15">
      <c r="A469" s="41"/>
      <c r="B469" s="49"/>
      <c r="C469" s="143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</row>
    <row r="470" spans="1:23" ht="13" x14ac:dyDescent="0.15">
      <c r="A470" s="41"/>
      <c r="B470" s="49"/>
      <c r="C470" s="143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</row>
    <row r="471" spans="1:23" ht="13" x14ac:dyDescent="0.15">
      <c r="A471" s="41"/>
      <c r="B471" s="49"/>
      <c r="C471" s="143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</row>
    <row r="472" spans="1:23" ht="13" x14ac:dyDescent="0.15">
      <c r="A472" s="41"/>
      <c r="B472" s="49"/>
      <c r="C472" s="143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</row>
    <row r="473" spans="1:23" ht="13" x14ac:dyDescent="0.15">
      <c r="A473" s="41"/>
      <c r="B473" s="49"/>
      <c r="C473" s="143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</row>
    <row r="474" spans="1:23" ht="13" x14ac:dyDescent="0.15">
      <c r="A474" s="41"/>
      <c r="B474" s="49"/>
      <c r="C474" s="143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</row>
    <row r="475" spans="1:23" ht="13" x14ac:dyDescent="0.15">
      <c r="A475" s="41"/>
      <c r="B475" s="49"/>
      <c r="C475" s="143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</row>
    <row r="476" spans="1:23" ht="13" x14ac:dyDescent="0.15">
      <c r="A476" s="41"/>
      <c r="B476" s="49"/>
      <c r="C476" s="143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</row>
    <row r="477" spans="1:23" ht="13" x14ac:dyDescent="0.15">
      <c r="A477" s="41"/>
      <c r="B477" s="49"/>
      <c r="C477" s="143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</row>
    <row r="478" spans="1:23" ht="13" x14ac:dyDescent="0.15">
      <c r="A478" s="41"/>
      <c r="B478" s="49"/>
      <c r="C478" s="143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</row>
    <row r="479" spans="1:23" ht="13" x14ac:dyDescent="0.15">
      <c r="A479" s="41"/>
      <c r="B479" s="49"/>
      <c r="C479" s="143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</row>
    <row r="480" spans="1:23" ht="13" x14ac:dyDescent="0.15">
      <c r="A480" s="41"/>
      <c r="B480" s="49"/>
      <c r="C480" s="143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</row>
    <row r="481" spans="1:23" ht="13" x14ac:dyDescent="0.15">
      <c r="A481" s="41"/>
      <c r="B481" s="49"/>
      <c r="C481" s="143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</row>
    <row r="482" spans="1:23" ht="13" x14ac:dyDescent="0.15">
      <c r="A482" s="41"/>
      <c r="B482" s="49"/>
      <c r="C482" s="143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</row>
    <row r="483" spans="1:23" ht="13" x14ac:dyDescent="0.15">
      <c r="A483" s="41"/>
      <c r="B483" s="49"/>
      <c r="C483" s="143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</row>
    <row r="484" spans="1:23" ht="13" x14ac:dyDescent="0.15">
      <c r="A484" s="41"/>
      <c r="B484" s="49"/>
      <c r="C484" s="143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</row>
    <row r="485" spans="1:23" ht="13" x14ac:dyDescent="0.15">
      <c r="A485" s="41"/>
      <c r="B485" s="49"/>
      <c r="C485" s="143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</row>
    <row r="486" spans="1:23" ht="13" x14ac:dyDescent="0.15">
      <c r="A486" s="41"/>
      <c r="B486" s="49"/>
      <c r="C486" s="143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</row>
    <row r="487" spans="1:23" ht="13" x14ac:dyDescent="0.15">
      <c r="A487" s="41"/>
      <c r="B487" s="49"/>
      <c r="C487" s="143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</row>
    <row r="488" spans="1:23" ht="13" x14ac:dyDescent="0.15">
      <c r="A488" s="41"/>
      <c r="B488" s="49"/>
      <c r="C488" s="143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</row>
    <row r="489" spans="1:23" ht="13" x14ac:dyDescent="0.15">
      <c r="A489" s="41"/>
      <c r="B489" s="49"/>
      <c r="C489" s="143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</row>
    <row r="490" spans="1:23" ht="13" x14ac:dyDescent="0.15">
      <c r="A490" s="41"/>
      <c r="B490" s="49"/>
      <c r="C490" s="143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</row>
    <row r="491" spans="1:23" ht="13" x14ac:dyDescent="0.15">
      <c r="A491" s="41"/>
      <c r="B491" s="49"/>
      <c r="C491" s="143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</row>
    <row r="492" spans="1:23" ht="13" x14ac:dyDescent="0.15">
      <c r="A492" s="41"/>
      <c r="B492" s="49"/>
      <c r="C492" s="143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</row>
    <row r="493" spans="1:23" ht="13" x14ac:dyDescent="0.15">
      <c r="A493" s="41"/>
      <c r="B493" s="49"/>
      <c r="C493" s="143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</row>
    <row r="494" spans="1:23" ht="13" x14ac:dyDescent="0.15">
      <c r="A494" s="41"/>
      <c r="B494" s="49"/>
      <c r="C494" s="143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</row>
    <row r="495" spans="1:23" ht="13" x14ac:dyDescent="0.15">
      <c r="A495" s="41"/>
      <c r="B495" s="49"/>
      <c r="C495" s="143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</row>
    <row r="496" spans="1:23" ht="13" x14ac:dyDescent="0.15">
      <c r="A496" s="41"/>
      <c r="B496" s="49"/>
      <c r="C496" s="143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</row>
    <row r="497" spans="1:23" ht="13" x14ac:dyDescent="0.15">
      <c r="A497" s="41"/>
      <c r="B497" s="49"/>
      <c r="C497" s="143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</row>
    <row r="498" spans="1:23" ht="13" x14ac:dyDescent="0.15">
      <c r="A498" s="41"/>
      <c r="B498" s="49"/>
      <c r="C498" s="143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</row>
    <row r="499" spans="1:23" ht="13" x14ac:dyDescent="0.15">
      <c r="A499" s="41"/>
      <c r="B499" s="49"/>
      <c r="C499" s="143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</row>
    <row r="500" spans="1:23" ht="13" x14ac:dyDescent="0.15">
      <c r="A500" s="41"/>
      <c r="B500" s="49"/>
      <c r="C500" s="143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</row>
    <row r="501" spans="1:23" ht="13" x14ac:dyDescent="0.15">
      <c r="A501" s="41"/>
      <c r="B501" s="49"/>
      <c r="C501" s="143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</row>
    <row r="502" spans="1:23" ht="13" x14ac:dyDescent="0.15">
      <c r="A502" s="41"/>
      <c r="B502" s="49"/>
      <c r="C502" s="143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</row>
    <row r="503" spans="1:23" ht="13" x14ac:dyDescent="0.15">
      <c r="A503" s="41"/>
      <c r="B503" s="49"/>
      <c r="C503" s="143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</row>
    <row r="504" spans="1:23" ht="13" x14ac:dyDescent="0.15">
      <c r="A504" s="41"/>
      <c r="B504" s="49"/>
      <c r="C504" s="143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</row>
    <row r="505" spans="1:23" ht="13" x14ac:dyDescent="0.15">
      <c r="A505" s="41"/>
      <c r="B505" s="49"/>
      <c r="C505" s="143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</row>
    <row r="506" spans="1:23" ht="13" x14ac:dyDescent="0.15">
      <c r="A506" s="41"/>
      <c r="B506" s="49"/>
      <c r="C506" s="143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</row>
    <row r="507" spans="1:23" ht="13" x14ac:dyDescent="0.15">
      <c r="A507" s="41"/>
      <c r="B507" s="49"/>
      <c r="C507" s="143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</row>
    <row r="508" spans="1:23" ht="13" x14ac:dyDescent="0.15">
      <c r="A508" s="41"/>
      <c r="B508" s="49"/>
      <c r="C508" s="143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</row>
    <row r="509" spans="1:23" ht="13" x14ac:dyDescent="0.15">
      <c r="A509" s="41"/>
      <c r="B509" s="49"/>
      <c r="C509" s="143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</row>
    <row r="510" spans="1:23" ht="13" x14ac:dyDescent="0.15">
      <c r="A510" s="41"/>
      <c r="B510" s="49"/>
      <c r="C510" s="143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</row>
    <row r="511" spans="1:23" ht="13" x14ac:dyDescent="0.15">
      <c r="A511" s="41"/>
      <c r="B511" s="49"/>
      <c r="C511" s="143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</row>
    <row r="512" spans="1:23" ht="13" x14ac:dyDescent="0.15">
      <c r="A512" s="41"/>
      <c r="B512" s="49"/>
      <c r="C512" s="143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</row>
    <row r="513" spans="1:23" ht="13" x14ac:dyDescent="0.15">
      <c r="A513" s="41"/>
      <c r="B513" s="49"/>
      <c r="C513" s="143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</row>
    <row r="514" spans="1:23" ht="13" x14ac:dyDescent="0.15">
      <c r="A514" s="41"/>
      <c r="B514" s="49"/>
      <c r="C514" s="143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</row>
    <row r="515" spans="1:23" ht="13" x14ac:dyDescent="0.15">
      <c r="A515" s="41"/>
      <c r="B515" s="49"/>
      <c r="C515" s="143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</row>
    <row r="516" spans="1:23" ht="13" x14ac:dyDescent="0.15">
      <c r="A516" s="41"/>
      <c r="B516" s="49"/>
      <c r="C516" s="143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</row>
    <row r="517" spans="1:23" ht="13" x14ac:dyDescent="0.15">
      <c r="A517" s="41"/>
      <c r="B517" s="49"/>
      <c r="C517" s="143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</row>
    <row r="518" spans="1:23" ht="13" x14ac:dyDescent="0.15">
      <c r="A518" s="41"/>
      <c r="B518" s="49"/>
      <c r="C518" s="143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</row>
    <row r="519" spans="1:23" ht="13" x14ac:dyDescent="0.15">
      <c r="A519" s="41"/>
      <c r="B519" s="49"/>
      <c r="C519" s="143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</row>
    <row r="520" spans="1:23" ht="13" x14ac:dyDescent="0.15">
      <c r="A520" s="41"/>
      <c r="B520" s="49"/>
      <c r="C520" s="143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</row>
    <row r="521" spans="1:23" ht="13" x14ac:dyDescent="0.15">
      <c r="A521" s="41"/>
      <c r="B521" s="49"/>
      <c r="C521" s="143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</row>
    <row r="522" spans="1:23" ht="13" x14ac:dyDescent="0.15">
      <c r="A522" s="41"/>
      <c r="B522" s="49"/>
      <c r="C522" s="143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</row>
    <row r="523" spans="1:23" ht="13" x14ac:dyDescent="0.15">
      <c r="A523" s="41"/>
      <c r="B523" s="49"/>
      <c r="C523" s="143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</row>
    <row r="524" spans="1:23" ht="13" x14ac:dyDescent="0.15">
      <c r="A524" s="41"/>
      <c r="B524" s="49"/>
      <c r="C524" s="143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</row>
    <row r="525" spans="1:23" ht="13" x14ac:dyDescent="0.15">
      <c r="A525" s="41"/>
      <c r="B525" s="49"/>
      <c r="C525" s="143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</row>
    <row r="526" spans="1:23" ht="13" x14ac:dyDescent="0.15">
      <c r="A526" s="41"/>
      <c r="B526" s="49"/>
      <c r="C526" s="143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</row>
    <row r="527" spans="1:23" ht="13" x14ac:dyDescent="0.15">
      <c r="A527" s="41"/>
      <c r="B527" s="49"/>
      <c r="C527" s="143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</row>
    <row r="528" spans="1:23" ht="13" x14ac:dyDescent="0.15">
      <c r="A528" s="41"/>
      <c r="B528" s="49"/>
      <c r="C528" s="143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</row>
    <row r="529" spans="1:23" ht="13" x14ac:dyDescent="0.15">
      <c r="A529" s="41"/>
      <c r="B529" s="49"/>
      <c r="C529" s="143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</row>
    <row r="530" spans="1:23" ht="13" x14ac:dyDescent="0.15">
      <c r="A530" s="41"/>
      <c r="B530" s="49"/>
      <c r="C530" s="143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</row>
    <row r="531" spans="1:23" ht="13" x14ac:dyDescent="0.15">
      <c r="A531" s="41"/>
      <c r="B531" s="49"/>
      <c r="C531" s="143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</row>
    <row r="532" spans="1:23" ht="13" x14ac:dyDescent="0.15">
      <c r="A532" s="41"/>
      <c r="B532" s="49"/>
      <c r="C532" s="143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</row>
    <row r="533" spans="1:23" ht="13" x14ac:dyDescent="0.15">
      <c r="A533" s="41"/>
      <c r="B533" s="49"/>
      <c r="C533" s="143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</row>
    <row r="534" spans="1:23" ht="13" x14ac:dyDescent="0.15">
      <c r="A534" s="41"/>
      <c r="B534" s="49"/>
      <c r="C534" s="143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</row>
    <row r="535" spans="1:23" ht="13" x14ac:dyDescent="0.15">
      <c r="A535" s="41"/>
      <c r="B535" s="49"/>
      <c r="C535" s="143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</row>
    <row r="536" spans="1:23" ht="13" x14ac:dyDescent="0.15">
      <c r="A536" s="41"/>
      <c r="B536" s="49"/>
      <c r="C536" s="143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</row>
    <row r="537" spans="1:23" ht="13" x14ac:dyDescent="0.15">
      <c r="A537" s="41"/>
      <c r="B537" s="49"/>
      <c r="C537" s="143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</row>
    <row r="538" spans="1:23" ht="13" x14ac:dyDescent="0.15">
      <c r="A538" s="41"/>
      <c r="B538" s="49"/>
      <c r="C538" s="143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</row>
    <row r="539" spans="1:23" ht="13" x14ac:dyDescent="0.15">
      <c r="A539" s="41"/>
      <c r="B539" s="49"/>
      <c r="C539" s="143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</row>
    <row r="540" spans="1:23" ht="13" x14ac:dyDescent="0.15">
      <c r="A540" s="41"/>
      <c r="B540" s="49"/>
      <c r="C540" s="143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</row>
    <row r="541" spans="1:23" ht="13" x14ac:dyDescent="0.15">
      <c r="A541" s="41"/>
      <c r="B541" s="49"/>
      <c r="C541" s="143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</row>
    <row r="542" spans="1:23" ht="13" x14ac:dyDescent="0.15">
      <c r="A542" s="41"/>
      <c r="B542" s="49"/>
      <c r="C542" s="143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</row>
    <row r="543" spans="1:23" ht="13" x14ac:dyDescent="0.15">
      <c r="A543" s="41"/>
      <c r="B543" s="49"/>
      <c r="C543" s="143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</row>
    <row r="544" spans="1:23" ht="13" x14ac:dyDescent="0.15">
      <c r="A544" s="41"/>
      <c r="B544" s="49"/>
      <c r="C544" s="143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</row>
    <row r="545" spans="1:23" ht="13" x14ac:dyDescent="0.15">
      <c r="A545" s="41"/>
      <c r="B545" s="49"/>
      <c r="C545" s="143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</row>
    <row r="546" spans="1:23" ht="13" x14ac:dyDescent="0.15">
      <c r="A546" s="41"/>
      <c r="B546" s="49"/>
      <c r="C546" s="143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</row>
    <row r="547" spans="1:23" ht="13" x14ac:dyDescent="0.15">
      <c r="A547" s="41"/>
      <c r="B547" s="49"/>
      <c r="C547" s="143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</row>
    <row r="548" spans="1:23" ht="13" x14ac:dyDescent="0.15">
      <c r="A548" s="41"/>
      <c r="B548" s="49"/>
      <c r="C548" s="143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</row>
    <row r="549" spans="1:23" ht="13" x14ac:dyDescent="0.15">
      <c r="A549" s="41"/>
      <c r="B549" s="49"/>
      <c r="C549" s="143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</row>
    <row r="550" spans="1:23" ht="13" x14ac:dyDescent="0.15">
      <c r="A550" s="41"/>
      <c r="B550" s="49"/>
      <c r="C550" s="143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</row>
    <row r="551" spans="1:23" ht="13" x14ac:dyDescent="0.15">
      <c r="A551" s="41"/>
      <c r="B551" s="49"/>
      <c r="C551" s="143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</row>
    <row r="552" spans="1:23" ht="13" x14ac:dyDescent="0.15">
      <c r="A552" s="41"/>
      <c r="B552" s="49"/>
      <c r="C552" s="143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</row>
    <row r="553" spans="1:23" ht="13" x14ac:dyDescent="0.15">
      <c r="A553" s="41"/>
      <c r="B553" s="49"/>
      <c r="C553" s="143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</row>
    <row r="554" spans="1:23" ht="13" x14ac:dyDescent="0.15">
      <c r="A554" s="41"/>
      <c r="B554" s="49"/>
      <c r="C554" s="143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</row>
    <row r="555" spans="1:23" ht="13" x14ac:dyDescent="0.15">
      <c r="A555" s="41"/>
      <c r="B555" s="49"/>
      <c r="C555" s="143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</row>
    <row r="556" spans="1:23" ht="13" x14ac:dyDescent="0.15">
      <c r="A556" s="41"/>
      <c r="B556" s="49"/>
      <c r="C556" s="143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</row>
    <row r="557" spans="1:23" ht="13" x14ac:dyDescent="0.15">
      <c r="A557" s="41"/>
      <c r="B557" s="49"/>
      <c r="C557" s="143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</row>
    <row r="558" spans="1:23" ht="13" x14ac:dyDescent="0.15">
      <c r="A558" s="41"/>
      <c r="B558" s="49"/>
      <c r="C558" s="143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</row>
    <row r="559" spans="1:23" ht="13" x14ac:dyDescent="0.15">
      <c r="A559" s="41"/>
      <c r="B559" s="49"/>
      <c r="C559" s="143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</row>
    <row r="560" spans="1:23" ht="13" x14ac:dyDescent="0.15">
      <c r="A560" s="41"/>
      <c r="B560" s="49"/>
      <c r="C560" s="143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</row>
    <row r="561" spans="1:23" ht="13" x14ac:dyDescent="0.15">
      <c r="A561" s="41"/>
      <c r="B561" s="49"/>
      <c r="C561" s="143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</row>
    <row r="562" spans="1:23" ht="13" x14ac:dyDescent="0.15">
      <c r="A562" s="41"/>
      <c r="B562" s="49"/>
      <c r="C562" s="143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</row>
    <row r="563" spans="1:23" ht="13" x14ac:dyDescent="0.15">
      <c r="A563" s="41"/>
      <c r="B563" s="49"/>
      <c r="C563" s="143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</row>
    <row r="564" spans="1:23" ht="13" x14ac:dyDescent="0.15">
      <c r="A564" s="41"/>
      <c r="B564" s="49"/>
      <c r="C564" s="143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</row>
    <row r="565" spans="1:23" ht="13" x14ac:dyDescent="0.15">
      <c r="A565" s="41"/>
      <c r="B565" s="49"/>
      <c r="C565" s="143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</row>
    <row r="566" spans="1:23" ht="13" x14ac:dyDescent="0.15">
      <c r="A566" s="41"/>
      <c r="B566" s="49"/>
      <c r="C566" s="143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</row>
    <row r="567" spans="1:23" ht="13" x14ac:dyDescent="0.15">
      <c r="A567" s="41"/>
      <c r="B567" s="49"/>
      <c r="C567" s="143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</row>
    <row r="568" spans="1:23" ht="13" x14ac:dyDescent="0.15">
      <c r="A568" s="41"/>
      <c r="B568" s="49"/>
      <c r="C568" s="143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</row>
    <row r="569" spans="1:23" ht="13" x14ac:dyDescent="0.15">
      <c r="A569" s="41"/>
      <c r="B569" s="49"/>
      <c r="C569" s="143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</row>
    <row r="570" spans="1:23" ht="13" x14ac:dyDescent="0.15">
      <c r="A570" s="41"/>
      <c r="B570" s="49"/>
      <c r="C570" s="143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</row>
    <row r="571" spans="1:23" ht="13" x14ac:dyDescent="0.15">
      <c r="A571" s="41"/>
      <c r="B571" s="49"/>
      <c r="C571" s="143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</row>
    <row r="572" spans="1:23" ht="13" x14ac:dyDescent="0.15">
      <c r="A572" s="41"/>
      <c r="B572" s="49"/>
      <c r="C572" s="143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</row>
    <row r="573" spans="1:23" ht="13" x14ac:dyDescent="0.15">
      <c r="A573" s="41"/>
      <c r="B573" s="49"/>
      <c r="C573" s="143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</row>
    <row r="574" spans="1:23" ht="13" x14ac:dyDescent="0.15">
      <c r="A574" s="41"/>
      <c r="B574" s="49"/>
      <c r="C574" s="143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</row>
    <row r="575" spans="1:23" ht="13" x14ac:dyDescent="0.15">
      <c r="A575" s="41"/>
      <c r="B575" s="49"/>
      <c r="C575" s="143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</row>
    <row r="576" spans="1:23" ht="13" x14ac:dyDescent="0.15">
      <c r="A576" s="41"/>
      <c r="B576" s="49"/>
      <c r="C576" s="143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</row>
    <row r="577" spans="1:23" ht="13" x14ac:dyDescent="0.15">
      <c r="A577" s="41"/>
      <c r="B577" s="49"/>
      <c r="C577" s="143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</row>
    <row r="578" spans="1:23" ht="13" x14ac:dyDescent="0.15">
      <c r="A578" s="41"/>
      <c r="B578" s="49"/>
      <c r="C578" s="143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</row>
    <row r="579" spans="1:23" ht="13" x14ac:dyDescent="0.15">
      <c r="A579" s="41"/>
      <c r="B579" s="49"/>
      <c r="C579" s="143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</row>
    <row r="580" spans="1:23" ht="13" x14ac:dyDescent="0.15">
      <c r="A580" s="41"/>
      <c r="B580" s="49"/>
      <c r="C580" s="143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</row>
    <row r="581" spans="1:23" ht="13" x14ac:dyDescent="0.15">
      <c r="A581" s="41"/>
      <c r="B581" s="49"/>
      <c r="C581" s="143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</row>
    <row r="582" spans="1:23" ht="13" x14ac:dyDescent="0.15">
      <c r="A582" s="41"/>
      <c r="B582" s="49"/>
      <c r="C582" s="143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</row>
    <row r="583" spans="1:23" ht="13" x14ac:dyDescent="0.15">
      <c r="A583" s="41"/>
      <c r="B583" s="49"/>
      <c r="C583" s="143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</row>
    <row r="584" spans="1:23" ht="13" x14ac:dyDescent="0.15">
      <c r="A584" s="41"/>
      <c r="B584" s="49"/>
      <c r="C584" s="143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</row>
    <row r="585" spans="1:23" ht="13" x14ac:dyDescent="0.15">
      <c r="A585" s="41"/>
      <c r="B585" s="49"/>
      <c r="C585" s="143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</row>
    <row r="586" spans="1:23" ht="13" x14ac:dyDescent="0.15">
      <c r="A586" s="41"/>
      <c r="B586" s="49"/>
      <c r="C586" s="143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</row>
    <row r="587" spans="1:23" ht="13" x14ac:dyDescent="0.15">
      <c r="A587" s="41"/>
      <c r="B587" s="49"/>
      <c r="C587" s="143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</row>
    <row r="588" spans="1:23" ht="13" x14ac:dyDescent="0.15">
      <c r="A588" s="41"/>
      <c r="B588" s="49"/>
      <c r="C588" s="143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</row>
    <row r="589" spans="1:23" ht="13" x14ac:dyDescent="0.15">
      <c r="A589" s="41"/>
      <c r="B589" s="49"/>
      <c r="C589" s="143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</row>
    <row r="590" spans="1:23" ht="13" x14ac:dyDescent="0.15">
      <c r="A590" s="41"/>
      <c r="B590" s="49"/>
      <c r="C590" s="143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</row>
    <row r="591" spans="1:23" ht="13" x14ac:dyDescent="0.15">
      <c r="A591" s="41"/>
      <c r="B591" s="49"/>
      <c r="C591" s="143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</row>
    <row r="592" spans="1:23" ht="13" x14ac:dyDescent="0.15">
      <c r="A592" s="41"/>
      <c r="B592" s="49"/>
      <c r="C592" s="143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</row>
    <row r="593" spans="1:23" ht="13" x14ac:dyDescent="0.15">
      <c r="A593" s="41"/>
      <c r="B593" s="49"/>
      <c r="C593" s="143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</row>
    <row r="594" spans="1:23" ht="13" x14ac:dyDescent="0.15">
      <c r="A594" s="41"/>
      <c r="B594" s="49"/>
      <c r="C594" s="143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</row>
    <row r="595" spans="1:23" ht="13" x14ac:dyDescent="0.15">
      <c r="A595" s="41"/>
      <c r="B595" s="49"/>
      <c r="C595" s="143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</row>
    <row r="596" spans="1:23" ht="13" x14ac:dyDescent="0.15">
      <c r="A596" s="41"/>
      <c r="B596" s="49"/>
      <c r="C596" s="143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</row>
    <row r="597" spans="1:23" ht="13" x14ac:dyDescent="0.15">
      <c r="A597" s="41"/>
      <c r="B597" s="49"/>
      <c r="C597" s="143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</row>
    <row r="598" spans="1:23" ht="13" x14ac:dyDescent="0.15">
      <c r="A598" s="41"/>
      <c r="B598" s="49"/>
      <c r="C598" s="143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</row>
    <row r="599" spans="1:23" ht="13" x14ac:dyDescent="0.15">
      <c r="A599" s="41"/>
      <c r="B599" s="49"/>
      <c r="C599" s="143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</row>
    <row r="600" spans="1:23" ht="13" x14ac:dyDescent="0.15">
      <c r="A600" s="41"/>
      <c r="B600" s="49"/>
      <c r="C600" s="143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</row>
    <row r="601" spans="1:23" ht="13" x14ac:dyDescent="0.15">
      <c r="A601" s="41"/>
      <c r="B601" s="49"/>
      <c r="C601" s="143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</row>
    <row r="602" spans="1:23" ht="13" x14ac:dyDescent="0.15">
      <c r="A602" s="41"/>
      <c r="B602" s="49"/>
      <c r="C602" s="143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</row>
    <row r="603" spans="1:23" ht="13" x14ac:dyDescent="0.15">
      <c r="A603" s="41"/>
      <c r="B603" s="49"/>
      <c r="C603" s="143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</row>
    <row r="604" spans="1:23" ht="13" x14ac:dyDescent="0.15">
      <c r="A604" s="41"/>
      <c r="B604" s="49"/>
      <c r="C604" s="143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</row>
    <row r="605" spans="1:23" ht="13" x14ac:dyDescent="0.15">
      <c r="A605" s="41"/>
      <c r="B605" s="49"/>
      <c r="C605" s="143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</row>
    <row r="606" spans="1:23" ht="13" x14ac:dyDescent="0.15">
      <c r="A606" s="41"/>
      <c r="B606" s="49"/>
      <c r="C606" s="143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</row>
    <row r="607" spans="1:23" ht="13" x14ac:dyDescent="0.15">
      <c r="A607" s="41"/>
      <c r="B607" s="49"/>
      <c r="C607" s="143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</row>
    <row r="608" spans="1:23" ht="13" x14ac:dyDescent="0.15">
      <c r="A608" s="41"/>
      <c r="B608" s="49"/>
      <c r="C608" s="143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</row>
    <row r="609" spans="1:23" ht="13" x14ac:dyDescent="0.15">
      <c r="A609" s="41"/>
      <c r="B609" s="49"/>
      <c r="C609" s="143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</row>
    <row r="610" spans="1:23" ht="13" x14ac:dyDescent="0.15">
      <c r="A610" s="41"/>
      <c r="B610" s="49"/>
      <c r="C610" s="143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</row>
    <row r="611" spans="1:23" ht="13" x14ac:dyDescent="0.15">
      <c r="A611" s="41"/>
      <c r="B611" s="49"/>
      <c r="C611" s="143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</row>
    <row r="612" spans="1:23" ht="13" x14ac:dyDescent="0.15">
      <c r="A612" s="41"/>
      <c r="B612" s="49"/>
      <c r="C612" s="143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</row>
    <row r="613" spans="1:23" ht="13" x14ac:dyDescent="0.15">
      <c r="A613" s="41"/>
      <c r="B613" s="49"/>
      <c r="C613" s="143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</row>
    <row r="614" spans="1:23" ht="13" x14ac:dyDescent="0.15">
      <c r="A614" s="41"/>
      <c r="B614" s="49"/>
      <c r="C614" s="143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</row>
    <row r="615" spans="1:23" ht="13" x14ac:dyDescent="0.15">
      <c r="A615" s="41"/>
      <c r="B615" s="49"/>
      <c r="C615" s="143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</row>
    <row r="616" spans="1:23" ht="13" x14ac:dyDescent="0.15">
      <c r="A616" s="41"/>
      <c r="B616" s="49"/>
      <c r="C616" s="143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</row>
    <row r="617" spans="1:23" ht="13" x14ac:dyDescent="0.15">
      <c r="A617" s="41"/>
      <c r="B617" s="49"/>
      <c r="C617" s="143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</row>
    <row r="618" spans="1:23" ht="13" x14ac:dyDescent="0.15">
      <c r="A618" s="41"/>
      <c r="B618" s="49"/>
      <c r="C618" s="143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</row>
    <row r="619" spans="1:23" ht="13" x14ac:dyDescent="0.15">
      <c r="A619" s="41"/>
      <c r="B619" s="49"/>
      <c r="C619" s="143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</row>
    <row r="620" spans="1:23" ht="13" x14ac:dyDescent="0.15">
      <c r="A620" s="41"/>
      <c r="B620" s="49"/>
      <c r="C620" s="143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</row>
    <row r="621" spans="1:23" ht="13" x14ac:dyDescent="0.15">
      <c r="A621" s="41"/>
      <c r="B621" s="49"/>
      <c r="C621" s="143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</row>
    <row r="622" spans="1:23" ht="13" x14ac:dyDescent="0.15">
      <c r="A622" s="41"/>
      <c r="B622" s="49"/>
      <c r="C622" s="143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</row>
    <row r="623" spans="1:23" ht="13" x14ac:dyDescent="0.15">
      <c r="A623" s="41"/>
      <c r="B623" s="49"/>
      <c r="C623" s="143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</row>
    <row r="624" spans="1:23" ht="13" x14ac:dyDescent="0.15">
      <c r="A624" s="41"/>
      <c r="B624" s="49"/>
      <c r="C624" s="143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</row>
    <row r="625" spans="1:23" ht="13" x14ac:dyDescent="0.15">
      <c r="A625" s="41"/>
      <c r="B625" s="49"/>
      <c r="C625" s="143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</row>
    <row r="626" spans="1:23" ht="13" x14ac:dyDescent="0.15">
      <c r="A626" s="41"/>
      <c r="B626" s="49"/>
      <c r="C626" s="143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</row>
    <row r="627" spans="1:23" ht="13" x14ac:dyDescent="0.15">
      <c r="A627" s="41"/>
      <c r="B627" s="49"/>
      <c r="C627" s="143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</row>
    <row r="628" spans="1:23" ht="13" x14ac:dyDescent="0.15">
      <c r="A628" s="41"/>
      <c r="B628" s="49"/>
      <c r="C628" s="143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</row>
    <row r="629" spans="1:23" ht="13" x14ac:dyDescent="0.15">
      <c r="A629" s="41"/>
      <c r="B629" s="49"/>
      <c r="C629" s="143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</row>
    <row r="630" spans="1:23" ht="13" x14ac:dyDescent="0.15">
      <c r="A630" s="41"/>
      <c r="B630" s="49"/>
      <c r="C630" s="143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</row>
    <row r="631" spans="1:23" ht="13" x14ac:dyDescent="0.15">
      <c r="A631" s="41"/>
      <c r="B631" s="49"/>
      <c r="C631" s="143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</row>
    <row r="632" spans="1:23" ht="13" x14ac:dyDescent="0.15">
      <c r="A632" s="41"/>
      <c r="B632" s="49"/>
      <c r="C632" s="143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</row>
    <row r="633" spans="1:23" ht="13" x14ac:dyDescent="0.15">
      <c r="A633" s="41"/>
      <c r="B633" s="49"/>
      <c r="C633" s="143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</row>
    <row r="634" spans="1:23" ht="13" x14ac:dyDescent="0.15">
      <c r="A634" s="41"/>
      <c r="B634" s="49"/>
      <c r="C634" s="143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</row>
    <row r="635" spans="1:23" ht="13" x14ac:dyDescent="0.15">
      <c r="A635" s="41"/>
      <c r="B635" s="49"/>
      <c r="C635" s="143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</row>
    <row r="636" spans="1:23" ht="13" x14ac:dyDescent="0.15">
      <c r="A636" s="41"/>
      <c r="B636" s="49"/>
      <c r="C636" s="143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</row>
    <row r="637" spans="1:23" ht="13" x14ac:dyDescent="0.15">
      <c r="A637" s="41"/>
      <c r="B637" s="49"/>
      <c r="C637" s="143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</row>
    <row r="638" spans="1:23" ht="13" x14ac:dyDescent="0.15">
      <c r="A638" s="41"/>
      <c r="B638" s="49"/>
      <c r="C638" s="143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</row>
    <row r="639" spans="1:23" ht="13" x14ac:dyDescent="0.15">
      <c r="A639" s="41"/>
      <c r="B639" s="49"/>
      <c r="C639" s="143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</row>
    <row r="640" spans="1:23" ht="13" x14ac:dyDescent="0.15">
      <c r="A640" s="41"/>
      <c r="B640" s="49"/>
      <c r="C640" s="143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</row>
    <row r="641" spans="1:23" ht="13" x14ac:dyDescent="0.15">
      <c r="A641" s="41"/>
      <c r="B641" s="49"/>
      <c r="C641" s="143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</row>
    <row r="642" spans="1:23" ht="13" x14ac:dyDescent="0.15">
      <c r="A642" s="41"/>
      <c r="B642" s="49"/>
      <c r="C642" s="143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</row>
    <row r="643" spans="1:23" ht="13" x14ac:dyDescent="0.15">
      <c r="A643" s="41"/>
      <c r="B643" s="49"/>
      <c r="C643" s="143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</row>
    <row r="644" spans="1:23" ht="13" x14ac:dyDescent="0.15">
      <c r="A644" s="41"/>
      <c r="B644" s="49"/>
      <c r="C644" s="143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</row>
    <row r="645" spans="1:23" ht="13" x14ac:dyDescent="0.15">
      <c r="A645" s="41"/>
      <c r="B645" s="49"/>
      <c r="C645" s="143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</row>
    <row r="646" spans="1:23" ht="13" x14ac:dyDescent="0.15">
      <c r="A646" s="41"/>
      <c r="B646" s="49"/>
      <c r="C646" s="143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</row>
    <row r="647" spans="1:23" ht="13" x14ac:dyDescent="0.15">
      <c r="A647" s="41"/>
      <c r="B647" s="49"/>
      <c r="C647" s="143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</row>
    <row r="648" spans="1:23" ht="13" x14ac:dyDescent="0.15">
      <c r="A648" s="41"/>
      <c r="B648" s="49"/>
      <c r="C648" s="143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</row>
    <row r="649" spans="1:23" ht="13" x14ac:dyDescent="0.15">
      <c r="A649" s="41"/>
      <c r="B649" s="49"/>
      <c r="C649" s="143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</row>
    <row r="650" spans="1:23" ht="13" x14ac:dyDescent="0.15">
      <c r="A650" s="41"/>
      <c r="B650" s="49"/>
      <c r="C650" s="143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</row>
    <row r="651" spans="1:23" ht="13" x14ac:dyDescent="0.15">
      <c r="A651" s="41"/>
      <c r="B651" s="49"/>
      <c r="C651" s="143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</row>
    <row r="652" spans="1:23" ht="13" x14ac:dyDescent="0.15">
      <c r="A652" s="41"/>
      <c r="B652" s="49"/>
      <c r="C652" s="143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</row>
    <row r="653" spans="1:23" ht="13" x14ac:dyDescent="0.15">
      <c r="A653" s="41"/>
      <c r="B653" s="49"/>
      <c r="C653" s="143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</row>
    <row r="654" spans="1:23" ht="13" x14ac:dyDescent="0.15">
      <c r="A654" s="41"/>
      <c r="B654" s="49"/>
      <c r="C654" s="143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</row>
    <row r="655" spans="1:23" ht="13" x14ac:dyDescent="0.15">
      <c r="A655" s="41"/>
      <c r="B655" s="49"/>
      <c r="C655" s="143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</row>
    <row r="656" spans="1:23" ht="13" x14ac:dyDescent="0.15">
      <c r="A656" s="41"/>
      <c r="B656" s="49"/>
      <c r="C656" s="143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</row>
    <row r="657" spans="1:23" ht="13" x14ac:dyDescent="0.15">
      <c r="A657" s="41"/>
      <c r="B657" s="49"/>
      <c r="C657" s="143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</row>
    <row r="658" spans="1:23" ht="13" x14ac:dyDescent="0.15">
      <c r="A658" s="41"/>
      <c r="B658" s="49"/>
      <c r="C658" s="143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</row>
    <row r="659" spans="1:23" ht="13" x14ac:dyDescent="0.15">
      <c r="A659" s="41"/>
      <c r="B659" s="49"/>
      <c r="C659" s="143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</row>
    <row r="660" spans="1:23" ht="13" x14ac:dyDescent="0.15">
      <c r="A660" s="41"/>
      <c r="B660" s="49"/>
      <c r="C660" s="143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</row>
    <row r="661" spans="1:23" ht="13" x14ac:dyDescent="0.15">
      <c r="A661" s="41"/>
      <c r="B661" s="49"/>
      <c r="C661" s="143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</row>
    <row r="662" spans="1:23" ht="13" x14ac:dyDescent="0.15">
      <c r="A662" s="41"/>
      <c r="B662" s="49"/>
      <c r="C662" s="143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</row>
    <row r="663" spans="1:23" ht="13" x14ac:dyDescent="0.15">
      <c r="A663" s="41"/>
      <c r="B663" s="49"/>
      <c r="C663" s="143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</row>
    <row r="664" spans="1:23" ht="13" x14ac:dyDescent="0.15">
      <c r="A664" s="41"/>
      <c r="B664" s="49"/>
      <c r="C664" s="143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</row>
    <row r="665" spans="1:23" ht="13" x14ac:dyDescent="0.15">
      <c r="A665" s="41"/>
      <c r="B665" s="49"/>
      <c r="C665" s="143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</row>
    <row r="666" spans="1:23" ht="13" x14ac:dyDescent="0.15">
      <c r="A666" s="41"/>
      <c r="B666" s="49"/>
      <c r="C666" s="143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</row>
    <row r="667" spans="1:23" ht="13" x14ac:dyDescent="0.15">
      <c r="A667" s="41"/>
      <c r="B667" s="49"/>
      <c r="C667" s="143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</row>
    <row r="668" spans="1:23" ht="13" x14ac:dyDescent="0.15">
      <c r="A668" s="41"/>
      <c r="B668" s="49"/>
      <c r="C668" s="143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</row>
    <row r="669" spans="1:23" ht="13" x14ac:dyDescent="0.15">
      <c r="A669" s="41"/>
      <c r="B669" s="49"/>
      <c r="C669" s="143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</row>
    <row r="670" spans="1:23" ht="13" x14ac:dyDescent="0.15">
      <c r="A670" s="41"/>
      <c r="B670" s="49"/>
      <c r="C670" s="143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</row>
    <row r="671" spans="1:23" ht="13" x14ac:dyDescent="0.15">
      <c r="A671" s="41"/>
      <c r="B671" s="49"/>
      <c r="C671" s="143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</row>
    <row r="672" spans="1:23" ht="13" x14ac:dyDescent="0.15">
      <c r="A672" s="41"/>
      <c r="B672" s="49"/>
      <c r="C672" s="143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</row>
    <row r="673" spans="1:23" ht="13" x14ac:dyDescent="0.15">
      <c r="A673" s="41"/>
      <c r="B673" s="49"/>
      <c r="C673" s="143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</row>
    <row r="674" spans="1:23" ht="13" x14ac:dyDescent="0.15">
      <c r="A674" s="41"/>
      <c r="B674" s="49"/>
      <c r="C674" s="143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</row>
    <row r="675" spans="1:23" ht="13" x14ac:dyDescent="0.15">
      <c r="A675" s="41"/>
      <c r="B675" s="49"/>
      <c r="C675" s="143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</row>
    <row r="676" spans="1:23" ht="13" x14ac:dyDescent="0.15">
      <c r="A676" s="41"/>
      <c r="B676" s="49"/>
      <c r="C676" s="143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</row>
    <row r="677" spans="1:23" ht="13" x14ac:dyDescent="0.15">
      <c r="A677" s="41"/>
      <c r="B677" s="49"/>
      <c r="C677" s="143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</row>
    <row r="678" spans="1:23" ht="13" x14ac:dyDescent="0.15">
      <c r="A678" s="41"/>
      <c r="B678" s="49"/>
      <c r="C678" s="143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</row>
    <row r="679" spans="1:23" ht="13" x14ac:dyDescent="0.15">
      <c r="A679" s="41"/>
      <c r="B679" s="49"/>
      <c r="C679" s="143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</row>
    <row r="680" spans="1:23" ht="13" x14ac:dyDescent="0.15">
      <c r="A680" s="41"/>
      <c r="B680" s="49"/>
      <c r="C680" s="143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</row>
    <row r="681" spans="1:23" ht="13" x14ac:dyDescent="0.15">
      <c r="A681" s="41"/>
      <c r="B681" s="49"/>
      <c r="C681" s="143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</row>
    <row r="682" spans="1:23" ht="13" x14ac:dyDescent="0.15">
      <c r="A682" s="41"/>
      <c r="B682" s="49"/>
      <c r="C682" s="143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</row>
    <row r="683" spans="1:23" ht="13" x14ac:dyDescent="0.15">
      <c r="A683" s="41"/>
      <c r="B683" s="49"/>
      <c r="C683" s="143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</row>
    <row r="684" spans="1:23" ht="13" x14ac:dyDescent="0.15">
      <c r="A684" s="41"/>
      <c r="B684" s="49"/>
      <c r="C684" s="143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</row>
    <row r="685" spans="1:23" ht="13" x14ac:dyDescent="0.15">
      <c r="A685" s="41"/>
      <c r="B685" s="49"/>
      <c r="C685" s="143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</row>
    <row r="686" spans="1:23" ht="13" x14ac:dyDescent="0.15">
      <c r="A686" s="41"/>
      <c r="B686" s="49"/>
      <c r="C686" s="143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</row>
    <row r="687" spans="1:23" ht="13" x14ac:dyDescent="0.15">
      <c r="A687" s="41"/>
      <c r="B687" s="49"/>
      <c r="C687" s="143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</row>
    <row r="688" spans="1:23" ht="13" x14ac:dyDescent="0.15">
      <c r="A688" s="41"/>
      <c r="B688" s="49"/>
      <c r="C688" s="143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</row>
    <row r="689" spans="1:23" ht="13" x14ac:dyDescent="0.15">
      <c r="A689" s="41"/>
      <c r="B689" s="49"/>
      <c r="C689" s="143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</row>
    <row r="690" spans="1:23" ht="13" x14ac:dyDescent="0.15">
      <c r="A690" s="41"/>
      <c r="B690" s="49"/>
      <c r="C690" s="143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</row>
    <row r="691" spans="1:23" ht="13" x14ac:dyDescent="0.15">
      <c r="A691" s="41"/>
      <c r="B691" s="49"/>
      <c r="C691" s="143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</row>
    <row r="692" spans="1:23" ht="13" x14ac:dyDescent="0.15">
      <c r="A692" s="41"/>
      <c r="B692" s="49"/>
      <c r="C692" s="143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</row>
    <row r="693" spans="1:23" ht="13" x14ac:dyDescent="0.15">
      <c r="A693" s="41"/>
      <c r="B693" s="49"/>
      <c r="C693" s="143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</row>
    <row r="694" spans="1:23" ht="13" x14ac:dyDescent="0.15">
      <c r="A694" s="41"/>
      <c r="B694" s="49"/>
      <c r="C694" s="143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</row>
    <row r="695" spans="1:23" ht="13" x14ac:dyDescent="0.15">
      <c r="A695" s="41"/>
      <c r="B695" s="49"/>
      <c r="C695" s="143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</row>
    <row r="696" spans="1:23" ht="13" x14ac:dyDescent="0.15">
      <c r="A696" s="41"/>
      <c r="B696" s="49"/>
      <c r="C696" s="143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</row>
    <row r="697" spans="1:23" ht="13" x14ac:dyDescent="0.15">
      <c r="A697" s="41"/>
      <c r="B697" s="49"/>
      <c r="C697" s="143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</row>
    <row r="698" spans="1:23" ht="13" x14ac:dyDescent="0.15">
      <c r="A698" s="41"/>
      <c r="B698" s="49"/>
      <c r="C698" s="143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</row>
    <row r="699" spans="1:23" ht="13" x14ac:dyDescent="0.15">
      <c r="A699" s="41"/>
      <c r="B699" s="49"/>
      <c r="C699" s="143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</row>
    <row r="700" spans="1:23" ht="13" x14ac:dyDescent="0.15">
      <c r="A700" s="41"/>
      <c r="B700" s="49"/>
      <c r="C700" s="143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</row>
    <row r="701" spans="1:23" ht="13" x14ac:dyDescent="0.15">
      <c r="A701" s="41"/>
      <c r="B701" s="49"/>
      <c r="C701" s="143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</row>
    <row r="702" spans="1:23" ht="13" x14ac:dyDescent="0.15">
      <c r="A702" s="41"/>
      <c r="B702" s="49"/>
      <c r="C702" s="143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</row>
    <row r="703" spans="1:23" ht="13" x14ac:dyDescent="0.15">
      <c r="A703" s="41"/>
      <c r="B703" s="49"/>
      <c r="C703" s="143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</row>
    <row r="704" spans="1:23" ht="13" x14ac:dyDescent="0.15">
      <c r="A704" s="41"/>
      <c r="B704" s="49"/>
      <c r="C704" s="143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</row>
    <row r="705" spans="1:23" ht="13" x14ac:dyDescent="0.15">
      <c r="A705" s="41"/>
      <c r="B705" s="49"/>
      <c r="C705" s="143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</row>
    <row r="706" spans="1:23" ht="13" x14ac:dyDescent="0.15">
      <c r="A706" s="41"/>
      <c r="B706" s="49"/>
      <c r="C706" s="143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</row>
    <row r="707" spans="1:23" ht="13" x14ac:dyDescent="0.15">
      <c r="A707" s="41"/>
      <c r="B707" s="49"/>
      <c r="C707" s="143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</row>
    <row r="708" spans="1:23" ht="13" x14ac:dyDescent="0.15">
      <c r="A708" s="41"/>
      <c r="B708" s="49"/>
      <c r="C708" s="143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</row>
    <row r="709" spans="1:23" ht="13" x14ac:dyDescent="0.15">
      <c r="A709" s="41"/>
      <c r="B709" s="49"/>
      <c r="C709" s="143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</row>
    <row r="710" spans="1:23" ht="13" x14ac:dyDescent="0.15">
      <c r="A710" s="41"/>
      <c r="B710" s="49"/>
      <c r="C710" s="143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</row>
    <row r="711" spans="1:23" ht="13" x14ac:dyDescent="0.15">
      <c r="A711" s="41"/>
      <c r="B711" s="49"/>
      <c r="C711" s="143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</row>
    <row r="712" spans="1:23" ht="13" x14ac:dyDescent="0.15">
      <c r="A712" s="41"/>
      <c r="B712" s="49"/>
      <c r="C712" s="143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</row>
    <row r="713" spans="1:23" ht="13" x14ac:dyDescent="0.15">
      <c r="A713" s="41"/>
      <c r="B713" s="49"/>
      <c r="C713" s="143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</row>
    <row r="714" spans="1:23" ht="13" x14ac:dyDescent="0.15">
      <c r="A714" s="41"/>
      <c r="B714" s="49"/>
      <c r="C714" s="143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</row>
    <row r="715" spans="1:23" ht="13" x14ac:dyDescent="0.15">
      <c r="A715" s="41"/>
      <c r="B715" s="49"/>
      <c r="C715" s="143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</row>
    <row r="716" spans="1:23" ht="13" x14ac:dyDescent="0.15">
      <c r="A716" s="41"/>
      <c r="B716" s="49"/>
      <c r="C716" s="143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</row>
    <row r="717" spans="1:23" ht="13" x14ac:dyDescent="0.15">
      <c r="A717" s="41"/>
      <c r="B717" s="49"/>
      <c r="C717" s="143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</row>
    <row r="718" spans="1:23" ht="13" x14ac:dyDescent="0.15">
      <c r="A718" s="41"/>
      <c r="B718" s="49"/>
      <c r="C718" s="143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</row>
    <row r="719" spans="1:23" ht="13" x14ac:dyDescent="0.15">
      <c r="A719" s="41"/>
      <c r="B719" s="49"/>
      <c r="C719" s="143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</row>
    <row r="720" spans="1:23" ht="13" x14ac:dyDescent="0.15">
      <c r="A720" s="41"/>
      <c r="B720" s="49"/>
      <c r="C720" s="143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</row>
    <row r="721" spans="1:23" ht="13" x14ac:dyDescent="0.15">
      <c r="A721" s="41"/>
      <c r="B721" s="49"/>
      <c r="C721" s="143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</row>
    <row r="722" spans="1:23" ht="13" x14ac:dyDescent="0.15">
      <c r="A722" s="41"/>
      <c r="B722" s="49"/>
      <c r="C722" s="143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</row>
    <row r="723" spans="1:23" ht="13" x14ac:dyDescent="0.15">
      <c r="A723" s="41"/>
      <c r="B723" s="49"/>
      <c r="C723" s="143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</row>
    <row r="724" spans="1:23" ht="13" x14ac:dyDescent="0.15">
      <c r="A724" s="41"/>
      <c r="B724" s="49"/>
      <c r="C724" s="143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</row>
    <row r="725" spans="1:23" ht="13" x14ac:dyDescent="0.15">
      <c r="A725" s="41"/>
      <c r="B725" s="49"/>
      <c r="C725" s="143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</row>
    <row r="726" spans="1:23" ht="13" x14ac:dyDescent="0.15">
      <c r="A726" s="41"/>
      <c r="B726" s="49"/>
      <c r="C726" s="143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</row>
    <row r="727" spans="1:23" ht="13" x14ac:dyDescent="0.15">
      <c r="A727" s="41"/>
      <c r="B727" s="49"/>
      <c r="C727" s="143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</row>
    <row r="728" spans="1:23" ht="13" x14ac:dyDescent="0.15">
      <c r="A728" s="41"/>
      <c r="B728" s="49"/>
      <c r="C728" s="143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</row>
    <row r="729" spans="1:23" ht="13" x14ac:dyDescent="0.15">
      <c r="A729" s="41"/>
      <c r="B729" s="49"/>
      <c r="C729" s="143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</row>
    <row r="730" spans="1:23" ht="13" x14ac:dyDescent="0.15">
      <c r="A730" s="41"/>
      <c r="B730" s="49"/>
      <c r="C730" s="143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</row>
    <row r="731" spans="1:23" ht="13" x14ac:dyDescent="0.15">
      <c r="A731" s="41"/>
      <c r="B731" s="49"/>
      <c r="C731" s="143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</row>
    <row r="732" spans="1:23" ht="13" x14ac:dyDescent="0.15">
      <c r="A732" s="41"/>
      <c r="B732" s="49"/>
      <c r="C732" s="143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</row>
    <row r="733" spans="1:23" ht="13" x14ac:dyDescent="0.15">
      <c r="A733" s="41"/>
      <c r="B733" s="49"/>
      <c r="C733" s="143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</row>
    <row r="734" spans="1:23" ht="13" x14ac:dyDescent="0.15">
      <c r="A734" s="41"/>
      <c r="B734" s="49"/>
      <c r="C734" s="143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</row>
    <row r="735" spans="1:23" ht="13" x14ac:dyDescent="0.15">
      <c r="A735" s="41"/>
      <c r="B735" s="49"/>
      <c r="C735" s="143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</row>
    <row r="736" spans="1:23" ht="13" x14ac:dyDescent="0.15">
      <c r="A736" s="41"/>
      <c r="B736" s="49"/>
      <c r="C736" s="143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</row>
    <row r="737" spans="1:23" ht="13" x14ac:dyDescent="0.15">
      <c r="A737" s="41"/>
      <c r="B737" s="49"/>
      <c r="C737" s="143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</row>
    <row r="738" spans="1:23" ht="13" x14ac:dyDescent="0.15">
      <c r="A738" s="41"/>
      <c r="B738" s="49"/>
      <c r="C738" s="143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</row>
    <row r="739" spans="1:23" ht="13" x14ac:dyDescent="0.15">
      <c r="A739" s="41"/>
      <c r="B739" s="49"/>
      <c r="C739" s="143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</row>
    <row r="740" spans="1:23" ht="13" x14ac:dyDescent="0.15">
      <c r="A740" s="41"/>
      <c r="B740" s="49"/>
      <c r="C740" s="143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</row>
    <row r="741" spans="1:23" ht="13" x14ac:dyDescent="0.15">
      <c r="A741" s="41"/>
      <c r="B741" s="49"/>
      <c r="C741" s="143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</row>
    <row r="742" spans="1:23" ht="13" x14ac:dyDescent="0.15">
      <c r="A742" s="41"/>
      <c r="B742" s="49"/>
      <c r="C742" s="143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</row>
    <row r="743" spans="1:23" ht="13" x14ac:dyDescent="0.15">
      <c r="A743" s="41"/>
      <c r="B743" s="49"/>
      <c r="C743" s="143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</row>
    <row r="744" spans="1:23" ht="13" x14ac:dyDescent="0.15">
      <c r="A744" s="41"/>
      <c r="B744" s="49"/>
      <c r="C744" s="143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</row>
    <row r="745" spans="1:23" ht="13" x14ac:dyDescent="0.15">
      <c r="A745" s="41"/>
      <c r="B745" s="49"/>
      <c r="C745" s="143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</row>
    <row r="746" spans="1:23" ht="13" x14ac:dyDescent="0.15">
      <c r="A746" s="41"/>
      <c r="B746" s="49"/>
      <c r="C746" s="143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</row>
    <row r="747" spans="1:23" ht="13" x14ac:dyDescent="0.15">
      <c r="A747" s="41"/>
      <c r="B747" s="49"/>
      <c r="C747" s="143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</row>
    <row r="748" spans="1:23" ht="13" x14ac:dyDescent="0.15">
      <c r="A748" s="41"/>
      <c r="B748" s="49"/>
      <c r="C748" s="143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</row>
    <row r="749" spans="1:23" ht="13" x14ac:dyDescent="0.15">
      <c r="A749" s="41"/>
      <c r="B749" s="49"/>
      <c r="C749" s="143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</row>
    <row r="750" spans="1:23" ht="13" x14ac:dyDescent="0.15">
      <c r="A750" s="41"/>
      <c r="B750" s="49"/>
      <c r="C750" s="143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</row>
    <row r="751" spans="1:23" ht="13" x14ac:dyDescent="0.15">
      <c r="A751" s="41"/>
      <c r="B751" s="49"/>
      <c r="C751" s="143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</row>
    <row r="752" spans="1:23" ht="13" x14ac:dyDescent="0.15">
      <c r="A752" s="41"/>
      <c r="B752" s="49"/>
      <c r="C752" s="143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</row>
    <row r="753" spans="1:23" ht="13" x14ac:dyDescent="0.15">
      <c r="A753" s="41"/>
      <c r="B753" s="49"/>
      <c r="C753" s="143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</row>
    <row r="754" spans="1:23" ht="13" x14ac:dyDescent="0.15">
      <c r="A754" s="41"/>
      <c r="B754" s="49"/>
      <c r="C754" s="143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</row>
    <row r="755" spans="1:23" ht="13" x14ac:dyDescent="0.15">
      <c r="A755" s="41"/>
      <c r="B755" s="49"/>
      <c r="C755" s="143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</row>
    <row r="756" spans="1:23" ht="13" x14ac:dyDescent="0.15">
      <c r="A756" s="41"/>
      <c r="B756" s="49"/>
      <c r="C756" s="143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</row>
    <row r="757" spans="1:23" ht="13" x14ac:dyDescent="0.15">
      <c r="A757" s="41"/>
      <c r="B757" s="49"/>
      <c r="C757" s="143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</row>
    <row r="758" spans="1:23" ht="13" x14ac:dyDescent="0.15">
      <c r="A758" s="41"/>
      <c r="B758" s="49"/>
      <c r="C758" s="143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</row>
    <row r="759" spans="1:23" ht="13" x14ac:dyDescent="0.15">
      <c r="A759" s="41"/>
      <c r="B759" s="49"/>
      <c r="C759" s="143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</row>
    <row r="760" spans="1:23" ht="13" x14ac:dyDescent="0.15">
      <c r="A760" s="41"/>
      <c r="B760" s="49"/>
      <c r="C760" s="143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</row>
    <row r="761" spans="1:23" ht="13" x14ac:dyDescent="0.15">
      <c r="A761" s="41"/>
      <c r="B761" s="49"/>
      <c r="C761" s="143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</row>
    <row r="762" spans="1:23" ht="13" x14ac:dyDescent="0.15">
      <c r="A762" s="41"/>
      <c r="B762" s="49"/>
      <c r="C762" s="143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</row>
    <row r="763" spans="1:23" ht="13" x14ac:dyDescent="0.15">
      <c r="A763" s="41"/>
      <c r="B763" s="49"/>
      <c r="C763" s="143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</row>
    <row r="764" spans="1:23" ht="13" x14ac:dyDescent="0.15">
      <c r="A764" s="41"/>
      <c r="B764" s="49"/>
      <c r="C764" s="143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</row>
    <row r="765" spans="1:23" ht="13" x14ac:dyDescent="0.15">
      <c r="A765" s="41"/>
      <c r="B765" s="49"/>
      <c r="C765" s="143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</row>
    <row r="766" spans="1:23" ht="13" x14ac:dyDescent="0.15">
      <c r="A766" s="41"/>
      <c r="B766" s="49"/>
      <c r="C766" s="143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</row>
    <row r="767" spans="1:23" ht="13" x14ac:dyDescent="0.15">
      <c r="A767" s="41"/>
      <c r="B767" s="49"/>
      <c r="C767" s="143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</row>
    <row r="768" spans="1:23" ht="13" x14ac:dyDescent="0.15">
      <c r="A768" s="41"/>
      <c r="B768" s="49"/>
      <c r="C768" s="143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</row>
    <row r="769" spans="1:23" ht="13" x14ac:dyDescent="0.15">
      <c r="A769" s="41"/>
      <c r="B769" s="49"/>
      <c r="C769" s="143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</row>
    <row r="770" spans="1:23" ht="13" x14ac:dyDescent="0.15">
      <c r="A770" s="41"/>
      <c r="B770" s="49"/>
      <c r="C770" s="143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</row>
    <row r="771" spans="1:23" ht="13" x14ac:dyDescent="0.15">
      <c r="A771" s="41"/>
      <c r="B771" s="49"/>
      <c r="C771" s="143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</row>
    <row r="772" spans="1:23" ht="13" x14ac:dyDescent="0.15">
      <c r="A772" s="41"/>
      <c r="B772" s="49"/>
      <c r="C772" s="143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</row>
    <row r="773" spans="1:23" ht="13" x14ac:dyDescent="0.15">
      <c r="A773" s="41"/>
      <c r="B773" s="49"/>
      <c r="C773" s="143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</row>
    <row r="774" spans="1:23" ht="13" x14ac:dyDescent="0.15">
      <c r="A774" s="41"/>
      <c r="B774" s="49"/>
      <c r="C774" s="143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</row>
    <row r="775" spans="1:23" ht="13" x14ac:dyDescent="0.15">
      <c r="A775" s="41"/>
      <c r="B775" s="49"/>
      <c r="C775" s="143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</row>
    <row r="776" spans="1:23" ht="13" x14ac:dyDescent="0.15">
      <c r="A776" s="41"/>
      <c r="B776" s="49"/>
      <c r="C776" s="143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</row>
    <row r="777" spans="1:23" ht="13" x14ac:dyDescent="0.15">
      <c r="A777" s="41"/>
      <c r="B777" s="49"/>
      <c r="C777" s="143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</row>
    <row r="778" spans="1:23" ht="13" x14ac:dyDescent="0.15">
      <c r="A778" s="41"/>
      <c r="B778" s="49"/>
      <c r="C778" s="143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</row>
    <row r="779" spans="1:23" ht="13" x14ac:dyDescent="0.15">
      <c r="A779" s="41"/>
      <c r="B779" s="49"/>
      <c r="C779" s="143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</row>
    <row r="780" spans="1:23" ht="13" x14ac:dyDescent="0.15">
      <c r="A780" s="41"/>
      <c r="B780" s="49"/>
      <c r="C780" s="143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</row>
    <row r="781" spans="1:23" ht="13" x14ac:dyDescent="0.15">
      <c r="A781" s="41"/>
      <c r="B781" s="49"/>
      <c r="C781" s="143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</row>
    <row r="782" spans="1:23" ht="13" x14ac:dyDescent="0.15">
      <c r="A782" s="41"/>
      <c r="B782" s="49"/>
      <c r="C782" s="143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</row>
    <row r="783" spans="1:23" ht="13" x14ac:dyDescent="0.15">
      <c r="A783" s="41"/>
      <c r="B783" s="49"/>
      <c r="C783" s="143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</row>
    <row r="784" spans="1:23" ht="13" x14ac:dyDescent="0.15">
      <c r="A784" s="41"/>
      <c r="B784" s="49"/>
      <c r="C784" s="143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</row>
    <row r="785" spans="1:23" ht="13" x14ac:dyDescent="0.15">
      <c r="A785" s="41"/>
      <c r="B785" s="49"/>
      <c r="C785" s="143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</row>
    <row r="786" spans="1:23" ht="13" x14ac:dyDescent="0.15">
      <c r="A786" s="41"/>
      <c r="B786" s="49"/>
      <c r="C786" s="143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</row>
    <row r="787" spans="1:23" ht="13" x14ac:dyDescent="0.15">
      <c r="A787" s="41"/>
      <c r="B787" s="49"/>
      <c r="C787" s="143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</row>
    <row r="788" spans="1:23" ht="13" x14ac:dyDescent="0.15">
      <c r="A788" s="41"/>
      <c r="B788" s="49"/>
      <c r="C788" s="143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</row>
    <row r="789" spans="1:23" ht="13" x14ac:dyDescent="0.15">
      <c r="A789" s="41"/>
      <c r="B789" s="49"/>
      <c r="C789" s="143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</row>
    <row r="790" spans="1:23" ht="13" x14ac:dyDescent="0.15">
      <c r="A790" s="41"/>
      <c r="B790" s="49"/>
      <c r="C790" s="143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</row>
    <row r="791" spans="1:23" ht="13" x14ac:dyDescent="0.15">
      <c r="A791" s="41"/>
      <c r="B791" s="49"/>
      <c r="C791" s="143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</row>
    <row r="792" spans="1:23" ht="13" x14ac:dyDescent="0.15">
      <c r="A792" s="41"/>
      <c r="B792" s="49"/>
      <c r="C792" s="143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</row>
    <row r="793" spans="1:23" ht="13" x14ac:dyDescent="0.15">
      <c r="A793" s="41"/>
      <c r="B793" s="49"/>
      <c r="C793" s="143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</row>
    <row r="794" spans="1:23" ht="13" x14ac:dyDescent="0.15">
      <c r="A794" s="41"/>
      <c r="B794" s="49"/>
      <c r="C794" s="143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</row>
    <row r="795" spans="1:23" ht="13" x14ac:dyDescent="0.15">
      <c r="A795" s="41"/>
      <c r="B795" s="49"/>
      <c r="C795" s="143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</row>
    <row r="796" spans="1:23" ht="13" x14ac:dyDescent="0.15">
      <c r="A796" s="41"/>
      <c r="B796" s="49"/>
      <c r="C796" s="143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</row>
    <row r="797" spans="1:23" ht="13" x14ac:dyDescent="0.15">
      <c r="A797" s="41"/>
      <c r="B797" s="49"/>
      <c r="C797" s="143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</row>
    <row r="798" spans="1:23" ht="13" x14ac:dyDescent="0.15">
      <c r="A798" s="41"/>
      <c r="B798" s="49"/>
      <c r="C798" s="143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</row>
    <row r="799" spans="1:23" ht="13" x14ac:dyDescent="0.15">
      <c r="A799" s="41"/>
      <c r="B799" s="49"/>
      <c r="C799" s="143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</row>
    <row r="800" spans="1:23" ht="13" x14ac:dyDescent="0.15">
      <c r="A800" s="41"/>
      <c r="B800" s="49"/>
      <c r="C800" s="143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</row>
    <row r="801" spans="1:23" ht="13" x14ac:dyDescent="0.15">
      <c r="A801" s="41"/>
      <c r="B801" s="49"/>
      <c r="C801" s="143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</row>
    <row r="802" spans="1:23" ht="13" x14ac:dyDescent="0.15">
      <c r="A802" s="41"/>
      <c r="B802" s="49"/>
      <c r="C802" s="143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</row>
    <row r="803" spans="1:23" ht="13" x14ac:dyDescent="0.15">
      <c r="A803" s="41"/>
      <c r="B803" s="49"/>
      <c r="C803" s="143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</row>
    <row r="804" spans="1:23" ht="13" x14ac:dyDescent="0.15">
      <c r="A804" s="41"/>
      <c r="B804" s="49"/>
      <c r="C804" s="143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</row>
    <row r="805" spans="1:23" ht="13" x14ac:dyDescent="0.15">
      <c r="A805" s="41"/>
      <c r="B805" s="49"/>
      <c r="C805" s="143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</row>
    <row r="806" spans="1:23" ht="13" x14ac:dyDescent="0.15">
      <c r="A806" s="41"/>
      <c r="B806" s="49"/>
      <c r="C806" s="143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</row>
    <row r="807" spans="1:23" ht="13" x14ac:dyDescent="0.15">
      <c r="A807" s="41"/>
      <c r="B807" s="49"/>
      <c r="C807" s="143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</row>
    <row r="808" spans="1:23" ht="13" x14ac:dyDescent="0.15">
      <c r="A808" s="41"/>
      <c r="B808" s="49"/>
      <c r="C808" s="143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</row>
    <row r="809" spans="1:23" ht="13" x14ac:dyDescent="0.15">
      <c r="A809" s="41"/>
      <c r="B809" s="49"/>
      <c r="C809" s="143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</row>
    <row r="810" spans="1:23" ht="13" x14ac:dyDescent="0.15">
      <c r="A810" s="41"/>
      <c r="B810" s="49"/>
      <c r="C810" s="143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</row>
    <row r="811" spans="1:23" ht="13" x14ac:dyDescent="0.15">
      <c r="A811" s="41"/>
      <c r="B811" s="49"/>
      <c r="C811" s="143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</row>
    <row r="812" spans="1:23" ht="13" x14ac:dyDescent="0.15">
      <c r="A812" s="41"/>
      <c r="B812" s="49"/>
      <c r="C812" s="143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</row>
    <row r="813" spans="1:23" ht="13" x14ac:dyDescent="0.15">
      <c r="A813" s="41"/>
      <c r="B813" s="49"/>
      <c r="C813" s="143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</row>
    <row r="814" spans="1:23" ht="13" x14ac:dyDescent="0.15">
      <c r="A814" s="41"/>
      <c r="B814" s="49"/>
      <c r="C814" s="143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</row>
    <row r="815" spans="1:23" ht="13" x14ac:dyDescent="0.15">
      <c r="A815" s="41"/>
      <c r="B815" s="49"/>
      <c r="C815" s="143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</row>
    <row r="816" spans="1:23" ht="13" x14ac:dyDescent="0.15">
      <c r="A816" s="41"/>
      <c r="B816" s="49"/>
      <c r="C816" s="143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</row>
    <row r="817" spans="1:23" ht="13" x14ac:dyDescent="0.15">
      <c r="A817" s="41"/>
      <c r="B817" s="49"/>
      <c r="C817" s="143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</row>
    <row r="818" spans="1:23" ht="13" x14ac:dyDescent="0.15">
      <c r="A818" s="41"/>
      <c r="B818" s="49"/>
      <c r="C818" s="143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</row>
    <row r="819" spans="1:23" ht="13" x14ac:dyDescent="0.15">
      <c r="A819" s="41"/>
      <c r="B819" s="49"/>
      <c r="C819" s="143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</row>
    <row r="820" spans="1:23" ht="13" x14ac:dyDescent="0.15">
      <c r="A820" s="41"/>
      <c r="B820" s="49"/>
      <c r="C820" s="143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</row>
    <row r="821" spans="1:23" ht="13" x14ac:dyDescent="0.15">
      <c r="A821" s="41"/>
      <c r="B821" s="49"/>
      <c r="C821" s="143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</row>
    <row r="822" spans="1:23" ht="13" x14ac:dyDescent="0.15">
      <c r="A822" s="41"/>
      <c r="B822" s="49"/>
      <c r="C822" s="143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</row>
    <row r="823" spans="1:23" ht="13" x14ac:dyDescent="0.15">
      <c r="A823" s="41"/>
      <c r="B823" s="49"/>
      <c r="C823" s="143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</row>
    <row r="824" spans="1:23" ht="13" x14ac:dyDescent="0.15">
      <c r="A824" s="41"/>
      <c r="B824" s="49"/>
      <c r="C824" s="143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</row>
    <row r="825" spans="1:23" ht="13" x14ac:dyDescent="0.15">
      <c r="A825" s="41"/>
      <c r="B825" s="49"/>
      <c r="C825" s="143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</row>
    <row r="826" spans="1:23" ht="13" x14ac:dyDescent="0.15">
      <c r="A826" s="41"/>
      <c r="B826" s="49"/>
      <c r="C826" s="143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</row>
    <row r="827" spans="1:23" ht="13" x14ac:dyDescent="0.15">
      <c r="A827" s="41"/>
      <c r="B827" s="49"/>
      <c r="C827" s="143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</row>
    <row r="828" spans="1:23" ht="13" x14ac:dyDescent="0.15">
      <c r="A828" s="41"/>
      <c r="B828" s="49"/>
      <c r="C828" s="143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</row>
    <row r="829" spans="1:23" ht="13" x14ac:dyDescent="0.15">
      <c r="A829" s="41"/>
      <c r="B829" s="49"/>
      <c r="C829" s="143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</row>
    <row r="830" spans="1:23" ht="13" x14ac:dyDescent="0.15">
      <c r="A830" s="41"/>
      <c r="B830" s="49"/>
      <c r="C830" s="143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</row>
    <row r="831" spans="1:23" ht="13" x14ac:dyDescent="0.15">
      <c r="A831" s="41"/>
      <c r="B831" s="49"/>
      <c r="C831" s="143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</row>
    <row r="832" spans="1:23" ht="13" x14ac:dyDescent="0.15">
      <c r="A832" s="41"/>
      <c r="B832" s="49"/>
      <c r="C832" s="143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</row>
    <row r="833" spans="1:23" ht="13" x14ac:dyDescent="0.15">
      <c r="A833" s="41"/>
      <c r="B833" s="49"/>
      <c r="C833" s="143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</row>
    <row r="834" spans="1:23" ht="13" x14ac:dyDescent="0.15">
      <c r="A834" s="41"/>
      <c r="B834" s="49"/>
      <c r="C834" s="143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</row>
    <row r="835" spans="1:23" ht="13" x14ac:dyDescent="0.15">
      <c r="A835" s="41"/>
      <c r="B835" s="49"/>
      <c r="C835" s="143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</row>
    <row r="836" spans="1:23" ht="13" x14ac:dyDescent="0.15">
      <c r="A836" s="41"/>
      <c r="B836" s="49"/>
      <c r="C836" s="143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</row>
    <row r="837" spans="1:23" ht="13" x14ac:dyDescent="0.15">
      <c r="A837" s="41"/>
      <c r="B837" s="49"/>
      <c r="C837" s="143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</row>
    <row r="838" spans="1:23" ht="13" x14ac:dyDescent="0.15">
      <c r="A838" s="41"/>
      <c r="B838" s="49"/>
      <c r="C838" s="143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</row>
    <row r="839" spans="1:23" ht="13" x14ac:dyDescent="0.15">
      <c r="A839" s="41"/>
      <c r="B839" s="49"/>
      <c r="C839" s="143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</row>
    <row r="840" spans="1:23" ht="13" x14ac:dyDescent="0.15">
      <c r="A840" s="41"/>
      <c r="B840" s="49"/>
      <c r="C840" s="143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</row>
    <row r="841" spans="1:23" ht="13" x14ac:dyDescent="0.15">
      <c r="A841" s="41"/>
      <c r="B841" s="49"/>
      <c r="C841" s="143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</row>
    <row r="842" spans="1:23" ht="13" x14ac:dyDescent="0.15">
      <c r="A842" s="41"/>
      <c r="B842" s="49"/>
      <c r="C842" s="143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</row>
    <row r="843" spans="1:23" ht="13" x14ac:dyDescent="0.15">
      <c r="A843" s="41"/>
      <c r="B843" s="49"/>
      <c r="C843" s="143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</row>
    <row r="844" spans="1:23" ht="13" x14ac:dyDescent="0.15">
      <c r="A844" s="41"/>
      <c r="B844" s="49"/>
      <c r="C844" s="143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</row>
    <row r="845" spans="1:23" ht="13" x14ac:dyDescent="0.15">
      <c r="A845" s="41"/>
      <c r="B845" s="49"/>
      <c r="C845" s="143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</row>
    <row r="846" spans="1:23" ht="13" x14ac:dyDescent="0.15">
      <c r="A846" s="41"/>
      <c r="B846" s="49"/>
      <c r="C846" s="143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</row>
    <row r="847" spans="1:23" ht="13" x14ac:dyDescent="0.15">
      <c r="A847" s="41"/>
      <c r="B847" s="49"/>
      <c r="C847" s="143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</row>
    <row r="848" spans="1:23" ht="13" x14ac:dyDescent="0.15">
      <c r="A848" s="41"/>
      <c r="B848" s="49"/>
      <c r="C848" s="143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</row>
    <row r="849" spans="1:23" ht="13" x14ac:dyDescent="0.15">
      <c r="A849" s="41"/>
      <c r="B849" s="49"/>
      <c r="C849" s="143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</row>
    <row r="850" spans="1:23" ht="13" x14ac:dyDescent="0.15">
      <c r="A850" s="41"/>
      <c r="B850" s="49"/>
      <c r="C850" s="143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</row>
    <row r="851" spans="1:23" ht="13" x14ac:dyDescent="0.15">
      <c r="A851" s="41"/>
      <c r="B851" s="49"/>
      <c r="C851" s="143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</row>
    <row r="852" spans="1:23" ht="13" x14ac:dyDescent="0.15">
      <c r="A852" s="41"/>
      <c r="B852" s="49"/>
      <c r="C852" s="143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</row>
    <row r="853" spans="1:23" ht="13" x14ac:dyDescent="0.15">
      <c r="A853" s="41"/>
      <c r="B853" s="49"/>
      <c r="C853" s="143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</row>
    <row r="854" spans="1:23" ht="13" x14ac:dyDescent="0.15">
      <c r="A854" s="41"/>
      <c r="B854" s="49"/>
      <c r="C854" s="143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</row>
    <row r="855" spans="1:23" ht="13" x14ac:dyDescent="0.15">
      <c r="A855" s="41"/>
      <c r="B855" s="49"/>
      <c r="C855" s="143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</row>
    <row r="856" spans="1:23" ht="13" x14ac:dyDescent="0.15">
      <c r="A856" s="41"/>
      <c r="B856" s="49"/>
      <c r="C856" s="143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</row>
    <row r="857" spans="1:23" ht="13" x14ac:dyDescent="0.15">
      <c r="A857" s="41"/>
      <c r="B857" s="49"/>
      <c r="C857" s="143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</row>
    <row r="858" spans="1:23" ht="13" x14ac:dyDescent="0.15">
      <c r="A858" s="41"/>
      <c r="B858" s="49"/>
      <c r="C858" s="143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</row>
    <row r="859" spans="1:23" ht="13" x14ac:dyDescent="0.15">
      <c r="A859" s="41"/>
      <c r="B859" s="49"/>
      <c r="C859" s="143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</row>
    <row r="860" spans="1:23" ht="13" x14ac:dyDescent="0.15">
      <c r="A860" s="41"/>
      <c r="B860" s="49"/>
      <c r="C860" s="143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</row>
    <row r="861" spans="1:23" ht="13" x14ac:dyDescent="0.15">
      <c r="A861" s="41"/>
      <c r="B861" s="49"/>
      <c r="C861" s="143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</row>
    <row r="862" spans="1:23" ht="13" x14ac:dyDescent="0.15">
      <c r="A862" s="41"/>
      <c r="B862" s="49"/>
      <c r="C862" s="143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</row>
    <row r="863" spans="1:23" ht="13" x14ac:dyDescent="0.15">
      <c r="A863" s="41"/>
      <c r="B863" s="49"/>
      <c r="C863" s="143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</row>
    <row r="864" spans="1:23" ht="13" x14ac:dyDescent="0.15">
      <c r="A864" s="41"/>
      <c r="B864" s="49"/>
      <c r="C864" s="143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</row>
    <row r="865" spans="1:23" ht="13" x14ac:dyDescent="0.15">
      <c r="A865" s="41"/>
      <c r="B865" s="49"/>
      <c r="C865" s="143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</row>
    <row r="866" spans="1:23" ht="13" x14ac:dyDescent="0.15">
      <c r="A866" s="41"/>
      <c r="B866" s="49"/>
      <c r="C866" s="143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</row>
    <row r="867" spans="1:23" ht="13" x14ac:dyDescent="0.15">
      <c r="A867" s="41"/>
      <c r="B867" s="49"/>
      <c r="C867" s="143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</row>
    <row r="868" spans="1:23" ht="13" x14ac:dyDescent="0.15">
      <c r="A868" s="41"/>
      <c r="B868" s="49"/>
      <c r="C868" s="143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</row>
    <row r="869" spans="1:23" ht="13" x14ac:dyDescent="0.15">
      <c r="A869" s="41"/>
      <c r="B869" s="49"/>
      <c r="C869" s="143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</row>
    <row r="870" spans="1:23" ht="13" x14ac:dyDescent="0.15">
      <c r="A870" s="41"/>
      <c r="B870" s="49"/>
      <c r="C870" s="143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</row>
    <row r="871" spans="1:23" ht="13" x14ac:dyDescent="0.15">
      <c r="A871" s="41"/>
      <c r="B871" s="49"/>
      <c r="C871" s="143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</row>
    <row r="872" spans="1:23" ht="13" x14ac:dyDescent="0.15">
      <c r="A872" s="41"/>
      <c r="B872" s="49"/>
      <c r="C872" s="143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</row>
    <row r="873" spans="1:23" ht="13" x14ac:dyDescent="0.15">
      <c r="A873" s="41"/>
      <c r="B873" s="49"/>
      <c r="C873" s="143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</row>
    <row r="874" spans="1:23" ht="13" x14ac:dyDescent="0.15">
      <c r="A874" s="41"/>
      <c r="B874" s="49"/>
      <c r="C874" s="143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</row>
    <row r="875" spans="1:23" ht="13" x14ac:dyDescent="0.15">
      <c r="A875" s="41"/>
      <c r="B875" s="49"/>
      <c r="C875" s="143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</row>
    <row r="876" spans="1:23" ht="13" x14ac:dyDescent="0.15">
      <c r="A876" s="41"/>
      <c r="B876" s="49"/>
      <c r="C876" s="143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</row>
    <row r="877" spans="1:23" ht="13" x14ac:dyDescent="0.15">
      <c r="A877" s="41"/>
      <c r="B877" s="49"/>
      <c r="C877" s="143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</row>
    <row r="878" spans="1:23" ht="13" x14ac:dyDescent="0.15">
      <c r="A878" s="41"/>
      <c r="B878" s="49"/>
      <c r="C878" s="143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</row>
    <row r="879" spans="1:23" ht="13" x14ac:dyDescent="0.15">
      <c r="A879" s="41"/>
      <c r="B879" s="49"/>
      <c r="C879" s="143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</row>
    <row r="880" spans="1:23" ht="13" x14ac:dyDescent="0.15">
      <c r="A880" s="41"/>
      <c r="B880" s="49"/>
      <c r="C880" s="143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</row>
    <row r="881" spans="1:23" ht="13" x14ac:dyDescent="0.15">
      <c r="A881" s="41"/>
      <c r="B881" s="49"/>
      <c r="C881" s="143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</row>
    <row r="882" spans="1:23" ht="13" x14ac:dyDescent="0.15">
      <c r="A882" s="41"/>
      <c r="B882" s="49"/>
      <c r="C882" s="143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</row>
    <row r="883" spans="1:23" ht="13" x14ac:dyDescent="0.15">
      <c r="A883" s="41"/>
      <c r="B883" s="49"/>
      <c r="C883" s="143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</row>
    <row r="884" spans="1:23" ht="13" x14ac:dyDescent="0.15">
      <c r="A884" s="41"/>
      <c r="B884" s="49"/>
      <c r="C884" s="143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</row>
    <row r="885" spans="1:23" ht="13" x14ac:dyDescent="0.15">
      <c r="A885" s="41"/>
      <c r="B885" s="49"/>
      <c r="C885" s="143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</row>
    <row r="886" spans="1:23" ht="13" x14ac:dyDescent="0.15">
      <c r="A886" s="41"/>
      <c r="B886" s="49"/>
      <c r="C886" s="143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</row>
    <row r="887" spans="1:23" ht="13" x14ac:dyDescent="0.15">
      <c r="A887" s="41"/>
      <c r="B887" s="49"/>
      <c r="C887" s="143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</row>
    <row r="888" spans="1:23" ht="13" x14ac:dyDescent="0.15">
      <c r="A888" s="41"/>
      <c r="B888" s="49"/>
      <c r="C888" s="143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</row>
    <row r="889" spans="1:23" ht="13" x14ac:dyDescent="0.15">
      <c r="A889" s="41"/>
      <c r="B889" s="49"/>
      <c r="C889" s="143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</row>
    <row r="890" spans="1:23" ht="13" x14ac:dyDescent="0.15">
      <c r="A890" s="41"/>
      <c r="B890" s="49"/>
      <c r="C890" s="143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</row>
    <row r="891" spans="1:23" ht="13" x14ac:dyDescent="0.15">
      <c r="A891" s="41"/>
      <c r="B891" s="49"/>
      <c r="C891" s="143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</row>
    <row r="892" spans="1:23" ht="13" x14ac:dyDescent="0.15">
      <c r="A892" s="41"/>
      <c r="B892" s="49"/>
      <c r="C892" s="143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</row>
    <row r="893" spans="1:23" ht="13" x14ac:dyDescent="0.15">
      <c r="A893" s="41"/>
      <c r="B893" s="49"/>
      <c r="C893" s="143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</row>
    <row r="894" spans="1:23" ht="13" x14ac:dyDescent="0.15">
      <c r="A894" s="41"/>
      <c r="B894" s="49"/>
      <c r="C894" s="143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</row>
    <row r="895" spans="1:23" ht="13" x14ac:dyDescent="0.15">
      <c r="A895" s="41"/>
      <c r="B895" s="49"/>
      <c r="C895" s="143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</row>
    <row r="896" spans="1:23" ht="13" x14ac:dyDescent="0.15">
      <c r="A896" s="41"/>
      <c r="B896" s="49"/>
      <c r="C896" s="143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</row>
    <row r="897" spans="1:23" ht="13" x14ac:dyDescent="0.15">
      <c r="A897" s="41"/>
      <c r="B897" s="49"/>
      <c r="C897" s="143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</row>
    <row r="898" spans="1:23" ht="13" x14ac:dyDescent="0.15">
      <c r="A898" s="41"/>
      <c r="B898" s="49"/>
      <c r="C898" s="143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</row>
    <row r="899" spans="1:23" ht="13" x14ac:dyDescent="0.15">
      <c r="A899" s="41"/>
      <c r="B899" s="49"/>
      <c r="C899" s="143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</row>
    <row r="900" spans="1:23" ht="13" x14ac:dyDescent="0.15">
      <c r="A900" s="41"/>
      <c r="B900" s="49"/>
      <c r="C900" s="143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</row>
    <row r="901" spans="1:23" ht="13" x14ac:dyDescent="0.15">
      <c r="A901" s="41"/>
      <c r="B901" s="49"/>
      <c r="C901" s="143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</row>
    <row r="902" spans="1:23" ht="13" x14ac:dyDescent="0.15">
      <c r="A902" s="41"/>
      <c r="B902" s="49"/>
      <c r="C902" s="143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</row>
    <row r="903" spans="1:23" ht="13" x14ac:dyDescent="0.15">
      <c r="A903" s="41"/>
      <c r="B903" s="49"/>
      <c r="C903" s="143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</row>
    <row r="904" spans="1:23" ht="13" x14ac:dyDescent="0.15">
      <c r="A904" s="41"/>
      <c r="B904" s="49"/>
      <c r="C904" s="143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</row>
    <row r="905" spans="1:23" ht="13" x14ac:dyDescent="0.15">
      <c r="A905" s="41"/>
      <c r="B905" s="49"/>
      <c r="C905" s="143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</row>
    <row r="906" spans="1:23" ht="13" x14ac:dyDescent="0.15">
      <c r="A906" s="41"/>
      <c r="B906" s="49"/>
      <c r="C906" s="143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</row>
    <row r="907" spans="1:23" ht="13" x14ac:dyDescent="0.15">
      <c r="A907" s="41"/>
      <c r="B907" s="49"/>
      <c r="C907" s="143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</row>
    <row r="908" spans="1:23" ht="13" x14ac:dyDescent="0.15">
      <c r="A908" s="41"/>
      <c r="B908" s="49"/>
      <c r="C908" s="143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</row>
    <row r="909" spans="1:23" ht="13" x14ac:dyDescent="0.15">
      <c r="A909" s="41"/>
      <c r="B909" s="49"/>
      <c r="C909" s="143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</row>
    <row r="910" spans="1:23" ht="13" x14ac:dyDescent="0.15">
      <c r="A910" s="41"/>
      <c r="B910" s="49"/>
      <c r="C910" s="143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</row>
    <row r="911" spans="1:23" ht="13" x14ac:dyDescent="0.15">
      <c r="A911" s="41"/>
      <c r="B911" s="49"/>
      <c r="C911" s="143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</row>
    <row r="912" spans="1:23" ht="13" x14ac:dyDescent="0.15">
      <c r="A912" s="41"/>
      <c r="B912" s="49"/>
      <c r="C912" s="143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</row>
    <row r="913" spans="1:23" ht="13" x14ac:dyDescent="0.15">
      <c r="A913" s="41"/>
      <c r="B913" s="49"/>
      <c r="C913" s="143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</row>
    <row r="914" spans="1:23" ht="13" x14ac:dyDescent="0.15">
      <c r="A914" s="41"/>
      <c r="B914" s="49"/>
      <c r="C914" s="143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</row>
    <row r="915" spans="1:23" ht="13" x14ac:dyDescent="0.15">
      <c r="A915" s="41"/>
      <c r="B915" s="49"/>
      <c r="C915" s="143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</row>
    <row r="916" spans="1:23" ht="13" x14ac:dyDescent="0.15">
      <c r="A916" s="41"/>
      <c r="B916" s="49"/>
      <c r="C916" s="143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</row>
    <row r="917" spans="1:23" ht="13" x14ac:dyDescent="0.15">
      <c r="A917" s="41"/>
      <c r="B917" s="49"/>
      <c r="C917" s="143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</row>
    <row r="918" spans="1:23" ht="13" x14ac:dyDescent="0.15">
      <c r="A918" s="41"/>
      <c r="B918" s="49"/>
      <c r="C918" s="143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</row>
    <row r="919" spans="1:23" ht="13" x14ac:dyDescent="0.15">
      <c r="A919" s="41"/>
      <c r="B919" s="49"/>
      <c r="C919" s="143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</row>
    <row r="920" spans="1:23" ht="13" x14ac:dyDescent="0.15">
      <c r="A920" s="41"/>
      <c r="B920" s="49"/>
      <c r="C920" s="143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</row>
    <row r="921" spans="1:23" ht="13" x14ac:dyDescent="0.15">
      <c r="A921" s="41"/>
      <c r="B921" s="49"/>
      <c r="C921" s="143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</row>
    <row r="922" spans="1:23" ht="13" x14ac:dyDescent="0.15">
      <c r="A922" s="41"/>
      <c r="B922" s="49"/>
      <c r="C922" s="143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</row>
    <row r="923" spans="1:23" ht="13" x14ac:dyDescent="0.15">
      <c r="A923" s="41"/>
      <c r="B923" s="49"/>
      <c r="C923" s="143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</row>
    <row r="924" spans="1:23" ht="13" x14ac:dyDescent="0.15">
      <c r="A924" s="41"/>
      <c r="B924" s="49"/>
      <c r="C924" s="143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</row>
    <row r="925" spans="1:23" ht="13" x14ac:dyDescent="0.15">
      <c r="A925" s="41"/>
      <c r="B925" s="49"/>
      <c r="C925" s="143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</row>
    <row r="926" spans="1:23" ht="13" x14ac:dyDescent="0.15">
      <c r="A926" s="41"/>
      <c r="B926" s="49"/>
      <c r="C926" s="143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</row>
    <row r="927" spans="1:23" ht="13" x14ac:dyDescent="0.15">
      <c r="A927" s="41"/>
      <c r="B927" s="49"/>
      <c r="C927" s="143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</row>
    <row r="928" spans="1:23" ht="13" x14ac:dyDescent="0.15">
      <c r="A928" s="41"/>
      <c r="B928" s="49"/>
      <c r="C928" s="143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</row>
    <row r="929" spans="1:23" ht="13" x14ac:dyDescent="0.15">
      <c r="A929" s="41"/>
      <c r="B929" s="49"/>
      <c r="C929" s="143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</row>
    <row r="930" spans="1:23" ht="13" x14ac:dyDescent="0.15">
      <c r="A930" s="41"/>
      <c r="B930" s="49"/>
      <c r="C930" s="143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</row>
    <row r="931" spans="1:23" ht="13" x14ac:dyDescent="0.15">
      <c r="A931" s="41"/>
      <c r="B931" s="49"/>
      <c r="C931" s="143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</row>
    <row r="932" spans="1:23" ht="13" x14ac:dyDescent="0.15">
      <c r="A932" s="41"/>
      <c r="B932" s="49"/>
      <c r="C932" s="143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</row>
    <row r="933" spans="1:23" ht="13" x14ac:dyDescent="0.15">
      <c r="A933" s="41"/>
      <c r="B933" s="49"/>
      <c r="C933" s="143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</row>
    <row r="934" spans="1:23" ht="13" x14ac:dyDescent="0.15">
      <c r="A934" s="41"/>
      <c r="B934" s="49"/>
      <c r="C934" s="143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</row>
    <row r="935" spans="1:23" ht="13" x14ac:dyDescent="0.15">
      <c r="A935" s="41"/>
      <c r="B935" s="49"/>
      <c r="C935" s="143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</row>
    <row r="936" spans="1:23" ht="13" x14ac:dyDescent="0.15">
      <c r="A936" s="41"/>
      <c r="B936" s="49"/>
      <c r="C936" s="143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</row>
    <row r="937" spans="1:23" ht="13" x14ac:dyDescent="0.15">
      <c r="A937" s="41"/>
      <c r="B937" s="49"/>
      <c r="C937" s="143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</row>
    <row r="938" spans="1:23" ht="13" x14ac:dyDescent="0.15">
      <c r="A938" s="41"/>
      <c r="B938" s="49"/>
      <c r="C938" s="143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</row>
    <row r="939" spans="1:23" ht="13" x14ac:dyDescent="0.15">
      <c r="A939" s="41"/>
      <c r="B939" s="49"/>
      <c r="C939" s="143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</row>
    <row r="940" spans="1:23" ht="13" x14ac:dyDescent="0.15">
      <c r="A940" s="41"/>
      <c r="B940" s="49"/>
      <c r="C940" s="143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</row>
    <row r="941" spans="1:23" ht="13" x14ac:dyDescent="0.15">
      <c r="A941" s="41"/>
      <c r="B941" s="49"/>
      <c r="C941" s="143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</row>
    <row r="942" spans="1:23" ht="13" x14ac:dyDescent="0.15">
      <c r="A942" s="41"/>
      <c r="B942" s="49"/>
      <c r="C942" s="143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</row>
    <row r="943" spans="1:23" ht="13" x14ac:dyDescent="0.15">
      <c r="A943" s="41"/>
      <c r="B943" s="49"/>
      <c r="C943" s="143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</row>
    <row r="944" spans="1:23" ht="13" x14ac:dyDescent="0.15">
      <c r="A944" s="41"/>
      <c r="B944" s="49"/>
      <c r="C944" s="143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</row>
    <row r="945" spans="1:23" ht="13" x14ac:dyDescent="0.15">
      <c r="A945" s="41"/>
      <c r="B945" s="49"/>
      <c r="C945" s="143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</row>
    <row r="946" spans="1:23" ht="13" x14ac:dyDescent="0.15">
      <c r="A946" s="41"/>
      <c r="B946" s="49"/>
      <c r="C946" s="143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</row>
    <row r="947" spans="1:23" ht="13" x14ac:dyDescent="0.15">
      <c r="A947" s="41"/>
      <c r="B947" s="49"/>
      <c r="C947" s="143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</row>
    <row r="948" spans="1:23" ht="13" x14ac:dyDescent="0.15">
      <c r="A948" s="41"/>
      <c r="B948" s="49"/>
      <c r="C948" s="143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</row>
    <row r="949" spans="1:23" ht="13" x14ac:dyDescent="0.15">
      <c r="A949" s="41"/>
      <c r="B949" s="49"/>
      <c r="C949" s="143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</row>
    <row r="950" spans="1:23" ht="13" x14ac:dyDescent="0.15">
      <c r="A950" s="41"/>
      <c r="B950" s="49"/>
      <c r="C950" s="143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</row>
    <row r="951" spans="1:23" ht="13" x14ac:dyDescent="0.15">
      <c r="A951" s="41"/>
      <c r="B951" s="49"/>
      <c r="C951" s="143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</row>
    <row r="952" spans="1:23" ht="13" x14ac:dyDescent="0.15">
      <c r="A952" s="41"/>
      <c r="B952" s="49"/>
      <c r="C952" s="143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</row>
    <row r="953" spans="1:23" ht="13" x14ac:dyDescent="0.15">
      <c r="A953" s="41"/>
      <c r="B953" s="49"/>
      <c r="C953" s="143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</row>
    <row r="954" spans="1:23" ht="13" x14ac:dyDescent="0.15">
      <c r="A954" s="41"/>
      <c r="B954" s="49"/>
      <c r="C954" s="143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</row>
    <row r="955" spans="1:23" ht="13" x14ac:dyDescent="0.15">
      <c r="A955" s="41"/>
      <c r="B955" s="49"/>
      <c r="C955" s="143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</row>
    <row r="956" spans="1:23" ht="13" x14ac:dyDescent="0.15">
      <c r="A956" s="41"/>
      <c r="B956" s="49"/>
      <c r="C956" s="143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</row>
    <row r="957" spans="1:23" ht="13" x14ac:dyDescent="0.15">
      <c r="A957" s="41"/>
      <c r="B957" s="49"/>
      <c r="C957" s="143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</row>
    <row r="958" spans="1:23" ht="13" x14ac:dyDescent="0.15">
      <c r="A958" s="41"/>
      <c r="B958" s="49"/>
      <c r="C958" s="143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</row>
    <row r="959" spans="1:23" ht="13" x14ac:dyDescent="0.15">
      <c r="A959" s="41"/>
      <c r="B959" s="49"/>
      <c r="C959" s="143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</row>
    <row r="960" spans="1:23" ht="13" x14ac:dyDescent="0.15">
      <c r="A960" s="41"/>
      <c r="B960" s="49"/>
      <c r="C960" s="143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</row>
    <row r="961" spans="1:23" ht="13" x14ac:dyDescent="0.15">
      <c r="A961" s="41"/>
      <c r="B961" s="49"/>
      <c r="C961" s="143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</row>
    <row r="962" spans="1:23" ht="13" x14ac:dyDescent="0.15">
      <c r="A962" s="41"/>
      <c r="B962" s="49"/>
      <c r="C962" s="143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</row>
    <row r="963" spans="1:23" ht="13" x14ac:dyDescent="0.15">
      <c r="A963" s="41"/>
      <c r="B963" s="49"/>
      <c r="C963" s="143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</row>
    <row r="964" spans="1:23" ht="13" x14ac:dyDescent="0.15">
      <c r="A964" s="41"/>
      <c r="B964" s="49"/>
      <c r="C964" s="143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</row>
    <row r="965" spans="1:23" ht="13" x14ac:dyDescent="0.15">
      <c r="A965" s="41"/>
      <c r="B965" s="49"/>
      <c r="C965" s="143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</row>
    <row r="966" spans="1:23" ht="13" x14ac:dyDescent="0.15">
      <c r="A966" s="41"/>
      <c r="B966" s="49"/>
      <c r="C966" s="143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</row>
    <row r="967" spans="1:23" ht="13" x14ac:dyDescent="0.15">
      <c r="A967" s="41"/>
      <c r="B967" s="49"/>
      <c r="C967" s="143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</row>
    <row r="968" spans="1:23" ht="13" x14ac:dyDescent="0.15">
      <c r="A968" s="41"/>
      <c r="B968" s="49"/>
      <c r="C968" s="143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</row>
    <row r="969" spans="1:23" ht="13" x14ac:dyDescent="0.15">
      <c r="A969" s="41"/>
      <c r="B969" s="49"/>
      <c r="C969" s="143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</row>
    <row r="970" spans="1:23" ht="13" x14ac:dyDescent="0.15">
      <c r="A970" s="41"/>
      <c r="B970" s="49"/>
      <c r="C970" s="143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</row>
    <row r="971" spans="1:23" ht="13" x14ac:dyDescent="0.15">
      <c r="A971" s="41"/>
      <c r="B971" s="49"/>
      <c r="C971" s="143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</row>
    <row r="972" spans="1:23" ht="13" x14ac:dyDescent="0.15">
      <c r="A972" s="41"/>
      <c r="B972" s="49"/>
      <c r="C972" s="143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</row>
    <row r="973" spans="1:23" ht="13" x14ac:dyDescent="0.15">
      <c r="A973" s="41"/>
      <c r="B973" s="49"/>
      <c r="C973" s="143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</row>
    <row r="974" spans="1:23" ht="13" x14ac:dyDescent="0.15">
      <c r="A974" s="41"/>
      <c r="B974" s="49"/>
      <c r="C974" s="143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</row>
    <row r="975" spans="1:23" ht="13" x14ac:dyDescent="0.15">
      <c r="A975" s="41"/>
      <c r="B975" s="49"/>
      <c r="C975" s="143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</row>
    <row r="976" spans="1:23" ht="13" x14ac:dyDescent="0.15">
      <c r="A976" s="41"/>
      <c r="B976" s="49"/>
      <c r="C976" s="143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</row>
    <row r="977" spans="1:23" ht="13" x14ac:dyDescent="0.15">
      <c r="A977" s="41"/>
      <c r="B977" s="49"/>
      <c r="C977" s="143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</row>
    <row r="978" spans="1:23" ht="13" x14ac:dyDescent="0.15">
      <c r="A978" s="41"/>
      <c r="B978" s="49"/>
      <c r="C978" s="143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</row>
    <row r="979" spans="1:23" ht="13" x14ac:dyDescent="0.15">
      <c r="A979" s="41"/>
      <c r="B979" s="49"/>
      <c r="C979" s="143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</row>
    <row r="980" spans="1:23" ht="13" x14ac:dyDescent="0.15">
      <c r="A980" s="41"/>
      <c r="B980" s="49"/>
      <c r="C980" s="143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</row>
    <row r="981" spans="1:23" ht="13" x14ac:dyDescent="0.15">
      <c r="A981" s="41"/>
      <c r="B981" s="49"/>
      <c r="C981" s="143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</row>
    <row r="982" spans="1:23" ht="13" x14ac:dyDescent="0.15">
      <c r="A982" s="41"/>
      <c r="B982" s="49"/>
      <c r="C982" s="143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231"/>
  <sheetViews>
    <sheetView topLeftCell="A31" workbookViewId="0"/>
  </sheetViews>
  <sheetFormatPr baseColWidth="10" defaultColWidth="12.6640625" defaultRowHeight="15.75" customHeight="1" x14ac:dyDescent="0.15"/>
  <cols>
    <col min="8" max="8" width="15.1640625" customWidth="1"/>
  </cols>
  <sheetData>
    <row r="1" spans="1:10" ht="15" x14ac:dyDescent="0.2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14</v>
      </c>
      <c r="H1" s="1" t="s">
        <v>7</v>
      </c>
      <c r="I1" s="1" t="s">
        <v>8</v>
      </c>
      <c r="J1" s="1" t="s">
        <v>9</v>
      </c>
    </row>
    <row r="2" spans="1:10" ht="15.75" customHeight="1" x14ac:dyDescent="0.15">
      <c r="A2" s="3">
        <v>44713</v>
      </c>
      <c r="B2" s="13"/>
      <c r="C2" s="4" t="s">
        <v>28</v>
      </c>
      <c r="D2" s="4"/>
      <c r="E2" s="4">
        <v>0</v>
      </c>
      <c r="F2" s="4">
        <v>0</v>
      </c>
      <c r="G2" s="4">
        <v>0</v>
      </c>
      <c r="H2" s="4">
        <v>0</v>
      </c>
      <c r="I2" s="4">
        <v>0</v>
      </c>
    </row>
    <row r="3" spans="1:10" ht="15.75" customHeight="1" x14ac:dyDescent="0.15">
      <c r="A3" s="3">
        <v>44704</v>
      </c>
      <c r="B3" s="13"/>
      <c r="C3" s="4" t="s">
        <v>28</v>
      </c>
      <c r="D3" s="4"/>
      <c r="E3" s="4">
        <v>0</v>
      </c>
      <c r="F3" s="4">
        <v>0</v>
      </c>
      <c r="G3" s="4">
        <v>0</v>
      </c>
      <c r="H3" s="4">
        <v>0</v>
      </c>
      <c r="I3" s="4">
        <v>0</v>
      </c>
    </row>
    <row r="4" spans="1:10" ht="15.75" customHeight="1" x14ac:dyDescent="0.15">
      <c r="A4" s="3">
        <v>44688</v>
      </c>
      <c r="B4" s="13"/>
      <c r="C4" s="4" t="s">
        <v>28</v>
      </c>
      <c r="D4" s="4"/>
      <c r="E4" s="4">
        <v>0</v>
      </c>
      <c r="F4" s="4">
        <v>0</v>
      </c>
      <c r="G4" s="4">
        <v>0</v>
      </c>
      <c r="H4" s="4">
        <v>0</v>
      </c>
      <c r="I4" s="4">
        <v>0</v>
      </c>
    </row>
    <row r="5" spans="1:10" ht="15.75" customHeight="1" x14ac:dyDescent="0.15">
      <c r="A5" s="3">
        <v>44681</v>
      </c>
      <c r="B5" s="13"/>
      <c r="C5" s="4" t="s">
        <v>28</v>
      </c>
      <c r="D5" s="4" t="s">
        <v>29</v>
      </c>
      <c r="E5" s="4">
        <v>0</v>
      </c>
      <c r="F5" s="4">
        <v>0</v>
      </c>
      <c r="G5" s="4">
        <v>0</v>
      </c>
      <c r="H5" s="4">
        <v>0</v>
      </c>
      <c r="I5" s="4">
        <v>0</v>
      </c>
    </row>
    <row r="6" spans="1:10" ht="15.75" customHeight="1" x14ac:dyDescent="0.15">
      <c r="A6" s="3">
        <v>44656</v>
      </c>
      <c r="B6" s="13"/>
      <c r="C6" s="4" t="s">
        <v>28</v>
      </c>
      <c r="D6" s="4"/>
      <c r="E6" s="4">
        <v>0</v>
      </c>
      <c r="F6" s="4">
        <v>0</v>
      </c>
      <c r="G6" s="4">
        <v>0</v>
      </c>
      <c r="H6" s="4">
        <v>0</v>
      </c>
      <c r="I6" s="4">
        <v>0</v>
      </c>
    </row>
    <row r="7" spans="1:10" ht="15.75" customHeight="1" x14ac:dyDescent="0.15">
      <c r="A7" s="3">
        <v>44649</v>
      </c>
      <c r="B7" s="13"/>
      <c r="C7" s="4" t="s">
        <v>28</v>
      </c>
      <c r="D7" s="4"/>
      <c r="E7" s="4">
        <v>0</v>
      </c>
      <c r="F7" s="4">
        <v>0</v>
      </c>
      <c r="G7" s="4">
        <v>0</v>
      </c>
      <c r="H7" s="4">
        <v>0</v>
      </c>
      <c r="I7" s="4">
        <v>0</v>
      </c>
    </row>
    <row r="8" spans="1:10" ht="15.75" customHeight="1" x14ac:dyDescent="0.15">
      <c r="A8" s="3">
        <v>44633</v>
      </c>
      <c r="B8" s="13"/>
      <c r="C8" s="4" t="s">
        <v>28</v>
      </c>
      <c r="D8" s="4"/>
      <c r="E8" s="4">
        <v>0</v>
      </c>
      <c r="F8" s="4">
        <v>0</v>
      </c>
      <c r="G8" s="4">
        <v>0</v>
      </c>
      <c r="H8" s="4">
        <v>0</v>
      </c>
      <c r="I8" s="4">
        <v>0</v>
      </c>
    </row>
    <row r="9" spans="1:10" ht="15.75" customHeight="1" x14ac:dyDescent="0.15">
      <c r="A9" s="3">
        <v>44624</v>
      </c>
      <c r="B9" s="13"/>
      <c r="C9" s="4" t="s">
        <v>28</v>
      </c>
      <c r="D9" s="4"/>
      <c r="E9" s="4">
        <v>0</v>
      </c>
      <c r="F9" s="4">
        <v>0</v>
      </c>
      <c r="G9" s="4">
        <v>0</v>
      </c>
      <c r="H9" s="4">
        <v>0</v>
      </c>
      <c r="I9" s="4">
        <v>0</v>
      </c>
    </row>
    <row r="10" spans="1:10" ht="15.75" customHeight="1" x14ac:dyDescent="0.15">
      <c r="A10" s="3">
        <v>44617</v>
      </c>
      <c r="B10" s="13"/>
      <c r="C10" s="4" t="s">
        <v>28</v>
      </c>
      <c r="D10" s="4"/>
      <c r="E10" s="4">
        <v>0</v>
      </c>
      <c r="F10" s="4">
        <v>0</v>
      </c>
      <c r="G10" s="4">
        <v>0</v>
      </c>
      <c r="H10" s="4">
        <v>0</v>
      </c>
      <c r="I10" s="4">
        <v>0</v>
      </c>
    </row>
    <row r="11" spans="1:10" ht="15.75" customHeight="1" x14ac:dyDescent="0.15">
      <c r="A11" s="3">
        <v>44601</v>
      </c>
      <c r="B11" s="13"/>
      <c r="C11" s="4" t="s">
        <v>28</v>
      </c>
      <c r="D11" s="4"/>
      <c r="E11" s="4">
        <v>0</v>
      </c>
      <c r="F11" s="4">
        <v>0</v>
      </c>
      <c r="G11" s="4">
        <v>0</v>
      </c>
      <c r="H11" s="4">
        <v>0</v>
      </c>
      <c r="I11" s="4">
        <v>0</v>
      </c>
    </row>
    <row r="12" spans="1:10" ht="15.75" customHeight="1" x14ac:dyDescent="0.15">
      <c r="A12" s="3">
        <v>44592</v>
      </c>
      <c r="B12" s="13"/>
      <c r="C12" s="4" t="s">
        <v>28</v>
      </c>
      <c r="D12" s="4"/>
      <c r="E12" s="4">
        <v>0</v>
      </c>
      <c r="F12" s="4">
        <v>0</v>
      </c>
      <c r="G12" s="4">
        <v>0</v>
      </c>
      <c r="H12" s="4">
        <v>0</v>
      </c>
      <c r="I12" s="4">
        <v>0</v>
      </c>
    </row>
    <row r="13" spans="1:10" ht="15.75" customHeight="1" x14ac:dyDescent="0.15">
      <c r="A13" s="3">
        <v>44560</v>
      </c>
      <c r="B13" s="13"/>
      <c r="C13" s="4" t="s">
        <v>28</v>
      </c>
      <c r="D13" s="4"/>
      <c r="E13" s="4">
        <v>0</v>
      </c>
      <c r="F13" s="4">
        <v>0</v>
      </c>
      <c r="G13" s="4">
        <v>0</v>
      </c>
      <c r="H13" s="4">
        <v>0</v>
      </c>
      <c r="I13" s="4">
        <v>0</v>
      </c>
    </row>
    <row r="14" spans="1:10" ht="15.75" customHeight="1" x14ac:dyDescent="0.15">
      <c r="A14" s="3">
        <v>44553</v>
      </c>
      <c r="B14" s="13"/>
      <c r="C14" s="4" t="s">
        <v>28</v>
      </c>
      <c r="D14" s="4"/>
      <c r="E14" s="4">
        <v>0</v>
      </c>
      <c r="F14" s="4">
        <v>0</v>
      </c>
      <c r="G14" s="4">
        <v>0</v>
      </c>
      <c r="H14" s="4">
        <v>0</v>
      </c>
      <c r="I14" s="4">
        <v>0</v>
      </c>
    </row>
    <row r="15" spans="1:10" ht="15.75" customHeight="1" x14ac:dyDescent="0.15">
      <c r="A15" s="3">
        <v>44544</v>
      </c>
      <c r="B15" s="13"/>
      <c r="C15" s="4" t="s">
        <v>11</v>
      </c>
      <c r="D15" s="4"/>
      <c r="E15" s="4">
        <f>G15-H15</f>
        <v>5.9860000000000468</v>
      </c>
      <c r="F15" s="4">
        <v>12</v>
      </c>
      <c r="G15" s="4">
        <v>307.60000000000002</v>
      </c>
      <c r="H15" s="4">
        <v>301.61399999999998</v>
      </c>
      <c r="I15" s="4">
        <v>0.40200000000000002</v>
      </c>
    </row>
    <row r="16" spans="1:10" ht="15.75" customHeight="1" x14ac:dyDescent="0.15">
      <c r="A16" s="3">
        <v>44521</v>
      </c>
      <c r="B16" s="13"/>
      <c r="C16" s="4" t="s">
        <v>28</v>
      </c>
      <c r="D16" s="4"/>
      <c r="E16" s="4">
        <v>0</v>
      </c>
      <c r="F16" s="4">
        <v>0</v>
      </c>
      <c r="G16" s="4">
        <v>0</v>
      </c>
      <c r="H16" s="4">
        <v>0</v>
      </c>
      <c r="I16" s="4">
        <v>0</v>
      </c>
    </row>
    <row r="17" spans="1:9" ht="15.75" customHeight="1" x14ac:dyDescent="0.15">
      <c r="A17" s="3">
        <v>44505</v>
      </c>
      <c r="B17" s="13"/>
      <c r="C17" s="4" t="s">
        <v>28</v>
      </c>
      <c r="D17" s="4"/>
      <c r="E17" s="4">
        <v>0</v>
      </c>
      <c r="F17" s="4">
        <v>0</v>
      </c>
      <c r="G17" s="4">
        <v>0</v>
      </c>
      <c r="H17" s="4">
        <v>0</v>
      </c>
      <c r="I17" s="4">
        <v>0</v>
      </c>
    </row>
    <row r="18" spans="1:9" ht="15.75" customHeight="1" x14ac:dyDescent="0.15">
      <c r="A18" s="3">
        <v>44496</v>
      </c>
      <c r="B18" s="13"/>
      <c r="C18" s="4" t="s">
        <v>28</v>
      </c>
      <c r="D18" s="4"/>
      <c r="E18" s="4">
        <v>0</v>
      </c>
      <c r="F18" s="4">
        <v>0</v>
      </c>
      <c r="G18" s="4">
        <v>0</v>
      </c>
      <c r="H18" s="4">
        <v>0</v>
      </c>
      <c r="I18" s="4">
        <v>0</v>
      </c>
    </row>
    <row r="19" spans="1:9" ht="15.75" customHeight="1" x14ac:dyDescent="0.15">
      <c r="A19" s="3">
        <v>44489</v>
      </c>
      <c r="B19" s="13"/>
      <c r="C19" s="4" t="s">
        <v>28</v>
      </c>
      <c r="D19" s="4"/>
      <c r="E19" s="4">
        <v>0</v>
      </c>
      <c r="F19" s="4">
        <v>0</v>
      </c>
      <c r="G19" s="4">
        <v>0</v>
      </c>
      <c r="H19" s="4">
        <v>0</v>
      </c>
      <c r="I19" s="4">
        <v>0</v>
      </c>
    </row>
    <row r="20" spans="1:9" ht="15.75" customHeight="1" x14ac:dyDescent="0.15">
      <c r="A20" s="3">
        <v>44448</v>
      </c>
      <c r="C20" s="4" t="s">
        <v>28</v>
      </c>
      <c r="D20" s="4" t="s">
        <v>29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</row>
    <row r="21" spans="1:9" ht="15.75" customHeight="1" x14ac:dyDescent="0.15">
      <c r="A21" s="3">
        <v>44416</v>
      </c>
      <c r="C21" s="4" t="s">
        <v>28</v>
      </c>
      <c r="D21" s="4" t="s">
        <v>29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</row>
    <row r="22" spans="1:9" ht="15.75" customHeight="1" x14ac:dyDescent="0.15">
      <c r="A22" s="3">
        <v>44352</v>
      </c>
      <c r="C22" s="4" t="s">
        <v>28</v>
      </c>
      <c r="D22" s="4"/>
      <c r="E22" s="4">
        <v>0</v>
      </c>
      <c r="F22" s="4">
        <v>0</v>
      </c>
      <c r="G22" s="4">
        <v>0</v>
      </c>
      <c r="H22" s="4">
        <v>0</v>
      </c>
      <c r="I22" s="4">
        <v>0</v>
      </c>
    </row>
    <row r="23" spans="1:9" ht="15.75" customHeight="1" x14ac:dyDescent="0.15">
      <c r="A23" s="3">
        <v>44336</v>
      </c>
      <c r="C23" s="4" t="s">
        <v>28</v>
      </c>
      <c r="D23" s="4"/>
      <c r="E23" s="4">
        <v>0</v>
      </c>
      <c r="F23" s="4">
        <v>0</v>
      </c>
      <c r="G23" s="4">
        <v>0</v>
      </c>
      <c r="H23" s="4">
        <v>0</v>
      </c>
      <c r="I23" s="4">
        <v>0</v>
      </c>
    </row>
    <row r="24" spans="1:9" ht="15.75" customHeight="1" x14ac:dyDescent="0.15">
      <c r="A24" s="3">
        <v>44329</v>
      </c>
      <c r="C24" s="4" t="s">
        <v>28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</row>
    <row r="25" spans="1:9" ht="15.75" customHeight="1" x14ac:dyDescent="0.15">
      <c r="A25" s="3">
        <v>44288</v>
      </c>
      <c r="C25" s="4" t="s">
        <v>28</v>
      </c>
      <c r="D25" s="4"/>
      <c r="E25" s="4">
        <v>0</v>
      </c>
      <c r="F25" s="4">
        <v>0</v>
      </c>
      <c r="G25" s="4">
        <v>0</v>
      </c>
      <c r="H25" s="4">
        <v>0</v>
      </c>
      <c r="I25" s="4">
        <v>0</v>
      </c>
    </row>
    <row r="26" spans="1:9" ht="15.75" customHeight="1" x14ac:dyDescent="0.15">
      <c r="A26" s="3">
        <v>44281</v>
      </c>
      <c r="C26" s="4" t="s">
        <v>28</v>
      </c>
      <c r="D26" s="4"/>
      <c r="E26" s="4">
        <v>0</v>
      </c>
      <c r="F26" s="4">
        <v>0</v>
      </c>
      <c r="G26" s="4">
        <v>0</v>
      </c>
      <c r="H26" s="4">
        <v>0</v>
      </c>
      <c r="I26" s="4">
        <v>0</v>
      </c>
    </row>
    <row r="27" spans="1:9" ht="15.75" customHeight="1" x14ac:dyDescent="0.15">
      <c r="A27" s="3">
        <v>44272</v>
      </c>
      <c r="C27" s="4" t="s">
        <v>28</v>
      </c>
      <c r="D27" s="4"/>
      <c r="E27" s="4">
        <v>0</v>
      </c>
      <c r="F27" s="4">
        <v>0</v>
      </c>
      <c r="G27" s="4">
        <v>0</v>
      </c>
      <c r="H27" s="4">
        <v>0</v>
      </c>
      <c r="I27" s="4">
        <v>0</v>
      </c>
    </row>
    <row r="28" spans="1:9" ht="15.75" customHeight="1" x14ac:dyDescent="0.15">
      <c r="A28" s="3">
        <v>44265</v>
      </c>
      <c r="C28" s="4" t="s">
        <v>28</v>
      </c>
      <c r="D28" s="4"/>
      <c r="E28" s="4">
        <v>0</v>
      </c>
      <c r="F28" s="4">
        <v>0</v>
      </c>
      <c r="G28" s="4">
        <v>0</v>
      </c>
      <c r="H28" s="4">
        <v>0</v>
      </c>
      <c r="I28" s="4">
        <v>0</v>
      </c>
    </row>
    <row r="29" spans="1:9" ht="15.75" customHeight="1" x14ac:dyDescent="0.15">
      <c r="A29" s="3">
        <v>44240</v>
      </c>
      <c r="C29" s="4" t="s">
        <v>28</v>
      </c>
      <c r="D29" s="4"/>
      <c r="E29" s="4">
        <v>0</v>
      </c>
      <c r="F29" s="4">
        <v>0</v>
      </c>
      <c r="G29" s="4">
        <v>0</v>
      </c>
      <c r="H29" s="4">
        <v>0</v>
      </c>
      <c r="I29" s="4">
        <v>0</v>
      </c>
    </row>
    <row r="30" spans="1:9" ht="15.75" customHeight="1" x14ac:dyDescent="0.15">
      <c r="A30" s="3">
        <v>44233</v>
      </c>
      <c r="C30" s="4" t="s">
        <v>28</v>
      </c>
      <c r="D30" s="4" t="s">
        <v>29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</row>
    <row r="31" spans="1:9" ht="15.75" customHeight="1" x14ac:dyDescent="0.15">
      <c r="A31" s="3">
        <v>44201</v>
      </c>
      <c r="C31" s="4" t="s">
        <v>28</v>
      </c>
      <c r="D31" s="4"/>
      <c r="E31" s="4">
        <v>0</v>
      </c>
      <c r="F31" s="4">
        <v>0</v>
      </c>
      <c r="G31" s="4">
        <v>0</v>
      </c>
      <c r="H31" s="4">
        <v>0</v>
      </c>
      <c r="I31" s="4">
        <v>0</v>
      </c>
    </row>
    <row r="32" spans="1:9" ht="15.75" customHeight="1" x14ac:dyDescent="0.15">
      <c r="A32" s="3">
        <v>44169</v>
      </c>
      <c r="B32" s="13"/>
      <c r="C32" s="4" t="s">
        <v>28</v>
      </c>
      <c r="D32" s="4"/>
      <c r="E32" s="4">
        <v>0</v>
      </c>
      <c r="F32" s="4">
        <v>0</v>
      </c>
      <c r="G32" s="4">
        <v>0</v>
      </c>
      <c r="H32" s="4">
        <v>0</v>
      </c>
      <c r="I32" s="4">
        <v>0</v>
      </c>
    </row>
    <row r="33" spans="1:9" ht="15.75" customHeight="1" x14ac:dyDescent="0.15">
      <c r="A33" s="3">
        <v>44144</v>
      </c>
      <c r="B33" s="13"/>
      <c r="C33" s="4" t="s">
        <v>28</v>
      </c>
      <c r="D33" s="4"/>
      <c r="E33" s="4">
        <v>0</v>
      </c>
      <c r="F33" s="4">
        <v>0</v>
      </c>
      <c r="G33" s="4">
        <v>0</v>
      </c>
      <c r="H33" s="4">
        <v>0</v>
      </c>
      <c r="I33" s="4">
        <v>0</v>
      </c>
    </row>
    <row r="34" spans="1:9" ht="15.75" customHeight="1" x14ac:dyDescent="0.15">
      <c r="A34" s="3">
        <v>44137</v>
      </c>
      <c r="B34" s="13"/>
      <c r="C34" s="4" t="s">
        <v>28</v>
      </c>
      <c r="D34" s="4"/>
      <c r="E34" s="4">
        <v>0</v>
      </c>
      <c r="F34" s="4">
        <v>0</v>
      </c>
      <c r="G34" s="4">
        <v>0</v>
      </c>
      <c r="H34" s="4">
        <v>0</v>
      </c>
      <c r="I34" s="4">
        <v>0</v>
      </c>
    </row>
    <row r="35" spans="1:9" ht="15.75" customHeight="1" x14ac:dyDescent="0.15">
      <c r="A35" s="3">
        <v>44128</v>
      </c>
      <c r="B35" s="13"/>
      <c r="C35" s="4" t="s">
        <v>28</v>
      </c>
      <c r="D35" s="4"/>
      <c r="E35" s="4">
        <v>0</v>
      </c>
      <c r="F35" s="4">
        <v>0</v>
      </c>
      <c r="G35" s="4">
        <v>0</v>
      </c>
      <c r="H35" s="4">
        <v>0</v>
      </c>
      <c r="I35" s="4">
        <v>0</v>
      </c>
    </row>
    <row r="36" spans="1:9" ht="15.75" customHeight="1" x14ac:dyDescent="0.15">
      <c r="A36" s="3">
        <v>44121</v>
      </c>
      <c r="B36" s="13"/>
      <c r="C36" s="4" t="s">
        <v>28</v>
      </c>
      <c r="D36" s="4"/>
      <c r="E36" s="4">
        <v>0</v>
      </c>
      <c r="F36" s="4">
        <v>0</v>
      </c>
      <c r="G36" s="4">
        <v>0</v>
      </c>
      <c r="H36" s="4">
        <v>0</v>
      </c>
      <c r="I36" s="4">
        <v>0</v>
      </c>
    </row>
    <row r="37" spans="1:9" ht="15.75" customHeight="1" x14ac:dyDescent="0.15">
      <c r="A37" s="3">
        <v>44112</v>
      </c>
      <c r="B37" s="13"/>
      <c r="C37" s="4" t="s">
        <v>28</v>
      </c>
      <c r="D37" s="4"/>
      <c r="E37" s="4">
        <v>0</v>
      </c>
      <c r="F37" s="4">
        <v>0</v>
      </c>
      <c r="G37" s="4">
        <v>0</v>
      </c>
      <c r="H37" s="4">
        <v>0</v>
      </c>
      <c r="I37" s="4">
        <v>0</v>
      </c>
    </row>
    <row r="38" spans="1:9" ht="15.75" customHeight="1" x14ac:dyDescent="0.15">
      <c r="A38" s="3">
        <v>44000</v>
      </c>
      <c r="B38" s="13"/>
      <c r="C38" s="4" t="s">
        <v>28</v>
      </c>
      <c r="D38" s="4"/>
      <c r="E38" s="4">
        <v>0</v>
      </c>
      <c r="F38" s="4">
        <v>0</v>
      </c>
      <c r="G38" s="4">
        <v>0</v>
      </c>
      <c r="H38" s="4">
        <v>0</v>
      </c>
      <c r="I38" s="4">
        <v>0</v>
      </c>
    </row>
    <row r="39" spans="1:9" ht="15.75" customHeight="1" x14ac:dyDescent="0.15">
      <c r="A39" s="3">
        <v>43984</v>
      </c>
      <c r="B39" s="13"/>
      <c r="C39" s="4" t="s">
        <v>28</v>
      </c>
      <c r="D39" s="4"/>
      <c r="E39" s="4">
        <v>0</v>
      </c>
      <c r="F39" s="4">
        <v>0</v>
      </c>
      <c r="G39" s="4">
        <v>0</v>
      </c>
      <c r="H39" s="4">
        <v>0</v>
      </c>
      <c r="I39" s="4">
        <v>0</v>
      </c>
    </row>
    <row r="40" spans="1:9" ht="15.75" customHeight="1" x14ac:dyDescent="0.15">
      <c r="A40" s="3">
        <v>43977</v>
      </c>
      <c r="B40" s="13"/>
      <c r="C40" s="4" t="s">
        <v>28</v>
      </c>
      <c r="D40" s="4"/>
      <c r="E40" s="4">
        <v>0</v>
      </c>
      <c r="F40" s="4">
        <v>0</v>
      </c>
      <c r="G40" s="4">
        <v>0</v>
      </c>
      <c r="H40" s="4">
        <v>0</v>
      </c>
      <c r="I40" s="4">
        <v>0</v>
      </c>
    </row>
    <row r="41" spans="1:9" ht="15.75" customHeight="1" x14ac:dyDescent="0.15">
      <c r="A41" s="3">
        <v>43968</v>
      </c>
      <c r="B41" s="13"/>
      <c r="C41" s="4" t="s">
        <v>28</v>
      </c>
      <c r="D41" s="4" t="s">
        <v>32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</row>
    <row r="42" spans="1:9" ht="15.75" customHeight="1" x14ac:dyDescent="0.15">
      <c r="A42" s="3">
        <v>43961</v>
      </c>
      <c r="B42" s="13"/>
      <c r="C42" s="4" t="s">
        <v>28</v>
      </c>
      <c r="D42" s="4"/>
      <c r="E42" s="4">
        <v>0</v>
      </c>
      <c r="F42" s="4">
        <v>0</v>
      </c>
      <c r="G42" s="4">
        <v>0</v>
      </c>
      <c r="H42" s="4">
        <v>0</v>
      </c>
      <c r="I42" s="4">
        <v>0</v>
      </c>
    </row>
    <row r="43" spans="1:9" ht="15.75" customHeight="1" x14ac:dyDescent="0.15">
      <c r="A43" s="3">
        <v>43920</v>
      </c>
      <c r="B43" s="13"/>
      <c r="C43" s="4" t="s">
        <v>28</v>
      </c>
      <c r="D43" s="4"/>
      <c r="E43" s="4">
        <v>0</v>
      </c>
      <c r="F43" s="4">
        <v>0</v>
      </c>
      <c r="G43" s="4">
        <v>0</v>
      </c>
      <c r="H43" s="4">
        <v>0</v>
      </c>
      <c r="I43" s="4">
        <v>0</v>
      </c>
    </row>
    <row r="44" spans="1:9" ht="15.75" customHeight="1" x14ac:dyDescent="0.15">
      <c r="A44" s="3">
        <v>43888</v>
      </c>
      <c r="B44" s="13"/>
      <c r="C44" s="4" t="s">
        <v>28</v>
      </c>
      <c r="D44" s="4"/>
      <c r="E44" s="4">
        <v>0</v>
      </c>
      <c r="F44" s="4">
        <v>0</v>
      </c>
      <c r="G44" s="4">
        <v>0</v>
      </c>
      <c r="H44" s="4">
        <v>0</v>
      </c>
      <c r="I44" s="4">
        <v>0</v>
      </c>
    </row>
    <row r="45" spans="1:9" ht="15.75" customHeight="1" x14ac:dyDescent="0.15">
      <c r="A45" s="3">
        <v>43849</v>
      </c>
      <c r="B45" s="13"/>
      <c r="C45" s="4" t="s">
        <v>28</v>
      </c>
      <c r="D45" s="4"/>
      <c r="E45" s="4">
        <v>0</v>
      </c>
      <c r="F45" s="4">
        <v>0</v>
      </c>
      <c r="G45" s="4">
        <v>0</v>
      </c>
      <c r="H45" s="4">
        <v>0</v>
      </c>
      <c r="I45" s="4">
        <v>0</v>
      </c>
    </row>
    <row r="46" spans="1:9" ht="15.75" customHeight="1" x14ac:dyDescent="0.15">
      <c r="A46" s="3">
        <v>43833</v>
      </c>
      <c r="B46" s="13"/>
      <c r="C46" s="4" t="s">
        <v>28</v>
      </c>
      <c r="D46" s="4"/>
      <c r="E46" s="4">
        <v>0</v>
      </c>
      <c r="F46" s="4">
        <v>0</v>
      </c>
      <c r="G46" s="4">
        <v>0</v>
      </c>
      <c r="H46" s="4">
        <v>0</v>
      </c>
      <c r="I46" s="4">
        <v>0</v>
      </c>
    </row>
    <row r="47" spans="1:9" ht="15.75" customHeight="1" x14ac:dyDescent="0.15">
      <c r="A47" s="3">
        <v>43824</v>
      </c>
      <c r="B47" s="13"/>
      <c r="C47" s="4" t="s">
        <v>28</v>
      </c>
      <c r="D47" s="4"/>
      <c r="E47" s="4">
        <v>0</v>
      </c>
      <c r="F47" s="4">
        <v>0</v>
      </c>
      <c r="G47" s="4">
        <v>0</v>
      </c>
      <c r="H47" s="4">
        <v>0</v>
      </c>
      <c r="I47" s="4">
        <v>0</v>
      </c>
    </row>
    <row r="48" spans="1:9" ht="15.75" customHeight="1" x14ac:dyDescent="0.15">
      <c r="A48" s="3">
        <v>43817</v>
      </c>
      <c r="B48" s="13"/>
      <c r="C48" s="4" t="s">
        <v>28</v>
      </c>
      <c r="D48" s="4"/>
      <c r="E48" s="4">
        <v>0</v>
      </c>
      <c r="F48" s="4">
        <v>0</v>
      </c>
      <c r="G48" s="4">
        <v>0</v>
      </c>
      <c r="H48" s="4">
        <v>0</v>
      </c>
      <c r="I48" s="4">
        <v>0</v>
      </c>
    </row>
    <row r="49" spans="1:9" ht="15.75" customHeight="1" x14ac:dyDescent="0.15">
      <c r="A49" s="3">
        <v>43801</v>
      </c>
      <c r="B49" s="13"/>
      <c r="C49" s="4" t="s">
        <v>28</v>
      </c>
      <c r="D49" s="4"/>
      <c r="E49" s="4">
        <v>0</v>
      </c>
      <c r="F49" s="4">
        <v>0</v>
      </c>
      <c r="G49" s="4">
        <v>0</v>
      </c>
      <c r="H49" s="4">
        <v>0</v>
      </c>
      <c r="I49" s="4">
        <v>0</v>
      </c>
    </row>
    <row r="50" spans="1:9" ht="15.75" customHeight="1" x14ac:dyDescent="0.15">
      <c r="A50" s="3">
        <v>43792</v>
      </c>
      <c r="B50" s="13"/>
      <c r="C50" s="4" t="s">
        <v>11</v>
      </c>
      <c r="D50" s="4"/>
      <c r="E50" s="4">
        <f>G50-H50</f>
        <v>4.4820000000000277</v>
      </c>
      <c r="F50" s="4">
        <v>5</v>
      </c>
      <c r="G50" s="4">
        <v>307.5</v>
      </c>
      <c r="H50" s="4">
        <v>303.01799999999997</v>
      </c>
      <c r="I50" s="4">
        <v>0.51900000000000002</v>
      </c>
    </row>
    <row r="51" spans="1:9" ht="13" x14ac:dyDescent="0.15">
      <c r="A51" s="3">
        <v>43760</v>
      </c>
      <c r="B51" s="13"/>
      <c r="C51" s="4" t="s">
        <v>28</v>
      </c>
      <c r="D51" s="4"/>
      <c r="E51" s="4">
        <v>0</v>
      </c>
      <c r="F51" s="4">
        <v>0</v>
      </c>
      <c r="G51" s="4">
        <v>0</v>
      </c>
      <c r="H51" s="4">
        <v>0</v>
      </c>
      <c r="I51" s="4">
        <v>0</v>
      </c>
    </row>
    <row r="52" spans="1:9" ht="13" x14ac:dyDescent="0.15">
      <c r="A52" s="3">
        <v>43753</v>
      </c>
      <c r="B52" s="13"/>
      <c r="C52" s="4" t="s">
        <v>28</v>
      </c>
      <c r="D52" s="4"/>
      <c r="E52" s="4">
        <v>0</v>
      </c>
      <c r="F52" s="4">
        <v>0</v>
      </c>
      <c r="G52" s="4">
        <v>0</v>
      </c>
      <c r="H52" s="4">
        <v>0</v>
      </c>
      <c r="I52" s="4">
        <v>0</v>
      </c>
    </row>
    <row r="53" spans="1:9" ht="13" x14ac:dyDescent="0.15">
      <c r="A53" s="3">
        <v>43744</v>
      </c>
      <c r="B53" s="13"/>
      <c r="C53" s="4" t="s">
        <v>11</v>
      </c>
      <c r="D53" s="4"/>
      <c r="E53" s="4">
        <f>G53-H53</f>
        <v>6.2740000000000009</v>
      </c>
      <c r="F53" s="4">
        <v>3</v>
      </c>
      <c r="G53" s="4">
        <v>310.2</v>
      </c>
      <c r="H53" s="4">
        <v>303.92599999999999</v>
      </c>
      <c r="I53" s="4">
        <v>0.61</v>
      </c>
    </row>
    <row r="54" spans="1:9" ht="13" x14ac:dyDescent="0.15">
      <c r="A54" s="3">
        <v>43705</v>
      </c>
      <c r="B54" s="13"/>
      <c r="C54" s="4" t="s">
        <v>28</v>
      </c>
      <c r="D54" s="4" t="s">
        <v>32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</row>
    <row r="55" spans="1:9" ht="13" x14ac:dyDescent="0.15">
      <c r="A55" s="3">
        <v>43686</v>
      </c>
      <c r="B55" s="13"/>
      <c r="C55" s="4" t="s">
        <v>28</v>
      </c>
      <c r="D55" s="4"/>
      <c r="E55" s="4">
        <v>0</v>
      </c>
      <c r="F55" s="4">
        <v>0</v>
      </c>
      <c r="G55" s="4">
        <v>0</v>
      </c>
      <c r="H55" s="4">
        <v>0</v>
      </c>
      <c r="I55" s="4">
        <v>0</v>
      </c>
    </row>
    <row r="56" spans="1:9" ht="13" x14ac:dyDescent="0.15">
      <c r="A56" s="3">
        <v>43664</v>
      </c>
      <c r="B56" s="13"/>
      <c r="C56" s="4" t="s">
        <v>28</v>
      </c>
      <c r="D56" s="4"/>
      <c r="E56" s="4">
        <v>0</v>
      </c>
      <c r="F56" s="4">
        <v>0</v>
      </c>
      <c r="G56" s="4">
        <v>0</v>
      </c>
      <c r="H56" s="4">
        <v>0</v>
      </c>
      <c r="I56" s="4">
        <v>0</v>
      </c>
    </row>
    <row r="57" spans="1:9" ht="13" x14ac:dyDescent="0.15">
      <c r="A57" s="3">
        <v>43593</v>
      </c>
      <c r="B57" s="13"/>
      <c r="C57" s="4" t="s">
        <v>28</v>
      </c>
      <c r="D57" s="4"/>
      <c r="E57" s="4">
        <v>0</v>
      </c>
      <c r="F57" s="4">
        <v>0</v>
      </c>
      <c r="G57" s="4">
        <v>0</v>
      </c>
      <c r="H57" s="4">
        <v>0</v>
      </c>
      <c r="I57" s="4">
        <v>0</v>
      </c>
    </row>
    <row r="58" spans="1:9" ht="13" x14ac:dyDescent="0.15">
      <c r="A58" s="3">
        <v>43568</v>
      </c>
      <c r="B58" s="13"/>
      <c r="C58" s="4" t="s">
        <v>28</v>
      </c>
      <c r="D58" s="4"/>
      <c r="E58" s="4">
        <v>0</v>
      </c>
      <c r="F58" s="4">
        <v>0</v>
      </c>
      <c r="G58" s="4">
        <v>0</v>
      </c>
      <c r="H58" s="4">
        <v>0</v>
      </c>
      <c r="I58" s="4">
        <v>0</v>
      </c>
    </row>
    <row r="59" spans="1:9" ht="13" x14ac:dyDescent="0.15">
      <c r="A59" s="3">
        <v>43561</v>
      </c>
      <c r="B59" s="13"/>
      <c r="C59" s="4" t="s">
        <v>28</v>
      </c>
      <c r="D59" s="4" t="s">
        <v>38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</row>
    <row r="60" spans="1:9" ht="13" x14ac:dyDescent="0.15">
      <c r="A60" s="3">
        <v>43552</v>
      </c>
      <c r="B60" s="13"/>
      <c r="C60" s="4" t="s">
        <v>28</v>
      </c>
      <c r="D60" s="4" t="s">
        <v>38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</row>
    <row r="61" spans="1:9" ht="13" x14ac:dyDescent="0.15">
      <c r="A61" s="3">
        <v>43536</v>
      </c>
      <c r="B61" s="13"/>
      <c r="C61" s="4" t="s">
        <v>28</v>
      </c>
      <c r="D61" s="4" t="s">
        <v>38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</row>
    <row r="62" spans="1:9" ht="13" x14ac:dyDescent="0.15">
      <c r="A62" s="3">
        <v>43520</v>
      </c>
      <c r="B62" s="13">
        <v>0.82125000000000004</v>
      </c>
      <c r="C62" s="4" t="s">
        <v>37</v>
      </c>
      <c r="D62" s="4" t="s">
        <v>37</v>
      </c>
      <c r="E62" s="4">
        <v>0</v>
      </c>
      <c r="F62" s="4">
        <v>0</v>
      </c>
    </row>
    <row r="63" spans="1:9" ht="13" x14ac:dyDescent="0.15">
      <c r="A63" s="3">
        <v>43504</v>
      </c>
      <c r="B63" s="13">
        <v>0.82126157407407407</v>
      </c>
      <c r="C63" s="4" t="s">
        <v>37</v>
      </c>
      <c r="D63" s="4" t="s">
        <v>37</v>
      </c>
      <c r="E63" s="4">
        <v>0</v>
      </c>
      <c r="F63" s="4">
        <v>0</v>
      </c>
    </row>
    <row r="64" spans="1:9" ht="13" x14ac:dyDescent="0.15">
      <c r="A64" s="3">
        <v>43497</v>
      </c>
      <c r="B64" s="13">
        <v>0.81695601851851851</v>
      </c>
      <c r="C64" s="4" t="s">
        <v>37</v>
      </c>
      <c r="D64" s="4" t="s">
        <v>37</v>
      </c>
      <c r="E64" s="4">
        <v>0</v>
      </c>
      <c r="F64" s="4">
        <v>0</v>
      </c>
    </row>
    <row r="65" spans="1:6" ht="13" x14ac:dyDescent="0.15">
      <c r="A65" s="3">
        <v>43481</v>
      </c>
      <c r="B65" s="13">
        <v>0.81700231481481478</v>
      </c>
      <c r="C65" s="4" t="s">
        <v>37</v>
      </c>
      <c r="D65" s="4" t="s">
        <v>37</v>
      </c>
      <c r="E65" s="4">
        <v>0</v>
      </c>
      <c r="F65" s="4">
        <v>0</v>
      </c>
    </row>
    <row r="66" spans="1:6" ht="13" x14ac:dyDescent="0.15">
      <c r="A66" s="3">
        <v>43472</v>
      </c>
      <c r="B66" s="13">
        <v>0.82131944444444449</v>
      </c>
      <c r="C66" s="4" t="s">
        <v>37</v>
      </c>
      <c r="D66" s="4" t="s">
        <v>37</v>
      </c>
      <c r="E66" s="4">
        <v>0</v>
      </c>
      <c r="F66" s="4">
        <v>0</v>
      </c>
    </row>
    <row r="67" spans="1:6" ht="13" x14ac:dyDescent="0.15">
      <c r="A67" s="3">
        <v>43465</v>
      </c>
      <c r="B67" s="13">
        <v>0.81702546296296297</v>
      </c>
      <c r="C67" s="4" t="s">
        <v>37</v>
      </c>
      <c r="D67" s="4" t="s">
        <v>37</v>
      </c>
      <c r="E67" s="4">
        <v>0</v>
      </c>
      <c r="F67" s="4">
        <v>0</v>
      </c>
    </row>
    <row r="68" spans="1:6" ht="13" x14ac:dyDescent="0.15">
      <c r="A68" s="3">
        <v>43456</v>
      </c>
      <c r="B68" s="13">
        <v>0.82131944444444449</v>
      </c>
      <c r="C68" s="4" t="s">
        <v>37</v>
      </c>
      <c r="D68" s="4" t="s">
        <v>37</v>
      </c>
      <c r="E68" s="4">
        <v>0</v>
      </c>
      <c r="F68" s="4">
        <v>0</v>
      </c>
    </row>
    <row r="69" spans="1:6" ht="13" x14ac:dyDescent="0.15">
      <c r="A69" s="3">
        <v>43433</v>
      </c>
      <c r="B69" s="13">
        <v>0.81708333333333338</v>
      </c>
      <c r="C69" s="4" t="s">
        <v>37</v>
      </c>
      <c r="D69" s="4" t="s">
        <v>37</v>
      </c>
      <c r="E69" s="4">
        <v>0</v>
      </c>
      <c r="F69" s="4">
        <v>0</v>
      </c>
    </row>
    <row r="70" spans="1:6" ht="13" x14ac:dyDescent="0.15">
      <c r="A70" s="3">
        <v>43401</v>
      </c>
      <c r="B70" s="13">
        <v>0.81744212962962959</v>
      </c>
      <c r="C70" s="4" t="s">
        <v>37</v>
      </c>
      <c r="D70" s="4" t="s">
        <v>37</v>
      </c>
      <c r="E70" s="4">
        <v>0</v>
      </c>
      <c r="F70" s="4">
        <v>0</v>
      </c>
    </row>
    <row r="71" spans="1:6" ht="13" x14ac:dyDescent="0.15">
      <c r="A71" s="3">
        <v>43376</v>
      </c>
      <c r="B71" s="13">
        <v>0.82196759259259256</v>
      </c>
      <c r="C71" s="4" t="s">
        <v>37</v>
      </c>
      <c r="D71" s="4" t="s">
        <v>37</v>
      </c>
      <c r="E71" s="4">
        <v>0</v>
      </c>
      <c r="F71" s="4">
        <v>0</v>
      </c>
    </row>
    <row r="72" spans="1:6" ht="13" x14ac:dyDescent="0.15">
      <c r="A72" s="3">
        <v>43344</v>
      </c>
      <c r="B72" s="13">
        <v>0.82215277777777773</v>
      </c>
      <c r="C72" s="4" t="s">
        <v>37</v>
      </c>
      <c r="D72" s="4" t="s">
        <v>37</v>
      </c>
      <c r="E72" s="4">
        <v>0</v>
      </c>
      <c r="F72" s="4">
        <v>0</v>
      </c>
    </row>
    <row r="73" spans="1:6" ht="13" x14ac:dyDescent="0.15">
      <c r="A73" s="3">
        <v>43248</v>
      </c>
      <c r="B73" s="13">
        <v>0.82215277777777773</v>
      </c>
      <c r="C73" s="4" t="s">
        <v>37</v>
      </c>
      <c r="D73" s="4" t="s">
        <v>37</v>
      </c>
      <c r="E73" s="4">
        <v>0</v>
      </c>
      <c r="F73" s="4">
        <v>0</v>
      </c>
    </row>
    <row r="74" spans="1:6" ht="13" x14ac:dyDescent="0.15">
      <c r="A74" s="3">
        <v>43225</v>
      </c>
      <c r="B74" s="13">
        <v>0.81768518518518518</v>
      </c>
      <c r="C74" s="4" t="s">
        <v>37</v>
      </c>
      <c r="D74" s="4" t="s">
        <v>37</v>
      </c>
      <c r="E74" s="4">
        <v>0</v>
      </c>
      <c r="F74" s="4">
        <v>0</v>
      </c>
    </row>
    <row r="75" spans="1:6" ht="13" x14ac:dyDescent="0.15">
      <c r="A75" s="3">
        <v>43177</v>
      </c>
      <c r="B75" s="13">
        <v>0.81709490740740742</v>
      </c>
      <c r="C75" s="4" t="s">
        <v>37</v>
      </c>
      <c r="D75" s="4" t="s">
        <v>37</v>
      </c>
      <c r="E75" s="4">
        <v>0</v>
      </c>
      <c r="F75" s="4">
        <v>0</v>
      </c>
    </row>
    <row r="76" spans="1:6" ht="13" x14ac:dyDescent="0.15">
      <c r="A76" s="3">
        <v>43145</v>
      </c>
      <c r="B76" s="13">
        <v>0.81700231481481478</v>
      </c>
      <c r="C76" s="4" t="s">
        <v>37</v>
      </c>
      <c r="D76" s="4" t="s">
        <v>37</v>
      </c>
      <c r="E76" s="4">
        <v>0</v>
      </c>
      <c r="F76" s="4">
        <v>0</v>
      </c>
    </row>
    <row r="77" spans="1:6" ht="13" x14ac:dyDescent="0.15">
      <c r="A77" s="3">
        <v>43129</v>
      </c>
      <c r="B77" s="13">
        <v>0.81699074074074074</v>
      </c>
      <c r="C77" s="4" t="s">
        <v>37</v>
      </c>
      <c r="D77" s="4" t="s">
        <v>37</v>
      </c>
      <c r="E77" s="4">
        <v>0</v>
      </c>
      <c r="F77" s="4">
        <v>0</v>
      </c>
    </row>
    <row r="78" spans="1:6" ht="13" x14ac:dyDescent="0.15">
      <c r="A78" s="3">
        <v>43120</v>
      </c>
      <c r="B78" s="13">
        <v>0.8212962962962963</v>
      </c>
      <c r="C78" s="4" t="s">
        <v>37</v>
      </c>
      <c r="D78" s="4" t="s">
        <v>37</v>
      </c>
      <c r="E78" s="4">
        <v>0</v>
      </c>
      <c r="F78" s="4">
        <v>0</v>
      </c>
    </row>
    <row r="79" spans="1:6" ht="13" x14ac:dyDescent="0.15">
      <c r="A79" s="3">
        <v>43097</v>
      </c>
      <c r="B79" s="13">
        <v>0.81699074074074074</v>
      </c>
      <c r="C79" s="4" t="s">
        <v>37</v>
      </c>
      <c r="D79" s="4" t="s">
        <v>37</v>
      </c>
      <c r="E79" s="4">
        <v>0</v>
      </c>
      <c r="F79" s="4">
        <v>0</v>
      </c>
    </row>
    <row r="80" spans="1:6" ht="13" x14ac:dyDescent="0.15">
      <c r="A80" s="3">
        <v>43081</v>
      </c>
      <c r="B80" s="13">
        <v>0.81696759259259255</v>
      </c>
      <c r="C80" s="4" t="s">
        <v>37</v>
      </c>
      <c r="D80" s="4" t="s">
        <v>37</v>
      </c>
      <c r="E80" s="4">
        <v>0</v>
      </c>
      <c r="F80" s="4">
        <v>0</v>
      </c>
    </row>
    <row r="81" spans="1:6" ht="13" x14ac:dyDescent="0.15">
      <c r="A81" s="3">
        <v>43072</v>
      </c>
      <c r="B81" s="13">
        <v>0.82130787037037034</v>
      </c>
      <c r="C81" s="4" t="s">
        <v>37</v>
      </c>
      <c r="D81" s="4" t="s">
        <v>37</v>
      </c>
      <c r="E81" s="4">
        <v>0</v>
      </c>
      <c r="F81" s="4">
        <v>0</v>
      </c>
    </row>
    <row r="82" spans="1:6" ht="13" x14ac:dyDescent="0.15">
      <c r="A82" s="3">
        <v>43065</v>
      </c>
      <c r="B82" s="13">
        <v>0.81703703703703701</v>
      </c>
      <c r="C82" s="4" t="s">
        <v>37</v>
      </c>
      <c r="D82" s="4" t="s">
        <v>37</v>
      </c>
      <c r="E82" s="4">
        <v>0</v>
      </c>
      <c r="F82" s="4">
        <v>0</v>
      </c>
    </row>
    <row r="83" spans="1:6" ht="13" x14ac:dyDescent="0.15">
      <c r="A83" s="3">
        <v>43056</v>
      </c>
      <c r="B83" s="13">
        <v>0.82135416666666672</v>
      </c>
      <c r="C83" s="4" t="s">
        <v>37</v>
      </c>
      <c r="D83" s="4" t="s">
        <v>37</v>
      </c>
      <c r="E83" s="4">
        <v>0</v>
      </c>
      <c r="F83" s="4">
        <v>0</v>
      </c>
    </row>
    <row r="84" spans="1:6" ht="13" x14ac:dyDescent="0.15">
      <c r="A84" s="3">
        <v>43049</v>
      </c>
      <c r="B84" s="13">
        <v>0.81707175925925923</v>
      </c>
      <c r="C84" s="4" t="s">
        <v>37</v>
      </c>
      <c r="D84" s="4" t="s">
        <v>37</v>
      </c>
      <c r="E84" s="4">
        <v>0</v>
      </c>
      <c r="F84" s="4">
        <v>0</v>
      </c>
    </row>
    <row r="85" spans="1:6" ht="13" x14ac:dyDescent="0.15">
      <c r="A85" s="3">
        <v>43024</v>
      </c>
      <c r="B85" s="13">
        <v>0.82138888888888884</v>
      </c>
      <c r="C85" s="4" t="s">
        <v>37</v>
      </c>
      <c r="D85" s="4" t="s">
        <v>37</v>
      </c>
      <c r="E85" s="4">
        <v>0</v>
      </c>
      <c r="F85" s="4">
        <v>0</v>
      </c>
    </row>
    <row r="86" spans="1:6" ht="13" x14ac:dyDescent="0.15">
      <c r="A86" s="3">
        <v>43017</v>
      </c>
      <c r="B86" s="13">
        <v>0.81715277777777773</v>
      </c>
      <c r="C86" s="4" t="s">
        <v>37</v>
      </c>
      <c r="D86" s="4" t="s">
        <v>37</v>
      </c>
      <c r="E86" s="4">
        <v>0</v>
      </c>
      <c r="F86" s="4">
        <v>0</v>
      </c>
    </row>
    <row r="87" spans="1:6" ht="13" x14ac:dyDescent="0.15">
      <c r="A87" s="3">
        <v>42985</v>
      </c>
      <c r="B87" s="13">
        <v>0.81726851851851856</v>
      </c>
      <c r="C87" s="4" t="s">
        <v>37</v>
      </c>
      <c r="D87" s="4" t="s">
        <v>37</v>
      </c>
      <c r="E87" s="4">
        <v>0</v>
      </c>
      <c r="F87" s="4">
        <v>0</v>
      </c>
    </row>
    <row r="88" spans="1:6" ht="13" x14ac:dyDescent="0.15">
      <c r="A88" s="3">
        <v>42937</v>
      </c>
      <c r="B88" s="13">
        <v>0.8171180555555555</v>
      </c>
      <c r="C88" s="4" t="s">
        <v>37</v>
      </c>
      <c r="D88" s="4" t="s">
        <v>37</v>
      </c>
      <c r="E88" s="4">
        <v>0</v>
      </c>
      <c r="F88" s="4">
        <v>0</v>
      </c>
    </row>
    <row r="89" spans="1:6" ht="13" x14ac:dyDescent="0.15">
      <c r="A89" s="3">
        <v>42896</v>
      </c>
      <c r="B89" s="13">
        <v>0.8212962962962963</v>
      </c>
      <c r="C89" s="4" t="s">
        <v>37</v>
      </c>
      <c r="D89" s="4" t="s">
        <v>37</v>
      </c>
      <c r="E89" s="4">
        <v>0</v>
      </c>
      <c r="F89" s="4">
        <v>0</v>
      </c>
    </row>
    <row r="90" spans="1:6" ht="13" x14ac:dyDescent="0.15">
      <c r="A90" s="3">
        <v>42889</v>
      </c>
      <c r="B90" s="13">
        <v>0.81699074074074074</v>
      </c>
      <c r="C90" s="4" t="s">
        <v>37</v>
      </c>
      <c r="D90" s="4" t="s">
        <v>37</v>
      </c>
      <c r="E90" s="4">
        <v>0</v>
      </c>
      <c r="F90" s="4">
        <v>0</v>
      </c>
    </row>
    <row r="91" spans="1:6" ht="13" x14ac:dyDescent="0.15">
      <c r="A91" s="3">
        <v>42864</v>
      </c>
      <c r="B91" s="13">
        <v>0.82127314814814811</v>
      </c>
      <c r="C91" s="4" t="s">
        <v>37</v>
      </c>
      <c r="D91" s="4" t="s">
        <v>37</v>
      </c>
      <c r="E91" s="4">
        <v>0</v>
      </c>
      <c r="F91" s="4">
        <v>0</v>
      </c>
    </row>
    <row r="92" spans="1:6" ht="13" x14ac:dyDescent="0.15">
      <c r="A92" s="3">
        <v>42841</v>
      </c>
      <c r="B92" s="13">
        <v>0.81692129629629628</v>
      </c>
      <c r="C92" s="4" t="s">
        <v>37</v>
      </c>
      <c r="D92" s="4" t="s">
        <v>37</v>
      </c>
      <c r="E92" s="4">
        <v>0</v>
      </c>
      <c r="F92" s="4">
        <v>0</v>
      </c>
    </row>
    <row r="93" spans="1:6" ht="13" x14ac:dyDescent="0.15">
      <c r="A93" s="3">
        <v>42832</v>
      </c>
      <c r="B93" s="13">
        <v>0.82121527777777781</v>
      </c>
      <c r="C93" s="4" t="s">
        <v>37</v>
      </c>
      <c r="D93" s="4" t="s">
        <v>37</v>
      </c>
      <c r="E93" s="4">
        <v>0</v>
      </c>
      <c r="F93" s="4">
        <v>0</v>
      </c>
    </row>
    <row r="94" spans="1:6" ht="13" x14ac:dyDescent="0.15">
      <c r="A94" s="3">
        <v>42793</v>
      </c>
      <c r="B94" s="13">
        <v>0.81688657407407406</v>
      </c>
      <c r="C94" s="4" t="s">
        <v>37</v>
      </c>
      <c r="D94" s="4" t="s">
        <v>37</v>
      </c>
      <c r="E94" s="4">
        <v>0</v>
      </c>
      <c r="F94" s="4">
        <v>0</v>
      </c>
    </row>
    <row r="95" spans="1:6" ht="13" x14ac:dyDescent="0.15">
      <c r="A95" s="3">
        <v>42768</v>
      </c>
      <c r="B95" s="13">
        <v>0.82118055555555558</v>
      </c>
      <c r="C95" s="4" t="s">
        <v>37</v>
      </c>
      <c r="D95" s="4" t="s">
        <v>37</v>
      </c>
      <c r="E95" s="4">
        <v>0</v>
      </c>
      <c r="F95" s="4">
        <v>0</v>
      </c>
    </row>
    <row r="96" spans="1:6" ht="13" x14ac:dyDescent="0.15">
      <c r="A96" s="3">
        <v>42761</v>
      </c>
      <c r="B96" s="13">
        <v>0.81688657407407406</v>
      </c>
      <c r="C96" s="4" t="s">
        <v>37</v>
      </c>
      <c r="D96" s="4" t="s">
        <v>37</v>
      </c>
      <c r="E96" s="4">
        <v>0</v>
      </c>
      <c r="F96" s="4">
        <v>0</v>
      </c>
    </row>
    <row r="97" spans="1:6" ht="13" x14ac:dyDescent="0.15">
      <c r="A97" s="3">
        <v>42752</v>
      </c>
      <c r="B97" s="13">
        <v>0.82119212962962962</v>
      </c>
      <c r="C97" s="4" t="s">
        <v>37</v>
      </c>
      <c r="D97" s="4" t="s">
        <v>37</v>
      </c>
      <c r="E97" s="4">
        <v>0</v>
      </c>
      <c r="F97" s="4">
        <v>0</v>
      </c>
    </row>
    <row r="98" spans="1:6" ht="13" x14ac:dyDescent="0.15">
      <c r="A98" s="3">
        <v>42745</v>
      </c>
      <c r="B98" s="13">
        <v>0.81694444444444447</v>
      </c>
      <c r="C98" s="4" t="s">
        <v>37</v>
      </c>
      <c r="D98" s="4" t="s">
        <v>37</v>
      </c>
      <c r="E98" s="4">
        <v>0</v>
      </c>
      <c r="F98" s="4">
        <v>0</v>
      </c>
    </row>
    <row r="99" spans="1:6" ht="13" x14ac:dyDescent="0.15">
      <c r="A99" s="3">
        <v>42729</v>
      </c>
      <c r="B99" s="13">
        <v>0.81702546296296297</v>
      </c>
      <c r="C99" s="4" t="s">
        <v>37</v>
      </c>
      <c r="D99" s="4" t="s">
        <v>37</v>
      </c>
      <c r="E99" s="4">
        <v>0</v>
      </c>
      <c r="F99" s="4">
        <v>0</v>
      </c>
    </row>
    <row r="100" spans="1:6" ht="13" x14ac:dyDescent="0.15">
      <c r="A100" s="3">
        <v>42713</v>
      </c>
      <c r="B100" s="13">
        <v>0.81706018518518519</v>
      </c>
      <c r="C100" s="4" t="s">
        <v>37</v>
      </c>
      <c r="D100" s="4" t="s">
        <v>37</v>
      </c>
      <c r="E100" s="4">
        <v>0</v>
      </c>
      <c r="F100" s="4">
        <v>0</v>
      </c>
    </row>
    <row r="101" spans="1:6" ht="13" x14ac:dyDescent="0.15">
      <c r="A101" s="3">
        <v>42704</v>
      </c>
      <c r="B101" s="13">
        <v>0.82135416666666672</v>
      </c>
      <c r="C101" s="4" t="s">
        <v>37</v>
      </c>
      <c r="D101" s="4" t="s">
        <v>37</v>
      </c>
      <c r="E101" s="4">
        <v>0</v>
      </c>
      <c r="F101" s="4">
        <v>0</v>
      </c>
    </row>
    <row r="102" spans="1:6" ht="13" x14ac:dyDescent="0.15">
      <c r="A102" s="3">
        <v>42672</v>
      </c>
      <c r="B102" s="13">
        <v>0.82131944444444449</v>
      </c>
      <c r="C102" s="4" t="s">
        <v>37</v>
      </c>
      <c r="D102" s="4" t="s">
        <v>37</v>
      </c>
      <c r="E102" s="4">
        <v>0</v>
      </c>
      <c r="F102" s="4">
        <v>0</v>
      </c>
    </row>
    <row r="103" spans="1:6" ht="13" x14ac:dyDescent="0.15">
      <c r="A103" s="3">
        <v>42608</v>
      </c>
      <c r="B103" s="13">
        <v>0.82158564814814816</v>
      </c>
      <c r="C103" s="4" t="s">
        <v>37</v>
      </c>
      <c r="D103" s="4" t="s">
        <v>37</v>
      </c>
      <c r="E103" s="4">
        <v>0</v>
      </c>
      <c r="F103" s="4">
        <v>0</v>
      </c>
    </row>
    <row r="104" spans="1:6" ht="13" x14ac:dyDescent="0.15">
      <c r="A104" s="3">
        <v>42601</v>
      </c>
      <c r="B104" s="13">
        <v>0.81734953703703705</v>
      </c>
      <c r="C104" s="4" t="s">
        <v>37</v>
      </c>
      <c r="D104" s="4" t="s">
        <v>37</v>
      </c>
      <c r="E104" s="4">
        <v>0</v>
      </c>
      <c r="F104" s="4">
        <v>0</v>
      </c>
    </row>
    <row r="105" spans="1:6" ht="13" x14ac:dyDescent="0.15">
      <c r="A105" s="3">
        <v>42553</v>
      </c>
      <c r="B105" s="13">
        <v>0.8175810185185185</v>
      </c>
      <c r="C105" s="4" t="s">
        <v>37</v>
      </c>
      <c r="D105" s="4" t="s">
        <v>37</v>
      </c>
      <c r="E105" s="4">
        <v>0</v>
      </c>
      <c r="F105" s="4">
        <v>0</v>
      </c>
    </row>
    <row r="106" spans="1:6" ht="13" x14ac:dyDescent="0.15">
      <c r="A106" s="3">
        <v>42521</v>
      </c>
      <c r="B106" s="13">
        <v>0.8175</v>
      </c>
      <c r="C106" s="4" t="s">
        <v>37</v>
      </c>
      <c r="D106" s="4" t="s">
        <v>37</v>
      </c>
      <c r="E106" s="4">
        <v>0</v>
      </c>
      <c r="F106" s="4">
        <v>0</v>
      </c>
    </row>
    <row r="107" spans="1:6" ht="13" x14ac:dyDescent="0.15">
      <c r="A107" s="3">
        <v>42512</v>
      </c>
      <c r="B107" s="13">
        <v>0.82173611111111111</v>
      </c>
      <c r="C107" s="4" t="s">
        <v>37</v>
      </c>
      <c r="D107" s="4" t="s">
        <v>37</v>
      </c>
      <c r="E107" s="4">
        <v>0</v>
      </c>
      <c r="F107" s="4">
        <v>0</v>
      </c>
    </row>
    <row r="108" spans="1:6" ht="13" x14ac:dyDescent="0.15">
      <c r="A108" s="3">
        <v>42505</v>
      </c>
      <c r="B108" s="13">
        <v>0.81737268518518513</v>
      </c>
      <c r="C108" s="4" t="s">
        <v>37</v>
      </c>
      <c r="D108" s="4" t="s">
        <v>37</v>
      </c>
      <c r="E108" s="4">
        <v>0</v>
      </c>
      <c r="F108" s="4">
        <v>0</v>
      </c>
    </row>
    <row r="109" spans="1:6" ht="13" x14ac:dyDescent="0.15">
      <c r="A109" s="3">
        <v>42441</v>
      </c>
      <c r="B109" s="13">
        <v>0.81687500000000002</v>
      </c>
      <c r="C109" s="4" t="s">
        <v>37</v>
      </c>
      <c r="D109" s="4" t="s">
        <v>37</v>
      </c>
      <c r="E109" s="4">
        <v>0</v>
      </c>
      <c r="F109" s="4">
        <v>0</v>
      </c>
    </row>
    <row r="110" spans="1:6" ht="13" x14ac:dyDescent="0.15">
      <c r="A110" s="3">
        <v>42432</v>
      </c>
      <c r="B110" s="13">
        <v>0.82120370370370366</v>
      </c>
      <c r="C110" s="4" t="s">
        <v>37</v>
      </c>
      <c r="D110" s="4" t="s">
        <v>37</v>
      </c>
      <c r="E110" s="4">
        <v>0</v>
      </c>
      <c r="F110" s="4">
        <v>0</v>
      </c>
    </row>
    <row r="111" spans="1:6" ht="13" x14ac:dyDescent="0.15">
      <c r="A111" s="3">
        <v>42409</v>
      </c>
      <c r="B111" s="13">
        <v>0.81721064814814814</v>
      </c>
      <c r="C111" s="4" t="s">
        <v>37</v>
      </c>
      <c r="D111" s="4" t="s">
        <v>37</v>
      </c>
      <c r="E111" s="4">
        <v>0</v>
      </c>
      <c r="F111" s="4">
        <v>0</v>
      </c>
    </row>
    <row r="112" spans="1:6" ht="13" x14ac:dyDescent="0.15">
      <c r="A112" s="3">
        <v>42377</v>
      </c>
      <c r="B112" s="13">
        <v>0.81724537037037037</v>
      </c>
      <c r="C112" s="4" t="s">
        <v>37</v>
      </c>
      <c r="D112" s="4" t="s">
        <v>37</v>
      </c>
      <c r="E112" s="4">
        <v>0</v>
      </c>
      <c r="F112" s="4">
        <v>0</v>
      </c>
    </row>
    <row r="113" spans="1:6" ht="13" x14ac:dyDescent="0.15">
      <c r="A113" s="3">
        <v>42361</v>
      </c>
      <c r="B113" s="13">
        <v>0.81715277777777773</v>
      </c>
      <c r="C113" s="4" t="s">
        <v>37</v>
      </c>
      <c r="D113" s="4" t="s">
        <v>37</v>
      </c>
      <c r="E113" s="4">
        <v>0</v>
      </c>
      <c r="F113" s="4">
        <v>0</v>
      </c>
    </row>
    <row r="114" spans="1:6" ht="13" x14ac:dyDescent="0.15">
      <c r="A114" s="3">
        <v>42345</v>
      </c>
      <c r="B114" s="13">
        <v>0.81721064814814814</v>
      </c>
      <c r="C114" s="4" t="s">
        <v>37</v>
      </c>
      <c r="D114" s="4" t="s">
        <v>37</v>
      </c>
      <c r="E114" s="4">
        <v>0</v>
      </c>
      <c r="F114" s="4">
        <v>0</v>
      </c>
    </row>
    <row r="115" spans="1:6" ht="13" x14ac:dyDescent="0.15">
      <c r="A115" s="3">
        <v>42320</v>
      </c>
      <c r="B115" s="13">
        <v>0.82164351851851847</v>
      </c>
      <c r="C115" s="4" t="s">
        <v>37</v>
      </c>
      <c r="D115" s="4" t="s">
        <v>37</v>
      </c>
      <c r="E115" s="4">
        <v>0</v>
      </c>
      <c r="F115" s="4">
        <v>0</v>
      </c>
    </row>
    <row r="116" spans="1:6" ht="13" x14ac:dyDescent="0.15">
      <c r="A116" s="3">
        <v>42304</v>
      </c>
      <c r="B116" s="13">
        <v>0.82157407407407412</v>
      </c>
      <c r="C116" s="4" t="s">
        <v>37</v>
      </c>
      <c r="D116" s="4" t="s">
        <v>37</v>
      </c>
      <c r="E116" s="4">
        <v>0</v>
      </c>
      <c r="F116" s="4">
        <v>0</v>
      </c>
    </row>
    <row r="117" spans="1:6" ht="13" x14ac:dyDescent="0.15">
      <c r="A117" s="3">
        <v>42288</v>
      </c>
      <c r="B117" s="13">
        <v>0.82144675925925925</v>
      </c>
      <c r="C117" s="4" t="s">
        <v>37</v>
      </c>
      <c r="D117" s="4" t="s">
        <v>37</v>
      </c>
      <c r="E117" s="4">
        <v>0</v>
      </c>
      <c r="F117" s="4">
        <v>0</v>
      </c>
    </row>
    <row r="118" spans="1:6" ht="13" x14ac:dyDescent="0.15">
      <c r="A118" s="3">
        <v>42281</v>
      </c>
      <c r="B118" s="13">
        <v>0.81707175925925923</v>
      </c>
      <c r="C118" s="4" t="s">
        <v>37</v>
      </c>
      <c r="D118" s="4" t="s">
        <v>37</v>
      </c>
      <c r="E118" s="4">
        <v>0</v>
      </c>
      <c r="F118" s="4">
        <v>0</v>
      </c>
    </row>
    <row r="119" spans="1:6" ht="13" x14ac:dyDescent="0.15">
      <c r="A119" s="3">
        <v>42208</v>
      </c>
      <c r="B119" s="13">
        <v>0.8220601851851852</v>
      </c>
      <c r="C119" s="4" t="s">
        <v>37</v>
      </c>
      <c r="D119" s="4" t="s">
        <v>37</v>
      </c>
      <c r="E119" s="4">
        <v>0</v>
      </c>
      <c r="F119" s="4">
        <v>0</v>
      </c>
    </row>
    <row r="120" spans="1:6" ht="13" x14ac:dyDescent="0.15">
      <c r="A120" s="3">
        <v>42192</v>
      </c>
      <c r="B120" s="13">
        <v>0.82203703703703701</v>
      </c>
      <c r="C120" s="4" t="s">
        <v>37</v>
      </c>
      <c r="D120" s="4" t="s">
        <v>37</v>
      </c>
      <c r="E120" s="4">
        <v>0</v>
      </c>
      <c r="F120" s="4">
        <v>0</v>
      </c>
    </row>
    <row r="121" spans="1:6" ht="13" x14ac:dyDescent="0.15">
      <c r="A121" s="3">
        <v>42137</v>
      </c>
      <c r="B121" s="13">
        <v>0.81737268518518513</v>
      </c>
      <c r="C121" s="4" t="s">
        <v>37</v>
      </c>
      <c r="D121" s="4" t="s">
        <v>37</v>
      </c>
      <c r="E121" s="4">
        <v>0</v>
      </c>
      <c r="F121" s="4">
        <v>0</v>
      </c>
    </row>
    <row r="122" spans="1:6" ht="13" x14ac:dyDescent="0.15">
      <c r="A122" s="3">
        <v>42096</v>
      </c>
      <c r="B122" s="13">
        <v>0.82149305555555552</v>
      </c>
      <c r="C122" s="4" t="s">
        <v>37</v>
      </c>
      <c r="D122" s="4" t="s">
        <v>37</v>
      </c>
      <c r="E122" s="4">
        <v>0</v>
      </c>
      <c r="F122" s="4">
        <v>0</v>
      </c>
    </row>
    <row r="123" spans="1:6" ht="13" x14ac:dyDescent="0.15">
      <c r="A123" s="3">
        <v>42080</v>
      </c>
      <c r="B123" s="13">
        <v>0.82141203703703702</v>
      </c>
      <c r="C123" s="4" t="s">
        <v>37</v>
      </c>
      <c r="D123" s="4" t="s">
        <v>37</v>
      </c>
      <c r="E123" s="4">
        <v>0</v>
      </c>
      <c r="F123" s="4">
        <v>0</v>
      </c>
    </row>
    <row r="124" spans="1:6" ht="13" x14ac:dyDescent="0.15">
      <c r="A124" s="3">
        <v>42064</v>
      </c>
      <c r="B124" s="13">
        <v>0.82125000000000004</v>
      </c>
      <c r="C124" s="4" t="s">
        <v>37</v>
      </c>
      <c r="D124" s="4" t="s">
        <v>37</v>
      </c>
      <c r="E124" s="4">
        <v>0</v>
      </c>
      <c r="F124" s="4">
        <v>0</v>
      </c>
    </row>
    <row r="125" spans="1:6" ht="13" x14ac:dyDescent="0.15">
      <c r="A125" s="3">
        <v>42009</v>
      </c>
      <c r="B125" s="13">
        <v>0.81708333333333338</v>
      </c>
      <c r="C125" s="4" t="s">
        <v>37</v>
      </c>
      <c r="D125" s="4" t="s">
        <v>37</v>
      </c>
      <c r="E125" s="4">
        <v>0</v>
      </c>
      <c r="F125" s="4">
        <v>0</v>
      </c>
    </row>
    <row r="126" spans="1:6" ht="13" x14ac:dyDescent="0.15">
      <c r="A126" s="3">
        <v>41993</v>
      </c>
      <c r="B126" s="13">
        <v>0.81706018518518519</v>
      </c>
      <c r="C126" s="4" t="s">
        <v>37</v>
      </c>
      <c r="D126" s="4" t="s">
        <v>37</v>
      </c>
      <c r="E126" s="4">
        <v>0</v>
      </c>
      <c r="F126" s="4">
        <v>0</v>
      </c>
    </row>
    <row r="127" spans="1:6" ht="13" x14ac:dyDescent="0.15">
      <c r="A127" s="3">
        <v>41952</v>
      </c>
      <c r="B127" s="13">
        <v>0.82122685185185185</v>
      </c>
      <c r="C127" s="4" t="s">
        <v>37</v>
      </c>
      <c r="D127" s="4" t="s">
        <v>37</v>
      </c>
      <c r="E127" s="4">
        <v>0</v>
      </c>
      <c r="F127" s="4">
        <v>0</v>
      </c>
    </row>
    <row r="128" spans="1:6" ht="13" x14ac:dyDescent="0.15">
      <c r="A128" s="3">
        <v>41945</v>
      </c>
      <c r="B128" s="13">
        <v>0.81706018518518519</v>
      </c>
      <c r="C128" s="4" t="s">
        <v>37</v>
      </c>
      <c r="D128" s="4" t="s">
        <v>37</v>
      </c>
      <c r="E128" s="4">
        <v>0</v>
      </c>
      <c r="F128" s="4">
        <v>0</v>
      </c>
    </row>
    <row r="129" spans="1:6" ht="13" x14ac:dyDescent="0.15">
      <c r="A129" s="3">
        <v>41904</v>
      </c>
      <c r="B129" s="13">
        <v>0.82143518518518521</v>
      </c>
      <c r="C129" s="4" t="s">
        <v>37</v>
      </c>
      <c r="D129" s="4" t="s">
        <v>37</v>
      </c>
      <c r="E129" s="4">
        <v>0</v>
      </c>
      <c r="F129" s="4">
        <v>0</v>
      </c>
    </row>
    <row r="130" spans="1:6" ht="13" x14ac:dyDescent="0.15">
      <c r="A130" s="3">
        <v>41881</v>
      </c>
      <c r="B130" s="13">
        <v>0.81725694444444441</v>
      </c>
      <c r="C130" s="4" t="s">
        <v>37</v>
      </c>
      <c r="D130" s="4" t="s">
        <v>37</v>
      </c>
      <c r="E130" s="4">
        <v>0</v>
      </c>
      <c r="F130" s="4">
        <v>0</v>
      </c>
    </row>
    <row r="131" spans="1:6" ht="13" x14ac:dyDescent="0.15">
      <c r="A131" s="3">
        <v>41872</v>
      </c>
      <c r="B131" s="13">
        <v>0.82151620370370371</v>
      </c>
      <c r="C131" s="4" t="s">
        <v>37</v>
      </c>
      <c r="D131" s="4" t="s">
        <v>37</v>
      </c>
      <c r="E131" s="4">
        <v>0</v>
      </c>
      <c r="F131" s="4">
        <v>0</v>
      </c>
    </row>
    <row r="132" spans="1:6" ht="13" x14ac:dyDescent="0.15">
      <c r="A132" s="3">
        <v>41833</v>
      </c>
      <c r="B132" s="13">
        <v>0.81704861111111116</v>
      </c>
      <c r="C132" s="4" t="s">
        <v>37</v>
      </c>
      <c r="D132" s="4" t="s">
        <v>37</v>
      </c>
      <c r="E132" s="4">
        <v>0</v>
      </c>
      <c r="F132" s="4">
        <v>0</v>
      </c>
    </row>
    <row r="133" spans="1:6" ht="13" x14ac:dyDescent="0.15">
      <c r="A133" s="3">
        <v>41824</v>
      </c>
      <c r="B133" s="13">
        <v>0.82148148148148148</v>
      </c>
      <c r="C133" s="4" t="s">
        <v>37</v>
      </c>
      <c r="D133" s="4" t="s">
        <v>37</v>
      </c>
      <c r="E133" s="4">
        <v>0</v>
      </c>
      <c r="F133" s="4">
        <v>0</v>
      </c>
    </row>
    <row r="134" spans="1:6" ht="13" x14ac:dyDescent="0.15">
      <c r="A134" s="3">
        <v>41801</v>
      </c>
      <c r="B134" s="13">
        <v>0.81736111111111109</v>
      </c>
      <c r="C134" s="4" t="s">
        <v>37</v>
      </c>
      <c r="D134" s="4" t="s">
        <v>37</v>
      </c>
      <c r="E134" s="4">
        <v>0</v>
      </c>
      <c r="F134" s="4">
        <v>0</v>
      </c>
    </row>
    <row r="135" spans="1:6" ht="13" x14ac:dyDescent="0.15">
      <c r="A135" s="3">
        <v>41760</v>
      </c>
      <c r="B135" s="13">
        <v>0.82135416666666672</v>
      </c>
      <c r="C135" s="4" t="s">
        <v>37</v>
      </c>
      <c r="D135" s="4" t="s">
        <v>37</v>
      </c>
      <c r="E135" s="4">
        <v>0</v>
      </c>
      <c r="F135" s="4">
        <v>0</v>
      </c>
    </row>
    <row r="136" spans="1:6" ht="13" x14ac:dyDescent="0.15">
      <c r="A136" s="3">
        <v>41744</v>
      </c>
      <c r="B136" s="13">
        <v>0.82135416666666672</v>
      </c>
      <c r="C136" s="4" t="s">
        <v>37</v>
      </c>
      <c r="D136" s="4" t="s">
        <v>37</v>
      </c>
      <c r="E136" s="4">
        <v>0</v>
      </c>
      <c r="F136" s="4">
        <v>0</v>
      </c>
    </row>
    <row r="137" spans="1:6" ht="13" x14ac:dyDescent="0.15">
      <c r="A137" s="3">
        <v>41737</v>
      </c>
      <c r="B137" s="13">
        <v>0.81710648148148146</v>
      </c>
      <c r="C137" s="4" t="s">
        <v>37</v>
      </c>
      <c r="D137" s="4" t="s">
        <v>37</v>
      </c>
      <c r="E137" s="4">
        <v>0</v>
      </c>
      <c r="F137" s="4">
        <v>0</v>
      </c>
    </row>
    <row r="138" spans="1:6" ht="13" x14ac:dyDescent="0.15">
      <c r="A138" s="3">
        <v>41728</v>
      </c>
      <c r="B138" s="13">
        <v>0.82136574074074076</v>
      </c>
      <c r="C138" s="4" t="s">
        <v>37</v>
      </c>
      <c r="D138" s="4" t="s">
        <v>37</v>
      </c>
      <c r="E138" s="4">
        <v>0</v>
      </c>
      <c r="F138" s="4">
        <v>0</v>
      </c>
    </row>
    <row r="139" spans="1:6" ht="13" x14ac:dyDescent="0.15">
      <c r="A139" s="3">
        <v>41705</v>
      </c>
      <c r="B139" s="13">
        <v>0.81693287037037032</v>
      </c>
      <c r="C139" s="4" t="s">
        <v>37</v>
      </c>
      <c r="D139" s="4" t="s">
        <v>37</v>
      </c>
      <c r="E139" s="4">
        <v>0</v>
      </c>
      <c r="F139" s="4">
        <v>0</v>
      </c>
    </row>
    <row r="140" spans="1:6" ht="13" x14ac:dyDescent="0.15">
      <c r="A140" s="3">
        <v>41696</v>
      </c>
      <c r="B140" s="13">
        <v>0.82131944444444449</v>
      </c>
      <c r="C140" s="4" t="s">
        <v>37</v>
      </c>
      <c r="D140" s="4" t="s">
        <v>37</v>
      </c>
      <c r="E140" s="4">
        <v>0</v>
      </c>
      <c r="F140" s="4">
        <v>0</v>
      </c>
    </row>
    <row r="141" spans="1:6" ht="13" x14ac:dyDescent="0.15">
      <c r="A141" s="3">
        <v>41657</v>
      </c>
      <c r="B141" s="13">
        <v>0.81694444444444447</v>
      </c>
      <c r="C141" s="4" t="s">
        <v>37</v>
      </c>
      <c r="D141" s="4" t="s">
        <v>37</v>
      </c>
      <c r="E141" s="4">
        <v>0</v>
      </c>
      <c r="F141" s="4">
        <v>0</v>
      </c>
    </row>
    <row r="142" spans="1:6" ht="13" x14ac:dyDescent="0.15">
      <c r="A142" s="3">
        <v>41632</v>
      </c>
      <c r="B142" s="13">
        <v>0.82133101851851853</v>
      </c>
      <c r="C142" s="4" t="s">
        <v>37</v>
      </c>
      <c r="D142" s="4" t="s">
        <v>37</v>
      </c>
      <c r="E142" s="4">
        <v>0</v>
      </c>
      <c r="F142" s="4">
        <v>0</v>
      </c>
    </row>
    <row r="143" spans="1:6" ht="13" x14ac:dyDescent="0.15">
      <c r="A143" s="3">
        <v>41625</v>
      </c>
      <c r="B143" s="13">
        <v>0.8169791666666667</v>
      </c>
      <c r="C143" s="4" t="s">
        <v>37</v>
      </c>
      <c r="D143" s="4" t="s">
        <v>37</v>
      </c>
      <c r="E143" s="4">
        <v>0</v>
      </c>
      <c r="F143" s="4">
        <v>0</v>
      </c>
    </row>
    <row r="144" spans="1:6" ht="13" x14ac:dyDescent="0.15">
      <c r="A144" s="3">
        <v>41609</v>
      </c>
      <c r="B144" s="13">
        <v>0.81690972222222225</v>
      </c>
      <c r="C144" s="4" t="s">
        <v>37</v>
      </c>
      <c r="D144" s="4" t="s">
        <v>37</v>
      </c>
      <c r="E144" s="4">
        <v>0</v>
      </c>
      <c r="F144" s="4">
        <v>0</v>
      </c>
    </row>
    <row r="145" spans="1:6" ht="13" x14ac:dyDescent="0.15">
      <c r="A145" s="3">
        <v>41520</v>
      </c>
      <c r="B145" s="13">
        <v>0.8213773148148148</v>
      </c>
      <c r="C145" s="4" t="s">
        <v>37</v>
      </c>
      <c r="D145" s="4" t="s">
        <v>37</v>
      </c>
      <c r="E145" s="4">
        <v>0</v>
      </c>
      <c r="F145" s="4">
        <v>0</v>
      </c>
    </row>
    <row r="146" spans="1:6" ht="13" x14ac:dyDescent="0.15">
      <c r="A146" s="3">
        <v>41424</v>
      </c>
      <c r="B146" s="13">
        <v>0.82131944444444449</v>
      </c>
      <c r="C146" s="4" t="s">
        <v>37</v>
      </c>
      <c r="D146" s="4" t="s">
        <v>37</v>
      </c>
      <c r="E146" s="4">
        <v>0</v>
      </c>
      <c r="F146" s="4">
        <v>0</v>
      </c>
    </row>
    <row r="147" spans="1:6" ht="13" x14ac:dyDescent="0.15">
      <c r="A147" s="3">
        <v>41408</v>
      </c>
      <c r="B147" s="13">
        <v>0.82119212962962962</v>
      </c>
      <c r="C147" s="4" t="s">
        <v>37</v>
      </c>
      <c r="D147" s="4" t="s">
        <v>37</v>
      </c>
      <c r="E147" s="4">
        <v>0</v>
      </c>
      <c r="F147" s="4">
        <v>0</v>
      </c>
    </row>
    <row r="148" spans="1:6" ht="13" x14ac:dyDescent="0.15">
      <c r="A148" s="3">
        <v>41296</v>
      </c>
      <c r="B148" s="13">
        <v>0.82122685185185185</v>
      </c>
      <c r="C148" s="4" t="s">
        <v>37</v>
      </c>
      <c r="D148" s="4" t="s">
        <v>37</v>
      </c>
      <c r="E148" s="4">
        <v>0</v>
      </c>
      <c r="F148" s="4">
        <v>0</v>
      </c>
    </row>
    <row r="149" spans="1:6" ht="13" x14ac:dyDescent="0.15">
      <c r="A149" s="3">
        <v>41225</v>
      </c>
      <c r="B149" s="13">
        <v>0.81662037037037039</v>
      </c>
      <c r="C149" s="4" t="s">
        <v>37</v>
      </c>
      <c r="D149" s="4" t="s">
        <v>37</v>
      </c>
      <c r="E149" s="4">
        <v>0</v>
      </c>
      <c r="F149" s="4">
        <v>0</v>
      </c>
    </row>
    <row r="150" spans="1:6" ht="13" x14ac:dyDescent="0.15">
      <c r="A150" s="3">
        <v>41097</v>
      </c>
      <c r="B150" s="13">
        <v>0.81680555555555556</v>
      </c>
      <c r="C150" s="4" t="s">
        <v>37</v>
      </c>
      <c r="D150" s="4" t="s">
        <v>37</v>
      </c>
      <c r="E150" s="4">
        <v>0</v>
      </c>
      <c r="F150" s="4">
        <v>0</v>
      </c>
    </row>
    <row r="151" spans="1:6" ht="13" x14ac:dyDescent="0.15">
      <c r="A151" s="3">
        <v>41065</v>
      </c>
      <c r="B151" s="13">
        <v>0.8165972222222222</v>
      </c>
      <c r="C151" s="4" t="s">
        <v>37</v>
      </c>
      <c r="D151" s="4" t="s">
        <v>37</v>
      </c>
      <c r="E151" s="4">
        <v>0</v>
      </c>
      <c r="F151" s="4">
        <v>0</v>
      </c>
    </row>
    <row r="152" spans="1:6" ht="13" x14ac:dyDescent="0.15">
      <c r="A152" s="3">
        <v>40880</v>
      </c>
      <c r="B152" s="13">
        <v>0.8209143518518518</v>
      </c>
      <c r="C152" s="4" t="s">
        <v>37</v>
      </c>
      <c r="D152" s="4" t="s">
        <v>37</v>
      </c>
      <c r="E152" s="4">
        <v>0</v>
      </c>
      <c r="F152" s="4">
        <v>0</v>
      </c>
    </row>
    <row r="153" spans="1:6" ht="13" x14ac:dyDescent="0.15">
      <c r="A153" s="3">
        <v>40825</v>
      </c>
      <c r="B153" s="13">
        <v>0.81652777777777774</v>
      </c>
      <c r="C153" s="4" t="s">
        <v>37</v>
      </c>
      <c r="D153" s="4" t="s">
        <v>37</v>
      </c>
      <c r="E153" s="4">
        <v>0</v>
      </c>
      <c r="F153" s="4">
        <v>0</v>
      </c>
    </row>
    <row r="154" spans="1:6" ht="13" x14ac:dyDescent="0.15">
      <c r="A154" s="3">
        <v>40720</v>
      </c>
      <c r="B154" s="13">
        <v>0.82093749999999999</v>
      </c>
      <c r="C154" s="4" t="s">
        <v>37</v>
      </c>
      <c r="D154" s="4" t="s">
        <v>37</v>
      </c>
      <c r="E154" s="4">
        <v>0</v>
      </c>
      <c r="F154" s="4">
        <v>0</v>
      </c>
    </row>
    <row r="155" spans="1:6" ht="13" x14ac:dyDescent="0.15">
      <c r="A155" s="3">
        <v>40633</v>
      </c>
      <c r="B155" s="13">
        <v>0.81666666666666665</v>
      </c>
      <c r="C155" s="4" t="s">
        <v>37</v>
      </c>
      <c r="D155" s="4" t="s">
        <v>37</v>
      </c>
      <c r="E155" s="4">
        <v>0</v>
      </c>
      <c r="F155" s="4">
        <v>0</v>
      </c>
    </row>
    <row r="156" spans="1:6" ht="13" x14ac:dyDescent="0.15">
      <c r="A156" s="3">
        <v>40601</v>
      </c>
      <c r="B156" s="13">
        <v>0.81668981481481484</v>
      </c>
      <c r="C156" s="4" t="s">
        <v>37</v>
      </c>
      <c r="D156" s="4" t="s">
        <v>37</v>
      </c>
      <c r="E156" s="4">
        <v>0</v>
      </c>
      <c r="F156" s="4">
        <v>0</v>
      </c>
    </row>
    <row r="157" spans="1:6" ht="13" x14ac:dyDescent="0.15">
      <c r="A157" s="3">
        <v>40576</v>
      </c>
      <c r="B157" s="13">
        <v>0.82086805555555553</v>
      </c>
      <c r="C157" s="4" t="s">
        <v>37</v>
      </c>
      <c r="D157" s="4" t="s">
        <v>37</v>
      </c>
      <c r="E157" s="4">
        <v>0</v>
      </c>
      <c r="F157" s="4">
        <v>0</v>
      </c>
    </row>
    <row r="158" spans="1:6" ht="13" x14ac:dyDescent="0.15">
      <c r="A158" s="3">
        <v>40537</v>
      </c>
      <c r="B158" s="13">
        <v>0.81665509259259261</v>
      </c>
      <c r="C158" s="4" t="s">
        <v>37</v>
      </c>
      <c r="D158" s="4" t="s">
        <v>37</v>
      </c>
      <c r="E158" s="4">
        <v>0</v>
      </c>
      <c r="F158" s="4">
        <v>0</v>
      </c>
    </row>
    <row r="159" spans="1:6" ht="13" x14ac:dyDescent="0.15">
      <c r="A159" s="3">
        <v>40528</v>
      </c>
      <c r="B159" s="13">
        <v>0.82098379629629625</v>
      </c>
      <c r="C159" s="4" t="s">
        <v>11</v>
      </c>
      <c r="D159" s="4" t="s">
        <v>37</v>
      </c>
      <c r="E159" s="4">
        <v>3.11</v>
      </c>
      <c r="F159" s="4">
        <v>38</v>
      </c>
    </row>
    <row r="160" spans="1:6" ht="13" x14ac:dyDescent="0.15">
      <c r="A160" s="3">
        <v>40457</v>
      </c>
      <c r="B160" s="13">
        <v>0.81667824074074069</v>
      </c>
      <c r="C160" s="4" t="s">
        <v>11</v>
      </c>
      <c r="D160" s="4" t="s">
        <v>37</v>
      </c>
      <c r="E160" s="4">
        <v>7.66</v>
      </c>
      <c r="F160" s="4">
        <v>25</v>
      </c>
    </row>
    <row r="161" spans="1:6" ht="13" x14ac:dyDescent="0.15">
      <c r="A161" s="3">
        <v>40201</v>
      </c>
      <c r="B161" s="13">
        <v>0.81685185185185183</v>
      </c>
      <c r="C161" s="4" t="s">
        <v>11</v>
      </c>
      <c r="D161" s="4" t="s">
        <v>37</v>
      </c>
      <c r="E161" s="4">
        <v>8.39</v>
      </c>
      <c r="F161" s="4">
        <v>117</v>
      </c>
    </row>
    <row r="162" spans="1:6" ht="13" x14ac:dyDescent="0.15">
      <c r="A162" s="3">
        <v>40041</v>
      </c>
      <c r="B162" s="13">
        <v>0.81707175925925923</v>
      </c>
      <c r="C162" s="4" t="s">
        <v>11</v>
      </c>
      <c r="D162" s="4" t="s">
        <v>37</v>
      </c>
      <c r="E162" s="4">
        <v>12.47</v>
      </c>
      <c r="F162" s="4">
        <v>141</v>
      </c>
    </row>
    <row r="163" spans="1:6" ht="13" x14ac:dyDescent="0.15">
      <c r="A163" s="3">
        <v>39961</v>
      </c>
      <c r="B163" s="13">
        <v>0.81744212962962959</v>
      </c>
      <c r="C163" s="4" t="s">
        <v>11</v>
      </c>
      <c r="D163" s="4" t="s">
        <v>37</v>
      </c>
      <c r="E163" s="4">
        <v>17.29</v>
      </c>
      <c r="F163" s="4">
        <v>252</v>
      </c>
    </row>
    <row r="164" spans="1:6" ht="13" x14ac:dyDescent="0.15">
      <c r="A164" s="3">
        <v>39856</v>
      </c>
      <c r="B164" s="13">
        <v>0.82181712962962961</v>
      </c>
      <c r="C164" s="4" t="s">
        <v>11</v>
      </c>
      <c r="D164" s="4" t="s">
        <v>37</v>
      </c>
      <c r="E164" s="4">
        <v>17.940000000000001</v>
      </c>
      <c r="F164" s="4">
        <v>208</v>
      </c>
    </row>
    <row r="165" spans="1:6" ht="13" x14ac:dyDescent="0.15">
      <c r="A165" s="3">
        <v>39817</v>
      </c>
      <c r="B165" s="13">
        <v>0.81744212962962959</v>
      </c>
      <c r="C165" s="4" t="s">
        <v>11</v>
      </c>
      <c r="D165" s="4" t="s">
        <v>37</v>
      </c>
      <c r="E165" s="4">
        <v>15.7</v>
      </c>
      <c r="F165" s="4">
        <v>143</v>
      </c>
    </row>
    <row r="166" spans="1:6" ht="13" x14ac:dyDescent="0.15">
      <c r="A166" s="17">
        <v>39760</v>
      </c>
      <c r="B166" s="13">
        <v>0.82127314814814811</v>
      </c>
      <c r="C166" s="4" t="s">
        <v>11</v>
      </c>
      <c r="D166" s="4" t="s">
        <v>37</v>
      </c>
      <c r="E166" s="4">
        <v>75.81</v>
      </c>
      <c r="F166" s="4">
        <v>255</v>
      </c>
    </row>
    <row r="167" spans="1:6" ht="13" x14ac:dyDescent="0.15">
      <c r="A167" s="3">
        <v>39712</v>
      </c>
      <c r="B167" s="13">
        <v>0.82142361111111106</v>
      </c>
      <c r="C167" s="4" t="s">
        <v>37</v>
      </c>
      <c r="D167" s="4" t="s">
        <v>37</v>
      </c>
      <c r="E167" s="4">
        <v>0</v>
      </c>
      <c r="F167" s="4">
        <v>0</v>
      </c>
    </row>
    <row r="168" spans="1:6" ht="13" x14ac:dyDescent="0.15">
      <c r="A168" s="3">
        <v>39689</v>
      </c>
      <c r="B168" s="13">
        <v>0.81714120370370369</v>
      </c>
      <c r="C168" s="4" t="s">
        <v>37</v>
      </c>
      <c r="D168" s="4" t="s">
        <v>37</v>
      </c>
      <c r="E168" s="4">
        <v>0</v>
      </c>
      <c r="F168" s="4">
        <v>0</v>
      </c>
    </row>
    <row r="169" spans="1:6" ht="13" x14ac:dyDescent="0.15">
      <c r="A169" s="3">
        <v>39600</v>
      </c>
      <c r="B169" s="13">
        <v>0.82144675925925925</v>
      </c>
      <c r="C169" s="4" t="s">
        <v>37</v>
      </c>
      <c r="D169" s="4" t="s">
        <v>37</v>
      </c>
      <c r="E169" s="4">
        <v>0</v>
      </c>
      <c r="F169" s="4">
        <v>0</v>
      </c>
    </row>
    <row r="170" spans="1:6" ht="13" x14ac:dyDescent="0.15">
      <c r="A170" s="3">
        <v>39504</v>
      </c>
      <c r="B170" s="13">
        <v>0.82118055555555558</v>
      </c>
      <c r="C170" s="4" t="s">
        <v>37</v>
      </c>
      <c r="D170" s="4" t="s">
        <v>37</v>
      </c>
      <c r="E170" s="4">
        <v>0</v>
      </c>
      <c r="F170" s="4">
        <v>0</v>
      </c>
    </row>
    <row r="171" spans="1:6" ht="13" x14ac:dyDescent="0.15">
      <c r="A171" s="3">
        <v>39481</v>
      </c>
      <c r="B171" s="13">
        <v>0.81695601851851851</v>
      </c>
      <c r="C171" s="4" t="s">
        <v>37</v>
      </c>
      <c r="D171" s="4" t="s">
        <v>37</v>
      </c>
      <c r="E171" s="4">
        <v>0</v>
      </c>
      <c r="F171" s="4">
        <v>0</v>
      </c>
    </row>
    <row r="172" spans="1:6" ht="13" x14ac:dyDescent="0.15">
      <c r="A172" s="3">
        <v>39449</v>
      </c>
      <c r="B172" s="13">
        <v>0.81694444444444447</v>
      </c>
      <c r="C172" s="4" t="s">
        <v>37</v>
      </c>
      <c r="D172" s="4" t="s">
        <v>37</v>
      </c>
      <c r="E172" s="4">
        <v>0</v>
      </c>
      <c r="F172" s="4">
        <v>0</v>
      </c>
    </row>
    <row r="173" spans="1:6" ht="13" x14ac:dyDescent="0.15">
      <c r="A173" s="3">
        <v>39424</v>
      </c>
      <c r="B173" s="13">
        <v>0.82113425925925931</v>
      </c>
      <c r="C173" s="4" t="s">
        <v>37</v>
      </c>
      <c r="D173" s="4" t="s">
        <v>37</v>
      </c>
      <c r="E173" s="4">
        <v>0</v>
      </c>
      <c r="F173" s="4">
        <v>0</v>
      </c>
    </row>
    <row r="174" spans="1:6" ht="13" x14ac:dyDescent="0.15">
      <c r="A174" s="3">
        <v>39376</v>
      </c>
      <c r="B174" s="13">
        <v>0.82109953703703709</v>
      </c>
      <c r="C174" s="4" t="s">
        <v>37</v>
      </c>
      <c r="D174" s="4" t="s">
        <v>37</v>
      </c>
      <c r="E174" s="4">
        <v>0</v>
      </c>
      <c r="F174" s="4">
        <v>0</v>
      </c>
    </row>
    <row r="175" spans="1:6" ht="13" x14ac:dyDescent="0.15">
      <c r="A175" s="3">
        <v>39321</v>
      </c>
      <c r="B175" s="13">
        <v>0.81708333333333338</v>
      </c>
      <c r="C175" s="4" t="s">
        <v>37</v>
      </c>
      <c r="D175" s="4" t="s">
        <v>37</v>
      </c>
      <c r="E175" s="4">
        <v>0</v>
      </c>
      <c r="F175" s="4">
        <v>0</v>
      </c>
    </row>
    <row r="176" spans="1:6" ht="13" x14ac:dyDescent="0.15">
      <c r="A176" s="3">
        <v>39273</v>
      </c>
      <c r="B176" s="13">
        <v>0.81702546296296297</v>
      </c>
      <c r="C176" s="4" t="s">
        <v>37</v>
      </c>
      <c r="D176" s="4" t="s">
        <v>37</v>
      </c>
      <c r="E176" s="4">
        <v>0</v>
      </c>
      <c r="F176" s="4">
        <v>0</v>
      </c>
    </row>
    <row r="177" spans="1:6" ht="13" x14ac:dyDescent="0.15">
      <c r="A177" s="3">
        <v>39216</v>
      </c>
      <c r="B177" s="13">
        <v>0.82113425925925931</v>
      </c>
      <c r="C177" s="4" t="s">
        <v>37</v>
      </c>
      <c r="D177" s="4" t="s">
        <v>37</v>
      </c>
      <c r="E177" s="4">
        <v>0</v>
      </c>
      <c r="F177" s="4">
        <v>0</v>
      </c>
    </row>
    <row r="178" spans="1:6" ht="13" x14ac:dyDescent="0.15">
      <c r="A178" s="3">
        <v>39193</v>
      </c>
      <c r="B178" s="13">
        <v>0.81701388888888893</v>
      </c>
      <c r="C178" s="4" t="s">
        <v>37</v>
      </c>
      <c r="D178" s="4" t="s">
        <v>37</v>
      </c>
      <c r="E178" s="4">
        <v>0</v>
      </c>
      <c r="F178" s="4">
        <v>0</v>
      </c>
    </row>
    <row r="179" spans="1:6" ht="13" x14ac:dyDescent="0.15">
      <c r="A179" s="3">
        <v>39152</v>
      </c>
      <c r="B179" s="13">
        <v>0.82143518518518521</v>
      </c>
      <c r="C179" s="4" t="s">
        <v>37</v>
      </c>
      <c r="D179" s="4" t="s">
        <v>37</v>
      </c>
      <c r="E179" s="4">
        <v>0</v>
      </c>
      <c r="F179" s="4">
        <v>0</v>
      </c>
    </row>
    <row r="180" spans="1:6" ht="13" x14ac:dyDescent="0.15">
      <c r="A180" s="3">
        <v>39136</v>
      </c>
      <c r="B180" s="13">
        <v>0.82141203703703702</v>
      </c>
      <c r="C180" s="4" t="s">
        <v>37</v>
      </c>
      <c r="D180" s="4" t="s">
        <v>37</v>
      </c>
      <c r="E180" s="4">
        <v>0</v>
      </c>
      <c r="F180" s="4">
        <v>0</v>
      </c>
    </row>
    <row r="181" spans="1:6" ht="13" x14ac:dyDescent="0.15">
      <c r="A181" s="3">
        <v>39049</v>
      </c>
      <c r="B181" s="13">
        <v>0.81648148148148147</v>
      </c>
      <c r="C181" s="4" t="s">
        <v>37</v>
      </c>
      <c r="D181" s="4" t="s">
        <v>37</v>
      </c>
      <c r="E181" s="4">
        <v>0</v>
      </c>
      <c r="F181" s="4">
        <v>0</v>
      </c>
    </row>
    <row r="182" spans="1:6" ht="13" x14ac:dyDescent="0.15">
      <c r="A182" s="3">
        <v>38921</v>
      </c>
      <c r="B182" s="13">
        <v>0.81672453703703707</v>
      </c>
      <c r="C182" s="4" t="s">
        <v>37</v>
      </c>
      <c r="D182" s="4" t="s">
        <v>37</v>
      </c>
      <c r="E182" s="4">
        <v>0</v>
      </c>
      <c r="F182" s="4">
        <v>0</v>
      </c>
    </row>
    <row r="183" spans="1:6" ht="13" x14ac:dyDescent="0.15">
      <c r="A183" s="3">
        <v>38912</v>
      </c>
      <c r="B183" s="13">
        <v>0.8209953703703704</v>
      </c>
      <c r="C183" s="4" t="s">
        <v>37</v>
      </c>
      <c r="D183" s="4" t="s">
        <v>37</v>
      </c>
      <c r="E183" s="4">
        <v>0</v>
      </c>
      <c r="F183" s="4">
        <v>0</v>
      </c>
    </row>
    <row r="184" spans="1:6" ht="13" x14ac:dyDescent="0.15">
      <c r="A184" s="3">
        <v>38873</v>
      </c>
      <c r="B184" s="13">
        <v>0.81650462962962966</v>
      </c>
      <c r="C184" s="4" t="s">
        <v>37</v>
      </c>
      <c r="D184" s="4" t="s">
        <v>37</v>
      </c>
      <c r="E184" s="4">
        <v>0</v>
      </c>
      <c r="F184" s="4">
        <v>0</v>
      </c>
    </row>
    <row r="185" spans="1:6" ht="13" x14ac:dyDescent="0.15">
      <c r="A185" s="3">
        <v>38784</v>
      </c>
      <c r="B185" s="13">
        <v>0.8206134259259259</v>
      </c>
      <c r="C185" s="4" t="s">
        <v>37</v>
      </c>
      <c r="D185" s="4" t="s">
        <v>37</v>
      </c>
      <c r="E185" s="4">
        <v>0</v>
      </c>
      <c r="F185" s="4">
        <v>0</v>
      </c>
    </row>
    <row r="186" spans="1:6" ht="13" x14ac:dyDescent="0.15">
      <c r="A186" s="3">
        <v>38720</v>
      </c>
      <c r="B186" s="13">
        <v>0.82027777777777777</v>
      </c>
      <c r="C186" s="4" t="s">
        <v>37</v>
      </c>
      <c r="D186" s="4" t="s">
        <v>37</v>
      </c>
      <c r="E186" s="4">
        <v>0</v>
      </c>
      <c r="F186" s="4">
        <v>0</v>
      </c>
    </row>
    <row r="187" spans="1:6" ht="13" x14ac:dyDescent="0.15">
      <c r="A187" s="3">
        <v>38713</v>
      </c>
      <c r="B187" s="13">
        <v>0.81608796296296293</v>
      </c>
      <c r="C187" s="4" t="s">
        <v>37</v>
      </c>
      <c r="D187" s="4" t="s">
        <v>37</v>
      </c>
      <c r="E187" s="4">
        <v>0</v>
      </c>
      <c r="F187" s="4">
        <v>0</v>
      </c>
    </row>
    <row r="188" spans="1:6" ht="13" x14ac:dyDescent="0.15">
      <c r="A188" s="3">
        <v>38681</v>
      </c>
      <c r="B188" s="13">
        <v>0.81631944444444449</v>
      </c>
      <c r="C188" s="4" t="s">
        <v>37</v>
      </c>
      <c r="D188" s="4" t="s">
        <v>37</v>
      </c>
      <c r="E188" s="4">
        <v>0</v>
      </c>
      <c r="F188" s="4">
        <v>0</v>
      </c>
    </row>
    <row r="189" spans="1:6" ht="13" x14ac:dyDescent="0.15">
      <c r="A189" s="3">
        <v>38585</v>
      </c>
      <c r="B189" s="13">
        <v>0.81637731481481479</v>
      </c>
      <c r="C189" s="4" t="s">
        <v>37</v>
      </c>
      <c r="D189" s="4" t="s">
        <v>37</v>
      </c>
      <c r="E189" s="4">
        <v>0</v>
      </c>
      <c r="F189" s="4">
        <v>0</v>
      </c>
    </row>
    <row r="190" spans="1:6" ht="13" x14ac:dyDescent="0.15">
      <c r="A190" s="3">
        <v>38521</v>
      </c>
      <c r="B190" s="13">
        <v>0.81635416666666671</v>
      </c>
      <c r="C190" s="4" t="s">
        <v>37</v>
      </c>
      <c r="D190" s="4" t="s">
        <v>37</v>
      </c>
      <c r="E190" s="4">
        <v>0</v>
      </c>
      <c r="F190" s="4">
        <v>0</v>
      </c>
    </row>
    <row r="191" spans="1:6" ht="13" x14ac:dyDescent="0.15">
      <c r="A191" s="3">
        <v>38505</v>
      </c>
      <c r="B191" s="13">
        <v>0.81637731481481479</v>
      </c>
      <c r="C191" s="4" t="s">
        <v>37</v>
      </c>
      <c r="D191" s="4" t="s">
        <v>37</v>
      </c>
      <c r="E191" s="4">
        <v>0</v>
      </c>
      <c r="F191" s="4">
        <v>0</v>
      </c>
    </row>
    <row r="192" spans="1:6" ht="13" x14ac:dyDescent="0.15">
      <c r="A192" s="3">
        <v>38489</v>
      </c>
      <c r="B192" s="13">
        <v>0.81653935185185189</v>
      </c>
      <c r="C192" s="4" t="s">
        <v>37</v>
      </c>
      <c r="D192" s="4" t="s">
        <v>37</v>
      </c>
      <c r="E192" s="4">
        <v>0</v>
      </c>
      <c r="F192" s="4">
        <v>0</v>
      </c>
    </row>
    <row r="193" spans="1:6" ht="13" x14ac:dyDescent="0.15">
      <c r="A193" s="3">
        <v>38480</v>
      </c>
      <c r="B193" s="13">
        <v>0.82089120370370372</v>
      </c>
      <c r="C193" s="4" t="s">
        <v>37</v>
      </c>
      <c r="D193" s="4" t="s">
        <v>37</v>
      </c>
      <c r="E193" s="4">
        <v>0</v>
      </c>
      <c r="F193" s="4">
        <v>0</v>
      </c>
    </row>
    <row r="194" spans="1:6" ht="13" x14ac:dyDescent="0.15">
      <c r="A194" s="3">
        <v>38464</v>
      </c>
      <c r="B194" s="13">
        <v>0.82093749999999999</v>
      </c>
      <c r="C194" s="4" t="s">
        <v>37</v>
      </c>
      <c r="D194" s="4" t="s">
        <v>37</v>
      </c>
      <c r="E194" s="4">
        <v>0</v>
      </c>
      <c r="F194" s="4">
        <v>0</v>
      </c>
    </row>
    <row r="195" spans="1:6" ht="13" x14ac:dyDescent="0.15">
      <c r="A195" s="3">
        <v>38425</v>
      </c>
      <c r="B195" s="13">
        <v>0.81646990740740744</v>
      </c>
      <c r="C195" s="4" t="s">
        <v>37</v>
      </c>
      <c r="D195" s="4" t="s">
        <v>37</v>
      </c>
      <c r="E195" s="4">
        <v>0</v>
      </c>
      <c r="F195" s="4">
        <v>0</v>
      </c>
    </row>
    <row r="196" spans="1:6" ht="13" x14ac:dyDescent="0.15">
      <c r="A196" s="3">
        <v>38361</v>
      </c>
      <c r="B196" s="13">
        <v>0.81638888888888894</v>
      </c>
      <c r="C196" s="4" t="s">
        <v>37</v>
      </c>
      <c r="D196" s="4" t="s">
        <v>37</v>
      </c>
      <c r="E196" s="4">
        <v>0</v>
      </c>
      <c r="F196" s="4">
        <v>0</v>
      </c>
    </row>
    <row r="197" spans="1:6" ht="13" x14ac:dyDescent="0.15">
      <c r="A197" s="3">
        <v>38121</v>
      </c>
      <c r="B197" s="13">
        <v>0.81694444444444447</v>
      </c>
      <c r="C197" s="4" t="s">
        <v>37</v>
      </c>
      <c r="D197" s="4" t="s">
        <v>37</v>
      </c>
      <c r="E197" s="4">
        <v>0</v>
      </c>
      <c r="F197" s="4">
        <v>0</v>
      </c>
    </row>
    <row r="198" spans="1:6" ht="13" x14ac:dyDescent="0.15">
      <c r="A198" s="3">
        <v>38057</v>
      </c>
      <c r="B198" s="13">
        <v>0.81716435185185188</v>
      </c>
      <c r="C198" s="4" t="s">
        <v>37</v>
      </c>
      <c r="D198" s="4" t="s">
        <v>37</v>
      </c>
      <c r="E198" s="4">
        <v>0</v>
      </c>
      <c r="F198" s="4">
        <v>0</v>
      </c>
    </row>
    <row r="199" spans="1:6" ht="13" x14ac:dyDescent="0.15">
      <c r="A199" s="3">
        <v>38032</v>
      </c>
      <c r="B199" s="13">
        <v>0.82164351851851847</v>
      </c>
      <c r="C199" s="4" t="s">
        <v>37</v>
      </c>
      <c r="D199" s="4" t="s">
        <v>37</v>
      </c>
      <c r="E199" s="4">
        <v>0</v>
      </c>
      <c r="F199" s="4">
        <v>0</v>
      </c>
    </row>
    <row r="200" spans="1:6" ht="13" x14ac:dyDescent="0.15">
      <c r="A200" s="3">
        <v>38025</v>
      </c>
      <c r="B200" s="13">
        <v>0.81737268518518513</v>
      </c>
      <c r="C200" s="4" t="s">
        <v>37</v>
      </c>
      <c r="D200" s="4" t="s">
        <v>37</v>
      </c>
      <c r="E200" s="4">
        <v>0</v>
      </c>
      <c r="F200" s="4">
        <v>0</v>
      </c>
    </row>
    <row r="201" spans="1:6" ht="13" x14ac:dyDescent="0.15">
      <c r="A201" s="3">
        <v>37993</v>
      </c>
      <c r="B201" s="13">
        <v>0.81760416666666669</v>
      </c>
      <c r="C201" s="4" t="s">
        <v>37</v>
      </c>
      <c r="D201" s="4" t="s">
        <v>37</v>
      </c>
      <c r="E201" s="4">
        <v>0</v>
      </c>
      <c r="F201" s="4">
        <v>0</v>
      </c>
    </row>
    <row r="202" spans="1:6" ht="13" x14ac:dyDescent="0.15">
      <c r="A202" s="3">
        <v>37936</v>
      </c>
      <c r="B202" s="13">
        <v>0.82146990740740744</v>
      </c>
      <c r="C202" s="4" t="s">
        <v>37</v>
      </c>
      <c r="D202" s="4" t="s">
        <v>37</v>
      </c>
      <c r="E202" s="4">
        <v>0</v>
      </c>
      <c r="F202" s="4">
        <v>0</v>
      </c>
    </row>
    <row r="203" spans="1:6" ht="13" x14ac:dyDescent="0.15">
      <c r="A203" s="3">
        <v>37785</v>
      </c>
      <c r="B203" s="13">
        <v>0.81704861111111116</v>
      </c>
      <c r="C203" s="4" t="s">
        <v>37</v>
      </c>
      <c r="D203" s="4" t="s">
        <v>37</v>
      </c>
      <c r="E203" s="4">
        <v>0</v>
      </c>
      <c r="F203" s="4">
        <v>0</v>
      </c>
    </row>
    <row r="204" spans="1:6" ht="13" x14ac:dyDescent="0.15">
      <c r="A204" s="3">
        <v>37721</v>
      </c>
      <c r="B204" s="13">
        <v>0.81732638888888887</v>
      </c>
      <c r="C204" s="4" t="s">
        <v>37</v>
      </c>
      <c r="D204" s="4" t="s">
        <v>37</v>
      </c>
      <c r="E204" s="4">
        <v>0</v>
      </c>
      <c r="F204" s="4">
        <v>0</v>
      </c>
    </row>
    <row r="205" spans="1:6" ht="13" x14ac:dyDescent="0.15">
      <c r="A205" s="3">
        <v>37696</v>
      </c>
      <c r="B205" s="13">
        <v>0.82166666666666666</v>
      </c>
      <c r="C205" s="4" t="s">
        <v>37</v>
      </c>
      <c r="D205" s="4" t="s">
        <v>37</v>
      </c>
      <c r="E205" s="4">
        <v>0</v>
      </c>
      <c r="F205" s="4">
        <v>0</v>
      </c>
    </row>
    <row r="206" spans="1:6" ht="13" x14ac:dyDescent="0.15">
      <c r="A206" s="3">
        <v>37689</v>
      </c>
      <c r="B206" s="13">
        <v>0.81729166666666664</v>
      </c>
      <c r="C206" s="4" t="s">
        <v>37</v>
      </c>
      <c r="D206" s="4" t="s">
        <v>37</v>
      </c>
      <c r="E206" s="4">
        <v>0</v>
      </c>
      <c r="F206" s="4">
        <v>0</v>
      </c>
    </row>
    <row r="207" spans="1:6" ht="13" x14ac:dyDescent="0.15">
      <c r="A207" s="3">
        <v>37657</v>
      </c>
      <c r="B207" s="13">
        <v>0.81767361111111114</v>
      </c>
      <c r="C207" s="4" t="s">
        <v>37</v>
      </c>
      <c r="D207" s="4" t="s">
        <v>37</v>
      </c>
      <c r="E207" s="4">
        <v>0</v>
      </c>
      <c r="F207" s="4">
        <v>0</v>
      </c>
    </row>
    <row r="208" spans="1:6" ht="13" x14ac:dyDescent="0.15">
      <c r="A208" s="3">
        <v>37641</v>
      </c>
      <c r="B208" s="13">
        <v>0.81761574074074073</v>
      </c>
      <c r="C208" s="4" t="s">
        <v>37</v>
      </c>
      <c r="D208" s="4" t="s">
        <v>37</v>
      </c>
      <c r="E208" s="4">
        <v>0</v>
      </c>
      <c r="F208" s="4">
        <v>0</v>
      </c>
    </row>
    <row r="209" spans="1:6" ht="13" x14ac:dyDescent="0.15">
      <c r="A209" s="3">
        <v>37632</v>
      </c>
      <c r="B209" s="13">
        <v>0.82178240740740738</v>
      </c>
      <c r="C209" s="4" t="s">
        <v>37</v>
      </c>
      <c r="D209" s="4" t="s">
        <v>37</v>
      </c>
      <c r="E209" s="4">
        <v>0</v>
      </c>
      <c r="F209" s="4">
        <v>0</v>
      </c>
    </row>
    <row r="210" spans="1:6" ht="13" x14ac:dyDescent="0.15">
      <c r="A210" s="3">
        <v>37577</v>
      </c>
      <c r="B210" s="13">
        <v>0.81753472222222223</v>
      </c>
      <c r="C210" s="4" t="s">
        <v>37</v>
      </c>
      <c r="D210" s="4" t="s">
        <v>37</v>
      </c>
      <c r="E210" s="4">
        <v>0</v>
      </c>
      <c r="F210" s="4">
        <v>0</v>
      </c>
    </row>
    <row r="211" spans="1:6" ht="13" x14ac:dyDescent="0.15">
      <c r="A211" s="3">
        <v>37561</v>
      </c>
      <c r="B211" s="13">
        <v>0.81767361111111114</v>
      </c>
      <c r="C211" s="4" t="s">
        <v>37</v>
      </c>
      <c r="D211" s="4" t="s">
        <v>37</v>
      </c>
      <c r="E211" s="4">
        <v>0</v>
      </c>
      <c r="F211" s="4">
        <v>0</v>
      </c>
    </row>
    <row r="212" spans="1:6" ht="13" x14ac:dyDescent="0.15">
      <c r="A212" s="3">
        <v>37552</v>
      </c>
      <c r="B212" s="13">
        <v>0.82195601851851852</v>
      </c>
      <c r="C212" s="4" t="s">
        <v>37</v>
      </c>
      <c r="D212" s="4" t="s">
        <v>37</v>
      </c>
      <c r="E212" s="4">
        <v>0</v>
      </c>
      <c r="F212" s="4">
        <v>0</v>
      </c>
    </row>
    <row r="213" spans="1:6" ht="13" x14ac:dyDescent="0.15">
      <c r="A213" s="3">
        <v>37545</v>
      </c>
      <c r="B213" s="13">
        <v>0.81762731481481477</v>
      </c>
      <c r="C213" s="4" t="s">
        <v>37</v>
      </c>
      <c r="D213" s="4" t="s">
        <v>37</v>
      </c>
      <c r="E213" s="4">
        <v>0</v>
      </c>
      <c r="F213" s="4">
        <v>0</v>
      </c>
    </row>
    <row r="214" spans="1:6" ht="13" x14ac:dyDescent="0.15">
      <c r="A214" s="3">
        <v>37529</v>
      </c>
      <c r="B214" s="13">
        <v>0.81775462962962964</v>
      </c>
      <c r="C214" s="4" t="s">
        <v>37</v>
      </c>
      <c r="D214" s="4" t="s">
        <v>37</v>
      </c>
      <c r="E214" s="4">
        <v>0</v>
      </c>
      <c r="F214" s="4">
        <v>0</v>
      </c>
    </row>
    <row r="215" spans="1:6" ht="13" x14ac:dyDescent="0.15">
      <c r="A215" s="3">
        <v>37408</v>
      </c>
      <c r="B215" s="13">
        <v>0.82240740740740736</v>
      </c>
      <c r="C215" s="4" t="s">
        <v>37</v>
      </c>
      <c r="D215" s="4" t="s">
        <v>37</v>
      </c>
      <c r="E215" s="4">
        <v>0</v>
      </c>
      <c r="F215" s="4">
        <v>0</v>
      </c>
    </row>
    <row r="216" spans="1:6" ht="13" x14ac:dyDescent="0.15">
      <c r="A216" s="3">
        <v>37385</v>
      </c>
      <c r="B216" s="13">
        <v>0.81785879629629632</v>
      </c>
      <c r="C216" s="4" t="s">
        <v>37</v>
      </c>
      <c r="D216" s="4" t="s">
        <v>37</v>
      </c>
      <c r="E216" s="4">
        <v>0</v>
      </c>
      <c r="F216" s="4">
        <v>0</v>
      </c>
    </row>
    <row r="217" spans="1:6" ht="13" x14ac:dyDescent="0.15">
      <c r="A217" s="3">
        <v>37353</v>
      </c>
      <c r="B217" s="13">
        <v>0.81777777777777783</v>
      </c>
      <c r="C217" s="4" t="s">
        <v>37</v>
      </c>
      <c r="D217" s="4" t="s">
        <v>37</v>
      </c>
      <c r="E217" s="4">
        <v>0</v>
      </c>
      <c r="F217" s="4">
        <v>0</v>
      </c>
    </row>
    <row r="218" spans="1:6" ht="13" x14ac:dyDescent="0.15">
      <c r="A218" s="3">
        <v>37296</v>
      </c>
      <c r="B218" s="13">
        <v>0.8223611111111111</v>
      </c>
      <c r="C218" s="4" t="s">
        <v>37</v>
      </c>
      <c r="D218" s="4" t="s">
        <v>37</v>
      </c>
      <c r="E218" s="4">
        <v>0</v>
      </c>
      <c r="F218" s="4">
        <v>0</v>
      </c>
    </row>
    <row r="219" spans="1:6" ht="13" x14ac:dyDescent="0.15">
      <c r="A219" s="3">
        <v>37273</v>
      </c>
      <c r="B219" s="13">
        <v>0.81855324074074076</v>
      </c>
      <c r="C219" s="4" t="s">
        <v>37</v>
      </c>
      <c r="D219" s="4" t="s">
        <v>37</v>
      </c>
      <c r="E219" s="4">
        <v>0</v>
      </c>
      <c r="F219" s="4">
        <v>0</v>
      </c>
    </row>
    <row r="220" spans="1:6" ht="13" x14ac:dyDescent="0.15">
      <c r="A220" s="3">
        <v>37248</v>
      </c>
      <c r="B220" s="13">
        <v>0.82329861111111113</v>
      </c>
      <c r="C220" s="4" t="s">
        <v>37</v>
      </c>
      <c r="D220" s="4" t="s">
        <v>37</v>
      </c>
      <c r="E220" s="4">
        <v>0</v>
      </c>
      <c r="F220" s="4">
        <v>0</v>
      </c>
    </row>
    <row r="221" spans="1:6" ht="13" x14ac:dyDescent="0.15">
      <c r="A221" s="3">
        <v>37241</v>
      </c>
      <c r="B221" s="13">
        <v>0.81905092592592588</v>
      </c>
      <c r="C221" s="4" t="s">
        <v>37</v>
      </c>
      <c r="D221" s="4" t="s">
        <v>37</v>
      </c>
      <c r="E221" s="4">
        <v>0</v>
      </c>
      <c r="F221" s="4">
        <v>0</v>
      </c>
    </row>
    <row r="222" spans="1:6" ht="13" x14ac:dyDescent="0.15">
      <c r="A222" s="3">
        <v>37072</v>
      </c>
      <c r="B222" s="13">
        <v>0.82672453703703708</v>
      </c>
      <c r="C222" s="4" t="s">
        <v>37</v>
      </c>
      <c r="D222" s="4" t="s">
        <v>37</v>
      </c>
      <c r="E222" s="4">
        <v>0</v>
      </c>
      <c r="F222" s="4">
        <v>0</v>
      </c>
    </row>
    <row r="223" spans="1:6" ht="13" x14ac:dyDescent="0.15">
      <c r="A223" s="3">
        <v>37017</v>
      </c>
      <c r="B223" s="13">
        <v>0.82366898148148149</v>
      </c>
      <c r="C223" s="4" t="s">
        <v>37</v>
      </c>
      <c r="D223" s="4" t="s">
        <v>37</v>
      </c>
      <c r="E223" s="4">
        <v>0</v>
      </c>
      <c r="F223" s="4">
        <v>0</v>
      </c>
    </row>
    <row r="224" spans="1:6" ht="13" x14ac:dyDescent="0.15">
      <c r="A224" s="3">
        <v>36937</v>
      </c>
      <c r="B224" s="13">
        <v>0.82510416666666664</v>
      </c>
      <c r="C224" s="4" t="s">
        <v>37</v>
      </c>
      <c r="D224" s="4" t="s">
        <v>37</v>
      </c>
      <c r="E224" s="4">
        <v>0</v>
      </c>
      <c r="F224" s="4">
        <v>0</v>
      </c>
    </row>
    <row r="225" spans="1:6" ht="13" x14ac:dyDescent="0.15">
      <c r="A225" s="3">
        <v>36921</v>
      </c>
      <c r="B225" s="13">
        <v>0.82523148148148151</v>
      </c>
      <c r="C225" s="4" t="s">
        <v>37</v>
      </c>
      <c r="D225" s="4" t="s">
        <v>37</v>
      </c>
      <c r="E225" s="4">
        <v>0</v>
      </c>
      <c r="F225" s="4">
        <v>0</v>
      </c>
    </row>
    <row r="226" spans="1:6" ht="13" x14ac:dyDescent="0.15">
      <c r="A226" s="3">
        <v>36905</v>
      </c>
      <c r="B226" s="13">
        <v>0.82520833333333332</v>
      </c>
      <c r="C226" s="4" t="s">
        <v>37</v>
      </c>
      <c r="D226" s="4" t="s">
        <v>37</v>
      </c>
      <c r="E226" s="4">
        <v>0</v>
      </c>
      <c r="F226" s="4">
        <v>0</v>
      </c>
    </row>
    <row r="227" spans="1:6" ht="13" x14ac:dyDescent="0.15">
      <c r="A227" s="3">
        <v>36896</v>
      </c>
      <c r="B227" s="13">
        <v>0.82978009259259256</v>
      </c>
      <c r="C227" s="4" t="s">
        <v>37</v>
      </c>
      <c r="D227" s="4" t="s">
        <v>37</v>
      </c>
      <c r="E227" s="4">
        <v>0</v>
      </c>
      <c r="F227" s="4">
        <v>0</v>
      </c>
    </row>
    <row r="228" spans="1:6" ht="13" x14ac:dyDescent="0.15">
      <c r="A228" s="3">
        <v>36889</v>
      </c>
      <c r="B228" s="13">
        <v>0.82563657407407409</v>
      </c>
      <c r="C228" s="4" t="s">
        <v>37</v>
      </c>
      <c r="D228" s="4" t="s">
        <v>37</v>
      </c>
      <c r="E228" s="4">
        <v>0</v>
      </c>
      <c r="F228" s="4">
        <v>0</v>
      </c>
    </row>
    <row r="229" spans="1:6" ht="13" x14ac:dyDescent="0.15">
      <c r="A229" s="3">
        <v>36880</v>
      </c>
      <c r="B229" s="13">
        <v>0.82998842592592592</v>
      </c>
      <c r="C229" s="4" t="s">
        <v>37</v>
      </c>
      <c r="D229" s="4" t="s">
        <v>37</v>
      </c>
      <c r="E229" s="4">
        <v>0</v>
      </c>
      <c r="F229" s="4">
        <v>0</v>
      </c>
    </row>
    <row r="230" spans="1:6" ht="13" x14ac:dyDescent="0.15">
      <c r="A230" s="3">
        <v>36857</v>
      </c>
      <c r="B230" s="13">
        <v>0.82587962962962957</v>
      </c>
      <c r="C230" s="4" t="s">
        <v>37</v>
      </c>
      <c r="D230" s="4" t="s">
        <v>37</v>
      </c>
      <c r="E230" s="4">
        <v>0</v>
      </c>
      <c r="F230" s="4">
        <v>0</v>
      </c>
    </row>
    <row r="231" spans="1:6" ht="13" x14ac:dyDescent="0.15">
      <c r="A231" s="3">
        <v>36832</v>
      </c>
      <c r="B231" s="13">
        <v>0.8303935185185185</v>
      </c>
      <c r="C231" s="4" t="s">
        <v>37</v>
      </c>
      <c r="D231" s="4" t="s">
        <v>37</v>
      </c>
      <c r="E231" s="4">
        <v>0</v>
      </c>
      <c r="F231" s="4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E5A64-5045-2D45-BD03-87512AC25312}">
  <dimension ref="A1:Z1048576"/>
  <sheetViews>
    <sheetView topLeftCell="A110" zoomScaleNormal="100" workbookViewId="0"/>
  </sheetViews>
  <sheetFormatPr baseColWidth="10" defaultColWidth="12.6640625" defaultRowHeight="13" x14ac:dyDescent="0.15"/>
  <cols>
    <col min="1" max="16" width="12.6640625" style="215"/>
    <col min="17" max="16384" width="12.6640625" style="149"/>
  </cols>
  <sheetData>
    <row r="1" spans="1:16" ht="15" x14ac:dyDescent="0.2">
      <c r="A1" s="213" t="s">
        <v>0</v>
      </c>
      <c r="B1" s="156" t="s">
        <v>1</v>
      </c>
      <c r="C1" s="156" t="s">
        <v>2</v>
      </c>
      <c r="D1" s="156" t="s">
        <v>3</v>
      </c>
      <c r="E1" s="213" t="s">
        <v>4</v>
      </c>
      <c r="F1" s="213" t="s">
        <v>5</v>
      </c>
      <c r="G1" s="213" t="s">
        <v>14</v>
      </c>
      <c r="H1" s="213" t="s">
        <v>7</v>
      </c>
      <c r="I1" s="213" t="s">
        <v>8</v>
      </c>
      <c r="J1" s="213" t="s">
        <v>9</v>
      </c>
    </row>
    <row r="2" spans="1:16" ht="14" x14ac:dyDescent="0.15">
      <c r="A2" s="220">
        <v>44664</v>
      </c>
      <c r="B2" s="218"/>
      <c r="C2" s="218" t="s">
        <v>37</v>
      </c>
      <c r="E2" s="218">
        <v>0</v>
      </c>
      <c r="F2" s="215">
        <v>0</v>
      </c>
      <c r="G2" s="218">
        <v>0</v>
      </c>
      <c r="H2" s="215">
        <v>0</v>
      </c>
      <c r="I2" s="218">
        <v>0</v>
      </c>
      <c r="J2" s="219"/>
      <c r="K2" s="218"/>
      <c r="L2" s="218"/>
      <c r="M2" s="218"/>
      <c r="N2" s="218"/>
      <c r="O2" s="218"/>
      <c r="P2" s="218"/>
    </row>
    <row r="3" spans="1:16" ht="14" x14ac:dyDescent="0.15">
      <c r="A3" s="220">
        <v>44657</v>
      </c>
      <c r="B3" s="218"/>
      <c r="C3" s="218" t="s">
        <v>37</v>
      </c>
      <c r="E3" s="218">
        <v>0</v>
      </c>
      <c r="F3" s="215">
        <v>0</v>
      </c>
      <c r="G3" s="218">
        <v>0</v>
      </c>
      <c r="H3" s="215">
        <v>0</v>
      </c>
      <c r="I3" s="218">
        <v>0</v>
      </c>
      <c r="J3" s="219"/>
      <c r="K3" s="218"/>
      <c r="L3" s="218"/>
      <c r="M3" s="218"/>
      <c r="N3" s="218"/>
      <c r="O3" s="218"/>
      <c r="P3" s="218"/>
    </row>
    <row r="4" spans="1:16" ht="14" x14ac:dyDescent="0.15">
      <c r="A4" s="220">
        <v>44657</v>
      </c>
      <c r="B4" s="218"/>
      <c r="C4" s="218" t="s">
        <v>37</v>
      </c>
      <c r="E4" s="218">
        <v>0</v>
      </c>
      <c r="F4" s="215">
        <v>0</v>
      </c>
      <c r="G4" s="218">
        <v>0</v>
      </c>
      <c r="H4" s="215">
        <v>0</v>
      </c>
      <c r="I4" s="218">
        <v>0</v>
      </c>
      <c r="J4" s="219"/>
      <c r="K4" s="218"/>
      <c r="L4" s="218"/>
      <c r="M4" s="218"/>
      <c r="N4" s="218"/>
      <c r="O4" s="218"/>
      <c r="P4" s="218"/>
    </row>
    <row r="5" spans="1:16" ht="14" x14ac:dyDescent="0.15">
      <c r="A5" s="220">
        <v>44584</v>
      </c>
      <c r="B5" s="218"/>
      <c r="C5" s="218" t="s">
        <v>37</v>
      </c>
      <c r="E5" s="218">
        <v>0</v>
      </c>
      <c r="F5" s="215">
        <v>0</v>
      </c>
      <c r="G5" s="218">
        <v>0</v>
      </c>
      <c r="H5" s="215">
        <v>0</v>
      </c>
      <c r="I5" s="218">
        <v>0</v>
      </c>
      <c r="J5" s="219"/>
      <c r="K5" s="218"/>
      <c r="L5" s="218"/>
      <c r="M5" s="218"/>
      <c r="N5" s="218"/>
      <c r="O5" s="218"/>
      <c r="P5" s="218"/>
    </row>
    <row r="6" spans="1:16" ht="14" x14ac:dyDescent="0.15">
      <c r="A6" s="220">
        <v>44561</v>
      </c>
      <c r="B6" s="218"/>
      <c r="C6" s="226" t="s">
        <v>11</v>
      </c>
      <c r="E6" s="218">
        <f>G6-H6</f>
        <v>3.2799999999999727</v>
      </c>
      <c r="F6" s="226">
        <v>34</v>
      </c>
      <c r="G6" s="226">
        <v>276</v>
      </c>
      <c r="H6" s="226">
        <v>272.72000000000003</v>
      </c>
      <c r="I6" s="226">
        <v>1.0549999999999999</v>
      </c>
      <c r="J6" s="219"/>
      <c r="K6" s="226"/>
      <c r="L6" s="218"/>
      <c r="M6" s="218"/>
      <c r="N6" s="218"/>
      <c r="O6" s="218"/>
      <c r="P6" s="218"/>
    </row>
    <row r="7" spans="1:16" ht="14" x14ac:dyDescent="0.15">
      <c r="A7" s="220">
        <v>44561</v>
      </c>
      <c r="B7" s="218"/>
      <c r="C7" s="218" t="s">
        <v>37</v>
      </c>
      <c r="E7" s="218">
        <v>0</v>
      </c>
      <c r="F7" s="218">
        <v>0</v>
      </c>
      <c r="G7" s="218">
        <v>0</v>
      </c>
      <c r="H7" s="218">
        <v>0</v>
      </c>
      <c r="I7" s="218">
        <v>0</v>
      </c>
      <c r="J7" s="219"/>
      <c r="K7" s="218"/>
      <c r="L7" s="218"/>
      <c r="M7" s="218"/>
      <c r="N7" s="218"/>
      <c r="O7" s="218"/>
      <c r="P7" s="218"/>
    </row>
    <row r="8" spans="1:16" ht="14" x14ac:dyDescent="0.15">
      <c r="A8" s="220">
        <v>44536</v>
      </c>
      <c r="B8" s="218"/>
      <c r="C8" s="218" t="s">
        <v>37</v>
      </c>
      <c r="E8" s="218">
        <v>0</v>
      </c>
      <c r="F8" s="218">
        <v>0</v>
      </c>
      <c r="G8" s="218">
        <v>0</v>
      </c>
      <c r="H8" s="218">
        <v>0</v>
      </c>
      <c r="I8" s="218">
        <v>0</v>
      </c>
      <c r="J8" s="219"/>
      <c r="K8" s="218"/>
      <c r="L8" s="218"/>
      <c r="M8" s="218"/>
      <c r="N8" s="218"/>
      <c r="O8" s="218"/>
      <c r="P8" s="218"/>
    </row>
    <row r="9" spans="1:16" ht="14" x14ac:dyDescent="0.15">
      <c r="A9" s="220">
        <v>44520</v>
      </c>
      <c r="B9" s="218"/>
      <c r="C9" s="226" t="s">
        <v>37</v>
      </c>
      <c r="E9" s="218">
        <v>0</v>
      </c>
      <c r="F9" s="226">
        <v>0</v>
      </c>
      <c r="G9" s="226">
        <v>273.39999999999998</v>
      </c>
      <c r="H9" s="226">
        <v>272.16000000000003</v>
      </c>
      <c r="I9" s="226">
        <v>0.53900000000000003</v>
      </c>
      <c r="J9" s="219"/>
      <c r="K9" s="226"/>
      <c r="L9" s="218"/>
      <c r="M9" s="218"/>
      <c r="N9" s="218"/>
      <c r="O9" s="218"/>
      <c r="P9" s="218"/>
    </row>
    <row r="10" spans="1:16" ht="14" x14ac:dyDescent="0.15">
      <c r="A10" s="220">
        <v>44497</v>
      </c>
      <c r="B10" s="218"/>
      <c r="C10" s="218" t="s">
        <v>37</v>
      </c>
      <c r="E10" s="218">
        <v>0</v>
      </c>
      <c r="F10" s="218">
        <v>0</v>
      </c>
      <c r="G10" s="218">
        <v>0</v>
      </c>
      <c r="H10" s="218">
        <v>0</v>
      </c>
      <c r="I10" s="218">
        <v>0</v>
      </c>
      <c r="J10" s="219"/>
      <c r="K10" s="218"/>
      <c r="L10" s="218"/>
      <c r="M10" s="218"/>
      <c r="N10" s="218"/>
      <c r="O10" s="218"/>
      <c r="P10" s="218"/>
    </row>
    <row r="11" spans="1:16" ht="14" x14ac:dyDescent="0.15">
      <c r="A11" s="220">
        <v>44497</v>
      </c>
      <c r="B11" s="218"/>
      <c r="C11" s="218" t="s">
        <v>37</v>
      </c>
      <c r="E11" s="218">
        <v>0</v>
      </c>
      <c r="F11" s="218">
        <v>0</v>
      </c>
      <c r="G11" s="218">
        <v>0</v>
      </c>
      <c r="H11" s="218">
        <v>0</v>
      </c>
      <c r="I11" s="218">
        <v>0</v>
      </c>
      <c r="J11" s="219"/>
      <c r="K11" s="218"/>
      <c r="L11" s="218"/>
      <c r="M11" s="218"/>
      <c r="N11" s="218"/>
      <c r="O11" s="218"/>
      <c r="P11" s="218"/>
    </row>
    <row r="12" spans="1:16" ht="14" x14ac:dyDescent="0.15">
      <c r="A12" s="220">
        <v>44488</v>
      </c>
      <c r="B12" s="218"/>
      <c r="C12" s="226" t="s">
        <v>11</v>
      </c>
      <c r="E12" s="218">
        <f>G12-H12</f>
        <v>1.6000000000000227</v>
      </c>
      <c r="F12" s="226">
        <v>0</v>
      </c>
      <c r="G12" s="226">
        <v>272.10000000000002</v>
      </c>
      <c r="H12" s="226">
        <v>270.5</v>
      </c>
      <c r="I12" s="226">
        <v>0.98699999999999999</v>
      </c>
      <c r="J12" s="219"/>
      <c r="K12" s="226"/>
      <c r="L12" s="218"/>
      <c r="M12" s="218"/>
      <c r="N12" s="218"/>
      <c r="O12" s="218"/>
      <c r="P12" s="218"/>
    </row>
    <row r="13" spans="1:16" ht="14" x14ac:dyDescent="0.15">
      <c r="A13" s="220">
        <v>44456</v>
      </c>
      <c r="B13" s="218"/>
      <c r="C13" s="218" t="s">
        <v>37</v>
      </c>
      <c r="E13" s="218">
        <v>0</v>
      </c>
      <c r="F13" s="218"/>
      <c r="G13" s="218"/>
      <c r="H13" s="218"/>
      <c r="I13" s="218"/>
      <c r="J13" s="219"/>
      <c r="K13" s="218"/>
      <c r="L13" s="218"/>
      <c r="M13" s="218"/>
      <c r="N13" s="218"/>
      <c r="O13" s="218"/>
      <c r="P13" s="218"/>
    </row>
    <row r="14" spans="1:16" ht="14" x14ac:dyDescent="0.15">
      <c r="A14" s="220">
        <v>44449</v>
      </c>
      <c r="B14" s="218"/>
      <c r="C14" s="218" t="s">
        <v>37</v>
      </c>
      <c r="E14" s="218">
        <v>0</v>
      </c>
      <c r="F14" s="218"/>
      <c r="G14" s="218"/>
      <c r="H14" s="218"/>
      <c r="I14" s="218"/>
      <c r="J14" s="219"/>
      <c r="K14" s="218"/>
      <c r="L14" s="218"/>
      <c r="M14" s="218"/>
      <c r="N14" s="218"/>
      <c r="O14" s="218"/>
      <c r="P14" s="218"/>
    </row>
    <row r="15" spans="1:16" ht="14" x14ac:dyDescent="0.15">
      <c r="A15" s="220">
        <v>44449</v>
      </c>
      <c r="B15" s="218"/>
      <c r="C15" s="218" t="s">
        <v>37</v>
      </c>
      <c r="E15" s="218">
        <v>0</v>
      </c>
      <c r="F15" s="218"/>
      <c r="G15" s="218"/>
      <c r="H15" s="218"/>
      <c r="I15" s="218"/>
      <c r="J15" s="219"/>
      <c r="K15" s="218"/>
      <c r="L15" s="218"/>
      <c r="M15" s="218"/>
      <c r="N15" s="218"/>
      <c r="O15" s="218"/>
      <c r="P15" s="218"/>
    </row>
    <row r="16" spans="1:16" ht="14" x14ac:dyDescent="0.15">
      <c r="A16" s="220">
        <v>44392</v>
      </c>
      <c r="B16" s="218"/>
      <c r="C16" s="218" t="s">
        <v>37</v>
      </c>
      <c r="E16" s="218">
        <v>0</v>
      </c>
      <c r="F16" s="218"/>
      <c r="G16" s="218"/>
      <c r="H16" s="218"/>
      <c r="I16" s="218"/>
      <c r="J16" s="219"/>
      <c r="K16" s="218"/>
      <c r="L16" s="218"/>
      <c r="M16" s="218"/>
      <c r="N16" s="218"/>
      <c r="O16" s="218"/>
      <c r="P16" s="218"/>
    </row>
    <row r="17" spans="1:16" ht="14" x14ac:dyDescent="0.15">
      <c r="A17" s="220">
        <v>44328</v>
      </c>
      <c r="B17" s="218"/>
      <c r="C17" s="226" t="s">
        <v>11</v>
      </c>
      <c r="E17" s="218">
        <f>G17-H17</f>
        <v>4.1999999999999886</v>
      </c>
      <c r="F17" s="226">
        <v>5</v>
      </c>
      <c r="G17" s="226">
        <v>274</v>
      </c>
      <c r="H17" s="226">
        <v>269.8</v>
      </c>
      <c r="I17" s="226">
        <v>0.81200000000000006</v>
      </c>
      <c r="J17" s="219"/>
      <c r="K17" s="226"/>
      <c r="L17" s="218"/>
      <c r="M17" s="218"/>
      <c r="N17" s="218"/>
      <c r="O17" s="218"/>
      <c r="P17" s="218"/>
    </row>
    <row r="18" spans="1:16" ht="14" x14ac:dyDescent="0.15">
      <c r="A18" s="220">
        <v>44312</v>
      </c>
      <c r="B18" s="218"/>
      <c r="C18" s="218" t="s">
        <v>37</v>
      </c>
      <c r="E18" s="218">
        <v>0</v>
      </c>
      <c r="F18" s="218"/>
      <c r="G18" s="218"/>
      <c r="H18" s="218"/>
      <c r="I18" s="218"/>
      <c r="J18" s="219"/>
      <c r="K18" s="218"/>
      <c r="L18" s="218"/>
      <c r="M18" s="218"/>
      <c r="N18" s="218"/>
      <c r="O18" s="218"/>
      <c r="P18" s="218"/>
    </row>
    <row r="19" spans="1:16" ht="14" x14ac:dyDescent="0.15">
      <c r="A19" s="220">
        <v>44273</v>
      </c>
      <c r="B19" s="218"/>
      <c r="C19" s="218" t="s">
        <v>37</v>
      </c>
      <c r="E19" s="218">
        <v>0</v>
      </c>
      <c r="F19" s="218"/>
      <c r="G19" s="218"/>
      <c r="H19" s="218"/>
      <c r="I19" s="218"/>
      <c r="J19" s="219"/>
      <c r="K19" s="218"/>
      <c r="L19" s="218"/>
      <c r="M19" s="218"/>
      <c r="N19" s="218"/>
      <c r="O19" s="218"/>
      <c r="P19" s="218"/>
    </row>
    <row r="20" spans="1:16" ht="14" x14ac:dyDescent="0.15">
      <c r="A20" s="220">
        <v>44273</v>
      </c>
      <c r="B20" s="218"/>
      <c r="C20" s="218" t="s">
        <v>37</v>
      </c>
      <c r="E20" s="218">
        <v>0</v>
      </c>
      <c r="F20" s="218"/>
      <c r="G20" s="218"/>
      <c r="H20" s="218"/>
      <c r="I20" s="218"/>
      <c r="J20" s="219"/>
      <c r="K20" s="218"/>
      <c r="L20" s="218"/>
      <c r="M20" s="218"/>
      <c r="N20" s="218"/>
      <c r="O20" s="218"/>
      <c r="P20" s="218"/>
    </row>
    <row r="21" spans="1:16" ht="14" x14ac:dyDescent="0.15">
      <c r="A21" s="220">
        <v>44241</v>
      </c>
      <c r="B21" s="218"/>
      <c r="C21" s="218" t="s">
        <v>37</v>
      </c>
      <c r="E21" s="218">
        <v>0</v>
      </c>
      <c r="F21" s="218"/>
      <c r="G21" s="218"/>
      <c r="H21" s="218"/>
      <c r="I21" s="218"/>
      <c r="J21" s="219"/>
      <c r="K21" s="218"/>
      <c r="L21" s="218"/>
      <c r="M21" s="218"/>
      <c r="N21" s="218"/>
      <c r="O21" s="218"/>
      <c r="P21" s="218"/>
    </row>
    <row r="22" spans="1:16" ht="14" x14ac:dyDescent="0.15">
      <c r="A22" s="220">
        <v>44241</v>
      </c>
      <c r="B22" s="218"/>
      <c r="C22" s="218" t="s">
        <v>37</v>
      </c>
      <c r="E22" s="218">
        <v>0</v>
      </c>
      <c r="F22" s="218"/>
      <c r="G22" s="218"/>
      <c r="H22" s="218"/>
      <c r="I22" s="218"/>
      <c r="J22" s="219"/>
      <c r="K22" s="218"/>
      <c r="L22" s="218"/>
      <c r="M22" s="218"/>
      <c r="N22" s="218"/>
      <c r="O22" s="218"/>
      <c r="P22" s="218"/>
    </row>
    <row r="23" spans="1:16" ht="14" x14ac:dyDescent="0.15">
      <c r="A23" s="220">
        <v>44216</v>
      </c>
      <c r="B23" s="218"/>
      <c r="C23" s="218" t="s">
        <v>37</v>
      </c>
      <c r="E23" s="218">
        <v>0</v>
      </c>
      <c r="F23" s="218"/>
      <c r="G23" s="218"/>
      <c r="H23" s="218"/>
      <c r="I23" s="218"/>
      <c r="J23" s="219"/>
      <c r="K23" s="218"/>
      <c r="L23" s="218"/>
      <c r="M23" s="218"/>
      <c r="N23" s="218"/>
      <c r="O23" s="218"/>
      <c r="P23" s="218"/>
    </row>
    <row r="24" spans="1:16" ht="14" x14ac:dyDescent="0.15">
      <c r="A24" s="220">
        <v>44145</v>
      </c>
      <c r="B24" s="218"/>
      <c r="C24" s="218" t="s">
        <v>37</v>
      </c>
      <c r="E24" s="218">
        <v>0</v>
      </c>
      <c r="F24" s="218"/>
      <c r="G24" s="218"/>
      <c r="H24" s="218"/>
      <c r="I24" s="218"/>
      <c r="J24" s="219"/>
      <c r="K24" s="218"/>
      <c r="L24" s="218"/>
      <c r="M24" s="218"/>
      <c r="N24" s="218"/>
      <c r="O24" s="218"/>
      <c r="P24" s="218"/>
    </row>
    <row r="25" spans="1:16" ht="14" x14ac:dyDescent="0.15">
      <c r="A25" s="229">
        <v>44145</v>
      </c>
      <c r="B25" s="214"/>
      <c r="C25" s="214" t="s">
        <v>37</v>
      </c>
      <c r="E25" s="214">
        <v>0</v>
      </c>
      <c r="F25" s="214"/>
      <c r="G25" s="214"/>
      <c r="H25" s="214"/>
      <c r="I25" s="214"/>
      <c r="J25" s="228"/>
      <c r="K25" s="214"/>
      <c r="L25" s="214"/>
      <c r="M25" s="214"/>
      <c r="N25" s="214"/>
      <c r="O25" s="214"/>
      <c r="P25" s="214"/>
    </row>
    <row r="26" spans="1:16" ht="14" x14ac:dyDescent="0.15">
      <c r="A26" s="229">
        <v>44136</v>
      </c>
      <c r="B26" s="214"/>
      <c r="C26" s="227" t="s">
        <v>11</v>
      </c>
      <c r="E26" s="214">
        <f>G26-H26</f>
        <v>4.8999999999999773</v>
      </c>
      <c r="F26" s="227">
        <v>7</v>
      </c>
      <c r="G26" s="227">
        <v>281</v>
      </c>
      <c r="H26" s="227">
        <v>276.10000000000002</v>
      </c>
      <c r="I26" s="227">
        <v>1.23</v>
      </c>
      <c r="J26" s="228"/>
      <c r="K26" s="227"/>
      <c r="L26" s="214"/>
      <c r="M26" s="214"/>
      <c r="N26" s="214"/>
      <c r="O26" s="214"/>
      <c r="P26" s="214"/>
    </row>
    <row r="27" spans="1:16" ht="14" x14ac:dyDescent="0.15">
      <c r="A27" s="220">
        <v>44088</v>
      </c>
      <c r="B27" s="218"/>
      <c r="C27" s="226" t="s">
        <v>11</v>
      </c>
      <c r="E27" s="218">
        <f>G27-H27</f>
        <v>1.5</v>
      </c>
      <c r="F27" s="226">
        <v>0</v>
      </c>
      <c r="G27" s="226">
        <v>265</v>
      </c>
      <c r="H27" s="226">
        <v>263.5</v>
      </c>
      <c r="I27" s="226">
        <v>1.07</v>
      </c>
      <c r="J27" s="219"/>
      <c r="K27" s="226"/>
      <c r="L27" s="218"/>
      <c r="M27" s="218"/>
      <c r="N27" s="218"/>
      <c r="O27" s="218"/>
      <c r="P27" s="218"/>
    </row>
    <row r="28" spans="1:16" ht="14" x14ac:dyDescent="0.15">
      <c r="A28" s="220">
        <v>44040</v>
      </c>
      <c r="B28" s="218"/>
      <c r="C28" s="218" t="s">
        <v>37</v>
      </c>
      <c r="E28" s="218">
        <v>0</v>
      </c>
      <c r="F28" s="218"/>
      <c r="G28" s="218"/>
      <c r="H28" s="218"/>
      <c r="I28" s="218"/>
      <c r="J28" s="219"/>
      <c r="K28" s="218"/>
      <c r="L28" s="218"/>
      <c r="M28" s="218"/>
      <c r="N28" s="218"/>
      <c r="O28" s="218"/>
      <c r="P28" s="218"/>
    </row>
    <row r="29" spans="1:16" ht="14" x14ac:dyDescent="0.15">
      <c r="A29" s="220">
        <v>43976</v>
      </c>
      <c r="B29" s="218"/>
      <c r="C29" s="226" t="s">
        <v>11</v>
      </c>
      <c r="E29" s="218">
        <f t="shared" ref="E29:E34" si="0">G29-H29</f>
        <v>2.8999999999999773</v>
      </c>
      <c r="F29" s="226">
        <v>2</v>
      </c>
      <c r="G29" s="226">
        <v>271</v>
      </c>
      <c r="H29" s="226">
        <v>268.10000000000002</v>
      </c>
      <c r="I29" s="226">
        <v>0.85899999999999999</v>
      </c>
      <c r="J29" s="219"/>
      <c r="K29" s="226"/>
      <c r="L29" s="218"/>
      <c r="M29" s="218"/>
      <c r="N29" s="218"/>
      <c r="O29" s="218"/>
      <c r="P29" s="218"/>
    </row>
    <row r="30" spans="1:16" ht="14" x14ac:dyDescent="0.15">
      <c r="A30" s="220">
        <v>43928</v>
      </c>
      <c r="B30" s="218"/>
      <c r="C30" s="226" t="s">
        <v>11</v>
      </c>
      <c r="E30" s="218">
        <f t="shared" si="0"/>
        <v>1.1000000000000227</v>
      </c>
      <c r="F30" s="226">
        <v>0</v>
      </c>
      <c r="G30" s="226">
        <v>274</v>
      </c>
      <c r="H30" s="226">
        <v>272.89999999999998</v>
      </c>
      <c r="I30" s="226">
        <v>1.52</v>
      </c>
      <c r="J30" s="219"/>
      <c r="K30" s="226"/>
      <c r="L30" s="218"/>
      <c r="M30" s="218"/>
      <c r="N30" s="218"/>
      <c r="O30" s="218"/>
      <c r="P30" s="218"/>
    </row>
    <row r="31" spans="1:16" ht="14" x14ac:dyDescent="0.15">
      <c r="A31" s="220">
        <v>43921</v>
      </c>
      <c r="B31" s="218"/>
      <c r="C31" s="218" t="s">
        <v>37</v>
      </c>
      <c r="E31" s="218">
        <f t="shared" si="0"/>
        <v>0</v>
      </c>
      <c r="F31" s="218"/>
      <c r="G31" s="218"/>
      <c r="H31" s="218"/>
      <c r="I31" s="218"/>
      <c r="J31" s="219"/>
      <c r="K31" s="218"/>
      <c r="L31" s="218"/>
      <c r="M31" s="218"/>
      <c r="N31" s="218"/>
      <c r="O31" s="218"/>
      <c r="P31" s="218"/>
    </row>
    <row r="32" spans="1:16" ht="14" x14ac:dyDescent="0.15">
      <c r="A32" s="220">
        <v>43912</v>
      </c>
      <c r="B32" s="218"/>
      <c r="C32" s="218" t="s">
        <v>37</v>
      </c>
      <c r="E32" s="218">
        <f t="shared" si="0"/>
        <v>0</v>
      </c>
      <c r="F32" s="218"/>
      <c r="G32" s="218"/>
      <c r="H32" s="218"/>
      <c r="I32" s="218"/>
      <c r="J32" s="219"/>
      <c r="K32" s="218"/>
      <c r="L32" s="218"/>
      <c r="M32" s="218"/>
      <c r="N32" s="218"/>
      <c r="O32" s="218"/>
      <c r="P32" s="218"/>
    </row>
    <row r="33" spans="1:26" ht="14" x14ac:dyDescent="0.15">
      <c r="A33" s="220">
        <v>43882</v>
      </c>
      <c r="B33" s="218"/>
      <c r="C33" s="218" t="s">
        <v>37</v>
      </c>
      <c r="E33" s="218">
        <f t="shared" si="0"/>
        <v>0</v>
      </c>
      <c r="F33" s="218"/>
      <c r="G33" s="218"/>
      <c r="H33" s="218"/>
      <c r="I33" s="218"/>
      <c r="J33" s="219"/>
      <c r="K33" s="218"/>
      <c r="L33" s="218"/>
      <c r="M33" s="218"/>
      <c r="N33" s="218"/>
      <c r="O33" s="218"/>
      <c r="P33" s="218"/>
    </row>
    <row r="34" spans="1:26" ht="14" x14ac:dyDescent="0.15">
      <c r="A34" s="220">
        <v>43880</v>
      </c>
      <c r="B34" s="218"/>
      <c r="C34" s="218" t="s">
        <v>37</v>
      </c>
      <c r="E34" s="218">
        <f t="shared" si="0"/>
        <v>0</v>
      </c>
      <c r="F34" s="218"/>
      <c r="G34" s="218"/>
      <c r="H34" s="218"/>
      <c r="I34" s="218"/>
      <c r="J34" s="219"/>
      <c r="K34" s="218"/>
      <c r="L34" s="218"/>
      <c r="M34" s="218"/>
      <c r="N34" s="218"/>
      <c r="O34" s="218"/>
      <c r="P34" s="218"/>
    </row>
    <row r="35" spans="1:26" ht="14" x14ac:dyDescent="0.15">
      <c r="A35" s="220">
        <v>43848</v>
      </c>
      <c r="B35" s="218"/>
      <c r="C35" s="218" t="s">
        <v>37</v>
      </c>
      <c r="E35" s="218">
        <v>0</v>
      </c>
      <c r="F35" s="218"/>
      <c r="G35" s="218"/>
      <c r="H35" s="226">
        <v>274</v>
      </c>
      <c r="I35" s="218"/>
      <c r="J35" s="219"/>
      <c r="K35" s="218"/>
      <c r="L35" s="218"/>
      <c r="M35" s="218"/>
      <c r="N35" s="218"/>
      <c r="O35" s="218"/>
      <c r="P35" s="218"/>
    </row>
    <row r="36" spans="1:26" ht="14" x14ac:dyDescent="0.15">
      <c r="A36" s="225">
        <v>43816</v>
      </c>
      <c r="B36" s="222"/>
      <c r="C36" s="223" t="s">
        <v>11</v>
      </c>
      <c r="D36" s="222"/>
      <c r="E36" s="222">
        <f t="shared" ref="E36:E72" si="1">G36-H36</f>
        <v>4.1000000000000227</v>
      </c>
      <c r="F36" s="223">
        <v>11</v>
      </c>
      <c r="G36" s="223">
        <v>275</v>
      </c>
      <c r="H36" s="223">
        <v>270.89999999999998</v>
      </c>
      <c r="I36" s="223">
        <v>0.65700000000000003</v>
      </c>
      <c r="J36" s="224"/>
      <c r="K36" s="223"/>
      <c r="L36" s="222"/>
      <c r="M36" s="222"/>
      <c r="N36" s="222"/>
      <c r="O36" s="222"/>
      <c r="P36" s="222"/>
      <c r="Q36" s="221"/>
      <c r="R36" s="221"/>
      <c r="S36" s="221"/>
      <c r="T36" s="221"/>
      <c r="U36" s="221"/>
      <c r="V36" s="221"/>
      <c r="W36" s="221"/>
      <c r="X36" s="221"/>
      <c r="Y36" s="221"/>
      <c r="Z36" s="221"/>
    </row>
    <row r="37" spans="1:26" ht="14" x14ac:dyDescent="0.15">
      <c r="A37" s="220">
        <v>43784</v>
      </c>
      <c r="B37" s="218"/>
      <c r="C37" s="218" t="s">
        <v>37</v>
      </c>
      <c r="E37" s="218">
        <f t="shared" si="1"/>
        <v>0</v>
      </c>
      <c r="F37" s="218"/>
      <c r="G37" s="218"/>
      <c r="H37" s="218"/>
      <c r="I37" s="218"/>
      <c r="J37" s="219"/>
      <c r="K37" s="218"/>
      <c r="L37" s="218"/>
      <c r="M37" s="218"/>
      <c r="N37" s="218"/>
      <c r="O37" s="218"/>
      <c r="P37" s="218"/>
    </row>
    <row r="38" spans="1:26" ht="14" x14ac:dyDescent="0.15">
      <c r="A38" s="220">
        <v>43752</v>
      </c>
      <c r="B38" s="218"/>
      <c r="C38" s="218" t="s">
        <v>37</v>
      </c>
      <c r="E38" s="218">
        <f t="shared" si="1"/>
        <v>0</v>
      </c>
      <c r="F38" s="218"/>
      <c r="G38" s="218"/>
      <c r="H38" s="218"/>
      <c r="I38" s="218"/>
      <c r="J38" s="219"/>
      <c r="K38" s="218"/>
      <c r="L38" s="218"/>
      <c r="M38" s="218"/>
      <c r="N38" s="218"/>
      <c r="O38" s="218"/>
      <c r="P38" s="218"/>
    </row>
    <row r="39" spans="1:26" ht="14" x14ac:dyDescent="0.15">
      <c r="A39" s="220">
        <v>43672</v>
      </c>
      <c r="B39" s="218"/>
      <c r="C39" s="218" t="s">
        <v>37</v>
      </c>
      <c r="E39" s="218">
        <f t="shared" si="1"/>
        <v>0</v>
      </c>
      <c r="F39" s="218"/>
      <c r="G39" s="218"/>
      <c r="H39" s="218"/>
      <c r="I39" s="218"/>
      <c r="J39" s="219"/>
      <c r="K39" s="218"/>
      <c r="L39" s="218"/>
      <c r="M39" s="218"/>
      <c r="N39" s="218"/>
      <c r="O39" s="218"/>
      <c r="P39" s="218"/>
    </row>
    <row r="40" spans="1:26" ht="14" x14ac:dyDescent="0.15">
      <c r="A40" s="220">
        <v>43624</v>
      </c>
      <c r="B40" s="218"/>
      <c r="C40" s="218" t="s">
        <v>37</v>
      </c>
      <c r="E40" s="218">
        <f t="shared" si="1"/>
        <v>0</v>
      </c>
      <c r="F40" s="218"/>
      <c r="G40" s="218"/>
      <c r="H40" s="218"/>
      <c r="I40" s="218"/>
      <c r="J40" s="219"/>
      <c r="K40" s="218"/>
      <c r="L40" s="218"/>
      <c r="M40" s="218"/>
      <c r="N40" s="218"/>
      <c r="O40" s="218"/>
      <c r="P40" s="218"/>
    </row>
    <row r="41" spans="1:26" ht="14" x14ac:dyDescent="0.15">
      <c r="A41" s="220">
        <v>43608</v>
      </c>
      <c r="B41" s="218"/>
      <c r="C41" s="226" t="s">
        <v>11</v>
      </c>
      <c r="E41" s="218">
        <f t="shared" si="1"/>
        <v>2.1000000000000227</v>
      </c>
      <c r="F41" s="226">
        <v>2</v>
      </c>
      <c r="G41" s="226">
        <v>267</v>
      </c>
      <c r="H41" s="226">
        <v>264.89999999999998</v>
      </c>
      <c r="I41" s="226">
        <v>1.41</v>
      </c>
      <c r="J41" s="219"/>
      <c r="K41" s="226"/>
      <c r="L41" s="218"/>
      <c r="M41" s="218"/>
      <c r="N41" s="218"/>
      <c r="O41" s="218"/>
      <c r="P41" s="218"/>
    </row>
    <row r="42" spans="1:26" ht="14" x14ac:dyDescent="0.15">
      <c r="A42" s="220">
        <v>43585</v>
      </c>
      <c r="B42" s="218"/>
      <c r="C42" s="218" t="s">
        <v>37</v>
      </c>
      <c r="E42" s="218">
        <f t="shared" si="1"/>
        <v>0</v>
      </c>
      <c r="F42" s="218"/>
      <c r="G42" s="218"/>
      <c r="H42" s="218"/>
      <c r="I42" s="218"/>
      <c r="J42" s="219"/>
      <c r="K42" s="218"/>
      <c r="L42" s="218"/>
      <c r="M42" s="218"/>
      <c r="N42" s="218"/>
      <c r="O42" s="218"/>
      <c r="P42" s="218"/>
    </row>
    <row r="43" spans="1:26" ht="14" x14ac:dyDescent="0.15">
      <c r="A43" s="220">
        <v>43560</v>
      </c>
      <c r="B43" s="218"/>
      <c r="C43" s="218" t="s">
        <v>37</v>
      </c>
      <c r="E43" s="218">
        <f t="shared" si="1"/>
        <v>0</v>
      </c>
      <c r="F43" s="218"/>
      <c r="G43" s="218"/>
      <c r="H43" s="218"/>
      <c r="I43" s="218"/>
      <c r="J43" s="219"/>
      <c r="K43" s="218"/>
      <c r="L43" s="218"/>
      <c r="M43" s="218"/>
      <c r="N43" s="218"/>
      <c r="O43" s="218"/>
      <c r="P43" s="218"/>
    </row>
    <row r="44" spans="1:26" ht="14" x14ac:dyDescent="0.15">
      <c r="A44" s="220">
        <v>43528</v>
      </c>
      <c r="B44" s="218"/>
      <c r="C44" s="218" t="s">
        <v>37</v>
      </c>
      <c r="E44" s="218">
        <f t="shared" si="1"/>
        <v>0</v>
      </c>
      <c r="F44" s="218"/>
      <c r="G44" s="218"/>
      <c r="H44" s="218"/>
      <c r="I44" s="218"/>
      <c r="J44" s="219"/>
      <c r="K44" s="218"/>
      <c r="L44" s="218"/>
      <c r="M44" s="218"/>
      <c r="N44" s="218"/>
      <c r="O44" s="218"/>
      <c r="P44" s="218"/>
    </row>
    <row r="45" spans="1:26" ht="14" x14ac:dyDescent="0.15">
      <c r="A45" s="220">
        <v>43496</v>
      </c>
      <c r="B45" s="218"/>
      <c r="C45" s="218" t="s">
        <v>37</v>
      </c>
      <c r="E45" s="218">
        <f t="shared" si="1"/>
        <v>0</v>
      </c>
      <c r="F45" s="218"/>
      <c r="G45" s="218"/>
      <c r="H45" s="218"/>
      <c r="I45" s="218"/>
      <c r="J45" s="219"/>
      <c r="K45" s="218"/>
      <c r="L45" s="218"/>
      <c r="M45" s="218"/>
      <c r="N45" s="218"/>
      <c r="O45" s="218"/>
      <c r="P45" s="218"/>
    </row>
    <row r="46" spans="1:26" ht="14" x14ac:dyDescent="0.15">
      <c r="A46" s="220">
        <v>43480</v>
      </c>
      <c r="B46" s="218"/>
      <c r="C46" s="218" t="s">
        <v>37</v>
      </c>
      <c r="E46" s="218">
        <f t="shared" si="1"/>
        <v>0</v>
      </c>
      <c r="F46" s="218"/>
      <c r="G46" s="218"/>
      <c r="H46" s="218"/>
      <c r="I46" s="218"/>
      <c r="J46" s="219"/>
      <c r="K46" s="218"/>
      <c r="L46" s="218"/>
      <c r="M46" s="218"/>
      <c r="N46" s="218"/>
      <c r="O46" s="218"/>
      <c r="P46" s="218"/>
    </row>
    <row r="47" spans="1:26" ht="14" x14ac:dyDescent="0.15">
      <c r="A47" s="220">
        <v>43432</v>
      </c>
      <c r="B47" s="218"/>
      <c r="C47" s="226" t="s">
        <v>11</v>
      </c>
      <c r="E47" s="218">
        <f t="shared" si="1"/>
        <v>1.6999999999999886</v>
      </c>
      <c r="F47" s="226">
        <v>0</v>
      </c>
      <c r="G47" s="226">
        <v>276</v>
      </c>
      <c r="H47" s="226">
        <v>274.3</v>
      </c>
      <c r="I47" s="226">
        <v>0.53700000000000003</v>
      </c>
      <c r="J47" s="219"/>
      <c r="K47" s="226"/>
      <c r="L47" s="218"/>
      <c r="M47" s="218"/>
      <c r="N47" s="218"/>
      <c r="O47" s="218"/>
      <c r="P47" s="218"/>
    </row>
    <row r="48" spans="1:26" ht="14" x14ac:dyDescent="0.15">
      <c r="A48" s="220">
        <v>43377</v>
      </c>
      <c r="B48" s="218"/>
      <c r="C48" s="218" t="s">
        <v>37</v>
      </c>
      <c r="E48" s="218">
        <f t="shared" si="1"/>
        <v>0</v>
      </c>
      <c r="F48" s="218"/>
      <c r="G48" s="218"/>
      <c r="H48" s="218"/>
      <c r="I48" s="218"/>
      <c r="J48" s="219"/>
      <c r="K48" s="218"/>
      <c r="L48" s="218"/>
      <c r="M48" s="218"/>
      <c r="N48" s="218"/>
      <c r="O48" s="218"/>
      <c r="P48" s="218"/>
    </row>
    <row r="49" spans="1:26" ht="14" x14ac:dyDescent="0.15">
      <c r="A49" s="220">
        <v>43377</v>
      </c>
      <c r="B49" s="218"/>
      <c r="C49" s="218" t="s">
        <v>37</v>
      </c>
      <c r="E49" s="218">
        <f t="shared" si="1"/>
        <v>0</v>
      </c>
      <c r="F49" s="218"/>
      <c r="G49" s="218"/>
      <c r="H49" s="218"/>
      <c r="I49" s="218"/>
      <c r="J49" s="219"/>
      <c r="K49" s="218"/>
      <c r="L49" s="218"/>
      <c r="M49" s="218"/>
      <c r="N49" s="218"/>
      <c r="O49" s="218"/>
      <c r="P49" s="218"/>
    </row>
    <row r="50" spans="1:26" ht="14" x14ac:dyDescent="0.15">
      <c r="A50" s="220">
        <v>43368</v>
      </c>
      <c r="B50" s="218"/>
      <c r="C50" s="218" t="s">
        <v>37</v>
      </c>
      <c r="E50" s="218">
        <f t="shared" si="1"/>
        <v>0</v>
      </c>
      <c r="F50" s="218"/>
      <c r="G50" s="218"/>
      <c r="H50" s="218"/>
      <c r="I50" s="218"/>
      <c r="J50" s="219"/>
      <c r="K50" s="218"/>
      <c r="L50" s="218"/>
      <c r="M50" s="218"/>
      <c r="N50" s="218"/>
      <c r="O50" s="218"/>
      <c r="P50" s="218"/>
    </row>
    <row r="51" spans="1:26" ht="14" x14ac:dyDescent="0.15">
      <c r="A51" s="220">
        <v>43336</v>
      </c>
      <c r="B51" s="218"/>
      <c r="C51" s="218" t="s">
        <v>37</v>
      </c>
      <c r="E51" s="218">
        <f t="shared" si="1"/>
        <v>0</v>
      </c>
      <c r="F51" s="218"/>
      <c r="G51" s="218"/>
      <c r="H51" s="218"/>
      <c r="I51" s="218"/>
      <c r="J51" s="219"/>
      <c r="K51" s="218"/>
      <c r="L51" s="218"/>
      <c r="M51" s="218"/>
      <c r="N51" s="218"/>
      <c r="O51" s="218"/>
      <c r="P51" s="218"/>
    </row>
    <row r="52" spans="1:26" ht="14" x14ac:dyDescent="0.15">
      <c r="A52" s="220">
        <v>43320</v>
      </c>
      <c r="B52" s="218"/>
      <c r="C52" s="218" t="s">
        <v>37</v>
      </c>
      <c r="E52" s="218">
        <f t="shared" si="1"/>
        <v>0</v>
      </c>
      <c r="F52" s="218"/>
      <c r="G52" s="218"/>
      <c r="H52" s="218"/>
      <c r="I52" s="218"/>
      <c r="J52" s="219"/>
      <c r="K52" s="218"/>
      <c r="L52" s="218"/>
      <c r="M52" s="218"/>
      <c r="N52" s="218"/>
      <c r="O52" s="218"/>
      <c r="P52" s="218"/>
    </row>
    <row r="53" spans="1:26" ht="14" x14ac:dyDescent="0.15">
      <c r="A53" s="225">
        <v>43306</v>
      </c>
      <c r="B53" s="222"/>
      <c r="C53" s="223" t="s">
        <v>11</v>
      </c>
      <c r="D53" s="222"/>
      <c r="E53" s="222">
        <f t="shared" si="1"/>
        <v>2.8999999999999773</v>
      </c>
      <c r="F53" s="223">
        <v>2</v>
      </c>
      <c r="G53" s="223">
        <v>265</v>
      </c>
      <c r="H53" s="223">
        <v>262.10000000000002</v>
      </c>
      <c r="I53" s="223">
        <v>0.93899999999999995</v>
      </c>
      <c r="J53" s="224"/>
      <c r="K53" s="223"/>
      <c r="L53" s="222"/>
      <c r="M53" s="222"/>
      <c r="N53" s="222"/>
      <c r="O53" s="222"/>
      <c r="P53" s="222"/>
      <c r="Q53" s="221"/>
      <c r="R53" s="221"/>
      <c r="S53" s="221"/>
      <c r="T53" s="221"/>
      <c r="U53" s="221"/>
      <c r="V53" s="221"/>
      <c r="W53" s="221"/>
      <c r="X53" s="221"/>
      <c r="Y53" s="221"/>
      <c r="Z53" s="221"/>
    </row>
    <row r="54" spans="1:26" ht="14" x14ac:dyDescent="0.15">
      <c r="A54" s="220">
        <v>43290</v>
      </c>
      <c r="B54" s="218"/>
      <c r="C54" s="218" t="s">
        <v>37</v>
      </c>
      <c r="E54" s="218">
        <f t="shared" si="1"/>
        <v>0</v>
      </c>
      <c r="F54" s="218"/>
      <c r="G54" s="218"/>
      <c r="H54" s="218"/>
      <c r="I54" s="218"/>
      <c r="J54" s="219"/>
      <c r="K54" s="218"/>
      <c r="L54" s="218"/>
      <c r="M54" s="218"/>
      <c r="N54" s="218"/>
      <c r="O54" s="218"/>
      <c r="P54" s="218"/>
    </row>
    <row r="55" spans="1:26" ht="14" x14ac:dyDescent="0.15">
      <c r="A55" s="220">
        <v>43272</v>
      </c>
      <c r="B55" s="218"/>
      <c r="C55" s="218" t="s">
        <v>37</v>
      </c>
      <c r="E55" s="218">
        <f t="shared" si="1"/>
        <v>0</v>
      </c>
      <c r="F55" s="218"/>
      <c r="G55" s="218"/>
      <c r="H55" s="218"/>
      <c r="I55" s="218"/>
      <c r="J55" s="219"/>
      <c r="K55" s="218"/>
      <c r="L55" s="218"/>
      <c r="M55" s="218"/>
      <c r="N55" s="218"/>
      <c r="O55" s="218"/>
      <c r="P55" s="218"/>
    </row>
    <row r="56" spans="1:26" ht="14" x14ac:dyDescent="0.15">
      <c r="A56" s="220">
        <v>43242</v>
      </c>
      <c r="B56" s="218"/>
      <c r="C56" s="218" t="s">
        <v>37</v>
      </c>
      <c r="E56" s="218">
        <f t="shared" si="1"/>
        <v>0</v>
      </c>
      <c r="F56" s="218"/>
      <c r="G56" s="218"/>
      <c r="H56" s="218"/>
      <c r="I56" s="218"/>
      <c r="J56" s="219"/>
      <c r="K56" s="218"/>
      <c r="L56" s="218"/>
      <c r="M56" s="218"/>
      <c r="N56" s="218"/>
      <c r="O56" s="218"/>
      <c r="P56" s="218"/>
    </row>
    <row r="57" spans="1:26" ht="14" x14ac:dyDescent="0.15">
      <c r="A57" s="220">
        <v>43226</v>
      </c>
      <c r="B57" s="218"/>
      <c r="C57" s="218" t="s">
        <v>37</v>
      </c>
      <c r="E57" s="218">
        <f t="shared" si="1"/>
        <v>0</v>
      </c>
      <c r="F57" s="218"/>
      <c r="G57" s="218"/>
      <c r="H57" s="218"/>
      <c r="I57" s="218"/>
      <c r="J57" s="219"/>
      <c r="K57" s="218"/>
      <c r="L57" s="218"/>
      <c r="M57" s="218"/>
      <c r="N57" s="218"/>
      <c r="O57" s="218"/>
      <c r="P57" s="218"/>
    </row>
    <row r="58" spans="1:26" ht="14" x14ac:dyDescent="0.15">
      <c r="A58" s="220">
        <v>43208</v>
      </c>
      <c r="B58" s="218"/>
      <c r="C58" s="218" t="s">
        <v>37</v>
      </c>
      <c r="E58" s="218">
        <f t="shared" si="1"/>
        <v>0</v>
      </c>
      <c r="F58" s="218"/>
      <c r="G58" s="218"/>
      <c r="H58" s="218"/>
      <c r="I58" s="218"/>
      <c r="J58" s="219"/>
      <c r="K58" s="218"/>
      <c r="L58" s="218"/>
      <c r="M58" s="218"/>
      <c r="N58" s="218"/>
      <c r="O58" s="218"/>
      <c r="P58" s="218"/>
    </row>
    <row r="59" spans="1:26" ht="14" x14ac:dyDescent="0.15">
      <c r="A59" s="220">
        <v>43144</v>
      </c>
      <c r="B59" s="218"/>
      <c r="C59" s="218" t="s">
        <v>37</v>
      </c>
      <c r="E59" s="218">
        <f t="shared" si="1"/>
        <v>0</v>
      </c>
      <c r="F59" s="218"/>
      <c r="G59" s="218"/>
      <c r="H59" s="218"/>
      <c r="I59" s="218"/>
      <c r="J59" s="219"/>
      <c r="K59" s="218"/>
      <c r="L59" s="218"/>
      <c r="M59" s="218"/>
      <c r="N59" s="218"/>
      <c r="O59" s="218"/>
      <c r="P59" s="218"/>
    </row>
    <row r="60" spans="1:26" ht="14" x14ac:dyDescent="0.15">
      <c r="A60" s="220">
        <v>43128</v>
      </c>
      <c r="B60" s="218"/>
      <c r="C60" s="218" t="s">
        <v>37</v>
      </c>
      <c r="E60" s="218">
        <f t="shared" si="1"/>
        <v>0</v>
      </c>
      <c r="F60" s="218"/>
      <c r="G60" s="218"/>
      <c r="H60" s="218"/>
      <c r="I60" s="218"/>
      <c r="J60" s="219"/>
      <c r="K60" s="218"/>
      <c r="L60" s="218"/>
      <c r="M60" s="218"/>
      <c r="N60" s="218"/>
      <c r="O60" s="218"/>
      <c r="P60" s="218"/>
    </row>
    <row r="61" spans="1:26" ht="14" x14ac:dyDescent="0.15">
      <c r="A61" s="220">
        <v>43121</v>
      </c>
      <c r="B61" s="218"/>
      <c r="C61" s="218" t="s">
        <v>37</v>
      </c>
      <c r="E61" s="218">
        <f t="shared" si="1"/>
        <v>0</v>
      </c>
      <c r="F61" s="218"/>
      <c r="G61" s="218"/>
      <c r="H61" s="218"/>
      <c r="I61" s="218"/>
      <c r="J61" s="219"/>
      <c r="K61" s="218"/>
      <c r="L61" s="218"/>
      <c r="M61" s="218"/>
      <c r="N61" s="218"/>
      <c r="O61" s="218"/>
      <c r="P61" s="218"/>
    </row>
    <row r="62" spans="1:26" ht="14" x14ac:dyDescent="0.15">
      <c r="A62" s="220">
        <v>43080</v>
      </c>
      <c r="B62" s="218"/>
      <c r="C62" s="218" t="s">
        <v>37</v>
      </c>
      <c r="E62" s="218">
        <f t="shared" si="1"/>
        <v>0</v>
      </c>
      <c r="F62" s="218"/>
      <c r="G62" s="218"/>
      <c r="H62" s="218"/>
      <c r="I62" s="218"/>
      <c r="J62" s="219"/>
      <c r="K62" s="218"/>
      <c r="L62" s="218"/>
      <c r="M62" s="218"/>
      <c r="N62" s="218"/>
      <c r="O62" s="218"/>
      <c r="P62" s="218"/>
    </row>
    <row r="63" spans="1:26" ht="14" x14ac:dyDescent="0.15">
      <c r="A63" s="220">
        <v>43089</v>
      </c>
      <c r="B63" s="218"/>
      <c r="C63" s="218" t="s">
        <v>37</v>
      </c>
      <c r="E63" s="218">
        <f t="shared" si="1"/>
        <v>0</v>
      </c>
      <c r="F63" s="218"/>
      <c r="G63" s="218"/>
      <c r="H63" s="218"/>
      <c r="I63" s="218"/>
      <c r="J63" s="219"/>
      <c r="K63" s="218"/>
      <c r="L63" s="218"/>
      <c r="M63" s="218"/>
      <c r="N63" s="218"/>
      <c r="O63" s="218"/>
      <c r="P63" s="218"/>
    </row>
    <row r="64" spans="1:26" ht="14" x14ac:dyDescent="0.15">
      <c r="A64" s="220">
        <v>43089</v>
      </c>
      <c r="B64" s="218"/>
      <c r="C64" s="218" t="s">
        <v>37</v>
      </c>
      <c r="E64" s="218">
        <f t="shared" si="1"/>
        <v>0</v>
      </c>
      <c r="F64" s="218"/>
      <c r="G64" s="218"/>
      <c r="H64" s="218"/>
      <c r="I64" s="218"/>
      <c r="J64" s="219"/>
      <c r="K64" s="218"/>
      <c r="L64" s="218"/>
      <c r="M64" s="218"/>
      <c r="N64" s="218"/>
      <c r="O64" s="218"/>
      <c r="P64" s="218"/>
    </row>
    <row r="65" spans="1:26" ht="14" x14ac:dyDescent="0.15">
      <c r="A65" s="220">
        <v>43096</v>
      </c>
      <c r="B65" s="218"/>
      <c r="C65" s="218" t="s">
        <v>37</v>
      </c>
      <c r="E65" s="218">
        <f t="shared" si="1"/>
        <v>0</v>
      </c>
      <c r="F65" s="218"/>
      <c r="G65" s="218"/>
      <c r="H65" s="218"/>
      <c r="I65" s="218"/>
      <c r="J65" s="219"/>
      <c r="K65" s="218"/>
      <c r="L65" s="218"/>
      <c r="M65" s="218"/>
      <c r="N65" s="218"/>
      <c r="O65" s="218"/>
      <c r="P65" s="218"/>
    </row>
    <row r="66" spans="1:26" ht="14" x14ac:dyDescent="0.15">
      <c r="A66" s="220">
        <v>43016</v>
      </c>
      <c r="B66" s="218"/>
      <c r="C66" s="218" t="s">
        <v>37</v>
      </c>
      <c r="E66" s="218">
        <f t="shared" si="1"/>
        <v>0</v>
      </c>
      <c r="F66" s="218"/>
      <c r="G66" s="218"/>
      <c r="H66" s="218"/>
      <c r="I66" s="218"/>
      <c r="J66" s="219"/>
      <c r="K66" s="218"/>
      <c r="L66" s="218"/>
      <c r="M66" s="218"/>
      <c r="N66" s="218"/>
      <c r="O66" s="218"/>
      <c r="P66" s="218"/>
    </row>
    <row r="67" spans="1:26" ht="14" x14ac:dyDescent="0.15">
      <c r="A67" s="220">
        <v>42993</v>
      </c>
      <c r="B67" s="218"/>
      <c r="C67" s="218" t="s">
        <v>37</v>
      </c>
      <c r="E67" s="218">
        <f t="shared" si="1"/>
        <v>0</v>
      </c>
      <c r="F67" s="218"/>
      <c r="G67" s="218"/>
      <c r="H67" s="218"/>
      <c r="I67" s="218"/>
      <c r="J67" s="219"/>
      <c r="K67" s="218"/>
      <c r="L67" s="218"/>
      <c r="M67" s="218"/>
      <c r="N67" s="218"/>
      <c r="O67" s="218"/>
      <c r="P67" s="218"/>
    </row>
    <row r="68" spans="1:26" ht="14" x14ac:dyDescent="0.15">
      <c r="A68" s="220">
        <v>42993</v>
      </c>
      <c r="B68" s="218"/>
      <c r="C68" s="218" t="s">
        <v>37</v>
      </c>
      <c r="E68" s="218">
        <f t="shared" si="1"/>
        <v>0</v>
      </c>
      <c r="F68" s="218"/>
      <c r="G68" s="218"/>
      <c r="H68" s="218"/>
      <c r="I68" s="218"/>
      <c r="J68" s="219"/>
      <c r="K68" s="218"/>
      <c r="L68" s="218"/>
      <c r="M68" s="218"/>
      <c r="N68" s="218"/>
      <c r="O68" s="218"/>
      <c r="P68" s="218"/>
    </row>
    <row r="69" spans="1:26" ht="14" x14ac:dyDescent="0.15">
      <c r="A69" s="220">
        <v>42945</v>
      </c>
      <c r="B69" s="218"/>
      <c r="C69" s="218" t="s">
        <v>37</v>
      </c>
      <c r="E69" s="218">
        <f t="shared" si="1"/>
        <v>0</v>
      </c>
      <c r="F69" s="218"/>
      <c r="G69" s="218"/>
      <c r="H69" s="218"/>
      <c r="I69" s="218"/>
      <c r="J69" s="219"/>
      <c r="K69" s="218"/>
      <c r="L69" s="218"/>
      <c r="M69" s="218"/>
      <c r="N69" s="218"/>
      <c r="O69" s="218"/>
      <c r="P69" s="218"/>
    </row>
    <row r="70" spans="1:26" ht="14" x14ac:dyDescent="0.15">
      <c r="A70" s="220">
        <v>42945</v>
      </c>
      <c r="B70" s="218"/>
      <c r="C70" s="218" t="s">
        <v>37</v>
      </c>
      <c r="E70" s="218">
        <f t="shared" si="1"/>
        <v>0</v>
      </c>
      <c r="F70" s="218"/>
      <c r="G70" s="218"/>
      <c r="H70" s="218"/>
      <c r="I70" s="218"/>
      <c r="J70" s="219"/>
      <c r="K70" s="218"/>
      <c r="L70" s="218"/>
      <c r="M70" s="218"/>
      <c r="N70" s="218"/>
      <c r="O70" s="218"/>
      <c r="P70" s="218"/>
    </row>
    <row r="71" spans="1:26" ht="14" x14ac:dyDescent="0.15">
      <c r="A71" s="225">
        <v>42888</v>
      </c>
      <c r="B71" s="222"/>
      <c r="C71" s="223" t="s">
        <v>11</v>
      </c>
      <c r="D71" s="222"/>
      <c r="E71" s="222">
        <f t="shared" si="1"/>
        <v>3</v>
      </c>
      <c r="F71" s="223">
        <v>6</v>
      </c>
      <c r="G71" s="223">
        <v>265</v>
      </c>
      <c r="H71" s="223">
        <v>262</v>
      </c>
      <c r="I71" s="223">
        <v>0.78400000000000003</v>
      </c>
      <c r="J71" s="224"/>
      <c r="K71" s="223"/>
      <c r="L71" s="222"/>
      <c r="M71" s="222"/>
      <c r="N71" s="222"/>
      <c r="O71" s="222"/>
      <c r="P71" s="222"/>
      <c r="Q71" s="221"/>
      <c r="R71" s="221"/>
      <c r="S71" s="221"/>
      <c r="T71" s="221"/>
      <c r="U71" s="221"/>
      <c r="V71" s="221"/>
      <c r="W71" s="221"/>
      <c r="X71" s="221"/>
      <c r="Y71" s="221"/>
      <c r="Z71" s="221"/>
    </row>
    <row r="72" spans="1:26" ht="14" x14ac:dyDescent="0.15">
      <c r="A72" s="220">
        <v>42881</v>
      </c>
      <c r="B72" s="218"/>
      <c r="C72" s="218" t="s">
        <v>37</v>
      </c>
      <c r="E72" s="218">
        <f t="shared" si="1"/>
        <v>0</v>
      </c>
      <c r="F72" s="218"/>
      <c r="G72" s="218"/>
      <c r="H72" s="218"/>
      <c r="I72" s="218"/>
      <c r="J72" s="219"/>
      <c r="K72" s="218"/>
      <c r="L72" s="218"/>
      <c r="M72" s="218"/>
      <c r="N72" s="218"/>
      <c r="O72" s="218"/>
      <c r="P72" s="218"/>
    </row>
    <row r="73" spans="1:26" ht="15" x14ac:dyDescent="0.2">
      <c r="A73" s="217">
        <v>42856</v>
      </c>
      <c r="C73" s="215" t="s">
        <v>37</v>
      </c>
      <c r="E73" s="216">
        <v>0</v>
      </c>
    </row>
    <row r="74" spans="1:26" ht="15" x14ac:dyDescent="0.2">
      <c r="A74" s="217">
        <v>42817</v>
      </c>
      <c r="C74" s="215" t="s">
        <v>11</v>
      </c>
      <c r="E74" s="216">
        <v>2.64</v>
      </c>
    </row>
    <row r="75" spans="1:26" ht="15" x14ac:dyDescent="0.2">
      <c r="A75" s="217">
        <v>42760</v>
      </c>
      <c r="C75" s="215" t="s">
        <v>37</v>
      </c>
      <c r="E75" s="216">
        <v>0</v>
      </c>
    </row>
    <row r="76" spans="1:26" ht="15" x14ac:dyDescent="0.2">
      <c r="A76" s="217">
        <v>42737</v>
      </c>
      <c r="C76" s="215" t="s">
        <v>37</v>
      </c>
      <c r="E76" s="216">
        <v>0</v>
      </c>
    </row>
    <row r="77" spans="1:26" ht="15" x14ac:dyDescent="0.2">
      <c r="A77" s="217">
        <v>42696</v>
      </c>
      <c r="C77" s="215" t="s">
        <v>11</v>
      </c>
      <c r="E77" s="216">
        <v>3.04</v>
      </c>
    </row>
    <row r="78" spans="1:26" ht="15" x14ac:dyDescent="0.2">
      <c r="A78" s="217">
        <v>42632</v>
      </c>
      <c r="C78" s="215" t="s">
        <v>11</v>
      </c>
      <c r="E78" s="216">
        <v>2.06</v>
      </c>
    </row>
    <row r="79" spans="1:26" ht="15" x14ac:dyDescent="0.2">
      <c r="A79" s="217">
        <v>42536</v>
      </c>
      <c r="C79" s="215" t="s">
        <v>37</v>
      </c>
      <c r="E79" s="216">
        <v>0</v>
      </c>
    </row>
    <row r="80" spans="1:26" ht="15" x14ac:dyDescent="0.2">
      <c r="A80" s="217">
        <v>42449</v>
      </c>
      <c r="C80" s="215" t="s">
        <v>37</v>
      </c>
      <c r="E80" s="216">
        <v>0</v>
      </c>
    </row>
    <row r="81" spans="1:5" ht="15" x14ac:dyDescent="0.2">
      <c r="A81" s="217">
        <v>42408</v>
      </c>
      <c r="C81" s="215" t="s">
        <v>11</v>
      </c>
      <c r="E81" s="216">
        <v>3.77</v>
      </c>
    </row>
    <row r="82" spans="1:5" ht="15" x14ac:dyDescent="0.2">
      <c r="A82" s="217">
        <v>42401</v>
      </c>
      <c r="C82" s="215" t="s">
        <v>11</v>
      </c>
      <c r="E82" s="216">
        <v>4.6500000000000004</v>
      </c>
    </row>
    <row r="83" spans="1:5" ht="15" x14ac:dyDescent="0.2">
      <c r="A83" s="217">
        <v>42337</v>
      </c>
      <c r="C83" s="215" t="s">
        <v>11</v>
      </c>
      <c r="E83" s="216">
        <v>2.19</v>
      </c>
    </row>
    <row r="84" spans="1:5" ht="15" x14ac:dyDescent="0.2">
      <c r="A84" s="217">
        <v>42296</v>
      </c>
      <c r="C84" s="215" t="s">
        <v>37</v>
      </c>
      <c r="E84" s="216">
        <v>0</v>
      </c>
    </row>
    <row r="85" spans="1:5" ht="15" x14ac:dyDescent="0.2">
      <c r="A85" s="217">
        <v>42209</v>
      </c>
      <c r="C85" s="215" t="s">
        <v>37</v>
      </c>
      <c r="E85" s="216">
        <v>0</v>
      </c>
    </row>
    <row r="86" spans="1:5" ht="15" x14ac:dyDescent="0.2">
      <c r="A86" s="217">
        <v>42104</v>
      </c>
      <c r="C86" s="215" t="s">
        <v>37</v>
      </c>
      <c r="E86" s="216">
        <v>0</v>
      </c>
    </row>
    <row r="87" spans="1:5" ht="15" x14ac:dyDescent="0.2">
      <c r="A87" s="217">
        <v>42088</v>
      </c>
      <c r="C87" s="215" t="s">
        <v>37</v>
      </c>
      <c r="E87" s="216">
        <v>0</v>
      </c>
    </row>
    <row r="88" spans="1:5" ht="15" x14ac:dyDescent="0.2">
      <c r="A88" s="217">
        <v>42008</v>
      </c>
      <c r="C88" s="215" t="s">
        <v>37</v>
      </c>
      <c r="E88" s="216">
        <v>0</v>
      </c>
    </row>
    <row r="89" spans="1:5" ht="15" x14ac:dyDescent="0.2">
      <c r="A89" s="217">
        <v>41960</v>
      </c>
      <c r="C89" s="215" t="s">
        <v>37</v>
      </c>
      <c r="E89" s="216">
        <v>0</v>
      </c>
    </row>
    <row r="90" spans="1:5" ht="15" x14ac:dyDescent="0.2">
      <c r="A90" s="217">
        <v>41697</v>
      </c>
      <c r="C90" s="215" t="s">
        <v>11</v>
      </c>
      <c r="E90" s="216">
        <v>2.14</v>
      </c>
    </row>
    <row r="91" spans="1:5" ht="15" x14ac:dyDescent="0.2">
      <c r="A91" s="217">
        <v>41681</v>
      </c>
      <c r="C91" s="215" t="s">
        <v>37</v>
      </c>
      <c r="E91" s="216">
        <v>0</v>
      </c>
    </row>
    <row r="92" spans="1:5" ht="15" x14ac:dyDescent="0.2">
      <c r="A92" s="217">
        <v>41665</v>
      </c>
      <c r="C92" s="215" t="s">
        <v>37</v>
      </c>
      <c r="E92" s="216">
        <v>0</v>
      </c>
    </row>
    <row r="93" spans="1:5" ht="15" x14ac:dyDescent="0.2">
      <c r="A93" s="217">
        <v>41656</v>
      </c>
      <c r="C93" s="215" t="s">
        <v>11</v>
      </c>
      <c r="E93" s="216">
        <v>6.11</v>
      </c>
    </row>
    <row r="94" spans="1:5" ht="15" x14ac:dyDescent="0.2">
      <c r="A94" s="217">
        <v>41633</v>
      </c>
      <c r="C94" s="215" t="s">
        <v>37</v>
      </c>
      <c r="E94" s="216">
        <v>0</v>
      </c>
    </row>
    <row r="95" spans="1:5" ht="15" x14ac:dyDescent="0.2">
      <c r="A95" s="217">
        <v>41608</v>
      </c>
      <c r="C95" s="215" t="s">
        <v>11</v>
      </c>
      <c r="E95" s="216">
        <v>2.16</v>
      </c>
    </row>
    <row r="96" spans="1:5" ht="15" x14ac:dyDescent="0.2">
      <c r="A96" s="217">
        <v>41416</v>
      </c>
      <c r="C96" s="215" t="s">
        <v>11</v>
      </c>
      <c r="E96" s="216">
        <v>3.41</v>
      </c>
    </row>
    <row r="97" spans="1:5" ht="15" x14ac:dyDescent="0.2">
      <c r="A97" s="217">
        <v>41384</v>
      </c>
      <c r="C97" s="215" t="s">
        <v>11</v>
      </c>
      <c r="E97" s="216">
        <v>3.09</v>
      </c>
    </row>
    <row r="98" spans="1:5" ht="15" x14ac:dyDescent="0.2">
      <c r="A98" s="217">
        <v>41368</v>
      </c>
      <c r="C98" s="215" t="s">
        <v>11</v>
      </c>
      <c r="E98" s="216">
        <v>6.09</v>
      </c>
    </row>
    <row r="99" spans="1:5" ht="15" x14ac:dyDescent="0.2">
      <c r="A99" s="217">
        <v>41361</v>
      </c>
      <c r="C99" s="215" t="s">
        <v>11</v>
      </c>
      <c r="E99" s="216">
        <v>4.1100000000000003</v>
      </c>
    </row>
    <row r="100" spans="1:5" ht="15" x14ac:dyDescent="0.2">
      <c r="A100" s="217">
        <v>41352</v>
      </c>
      <c r="C100" s="215" t="s">
        <v>11</v>
      </c>
      <c r="E100" s="216">
        <v>3.77</v>
      </c>
    </row>
    <row r="101" spans="1:5" ht="15" x14ac:dyDescent="0.2">
      <c r="A101" s="217">
        <v>41345</v>
      </c>
      <c r="C101" s="215" t="s">
        <v>37</v>
      </c>
      <c r="E101" s="216">
        <v>0</v>
      </c>
    </row>
    <row r="102" spans="1:5" ht="15" x14ac:dyDescent="0.2">
      <c r="A102" s="217">
        <v>41336</v>
      </c>
      <c r="C102" s="215" t="s">
        <v>11</v>
      </c>
      <c r="E102" s="216">
        <v>2.4900000000000002</v>
      </c>
    </row>
    <row r="103" spans="1:5" ht="15" x14ac:dyDescent="0.2">
      <c r="A103" s="217">
        <v>41304</v>
      </c>
      <c r="C103" s="215" t="s">
        <v>11</v>
      </c>
      <c r="E103" s="216">
        <v>4.45</v>
      </c>
    </row>
    <row r="104" spans="1:5" ht="15" x14ac:dyDescent="0.2">
      <c r="A104" s="217">
        <v>41288</v>
      </c>
      <c r="C104" s="215" t="s">
        <v>11</v>
      </c>
      <c r="E104" s="216">
        <v>5.22</v>
      </c>
    </row>
    <row r="105" spans="1:5" ht="15" x14ac:dyDescent="0.2">
      <c r="A105" s="217">
        <v>41240</v>
      </c>
      <c r="C105" s="215" t="s">
        <v>11</v>
      </c>
      <c r="E105" s="216">
        <v>3.57</v>
      </c>
    </row>
    <row r="106" spans="1:5" ht="15" x14ac:dyDescent="0.2">
      <c r="A106" s="217">
        <v>41176</v>
      </c>
      <c r="C106" s="215" t="s">
        <v>11</v>
      </c>
      <c r="E106" s="216">
        <v>5.07</v>
      </c>
    </row>
    <row r="107" spans="1:5" ht="15" x14ac:dyDescent="0.2">
      <c r="A107" s="217">
        <v>41121</v>
      </c>
      <c r="C107" s="215" t="s">
        <v>11</v>
      </c>
      <c r="E107" s="216">
        <v>3.93</v>
      </c>
    </row>
    <row r="108" spans="1:5" ht="15" x14ac:dyDescent="0.2">
      <c r="A108" s="217">
        <v>41009</v>
      </c>
      <c r="C108" s="215" t="s">
        <v>37</v>
      </c>
      <c r="E108" s="216">
        <v>0</v>
      </c>
    </row>
    <row r="109" spans="1:5" ht="15" x14ac:dyDescent="0.2">
      <c r="A109" s="217">
        <v>40984</v>
      </c>
      <c r="C109" s="215" t="s">
        <v>11</v>
      </c>
      <c r="E109" s="216">
        <v>6.5</v>
      </c>
    </row>
    <row r="110" spans="1:5" ht="15" x14ac:dyDescent="0.2">
      <c r="A110" s="217">
        <v>40920</v>
      </c>
      <c r="C110" s="215" t="s">
        <v>11</v>
      </c>
      <c r="E110" s="216">
        <v>4</v>
      </c>
    </row>
    <row r="111" spans="1:5" ht="15" x14ac:dyDescent="0.2">
      <c r="A111" s="217">
        <v>40728</v>
      </c>
      <c r="C111" s="215" t="s">
        <v>11</v>
      </c>
      <c r="E111" s="216">
        <v>8.66</v>
      </c>
    </row>
    <row r="112" spans="1:5" ht="15" x14ac:dyDescent="0.2">
      <c r="A112" s="217">
        <v>40664</v>
      </c>
      <c r="C112" s="215" t="s">
        <v>11</v>
      </c>
      <c r="E112" s="216">
        <v>4.4400000000000004</v>
      </c>
    </row>
    <row r="113" spans="1:5" ht="15" x14ac:dyDescent="0.2">
      <c r="A113" s="217">
        <v>40609</v>
      </c>
      <c r="C113" s="215" t="s">
        <v>11</v>
      </c>
      <c r="E113" s="216">
        <v>10.57</v>
      </c>
    </row>
    <row r="114" spans="1:5" ht="15" x14ac:dyDescent="0.2">
      <c r="A114" s="217">
        <v>40600</v>
      </c>
      <c r="C114" s="215" t="s">
        <v>11</v>
      </c>
      <c r="E114" s="216">
        <v>8.6300000000000008</v>
      </c>
    </row>
    <row r="115" spans="1:5" ht="15" x14ac:dyDescent="0.2">
      <c r="A115" s="217">
        <v>40593</v>
      </c>
      <c r="C115" s="215" t="s">
        <v>11</v>
      </c>
      <c r="E115" s="216">
        <v>9.26</v>
      </c>
    </row>
    <row r="116" spans="1:5" ht="15" x14ac:dyDescent="0.2">
      <c r="A116" s="217">
        <v>40280</v>
      </c>
      <c r="C116" s="215" t="s">
        <v>11</v>
      </c>
      <c r="E116" s="216">
        <v>5.55</v>
      </c>
    </row>
    <row r="117" spans="1:5" ht="15" x14ac:dyDescent="0.2">
      <c r="A117" s="217">
        <v>40264</v>
      </c>
      <c r="C117" s="215" t="s">
        <v>11</v>
      </c>
      <c r="E117" s="216">
        <v>7.46</v>
      </c>
    </row>
    <row r="118" spans="1:5" ht="15" x14ac:dyDescent="0.2">
      <c r="A118" s="217">
        <v>40257</v>
      </c>
      <c r="C118" s="215" t="s">
        <v>11</v>
      </c>
      <c r="E118" s="216">
        <v>2.4900000000000002</v>
      </c>
    </row>
    <row r="119" spans="1:5" ht="15" x14ac:dyDescent="0.2">
      <c r="A119" s="217">
        <v>40241</v>
      </c>
      <c r="C119" s="215" t="s">
        <v>11</v>
      </c>
      <c r="E119" s="216">
        <v>6.51</v>
      </c>
    </row>
    <row r="120" spans="1:5" ht="15" x14ac:dyDescent="0.2">
      <c r="A120" s="217">
        <v>40232</v>
      </c>
      <c r="C120" s="215" t="s">
        <v>11</v>
      </c>
      <c r="E120" s="216">
        <v>9.58</v>
      </c>
    </row>
    <row r="121" spans="1:5" ht="15" x14ac:dyDescent="0.2">
      <c r="A121" s="217">
        <v>40225</v>
      </c>
      <c r="C121" s="215" t="s">
        <v>11</v>
      </c>
      <c r="E121" s="216">
        <v>8.73</v>
      </c>
    </row>
    <row r="122" spans="1:5" ht="15" x14ac:dyDescent="0.2">
      <c r="A122" s="217">
        <v>40209</v>
      </c>
      <c r="C122" s="215" t="s">
        <v>11</v>
      </c>
      <c r="E122" s="216">
        <v>12.27</v>
      </c>
    </row>
    <row r="123" spans="1:5" ht="15" x14ac:dyDescent="0.2">
      <c r="A123" s="217">
        <v>40200</v>
      </c>
      <c r="C123" s="215" t="s">
        <v>11</v>
      </c>
      <c r="E123" s="216">
        <v>17.32</v>
      </c>
    </row>
    <row r="124" spans="1:5" ht="15" x14ac:dyDescent="0.2">
      <c r="A124" s="217">
        <v>40168</v>
      </c>
      <c r="C124" s="215" t="s">
        <v>11</v>
      </c>
      <c r="E124" s="216">
        <v>7.21</v>
      </c>
    </row>
    <row r="125" spans="1:5" ht="15" x14ac:dyDescent="0.2">
      <c r="A125" s="217">
        <v>40152</v>
      </c>
      <c r="C125" s="215" t="s">
        <v>11</v>
      </c>
      <c r="E125" s="216">
        <v>10.19</v>
      </c>
    </row>
    <row r="126" spans="1:5" ht="15" x14ac:dyDescent="0.2">
      <c r="A126" s="217">
        <v>40104</v>
      </c>
      <c r="C126" s="215" t="s">
        <v>11</v>
      </c>
      <c r="E126" s="216">
        <v>15.14</v>
      </c>
    </row>
    <row r="127" spans="1:5" ht="15" x14ac:dyDescent="0.2">
      <c r="A127" s="217">
        <v>40072</v>
      </c>
      <c r="C127" s="215" t="s">
        <v>11</v>
      </c>
      <c r="E127" s="216">
        <v>17.87</v>
      </c>
    </row>
    <row r="128" spans="1:5" ht="15" x14ac:dyDescent="0.2">
      <c r="A128" s="217">
        <v>40056</v>
      </c>
      <c r="C128" s="215" t="s">
        <v>11</v>
      </c>
      <c r="E128" s="216">
        <v>17.91</v>
      </c>
    </row>
    <row r="129" spans="1:5" ht="15" x14ac:dyDescent="0.2">
      <c r="A129" s="217">
        <v>40024</v>
      </c>
      <c r="C129" s="215" t="s">
        <v>11</v>
      </c>
      <c r="E129" s="216">
        <v>19.18</v>
      </c>
    </row>
    <row r="130" spans="1:5" ht="15" x14ac:dyDescent="0.2">
      <c r="A130" s="217">
        <v>40017</v>
      </c>
      <c r="C130" s="215" t="s">
        <v>11</v>
      </c>
      <c r="E130" s="216">
        <v>13.15</v>
      </c>
    </row>
    <row r="131" spans="1:5" ht="15" x14ac:dyDescent="0.2">
      <c r="A131" s="217">
        <v>40008</v>
      </c>
      <c r="C131" s="215" t="s">
        <v>11</v>
      </c>
      <c r="E131" s="216">
        <v>13.37</v>
      </c>
    </row>
    <row r="132" spans="1:5" ht="15" x14ac:dyDescent="0.2">
      <c r="A132" s="217">
        <v>39976</v>
      </c>
      <c r="C132" s="215" t="s">
        <v>11</v>
      </c>
      <c r="E132" s="216">
        <v>27.43</v>
      </c>
    </row>
    <row r="133" spans="1:5" ht="15" x14ac:dyDescent="0.2">
      <c r="A133" s="217">
        <v>39960</v>
      </c>
      <c r="C133" s="215" t="s">
        <v>11</v>
      </c>
      <c r="E133" s="216">
        <v>30.56</v>
      </c>
    </row>
    <row r="134" spans="1:5" ht="15" x14ac:dyDescent="0.2">
      <c r="A134" s="217">
        <v>39928</v>
      </c>
      <c r="C134" s="215" t="s">
        <v>11</v>
      </c>
      <c r="E134" s="216">
        <v>43.61</v>
      </c>
    </row>
    <row r="135" spans="1:5" ht="15" x14ac:dyDescent="0.2">
      <c r="A135" s="217">
        <v>39921</v>
      </c>
      <c r="C135" s="215" t="s">
        <v>11</v>
      </c>
      <c r="E135" s="216">
        <v>50.37</v>
      </c>
    </row>
    <row r="136" spans="1:5" ht="15" x14ac:dyDescent="0.2">
      <c r="A136" s="217">
        <v>39912</v>
      </c>
      <c r="C136" s="215" t="s">
        <v>11</v>
      </c>
      <c r="E136" s="216">
        <v>78.41</v>
      </c>
    </row>
    <row r="137" spans="1:5" ht="15" x14ac:dyDescent="0.2">
      <c r="A137" s="217">
        <v>39896</v>
      </c>
      <c r="C137" s="215" t="s">
        <v>11</v>
      </c>
      <c r="E137" s="216">
        <v>8.67</v>
      </c>
    </row>
    <row r="138" spans="1:5" ht="15" x14ac:dyDescent="0.2">
      <c r="A138" s="217">
        <v>39880</v>
      </c>
      <c r="C138" s="215" t="s">
        <v>11</v>
      </c>
      <c r="E138" s="216">
        <v>14.62</v>
      </c>
    </row>
    <row r="139" spans="1:5" ht="15" x14ac:dyDescent="0.2">
      <c r="A139" s="217">
        <v>39864</v>
      </c>
      <c r="C139" s="215" t="s">
        <v>11</v>
      </c>
      <c r="E139" s="216">
        <v>7.62</v>
      </c>
    </row>
    <row r="140" spans="1:5" ht="15" x14ac:dyDescent="0.2">
      <c r="A140" s="217">
        <v>39832</v>
      </c>
      <c r="C140" s="215" t="s">
        <v>11</v>
      </c>
      <c r="E140" s="216">
        <v>9.8699999999999992</v>
      </c>
    </row>
    <row r="141" spans="1:5" ht="15" x14ac:dyDescent="0.2">
      <c r="A141" s="217">
        <v>39793</v>
      </c>
      <c r="C141" s="215" t="s">
        <v>11</v>
      </c>
      <c r="E141" s="216">
        <v>14.63</v>
      </c>
    </row>
    <row r="142" spans="1:5" ht="15" x14ac:dyDescent="0.2">
      <c r="A142" s="217">
        <v>39777</v>
      </c>
      <c r="C142" s="215" t="s">
        <v>11</v>
      </c>
      <c r="E142" s="216">
        <v>20.329999999999998</v>
      </c>
    </row>
    <row r="143" spans="1:5" ht="15" x14ac:dyDescent="0.2">
      <c r="A143" s="217">
        <v>39768</v>
      </c>
      <c r="C143" s="215" t="s">
        <v>11</v>
      </c>
      <c r="E143" s="216">
        <v>17.989999999999998</v>
      </c>
    </row>
    <row r="144" spans="1:5" ht="15" x14ac:dyDescent="0.2">
      <c r="A144" s="217">
        <v>39752</v>
      </c>
      <c r="C144" s="215" t="s">
        <v>11</v>
      </c>
      <c r="E144" s="216">
        <v>16.28</v>
      </c>
    </row>
    <row r="145" spans="1:5" ht="15" x14ac:dyDescent="0.2">
      <c r="A145" s="217">
        <v>39745</v>
      </c>
      <c r="C145" s="215" t="s">
        <v>11</v>
      </c>
      <c r="E145" s="216">
        <v>19.45</v>
      </c>
    </row>
    <row r="146" spans="1:5" ht="15" x14ac:dyDescent="0.2">
      <c r="A146" s="217">
        <v>39729</v>
      </c>
      <c r="C146" s="215" t="s">
        <v>11</v>
      </c>
      <c r="E146" s="216">
        <v>22.91</v>
      </c>
    </row>
    <row r="147" spans="1:5" ht="15" x14ac:dyDescent="0.2">
      <c r="A147" s="217">
        <v>39713</v>
      </c>
      <c r="C147" s="215" t="s">
        <v>11</v>
      </c>
      <c r="E147" s="216">
        <v>17.72</v>
      </c>
    </row>
    <row r="148" spans="1:5" ht="15" x14ac:dyDescent="0.2">
      <c r="A148" s="217">
        <v>39537</v>
      </c>
      <c r="C148" s="215" t="s">
        <v>11</v>
      </c>
      <c r="E148" s="216">
        <v>120</v>
      </c>
    </row>
    <row r="149" spans="1:5" ht="15" x14ac:dyDescent="0.2">
      <c r="A149" s="217">
        <v>39505</v>
      </c>
      <c r="C149" s="215" t="s">
        <v>11</v>
      </c>
      <c r="E149" s="216">
        <v>120</v>
      </c>
    </row>
    <row r="150" spans="1:5" ht="15" x14ac:dyDescent="0.2">
      <c r="A150" s="217">
        <v>39489</v>
      </c>
      <c r="C150" s="215" t="s">
        <v>11</v>
      </c>
      <c r="E150" s="216">
        <v>120</v>
      </c>
    </row>
    <row r="151" spans="1:5" ht="15" x14ac:dyDescent="0.2">
      <c r="A151" s="217">
        <v>39473</v>
      </c>
      <c r="C151" s="215" t="s">
        <v>11</v>
      </c>
      <c r="E151" s="216">
        <v>120</v>
      </c>
    </row>
    <row r="152" spans="1:5" ht="15" x14ac:dyDescent="0.2">
      <c r="A152" s="217">
        <v>39448</v>
      </c>
      <c r="C152" s="215" t="s">
        <v>11</v>
      </c>
      <c r="E152" s="216">
        <v>35.450000000000003</v>
      </c>
    </row>
    <row r="153" spans="1:5" ht="15" x14ac:dyDescent="0.2">
      <c r="A153" s="217">
        <v>39409</v>
      </c>
      <c r="C153" s="215" t="s">
        <v>11</v>
      </c>
      <c r="E153" s="216">
        <v>61.59</v>
      </c>
    </row>
    <row r="154" spans="1:5" ht="15" x14ac:dyDescent="0.2">
      <c r="A154" s="217">
        <v>39320</v>
      </c>
      <c r="C154" s="215" t="s">
        <v>37</v>
      </c>
      <c r="E154" s="216">
        <v>0</v>
      </c>
    </row>
    <row r="155" spans="1:5" ht="15" x14ac:dyDescent="0.2">
      <c r="A155" s="217">
        <v>39160</v>
      </c>
      <c r="C155" s="215" t="s">
        <v>11</v>
      </c>
      <c r="E155" s="216">
        <v>6.06</v>
      </c>
    </row>
    <row r="156" spans="1:5" ht="15" x14ac:dyDescent="0.2">
      <c r="A156" s="217">
        <v>39137</v>
      </c>
      <c r="C156" s="215" t="s">
        <v>11</v>
      </c>
      <c r="E156" s="216">
        <v>3.32</v>
      </c>
    </row>
    <row r="157" spans="1:5" ht="15" x14ac:dyDescent="0.2">
      <c r="A157" s="217">
        <v>39041</v>
      </c>
      <c r="C157" s="215" t="s">
        <v>11</v>
      </c>
      <c r="E157" s="216">
        <v>3.32</v>
      </c>
    </row>
    <row r="158" spans="1:5" ht="15" x14ac:dyDescent="0.2">
      <c r="A158" s="217">
        <v>38929</v>
      </c>
      <c r="C158" s="215" t="s">
        <v>11</v>
      </c>
      <c r="E158" s="216">
        <v>2.4900000000000002</v>
      </c>
    </row>
    <row r="159" spans="1:5" ht="15" x14ac:dyDescent="0.2">
      <c r="A159" s="217">
        <v>38833</v>
      </c>
      <c r="C159" s="215" t="s">
        <v>37</v>
      </c>
      <c r="E159" s="216">
        <v>0</v>
      </c>
    </row>
    <row r="160" spans="1:5" ht="15" x14ac:dyDescent="0.2">
      <c r="A160" s="217">
        <v>38744</v>
      </c>
      <c r="C160" s="215" t="s">
        <v>11</v>
      </c>
      <c r="E160" s="216">
        <v>8.43</v>
      </c>
    </row>
    <row r="161" spans="1:5" ht="15" x14ac:dyDescent="0.2">
      <c r="A161" s="217">
        <v>38737</v>
      </c>
      <c r="C161" s="215" t="s">
        <v>11</v>
      </c>
      <c r="E161" s="216">
        <v>4.84</v>
      </c>
    </row>
    <row r="162" spans="1:5" ht="15" x14ac:dyDescent="0.2">
      <c r="A162" s="217">
        <v>38648</v>
      </c>
      <c r="C162" s="215" t="s">
        <v>11</v>
      </c>
      <c r="E162" s="216">
        <v>6.34</v>
      </c>
    </row>
    <row r="163" spans="1:5" ht="15" x14ac:dyDescent="0.2">
      <c r="A163" s="217">
        <v>38616</v>
      </c>
      <c r="C163" s="215" t="s">
        <v>11</v>
      </c>
      <c r="E163" s="216">
        <v>2.57</v>
      </c>
    </row>
    <row r="164" spans="1:5" ht="15" x14ac:dyDescent="0.2">
      <c r="A164" s="217">
        <v>38609</v>
      </c>
      <c r="C164" s="215" t="s">
        <v>11</v>
      </c>
      <c r="E164" s="216">
        <v>3.55</v>
      </c>
    </row>
    <row r="165" spans="1:5" ht="15" x14ac:dyDescent="0.2">
      <c r="A165" s="217">
        <v>38584</v>
      </c>
      <c r="C165" s="215" t="s">
        <v>11</v>
      </c>
      <c r="E165" s="216">
        <v>3.31</v>
      </c>
    </row>
    <row r="166" spans="1:5" ht="15" x14ac:dyDescent="0.2">
      <c r="A166" s="217">
        <v>38408</v>
      </c>
      <c r="C166" s="215" t="s">
        <v>11</v>
      </c>
      <c r="E166" s="216">
        <v>7.46</v>
      </c>
    </row>
    <row r="167" spans="1:5" ht="15" x14ac:dyDescent="0.2">
      <c r="A167" s="217">
        <v>38104</v>
      </c>
      <c r="C167" s="215" t="s">
        <v>11</v>
      </c>
      <c r="E167" s="216">
        <v>6.56</v>
      </c>
    </row>
    <row r="168" spans="1:5" ht="15" x14ac:dyDescent="0.2">
      <c r="A168" s="217">
        <v>37688</v>
      </c>
      <c r="C168" s="215" t="s">
        <v>11</v>
      </c>
      <c r="E168" s="216">
        <v>19.989999999999998</v>
      </c>
    </row>
    <row r="169" spans="1:5" ht="15" x14ac:dyDescent="0.2">
      <c r="A169" s="217">
        <v>37665</v>
      </c>
      <c r="C169" s="215" t="s">
        <v>11</v>
      </c>
      <c r="E169" s="216">
        <v>17.489999999999998</v>
      </c>
    </row>
    <row r="170" spans="1:5" ht="15" x14ac:dyDescent="0.2">
      <c r="A170" s="217">
        <v>37624</v>
      </c>
      <c r="C170" s="215" t="s">
        <v>11</v>
      </c>
      <c r="E170" s="216">
        <v>10.38</v>
      </c>
    </row>
    <row r="171" spans="1:5" ht="15" x14ac:dyDescent="0.2">
      <c r="A171" s="217">
        <v>37592</v>
      </c>
      <c r="C171" s="215" t="s">
        <v>11</v>
      </c>
      <c r="E171" s="216">
        <v>10.9</v>
      </c>
    </row>
    <row r="172" spans="1:5" ht="15" x14ac:dyDescent="0.2">
      <c r="A172" s="217">
        <v>37441</v>
      </c>
      <c r="C172" s="215" t="s">
        <v>11</v>
      </c>
      <c r="E172" s="216">
        <v>10.71</v>
      </c>
    </row>
    <row r="173" spans="1:5" ht="15" x14ac:dyDescent="0.2">
      <c r="A173" s="217">
        <v>37290</v>
      </c>
      <c r="C173" s="215" t="s">
        <v>11</v>
      </c>
      <c r="E173" s="216">
        <v>6.23</v>
      </c>
    </row>
    <row r="174" spans="1:5" ht="15" x14ac:dyDescent="0.2">
      <c r="A174" s="217">
        <v>37256</v>
      </c>
      <c r="C174" s="215" t="s">
        <v>11</v>
      </c>
      <c r="E174" s="216">
        <v>8.41</v>
      </c>
    </row>
    <row r="175" spans="1:5" ht="15" x14ac:dyDescent="0.2">
      <c r="A175" s="217">
        <v>36977</v>
      </c>
      <c r="C175" s="215" t="s">
        <v>11</v>
      </c>
      <c r="E175" s="216">
        <v>5.86</v>
      </c>
    </row>
    <row r="176" spans="1:5" ht="15" x14ac:dyDescent="0.2">
      <c r="A176" s="217">
        <v>36888</v>
      </c>
      <c r="C176" s="215" t="s">
        <v>11</v>
      </c>
      <c r="E176" s="216">
        <v>2.02</v>
      </c>
    </row>
    <row r="177" spans="1:5" ht="15" x14ac:dyDescent="0.2">
      <c r="A177" s="217">
        <v>36817</v>
      </c>
      <c r="C177" s="215" t="s">
        <v>11</v>
      </c>
      <c r="E177" s="216">
        <v>5.92</v>
      </c>
    </row>
    <row r="178" spans="1:5" ht="15" x14ac:dyDescent="0.2">
      <c r="A178" s="156"/>
      <c r="E178" s="156"/>
    </row>
    <row r="179" spans="1:5" ht="15" x14ac:dyDescent="0.2">
      <c r="A179" s="156"/>
      <c r="E179" s="156"/>
    </row>
    <row r="180" spans="1:5" ht="15" x14ac:dyDescent="0.2">
      <c r="A180" s="156"/>
      <c r="E180" s="156"/>
    </row>
    <row r="181" spans="1:5" ht="15" x14ac:dyDescent="0.2">
      <c r="A181" s="156"/>
      <c r="E181" s="156"/>
    </row>
    <row r="182" spans="1:5" ht="15" x14ac:dyDescent="0.2">
      <c r="A182" s="156"/>
    </row>
    <row r="183" spans="1:5" ht="15" x14ac:dyDescent="0.2">
      <c r="A183" s="156"/>
    </row>
    <row r="184" spans="1:5" ht="15" x14ac:dyDescent="0.2">
      <c r="A184" s="156"/>
    </row>
    <row r="185" spans="1:5" ht="15" x14ac:dyDescent="0.2">
      <c r="A185" s="156"/>
    </row>
    <row r="186" spans="1:5" ht="15" x14ac:dyDescent="0.2">
      <c r="A186" s="156"/>
    </row>
    <row r="187" spans="1:5" ht="15" x14ac:dyDescent="0.2">
      <c r="A187" s="156"/>
    </row>
    <row r="188" spans="1:5" ht="15" x14ac:dyDescent="0.2">
      <c r="A188" s="156"/>
    </row>
    <row r="189" spans="1:5" ht="15" x14ac:dyDescent="0.2">
      <c r="A189" s="156"/>
    </row>
    <row r="190" spans="1:5" ht="15" x14ac:dyDescent="0.2">
      <c r="A190" s="156"/>
    </row>
    <row r="191" spans="1:5" ht="15" x14ac:dyDescent="0.2">
      <c r="A191" s="156"/>
    </row>
    <row r="192" spans="1:5" ht="15" x14ac:dyDescent="0.2">
      <c r="A192" s="156"/>
    </row>
    <row r="193" spans="1:1" ht="15" x14ac:dyDescent="0.2">
      <c r="A193" s="156"/>
    </row>
    <row r="194" spans="1:1" ht="15" x14ac:dyDescent="0.2">
      <c r="A194" s="156"/>
    </row>
    <row r="195" spans="1:1" ht="15" x14ac:dyDescent="0.2">
      <c r="A195" s="156"/>
    </row>
    <row r="196" spans="1:1" ht="15" x14ac:dyDescent="0.2">
      <c r="A196" s="156"/>
    </row>
    <row r="197" spans="1:1" ht="15" x14ac:dyDescent="0.2">
      <c r="A197" s="156"/>
    </row>
    <row r="198" spans="1:1" ht="15" x14ac:dyDescent="0.2">
      <c r="A198" s="156"/>
    </row>
    <row r="199" spans="1:1" ht="15" x14ac:dyDescent="0.2">
      <c r="A199" s="156"/>
    </row>
    <row r="200" spans="1:1" ht="15" x14ac:dyDescent="0.2">
      <c r="A200" s="156"/>
    </row>
    <row r="201" spans="1:1" ht="15" x14ac:dyDescent="0.2">
      <c r="A201" s="156"/>
    </row>
    <row r="202" spans="1:1" ht="15" x14ac:dyDescent="0.2">
      <c r="A202" s="156"/>
    </row>
    <row r="203" spans="1:1" ht="15" x14ac:dyDescent="0.2">
      <c r="A203" s="156"/>
    </row>
    <row r="204" spans="1:1" ht="15" x14ac:dyDescent="0.2">
      <c r="A204" s="156"/>
    </row>
    <row r="205" spans="1:1" ht="15" x14ac:dyDescent="0.2">
      <c r="A205" s="156"/>
    </row>
    <row r="206" spans="1:1" ht="15" x14ac:dyDescent="0.2">
      <c r="A206" s="156"/>
    </row>
    <row r="207" spans="1:1" ht="15" x14ac:dyDescent="0.2">
      <c r="A207" s="156"/>
    </row>
    <row r="208" spans="1:1" ht="15" x14ac:dyDescent="0.2">
      <c r="A208" s="156"/>
    </row>
    <row r="209" spans="1:1" ht="15" x14ac:dyDescent="0.2">
      <c r="A209" s="156"/>
    </row>
    <row r="210" spans="1:1" ht="15" x14ac:dyDescent="0.2">
      <c r="A210" s="156"/>
    </row>
    <row r="211" spans="1:1" ht="15" x14ac:dyDescent="0.2">
      <c r="A211" s="156"/>
    </row>
    <row r="212" spans="1:1" ht="15" x14ac:dyDescent="0.2">
      <c r="A212" s="156"/>
    </row>
    <row r="213" spans="1:1" ht="15" x14ac:dyDescent="0.2">
      <c r="A213" s="156"/>
    </row>
    <row r="214" spans="1:1" ht="15" x14ac:dyDescent="0.2">
      <c r="A214" s="156"/>
    </row>
    <row r="215" spans="1:1" ht="15" x14ac:dyDescent="0.2">
      <c r="A215" s="156"/>
    </row>
    <row r="216" spans="1:1" ht="15" x14ac:dyDescent="0.2">
      <c r="A216" s="156"/>
    </row>
    <row r="217" spans="1:1" ht="15" x14ac:dyDescent="0.2">
      <c r="A217" s="156"/>
    </row>
    <row r="218" spans="1:1" ht="15" x14ac:dyDescent="0.2">
      <c r="A218" s="156"/>
    </row>
    <row r="219" spans="1:1" ht="15" x14ac:dyDescent="0.2">
      <c r="A219" s="156"/>
    </row>
    <row r="220" spans="1:1" ht="15" x14ac:dyDescent="0.2">
      <c r="A220" s="156"/>
    </row>
    <row r="221" spans="1:1" ht="15" x14ac:dyDescent="0.2">
      <c r="A221" s="156"/>
    </row>
    <row r="222" spans="1:1" ht="15" x14ac:dyDescent="0.2">
      <c r="A222" s="156"/>
    </row>
    <row r="223" spans="1:1" ht="15" x14ac:dyDescent="0.2">
      <c r="A223" s="156"/>
    </row>
    <row r="224" spans="1:1" ht="15" x14ac:dyDescent="0.2">
      <c r="A224" s="156"/>
    </row>
    <row r="225" spans="1:1" ht="15" x14ac:dyDescent="0.2">
      <c r="A225" s="156"/>
    </row>
    <row r="226" spans="1:1" ht="15" x14ac:dyDescent="0.2">
      <c r="A226" s="156"/>
    </row>
    <row r="227" spans="1:1" ht="15" x14ac:dyDescent="0.2">
      <c r="A227" s="156"/>
    </row>
    <row r="228" spans="1:1" ht="15" x14ac:dyDescent="0.2">
      <c r="A228" s="156"/>
    </row>
    <row r="229" spans="1:1" ht="15" x14ac:dyDescent="0.2">
      <c r="A229" s="156"/>
    </row>
    <row r="230" spans="1:1" ht="15" x14ac:dyDescent="0.2">
      <c r="A230" s="156"/>
    </row>
    <row r="231" spans="1:1" ht="15" x14ac:dyDescent="0.2">
      <c r="A231" s="156"/>
    </row>
    <row r="232" spans="1:1" ht="15" x14ac:dyDescent="0.2">
      <c r="A232" s="156"/>
    </row>
    <row r="233" spans="1:1" ht="15" x14ac:dyDescent="0.2">
      <c r="A233" s="156"/>
    </row>
    <row r="234" spans="1:1" ht="15" x14ac:dyDescent="0.2">
      <c r="A234" s="156"/>
    </row>
    <row r="235" spans="1:1" ht="15" x14ac:dyDescent="0.2">
      <c r="A235" s="156"/>
    </row>
    <row r="236" spans="1:1" ht="15" x14ac:dyDescent="0.2">
      <c r="A236" s="156"/>
    </row>
    <row r="237" spans="1:1" ht="15" x14ac:dyDescent="0.2">
      <c r="A237" s="156"/>
    </row>
    <row r="238" spans="1:1" ht="15" x14ac:dyDescent="0.2">
      <c r="A238" s="156"/>
    </row>
    <row r="239" spans="1:1" ht="15" x14ac:dyDescent="0.2">
      <c r="A239" s="156"/>
    </row>
    <row r="240" spans="1:1" ht="15" x14ac:dyDescent="0.2">
      <c r="A240" s="156"/>
    </row>
    <row r="241" spans="1:1" ht="15" x14ac:dyDescent="0.2">
      <c r="A241" s="156"/>
    </row>
    <row r="242" spans="1:1" ht="15" x14ac:dyDescent="0.2">
      <c r="A242" s="156"/>
    </row>
    <row r="243" spans="1:1" ht="15" x14ac:dyDescent="0.2">
      <c r="A243" s="156"/>
    </row>
    <row r="244" spans="1:1" ht="15" x14ac:dyDescent="0.2">
      <c r="A244" s="156"/>
    </row>
    <row r="245" spans="1:1" ht="15" x14ac:dyDescent="0.2">
      <c r="A245" s="156"/>
    </row>
    <row r="246" spans="1:1" ht="15" x14ac:dyDescent="0.2">
      <c r="A246" s="156"/>
    </row>
    <row r="247" spans="1:1" ht="15" x14ac:dyDescent="0.2">
      <c r="A247" s="156"/>
    </row>
    <row r="248" spans="1:1" ht="15" x14ac:dyDescent="0.2">
      <c r="A248" s="156"/>
    </row>
    <row r="249" spans="1:1" ht="15" x14ac:dyDescent="0.2">
      <c r="A249" s="156"/>
    </row>
    <row r="250" spans="1:1" ht="15" x14ac:dyDescent="0.2">
      <c r="A250" s="156"/>
    </row>
    <row r="251" spans="1:1" ht="15" x14ac:dyDescent="0.2">
      <c r="A251" s="156"/>
    </row>
    <row r="252" spans="1:1" ht="15" x14ac:dyDescent="0.2">
      <c r="A252" s="156"/>
    </row>
    <row r="253" spans="1:1" ht="15" x14ac:dyDescent="0.2">
      <c r="A253" s="156"/>
    </row>
    <row r="254" spans="1:1" ht="15" x14ac:dyDescent="0.2">
      <c r="A254" s="156"/>
    </row>
    <row r="255" spans="1:1" ht="15" x14ac:dyDescent="0.2">
      <c r="A255" s="156"/>
    </row>
    <row r="256" spans="1:1" ht="15" x14ac:dyDescent="0.2">
      <c r="A256" s="156"/>
    </row>
    <row r="257" spans="1:1" ht="15" x14ac:dyDescent="0.2">
      <c r="A257" s="156"/>
    </row>
    <row r="258" spans="1:1" ht="15" x14ac:dyDescent="0.2">
      <c r="A258" s="156"/>
    </row>
    <row r="259" spans="1:1" ht="15" x14ac:dyDescent="0.2">
      <c r="A259" s="156"/>
    </row>
    <row r="260" spans="1:1" ht="15" x14ac:dyDescent="0.2">
      <c r="A260" s="156"/>
    </row>
    <row r="261" spans="1:1" ht="15" x14ac:dyDescent="0.2">
      <c r="A261" s="156"/>
    </row>
    <row r="262" spans="1:1" ht="15" x14ac:dyDescent="0.2">
      <c r="A262" s="156"/>
    </row>
    <row r="263" spans="1:1" ht="15" x14ac:dyDescent="0.2">
      <c r="A263" s="156"/>
    </row>
    <row r="264" spans="1:1" ht="15" x14ac:dyDescent="0.2">
      <c r="A264" s="156"/>
    </row>
    <row r="265" spans="1:1" ht="15" x14ac:dyDescent="0.2">
      <c r="A265" s="156"/>
    </row>
    <row r="266" spans="1:1" ht="15" x14ac:dyDescent="0.2">
      <c r="A266" s="156"/>
    </row>
    <row r="267" spans="1:1" ht="15" x14ac:dyDescent="0.2">
      <c r="A267" s="156"/>
    </row>
    <row r="268" spans="1:1" ht="15" x14ac:dyDescent="0.2">
      <c r="A268" s="156"/>
    </row>
    <row r="269" spans="1:1" ht="15" x14ac:dyDescent="0.2">
      <c r="A269" s="156"/>
    </row>
    <row r="270" spans="1:1" ht="15" x14ac:dyDescent="0.2">
      <c r="A270" s="156"/>
    </row>
    <row r="271" spans="1:1" ht="15" x14ac:dyDescent="0.2">
      <c r="A271" s="156"/>
    </row>
    <row r="272" spans="1:1" ht="15" x14ac:dyDescent="0.2">
      <c r="A272" s="156"/>
    </row>
    <row r="273" spans="1:1" ht="15" x14ac:dyDescent="0.2">
      <c r="A273" s="156"/>
    </row>
    <row r="274" spans="1:1" ht="15" x14ac:dyDescent="0.2">
      <c r="A274" s="156"/>
    </row>
    <row r="275" spans="1:1" ht="15" x14ac:dyDescent="0.2">
      <c r="A275" s="156"/>
    </row>
    <row r="276" spans="1:1" ht="15" x14ac:dyDescent="0.2">
      <c r="A276" s="156"/>
    </row>
    <row r="277" spans="1:1" ht="15" x14ac:dyDescent="0.2">
      <c r="A277" s="156"/>
    </row>
    <row r="278" spans="1:1" ht="15" x14ac:dyDescent="0.2">
      <c r="A278" s="156"/>
    </row>
    <row r="279" spans="1:1" ht="15" x14ac:dyDescent="0.2">
      <c r="A279" s="156"/>
    </row>
    <row r="280" spans="1:1" ht="15" x14ac:dyDescent="0.2">
      <c r="A280" s="156"/>
    </row>
    <row r="281" spans="1:1" ht="15" x14ac:dyDescent="0.2">
      <c r="A281" s="156"/>
    </row>
    <row r="282" spans="1:1" ht="15" x14ac:dyDescent="0.2">
      <c r="A282" s="156"/>
    </row>
    <row r="283" spans="1:1" ht="15" x14ac:dyDescent="0.2">
      <c r="A283" s="156"/>
    </row>
    <row r="284" spans="1:1" ht="15" x14ac:dyDescent="0.2">
      <c r="A284" s="156"/>
    </row>
    <row r="285" spans="1:1" ht="15" x14ac:dyDescent="0.2">
      <c r="A285" s="156"/>
    </row>
    <row r="286" spans="1:1" ht="15" x14ac:dyDescent="0.2">
      <c r="A286" s="156"/>
    </row>
    <row r="287" spans="1:1" ht="15" x14ac:dyDescent="0.2">
      <c r="A287" s="156"/>
    </row>
    <row r="288" spans="1:1" ht="15" x14ac:dyDescent="0.2">
      <c r="A288" s="156"/>
    </row>
    <row r="1048571" ht="12.75" customHeight="1" x14ac:dyDescent="0.15"/>
    <row r="1048572" ht="12.75" customHeight="1" x14ac:dyDescent="0.15"/>
    <row r="1048573" ht="12.75" customHeight="1" x14ac:dyDescent="0.15"/>
    <row r="1048574" ht="12.75" customHeight="1" x14ac:dyDescent="0.15"/>
    <row r="1048575" ht="12.75" customHeight="1" x14ac:dyDescent="0.15"/>
    <row r="1048576" ht="12.75" customHeight="1" x14ac:dyDescent="0.15"/>
  </sheetData>
  <pageMargins left="0.74791666666666701" right="0.74791666666666701" top="0.98402777777777795" bottom="0.98402777777777795" header="0.511811023622047" footer="0.511811023622047"/>
  <pageSetup orientation="portrait" horizontalDpi="300" verticalDpi="30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D08DB-67AB-2A49-A89B-A5FCBEA30EE9}">
  <sheetPr>
    <outlinePr summaryBelow="0" summaryRight="0"/>
  </sheetPr>
  <dimension ref="A1:AC1008"/>
  <sheetViews>
    <sheetView workbookViewId="0">
      <pane ySplit="1" topLeftCell="A15" activePane="bottomLeft" state="frozen"/>
      <selection pane="bottomLeft" activeCell="A54" sqref="A54"/>
    </sheetView>
  </sheetViews>
  <sheetFormatPr baseColWidth="10" defaultColWidth="12.6640625" defaultRowHeight="15.75" customHeight="1" x14ac:dyDescent="0.15"/>
  <cols>
    <col min="1" max="16384" width="12.6640625" style="32"/>
  </cols>
  <sheetData>
    <row r="1" spans="1:29" ht="15" x14ac:dyDescent="0.2">
      <c r="A1" s="34" t="s">
        <v>0</v>
      </c>
      <c r="B1" s="35" t="s">
        <v>1</v>
      </c>
      <c r="C1" s="35" t="s">
        <v>2</v>
      </c>
      <c r="D1" s="35" t="s">
        <v>3</v>
      </c>
      <c r="E1" s="34" t="s">
        <v>4</v>
      </c>
      <c r="F1" s="34" t="s">
        <v>5</v>
      </c>
      <c r="G1" s="34" t="s">
        <v>14</v>
      </c>
      <c r="H1" s="34" t="s">
        <v>15</v>
      </c>
      <c r="I1" s="34" t="s">
        <v>16</v>
      </c>
      <c r="J1" s="34" t="s">
        <v>7</v>
      </c>
      <c r="K1" s="34" t="s">
        <v>8</v>
      </c>
      <c r="L1" s="232" t="s">
        <v>353</v>
      </c>
      <c r="M1" s="34" t="s">
        <v>9</v>
      </c>
      <c r="N1" s="34" t="s">
        <v>18</v>
      </c>
      <c r="O1" s="34" t="s">
        <v>352</v>
      </c>
      <c r="P1" s="40" t="s">
        <v>25</v>
      </c>
      <c r="Q1" s="40" t="s">
        <v>26</v>
      </c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</row>
    <row r="2" spans="1:29" ht="15.75" customHeight="1" x14ac:dyDescent="0.15">
      <c r="A2" s="33">
        <v>44616</v>
      </c>
      <c r="B2" s="230">
        <v>9.5173611111111112E-2</v>
      </c>
      <c r="C2" s="40" t="s">
        <v>37</v>
      </c>
      <c r="D2" s="40"/>
      <c r="E2" s="40">
        <v>0</v>
      </c>
      <c r="F2" s="40">
        <v>0</v>
      </c>
      <c r="L2" s="70"/>
      <c r="N2" s="40">
        <v>0</v>
      </c>
      <c r="O2" s="40">
        <v>0</v>
      </c>
      <c r="P2" s="40">
        <f t="shared" ref="P2:P10" si="0">H2-J2</f>
        <v>0</v>
      </c>
      <c r="Q2" s="40">
        <f>I2-J2</f>
        <v>0</v>
      </c>
    </row>
    <row r="3" spans="1:29" ht="15.75" customHeight="1" x14ac:dyDescent="0.15">
      <c r="A3" s="33">
        <v>44488</v>
      </c>
      <c r="B3" s="230">
        <v>9.7372685185185187E-2</v>
      </c>
      <c r="C3" s="40" t="s">
        <v>37</v>
      </c>
      <c r="D3" s="40"/>
      <c r="E3" s="40">
        <v>0</v>
      </c>
      <c r="F3" s="40">
        <v>0</v>
      </c>
      <c r="L3" s="70"/>
      <c r="N3" s="40">
        <v>0</v>
      </c>
      <c r="O3" s="40">
        <v>0</v>
      </c>
      <c r="P3" s="40">
        <f t="shared" si="0"/>
        <v>0</v>
      </c>
      <c r="Q3" s="40">
        <f>I3-J3</f>
        <v>0</v>
      </c>
    </row>
    <row r="4" spans="1:29" ht="15.75" customHeight="1" x14ac:dyDescent="0.15">
      <c r="A4" s="33">
        <v>44456</v>
      </c>
      <c r="B4" s="230"/>
      <c r="C4" s="40" t="s">
        <v>37</v>
      </c>
      <c r="D4" s="40"/>
      <c r="E4" s="40">
        <v>0</v>
      </c>
      <c r="F4" s="40">
        <v>0</v>
      </c>
      <c r="L4" s="70"/>
      <c r="N4" s="40">
        <v>0</v>
      </c>
      <c r="O4" s="40">
        <v>0</v>
      </c>
      <c r="P4" s="40">
        <f t="shared" si="0"/>
        <v>0</v>
      </c>
      <c r="Q4" s="40">
        <f>I4-J4</f>
        <v>0</v>
      </c>
    </row>
    <row r="5" spans="1:29" ht="15.75" customHeight="1" x14ac:dyDescent="0.15">
      <c r="A5" s="33">
        <v>44200</v>
      </c>
      <c r="B5" s="230">
        <v>0.10034722222222223</v>
      </c>
      <c r="C5" s="40" t="s">
        <v>37</v>
      </c>
      <c r="D5" s="40"/>
      <c r="E5" s="40">
        <v>0</v>
      </c>
      <c r="F5" s="40">
        <v>0</v>
      </c>
      <c r="L5" s="70"/>
      <c r="N5" s="40">
        <v>0</v>
      </c>
      <c r="O5" s="40">
        <v>0</v>
      </c>
      <c r="P5" s="40">
        <f t="shared" si="0"/>
        <v>0</v>
      </c>
      <c r="Q5" s="40">
        <f>I5-J5</f>
        <v>0</v>
      </c>
    </row>
    <row r="6" spans="1:29" ht="15.75" customHeight="1" x14ac:dyDescent="0.15">
      <c r="A6" s="33">
        <v>44072</v>
      </c>
      <c r="B6" s="230">
        <v>0.10065972222222222</v>
      </c>
      <c r="C6" s="40" t="s">
        <v>37</v>
      </c>
      <c r="D6" s="40"/>
      <c r="E6" s="40">
        <v>0</v>
      </c>
      <c r="F6" s="40">
        <v>0</v>
      </c>
      <c r="L6" s="70"/>
      <c r="N6" s="40">
        <v>0</v>
      </c>
      <c r="O6" s="40">
        <v>0</v>
      </c>
      <c r="P6" s="40">
        <f t="shared" si="0"/>
        <v>0</v>
      </c>
      <c r="Q6" s="40">
        <f>I6-J6</f>
        <v>0</v>
      </c>
    </row>
    <row r="7" spans="1:29" ht="15.75" customHeight="1" x14ac:dyDescent="0.15">
      <c r="A7" s="116">
        <v>43944</v>
      </c>
      <c r="B7" s="230">
        <v>0.10075231481481481</v>
      </c>
      <c r="C7" s="40" t="s">
        <v>11</v>
      </c>
      <c r="E7" s="40">
        <v>5.12</v>
      </c>
      <c r="F7" s="40">
        <v>35</v>
      </c>
      <c r="G7" s="40">
        <v>297.89999999999998</v>
      </c>
      <c r="H7" s="40">
        <v>297.89999999999998</v>
      </c>
      <c r="I7" s="40">
        <v>0</v>
      </c>
      <c r="J7" s="40">
        <v>292.77999999999997</v>
      </c>
      <c r="K7" s="40">
        <v>0.40743099999999999</v>
      </c>
      <c r="L7" s="70"/>
      <c r="N7" s="40">
        <v>35</v>
      </c>
      <c r="O7" s="40">
        <v>0</v>
      </c>
      <c r="P7" s="40">
        <f t="shared" si="0"/>
        <v>5.1200000000000045</v>
      </c>
      <c r="Q7" s="40">
        <v>0</v>
      </c>
    </row>
    <row r="8" spans="1:29" ht="15.75" customHeight="1" x14ac:dyDescent="0.15">
      <c r="A8" s="33">
        <v>43688</v>
      </c>
      <c r="B8" s="230">
        <v>0.10063657407407407</v>
      </c>
      <c r="C8" s="40" t="s">
        <v>37</v>
      </c>
      <c r="D8" s="40"/>
      <c r="E8" s="40">
        <v>0</v>
      </c>
      <c r="F8" s="40">
        <v>0</v>
      </c>
      <c r="G8" s="40">
        <v>0</v>
      </c>
      <c r="H8" s="40">
        <v>0</v>
      </c>
      <c r="I8" s="40">
        <v>0</v>
      </c>
      <c r="L8" s="70"/>
      <c r="N8" s="40">
        <v>0</v>
      </c>
      <c r="O8" s="40">
        <v>0</v>
      </c>
      <c r="P8" s="40">
        <f t="shared" si="0"/>
        <v>0</v>
      </c>
      <c r="Q8" s="40">
        <v>0</v>
      </c>
    </row>
    <row r="9" spans="1:29" ht="15.75" customHeight="1" x14ac:dyDescent="0.15">
      <c r="A9" s="33">
        <v>43400</v>
      </c>
      <c r="B9" s="230"/>
      <c r="C9" s="40" t="s">
        <v>11</v>
      </c>
      <c r="D9" s="40"/>
      <c r="E9" s="40">
        <v>6.0419999999999998</v>
      </c>
      <c r="F9" s="40">
        <v>4</v>
      </c>
      <c r="G9" s="40">
        <v>300.3</v>
      </c>
      <c r="H9" s="40">
        <v>300.3</v>
      </c>
      <c r="I9" s="40">
        <v>0</v>
      </c>
      <c r="J9" s="40">
        <v>294.25799999999998</v>
      </c>
      <c r="K9" s="40">
        <v>1.50095</v>
      </c>
      <c r="L9" s="70"/>
      <c r="N9" s="40">
        <v>4</v>
      </c>
      <c r="O9" s="40">
        <v>0</v>
      </c>
      <c r="P9" s="40">
        <f t="shared" si="0"/>
        <v>6.04200000000003</v>
      </c>
      <c r="Q9" s="40">
        <v>0</v>
      </c>
    </row>
    <row r="10" spans="1:29" ht="15.75" customHeight="1" x14ac:dyDescent="0.15">
      <c r="A10" s="33">
        <v>42927</v>
      </c>
      <c r="B10" s="230">
        <v>0.10510416666666667</v>
      </c>
      <c r="C10" s="40" t="s">
        <v>11</v>
      </c>
      <c r="D10" s="40" t="s">
        <v>37</v>
      </c>
      <c r="E10" s="40">
        <v>6.3780000000000001</v>
      </c>
      <c r="F10" s="40">
        <v>64</v>
      </c>
      <c r="G10" s="40">
        <v>299.8</v>
      </c>
      <c r="H10" s="40">
        <v>299.8</v>
      </c>
      <c r="I10" s="40">
        <v>0</v>
      </c>
      <c r="J10" s="40">
        <v>294.18400000000003</v>
      </c>
      <c r="K10" s="40">
        <v>0.62987000000000004</v>
      </c>
      <c r="L10" s="70">
        <v>155</v>
      </c>
      <c r="M10" s="40" t="s">
        <v>351</v>
      </c>
      <c r="N10" s="40">
        <v>64</v>
      </c>
      <c r="O10" s="40">
        <v>0</v>
      </c>
      <c r="P10" s="40">
        <f t="shared" si="0"/>
        <v>5.6159999999999854</v>
      </c>
      <c r="Q10" s="40">
        <v>0</v>
      </c>
    </row>
    <row r="11" spans="1:29" ht="15.75" customHeight="1" x14ac:dyDescent="0.15">
      <c r="A11" s="33">
        <v>42760</v>
      </c>
      <c r="B11" s="230">
        <v>0.10076388888888889</v>
      </c>
      <c r="C11" s="40" t="s">
        <v>11</v>
      </c>
      <c r="D11" s="40" t="s">
        <v>37</v>
      </c>
      <c r="E11" s="40">
        <v>5.7270000000000003</v>
      </c>
      <c r="F11" s="40">
        <v>20</v>
      </c>
      <c r="G11" s="40"/>
      <c r="I11" s="40">
        <v>0</v>
      </c>
      <c r="L11" s="70"/>
      <c r="N11" s="40">
        <v>20</v>
      </c>
      <c r="O11" s="40">
        <v>0</v>
      </c>
      <c r="P11" s="40">
        <f>E11</f>
        <v>5.7270000000000003</v>
      </c>
      <c r="Q11" s="40">
        <f t="shared" ref="Q11:Q17" si="1">I11-J11</f>
        <v>0</v>
      </c>
    </row>
    <row r="12" spans="1:29" ht="15.75" customHeight="1" x14ac:dyDescent="0.15">
      <c r="A12" s="231">
        <v>42760</v>
      </c>
      <c r="B12" s="230">
        <v>0.10065972222222222</v>
      </c>
      <c r="C12" s="40" t="s">
        <v>11</v>
      </c>
      <c r="D12" s="40" t="s">
        <v>37</v>
      </c>
      <c r="E12" s="40">
        <v>7.7809999999999997</v>
      </c>
      <c r="F12" s="40">
        <v>33</v>
      </c>
      <c r="G12" s="40"/>
      <c r="H12" s="40">
        <v>302.10000000000002</v>
      </c>
      <c r="I12" s="40">
        <v>300.10000000000002</v>
      </c>
      <c r="J12" s="40">
        <v>294.82</v>
      </c>
      <c r="K12" s="40">
        <v>0.70213999999999999</v>
      </c>
      <c r="L12" s="70"/>
      <c r="N12" s="40">
        <v>22</v>
      </c>
      <c r="O12" s="40">
        <v>11</v>
      </c>
      <c r="P12" s="40">
        <f t="shared" ref="P12:P55" si="2">H12-J12</f>
        <v>7.2800000000000296</v>
      </c>
      <c r="Q12" s="40">
        <f t="shared" si="1"/>
        <v>5.2800000000000296</v>
      </c>
    </row>
    <row r="13" spans="1:29" ht="15.75" customHeight="1" x14ac:dyDescent="0.15">
      <c r="A13" s="33">
        <v>42536</v>
      </c>
      <c r="B13" s="230">
        <v>0.10133101851851851</v>
      </c>
      <c r="C13" s="40" t="s">
        <v>37</v>
      </c>
      <c r="D13" s="40" t="s">
        <v>37</v>
      </c>
      <c r="E13" s="40">
        <v>0</v>
      </c>
      <c r="F13" s="40">
        <v>0</v>
      </c>
      <c r="G13" s="40"/>
      <c r="I13" s="40">
        <v>0</v>
      </c>
      <c r="L13" s="70"/>
      <c r="N13" s="40">
        <v>0</v>
      </c>
      <c r="O13" s="40">
        <v>0</v>
      </c>
      <c r="P13" s="40">
        <f t="shared" si="2"/>
        <v>0</v>
      </c>
      <c r="Q13" s="40">
        <f t="shared" si="1"/>
        <v>0</v>
      </c>
    </row>
    <row r="14" spans="1:29" ht="15.75" customHeight="1" x14ac:dyDescent="0.15">
      <c r="A14" s="33">
        <v>42440</v>
      </c>
      <c r="B14" s="230">
        <v>0.10064814814814815</v>
      </c>
      <c r="C14" s="40" t="s">
        <v>11</v>
      </c>
      <c r="D14" s="40" t="s">
        <v>37</v>
      </c>
      <c r="E14" s="40">
        <v>8.4949999999999992</v>
      </c>
      <c r="F14" s="40">
        <v>12</v>
      </c>
      <c r="G14" s="40">
        <v>299.39999999999998</v>
      </c>
      <c r="H14" s="40">
        <v>299.39999999999998</v>
      </c>
      <c r="I14" s="40">
        <v>295.89999999999998</v>
      </c>
      <c r="J14" s="40">
        <v>292.22500000000002</v>
      </c>
      <c r="K14" s="40">
        <v>1.19777</v>
      </c>
      <c r="L14" s="70"/>
      <c r="N14" s="40">
        <v>6</v>
      </c>
      <c r="O14" s="40">
        <v>7</v>
      </c>
      <c r="P14" s="40">
        <f t="shared" si="2"/>
        <v>7.1749999999999545</v>
      </c>
      <c r="Q14" s="40">
        <f t="shared" si="1"/>
        <v>3.6749999999999545</v>
      </c>
    </row>
    <row r="15" spans="1:29" ht="15.75" customHeight="1" x14ac:dyDescent="0.15">
      <c r="A15" s="33">
        <v>42408</v>
      </c>
      <c r="B15" s="230">
        <v>0.10099537037037037</v>
      </c>
      <c r="C15" s="40" t="s">
        <v>37</v>
      </c>
      <c r="D15" s="40" t="s">
        <v>37</v>
      </c>
      <c r="E15" s="40">
        <v>0</v>
      </c>
      <c r="F15" s="40">
        <v>0</v>
      </c>
      <c r="G15" s="40"/>
      <c r="I15" s="40">
        <v>0</v>
      </c>
      <c r="L15" s="70"/>
      <c r="N15" s="40">
        <v>0</v>
      </c>
      <c r="O15" s="40">
        <v>0</v>
      </c>
      <c r="P15" s="40">
        <f t="shared" si="2"/>
        <v>0</v>
      </c>
      <c r="Q15" s="40">
        <f t="shared" si="1"/>
        <v>0</v>
      </c>
    </row>
    <row r="16" spans="1:29" ht="15.75" customHeight="1" x14ac:dyDescent="0.15">
      <c r="A16" s="33">
        <v>42232</v>
      </c>
      <c r="B16" s="230">
        <v>0.10155092592592592</v>
      </c>
      <c r="C16" s="40" t="s">
        <v>11</v>
      </c>
      <c r="D16" s="40" t="s">
        <v>37</v>
      </c>
      <c r="E16" s="40">
        <v>6.3890000000000002</v>
      </c>
      <c r="F16" s="40">
        <v>33</v>
      </c>
      <c r="G16" s="40" t="s">
        <v>350</v>
      </c>
      <c r="I16" s="40">
        <v>0</v>
      </c>
      <c r="L16" s="70"/>
      <c r="N16" s="40">
        <v>33</v>
      </c>
      <c r="O16" s="40">
        <v>0</v>
      </c>
      <c r="P16" s="40">
        <f t="shared" si="2"/>
        <v>0</v>
      </c>
      <c r="Q16" s="40">
        <f t="shared" si="1"/>
        <v>0</v>
      </c>
    </row>
    <row r="17" spans="1:17" ht="15.75" customHeight="1" x14ac:dyDescent="0.15">
      <c r="A17" s="33">
        <v>42232</v>
      </c>
      <c r="B17" s="230">
        <v>0.10144675925925926</v>
      </c>
      <c r="C17" s="40" t="s">
        <v>11</v>
      </c>
      <c r="D17" s="40" t="s">
        <v>37</v>
      </c>
      <c r="E17" s="40">
        <v>5.3540000000000001</v>
      </c>
      <c r="F17" s="40">
        <v>16</v>
      </c>
      <c r="G17" s="40" t="s">
        <v>345</v>
      </c>
      <c r="L17" s="70"/>
      <c r="N17" s="40">
        <v>16</v>
      </c>
      <c r="O17" s="40">
        <v>0</v>
      </c>
      <c r="P17" s="40">
        <f t="shared" si="2"/>
        <v>0</v>
      </c>
      <c r="Q17" s="40">
        <f t="shared" si="1"/>
        <v>0</v>
      </c>
    </row>
    <row r="18" spans="1:17" ht="15.75" customHeight="1" x14ac:dyDescent="0.15">
      <c r="A18" s="33">
        <v>42152</v>
      </c>
      <c r="B18" s="230">
        <v>0.1012037037037037</v>
      </c>
      <c r="C18" s="40" t="s">
        <v>11</v>
      </c>
      <c r="D18" s="40" t="s">
        <v>37</v>
      </c>
      <c r="E18" s="40">
        <v>3.6539999999999999</v>
      </c>
      <c r="F18" s="40">
        <v>42</v>
      </c>
      <c r="G18" s="40">
        <v>300.7</v>
      </c>
      <c r="H18" s="40">
        <v>300.7</v>
      </c>
      <c r="I18" s="40">
        <v>0</v>
      </c>
      <c r="J18" s="40">
        <v>296.97778</v>
      </c>
      <c r="K18" s="40">
        <v>0.92156000000000005</v>
      </c>
      <c r="L18" s="70">
        <v>3</v>
      </c>
      <c r="N18" s="40">
        <v>42</v>
      </c>
      <c r="O18" s="40">
        <v>0</v>
      </c>
      <c r="P18" s="40">
        <f t="shared" si="2"/>
        <v>3.722219999999993</v>
      </c>
      <c r="Q18" s="40">
        <v>0</v>
      </c>
    </row>
    <row r="19" spans="1:17" ht="15.75" customHeight="1" x14ac:dyDescent="0.15">
      <c r="A19" s="33">
        <v>41672</v>
      </c>
      <c r="B19" s="230">
        <v>0.10054398148148148</v>
      </c>
      <c r="C19" s="40" t="s">
        <v>37</v>
      </c>
      <c r="D19" s="40" t="s">
        <v>37</v>
      </c>
      <c r="E19" s="40">
        <v>0</v>
      </c>
      <c r="F19" s="40">
        <v>0</v>
      </c>
      <c r="G19" s="40"/>
      <c r="L19" s="70"/>
      <c r="N19" s="40">
        <v>0</v>
      </c>
      <c r="O19" s="40">
        <v>0</v>
      </c>
      <c r="P19" s="40">
        <f t="shared" si="2"/>
        <v>0</v>
      </c>
      <c r="Q19" s="40">
        <f>I19-J19</f>
        <v>0</v>
      </c>
    </row>
    <row r="20" spans="1:17" ht="15.75" customHeight="1" x14ac:dyDescent="0.15">
      <c r="A20" s="33">
        <v>41551</v>
      </c>
      <c r="B20" s="230">
        <v>0.1049537037037037</v>
      </c>
      <c r="C20" s="40" t="s">
        <v>11</v>
      </c>
      <c r="D20" s="40" t="s">
        <v>37</v>
      </c>
      <c r="E20" s="40">
        <v>8.25</v>
      </c>
      <c r="F20" s="40">
        <v>30</v>
      </c>
      <c r="G20" s="40" t="s">
        <v>345</v>
      </c>
      <c r="L20" s="70"/>
      <c r="N20" s="40">
        <v>30</v>
      </c>
      <c r="O20" s="40">
        <v>0</v>
      </c>
      <c r="P20" s="40">
        <f t="shared" si="2"/>
        <v>0</v>
      </c>
      <c r="Q20" s="40">
        <f>I20-J20</f>
        <v>0</v>
      </c>
    </row>
    <row r="21" spans="1:17" ht="15.75" customHeight="1" x14ac:dyDescent="0.15">
      <c r="A21" s="33">
        <v>41496</v>
      </c>
      <c r="B21" s="230">
        <v>0.10079861111111112</v>
      </c>
      <c r="C21" s="40" t="s">
        <v>11</v>
      </c>
      <c r="D21" s="40" t="s">
        <v>37</v>
      </c>
      <c r="E21" s="40">
        <v>6.99</v>
      </c>
      <c r="F21" s="40">
        <v>32</v>
      </c>
      <c r="G21" s="40" t="s">
        <v>350</v>
      </c>
      <c r="L21" s="70"/>
      <c r="N21" s="40">
        <v>32</v>
      </c>
      <c r="O21" s="40">
        <v>0</v>
      </c>
      <c r="P21" s="40">
        <f t="shared" si="2"/>
        <v>0</v>
      </c>
      <c r="Q21" s="40">
        <f>I21-J21</f>
        <v>0</v>
      </c>
    </row>
    <row r="22" spans="1:17" ht="15.75" customHeight="1" x14ac:dyDescent="0.15">
      <c r="A22" s="33">
        <v>41368</v>
      </c>
      <c r="B22" s="230">
        <v>0.10096064814814815</v>
      </c>
      <c r="C22" s="40" t="s">
        <v>11</v>
      </c>
      <c r="D22" s="40" t="s">
        <v>37</v>
      </c>
      <c r="E22" s="40">
        <v>10.209</v>
      </c>
      <c r="F22" s="40">
        <v>15</v>
      </c>
      <c r="G22" s="40" t="s">
        <v>349</v>
      </c>
      <c r="L22" s="70"/>
      <c r="N22" s="40">
        <v>15</v>
      </c>
      <c r="O22" s="40">
        <v>0</v>
      </c>
      <c r="P22" s="40">
        <f t="shared" si="2"/>
        <v>0</v>
      </c>
      <c r="Q22" s="40">
        <f>I22-J22</f>
        <v>0</v>
      </c>
    </row>
    <row r="23" spans="1:17" ht="15.75" customHeight="1" x14ac:dyDescent="0.15">
      <c r="A23" s="33">
        <v>40952</v>
      </c>
      <c r="B23" s="230">
        <v>0.10050925925925926</v>
      </c>
      <c r="C23" s="40" t="s">
        <v>11</v>
      </c>
      <c r="D23" s="40" t="s">
        <v>37</v>
      </c>
      <c r="E23" s="40">
        <v>2.67</v>
      </c>
      <c r="F23" s="40">
        <v>30</v>
      </c>
      <c r="G23" s="40" t="s">
        <v>348</v>
      </c>
      <c r="L23" s="70"/>
      <c r="N23" s="40">
        <v>30</v>
      </c>
      <c r="O23" s="40">
        <v>0</v>
      </c>
      <c r="P23" s="40">
        <f t="shared" si="2"/>
        <v>0</v>
      </c>
      <c r="Q23" s="40">
        <f>I23-J23</f>
        <v>0</v>
      </c>
    </row>
    <row r="24" spans="1:17" ht="15.75" customHeight="1" x14ac:dyDescent="0.15">
      <c r="A24" s="33">
        <v>40936</v>
      </c>
      <c r="B24" s="230">
        <v>0.10042824074074073</v>
      </c>
      <c r="C24" s="40" t="s">
        <v>11</v>
      </c>
      <c r="D24" s="40" t="s">
        <v>37</v>
      </c>
      <c r="E24" s="40">
        <v>11.68</v>
      </c>
      <c r="F24" s="40">
        <v>35</v>
      </c>
      <c r="G24" s="40">
        <v>304.39999999999998</v>
      </c>
      <c r="H24" s="40">
        <v>304.39999999999998</v>
      </c>
      <c r="I24" s="40">
        <v>0</v>
      </c>
      <c r="J24" s="40">
        <v>292.41899999999998</v>
      </c>
      <c r="K24" s="40">
        <v>0.98088620000000004</v>
      </c>
      <c r="L24" s="70">
        <v>13</v>
      </c>
      <c r="M24" s="40" t="s">
        <v>347</v>
      </c>
      <c r="N24" s="40">
        <v>35</v>
      </c>
      <c r="O24" s="40">
        <v>0</v>
      </c>
      <c r="P24" s="40">
        <f t="shared" si="2"/>
        <v>11.980999999999995</v>
      </c>
      <c r="Q24" s="40">
        <v>0</v>
      </c>
    </row>
    <row r="25" spans="1:17" ht="15.75" customHeight="1" x14ac:dyDescent="0.15">
      <c r="A25" s="33">
        <v>40904</v>
      </c>
      <c r="B25" s="230">
        <v>0.10061342592592593</v>
      </c>
      <c r="C25" s="40" t="s">
        <v>11</v>
      </c>
      <c r="D25" s="40" t="s">
        <v>37</v>
      </c>
      <c r="E25" s="40">
        <v>4.4000000000000004</v>
      </c>
      <c r="F25" s="40">
        <v>42</v>
      </c>
      <c r="G25" s="40" t="s">
        <v>345</v>
      </c>
      <c r="L25" s="70"/>
      <c r="N25" s="40">
        <v>42</v>
      </c>
      <c r="O25" s="40">
        <v>0</v>
      </c>
      <c r="P25" s="40">
        <f t="shared" si="2"/>
        <v>0</v>
      </c>
      <c r="Q25" s="40">
        <f>I25-J25</f>
        <v>0</v>
      </c>
    </row>
    <row r="26" spans="1:17" ht="15.75" customHeight="1" x14ac:dyDescent="0.15">
      <c r="A26" s="33">
        <v>40840</v>
      </c>
      <c r="B26" s="230">
        <v>0.10032407407407408</v>
      </c>
      <c r="C26" s="40" t="s">
        <v>37</v>
      </c>
      <c r="D26" s="40" t="s">
        <v>37</v>
      </c>
      <c r="E26" s="40">
        <v>0</v>
      </c>
      <c r="F26" s="40">
        <v>0</v>
      </c>
      <c r="G26" s="40"/>
      <c r="L26" s="70"/>
      <c r="N26" s="40">
        <v>0</v>
      </c>
      <c r="O26" s="40">
        <v>0</v>
      </c>
      <c r="P26" s="40">
        <f t="shared" si="2"/>
        <v>0</v>
      </c>
      <c r="Q26" s="40">
        <f>I26-J26</f>
        <v>0</v>
      </c>
    </row>
    <row r="27" spans="1:17" ht="15.75" customHeight="1" x14ac:dyDescent="0.15">
      <c r="A27" s="33">
        <v>40639</v>
      </c>
      <c r="B27" s="230">
        <v>0.10469907407407407</v>
      </c>
      <c r="C27" s="40" t="s">
        <v>37</v>
      </c>
      <c r="D27" s="40" t="s">
        <v>37</v>
      </c>
      <c r="E27" s="40">
        <v>0</v>
      </c>
      <c r="F27" s="40">
        <v>0</v>
      </c>
      <c r="G27" s="40"/>
      <c r="L27" s="70"/>
      <c r="N27" s="40">
        <v>0</v>
      </c>
      <c r="O27" s="40">
        <v>0</v>
      </c>
      <c r="P27" s="40">
        <f t="shared" si="2"/>
        <v>0</v>
      </c>
      <c r="Q27" s="40">
        <f>I27-J27</f>
        <v>0</v>
      </c>
    </row>
    <row r="28" spans="1:17" ht="15.75" customHeight="1" x14ac:dyDescent="0.15">
      <c r="A28" s="33">
        <v>40591</v>
      </c>
      <c r="B28" s="230">
        <v>0.10469907407407407</v>
      </c>
      <c r="C28" s="40" t="s">
        <v>11</v>
      </c>
      <c r="D28" s="40" t="s">
        <v>37</v>
      </c>
      <c r="E28" s="40">
        <v>3.64</v>
      </c>
      <c r="F28" s="40">
        <v>35</v>
      </c>
      <c r="G28" s="40" t="s">
        <v>345</v>
      </c>
      <c r="L28" s="70"/>
      <c r="N28" s="40">
        <v>35</v>
      </c>
      <c r="O28" s="40">
        <v>0</v>
      </c>
      <c r="P28" s="40">
        <f t="shared" si="2"/>
        <v>0</v>
      </c>
      <c r="Q28" s="40">
        <f>I28-J28</f>
        <v>0</v>
      </c>
    </row>
    <row r="29" spans="1:17" ht="15.75" customHeight="1" x14ac:dyDescent="0.15">
      <c r="A29" s="33">
        <v>40504</v>
      </c>
      <c r="B29" s="230">
        <v>0.10047453703703704</v>
      </c>
      <c r="C29" s="40" t="s">
        <v>11</v>
      </c>
      <c r="D29" s="40" t="s">
        <v>37</v>
      </c>
      <c r="E29" s="40">
        <v>4.5430000000000001</v>
      </c>
      <c r="F29" s="40">
        <v>30</v>
      </c>
      <c r="G29" s="40" t="s">
        <v>345</v>
      </c>
      <c r="L29" s="70"/>
      <c r="N29" s="40">
        <v>30</v>
      </c>
      <c r="O29" s="40">
        <v>0</v>
      </c>
      <c r="P29" s="40">
        <f t="shared" si="2"/>
        <v>0</v>
      </c>
      <c r="Q29" s="40">
        <f>I29-J29</f>
        <v>0</v>
      </c>
    </row>
    <row r="30" spans="1:17" ht="15.75" customHeight="1" x14ac:dyDescent="0.15">
      <c r="A30" s="33">
        <v>40255</v>
      </c>
      <c r="B30" s="230">
        <v>0.10504629629629629</v>
      </c>
      <c r="C30" s="40" t="s">
        <v>11</v>
      </c>
      <c r="D30" s="40" t="s">
        <v>37</v>
      </c>
      <c r="E30" s="40">
        <v>9.0289999999999999</v>
      </c>
      <c r="F30" s="40">
        <v>63</v>
      </c>
      <c r="G30" s="40">
        <v>320.7</v>
      </c>
      <c r="H30" s="40">
        <v>320.7</v>
      </c>
      <c r="I30" s="40">
        <v>0</v>
      </c>
      <c r="J30" s="40">
        <v>292.98200000000003</v>
      </c>
      <c r="K30" s="40">
        <v>1.1184000000000001</v>
      </c>
      <c r="L30" s="70">
        <v>21</v>
      </c>
      <c r="M30" s="40" t="s">
        <v>346</v>
      </c>
      <c r="N30" s="40">
        <v>63</v>
      </c>
      <c r="O30" s="40">
        <v>0</v>
      </c>
      <c r="P30" s="40">
        <f t="shared" si="2"/>
        <v>27.717999999999961</v>
      </c>
      <c r="Q30" s="40">
        <v>0</v>
      </c>
    </row>
    <row r="31" spans="1:17" ht="15.75" customHeight="1" x14ac:dyDescent="0.15">
      <c r="A31" s="33">
        <v>40248</v>
      </c>
      <c r="B31" s="230">
        <v>0.10075231481481481</v>
      </c>
      <c r="C31" s="40" t="s">
        <v>11</v>
      </c>
      <c r="D31" s="40" t="s">
        <v>37</v>
      </c>
      <c r="E31" s="40">
        <v>16.98</v>
      </c>
      <c r="F31" s="40">
        <v>238</v>
      </c>
      <c r="G31" s="40" t="s">
        <v>345</v>
      </c>
      <c r="L31" s="70"/>
      <c r="N31" s="40">
        <v>238</v>
      </c>
      <c r="O31" s="40">
        <v>0</v>
      </c>
      <c r="P31" s="40">
        <f t="shared" si="2"/>
        <v>0</v>
      </c>
      <c r="Q31" s="40">
        <v>0</v>
      </c>
    </row>
    <row r="32" spans="1:17" ht="15.75" customHeight="1" x14ac:dyDescent="0.15">
      <c r="A32" s="33">
        <v>40239</v>
      </c>
      <c r="B32" s="230">
        <v>0.10503472222222222</v>
      </c>
      <c r="C32" s="40" t="s">
        <v>11</v>
      </c>
      <c r="D32" s="40" t="s">
        <v>37</v>
      </c>
      <c r="E32" s="40">
        <v>15.4</v>
      </c>
      <c r="F32" s="40">
        <v>320</v>
      </c>
      <c r="G32" s="40">
        <v>303.60000000000002</v>
      </c>
      <c r="H32" s="40">
        <v>303.60000000000002</v>
      </c>
      <c r="I32" s="40">
        <v>0</v>
      </c>
      <c r="J32" s="40">
        <v>293.76600000000002</v>
      </c>
      <c r="K32" s="40">
        <v>0.79186000000000001</v>
      </c>
      <c r="L32" s="70">
        <v>19</v>
      </c>
      <c r="M32" s="40" t="s">
        <v>344</v>
      </c>
      <c r="N32" s="40">
        <v>320</v>
      </c>
      <c r="O32" s="40">
        <v>0</v>
      </c>
      <c r="P32" s="40">
        <f t="shared" si="2"/>
        <v>9.8340000000000032</v>
      </c>
      <c r="Q32" s="40">
        <v>0</v>
      </c>
    </row>
    <row r="33" spans="1:17" ht="15.75" customHeight="1" x14ac:dyDescent="0.15">
      <c r="A33" s="33">
        <v>40232</v>
      </c>
      <c r="B33" s="230">
        <v>0.10072916666666666</v>
      </c>
      <c r="C33" s="40" t="s">
        <v>11</v>
      </c>
      <c r="D33" s="40" t="s">
        <v>37</v>
      </c>
      <c r="E33" s="40">
        <v>20.425999999999998</v>
      </c>
      <c r="F33" s="40">
        <v>475</v>
      </c>
      <c r="G33" s="40"/>
      <c r="L33" s="70"/>
      <c r="N33" s="40">
        <v>475</v>
      </c>
      <c r="O33" s="40">
        <v>0</v>
      </c>
      <c r="P33" s="40">
        <f t="shared" si="2"/>
        <v>0</v>
      </c>
      <c r="Q33" s="40">
        <f t="shared" ref="Q33:Q55" si="3">I33-J33</f>
        <v>0</v>
      </c>
    </row>
    <row r="34" spans="1:17" ht="15.75" customHeight="1" x14ac:dyDescent="0.15">
      <c r="A34" s="33">
        <v>40216</v>
      </c>
      <c r="B34" s="230">
        <v>0.10069444444444445</v>
      </c>
      <c r="C34" s="40" t="s">
        <v>11</v>
      </c>
      <c r="D34" s="40" t="s">
        <v>37</v>
      </c>
      <c r="E34" s="40">
        <v>87.02</v>
      </c>
      <c r="F34" s="40">
        <v>740</v>
      </c>
      <c r="G34" s="40"/>
      <c r="L34" s="70"/>
      <c r="N34" s="40">
        <v>740</v>
      </c>
      <c r="O34" s="40">
        <v>0</v>
      </c>
      <c r="P34" s="40">
        <f t="shared" si="2"/>
        <v>0</v>
      </c>
      <c r="Q34" s="40">
        <f t="shared" si="3"/>
        <v>0</v>
      </c>
    </row>
    <row r="35" spans="1:17" ht="15.75" customHeight="1" x14ac:dyDescent="0.15">
      <c r="A35" s="33">
        <v>40207</v>
      </c>
      <c r="B35" s="230">
        <v>0.10494212962962964</v>
      </c>
      <c r="C35" s="40" t="s">
        <v>11</v>
      </c>
      <c r="D35" s="40" t="s">
        <v>37</v>
      </c>
      <c r="E35" s="40">
        <v>90.19</v>
      </c>
      <c r="F35" s="40">
        <v>546</v>
      </c>
      <c r="G35" s="40"/>
      <c r="L35" s="70"/>
      <c r="N35" s="40">
        <v>546</v>
      </c>
      <c r="O35" s="40">
        <v>0</v>
      </c>
      <c r="P35" s="40">
        <f t="shared" si="2"/>
        <v>0</v>
      </c>
      <c r="Q35" s="40">
        <f t="shared" si="3"/>
        <v>0</v>
      </c>
    </row>
    <row r="36" spans="1:17" ht="15.75" customHeight="1" x14ac:dyDescent="0.15">
      <c r="A36" s="33">
        <v>40191</v>
      </c>
      <c r="B36" s="230">
        <v>0.10497685185185185</v>
      </c>
      <c r="C36" s="40" t="s">
        <v>11</v>
      </c>
      <c r="D36" s="40" t="s">
        <v>37</v>
      </c>
      <c r="E36" s="40">
        <v>38.21</v>
      </c>
      <c r="F36" s="40">
        <v>322</v>
      </c>
      <c r="G36" s="40"/>
      <c r="L36" s="70"/>
      <c r="N36" s="40">
        <v>322</v>
      </c>
      <c r="O36" s="40">
        <v>0</v>
      </c>
      <c r="P36" s="40">
        <f t="shared" si="2"/>
        <v>0</v>
      </c>
      <c r="Q36" s="40">
        <f t="shared" si="3"/>
        <v>0</v>
      </c>
    </row>
    <row r="37" spans="1:17" ht="15.75" customHeight="1" x14ac:dyDescent="0.15">
      <c r="A37" s="33">
        <v>40120</v>
      </c>
      <c r="B37" s="230">
        <v>0.10075231481481481</v>
      </c>
      <c r="C37" s="40" t="s">
        <v>11</v>
      </c>
      <c r="D37" s="40" t="s">
        <v>37</v>
      </c>
      <c r="E37" s="40">
        <v>77.58</v>
      </c>
      <c r="F37" s="40">
        <v>242</v>
      </c>
      <c r="G37" s="40"/>
      <c r="L37" s="70"/>
      <c r="N37" s="40">
        <v>242</v>
      </c>
      <c r="O37" s="40">
        <v>0</v>
      </c>
      <c r="P37" s="40">
        <f t="shared" si="2"/>
        <v>0</v>
      </c>
      <c r="Q37" s="40">
        <f t="shared" si="3"/>
        <v>0</v>
      </c>
    </row>
    <row r="38" spans="1:17" ht="15.75" customHeight="1" x14ac:dyDescent="0.15">
      <c r="A38" s="33">
        <v>39800</v>
      </c>
      <c r="B38" s="230">
        <v>0.10112268518518519</v>
      </c>
      <c r="C38" s="40" t="s">
        <v>11</v>
      </c>
      <c r="D38" s="40" t="s">
        <v>37</v>
      </c>
      <c r="E38" s="40">
        <v>60.305</v>
      </c>
      <c r="F38" s="40">
        <v>153</v>
      </c>
      <c r="G38" s="40"/>
      <c r="L38" s="70"/>
      <c r="N38" s="40">
        <v>153</v>
      </c>
      <c r="O38" s="40">
        <v>0</v>
      </c>
      <c r="P38" s="40">
        <f t="shared" si="2"/>
        <v>0</v>
      </c>
      <c r="Q38" s="40">
        <f t="shared" si="3"/>
        <v>0</v>
      </c>
    </row>
    <row r="39" spans="1:17" ht="15.75" customHeight="1" x14ac:dyDescent="0.15">
      <c r="A39" s="33">
        <v>39663</v>
      </c>
      <c r="B39" s="230">
        <v>0.10513888888888889</v>
      </c>
      <c r="C39" s="40" t="s">
        <v>11</v>
      </c>
      <c r="D39" s="40" t="s">
        <v>37</v>
      </c>
      <c r="E39" s="40">
        <v>21.33</v>
      </c>
      <c r="F39" s="40">
        <v>108</v>
      </c>
      <c r="G39" s="40"/>
      <c r="L39" s="70"/>
      <c r="N39" s="40">
        <v>108</v>
      </c>
      <c r="O39" s="40">
        <v>0</v>
      </c>
      <c r="P39" s="40">
        <f t="shared" si="2"/>
        <v>0</v>
      </c>
      <c r="Q39" s="40">
        <f t="shared" si="3"/>
        <v>0</v>
      </c>
    </row>
    <row r="40" spans="1:17" ht="15.75" customHeight="1" x14ac:dyDescent="0.15">
      <c r="A40" s="33">
        <v>39535</v>
      </c>
      <c r="B40" s="230">
        <v>0.10475694444444444</v>
      </c>
      <c r="C40" s="40" t="s">
        <v>11</v>
      </c>
      <c r="D40" s="40" t="s">
        <v>37</v>
      </c>
      <c r="E40" s="40">
        <v>5.0780000000000003</v>
      </c>
      <c r="F40" s="40">
        <v>16</v>
      </c>
      <c r="G40" s="40"/>
      <c r="L40" s="70"/>
      <c r="N40" s="40">
        <v>16</v>
      </c>
      <c r="O40" s="40">
        <v>0</v>
      </c>
      <c r="P40" s="40">
        <f t="shared" si="2"/>
        <v>0</v>
      </c>
      <c r="Q40" s="40">
        <f t="shared" si="3"/>
        <v>0</v>
      </c>
    </row>
    <row r="41" spans="1:17" ht="15.75" customHeight="1" x14ac:dyDescent="0.15">
      <c r="A41" s="33">
        <v>39496</v>
      </c>
      <c r="B41" s="230">
        <v>0.10069444444444445</v>
      </c>
      <c r="C41" s="40" t="s">
        <v>11</v>
      </c>
      <c r="D41" s="40" t="s">
        <v>37</v>
      </c>
      <c r="E41" s="40">
        <v>4.7480000000000002</v>
      </c>
      <c r="F41" s="40">
        <v>25</v>
      </c>
      <c r="G41" s="40"/>
      <c r="L41" s="70"/>
      <c r="N41" s="40">
        <v>25</v>
      </c>
      <c r="O41" s="40">
        <v>0</v>
      </c>
      <c r="P41" s="40">
        <f t="shared" si="2"/>
        <v>0</v>
      </c>
      <c r="Q41" s="40">
        <f t="shared" si="3"/>
        <v>0</v>
      </c>
    </row>
    <row r="42" spans="1:17" ht="15.75" customHeight="1" x14ac:dyDescent="0.15">
      <c r="A42" s="33">
        <v>39480</v>
      </c>
      <c r="B42" s="230">
        <v>0.10072916666666666</v>
      </c>
      <c r="C42" s="40" t="s">
        <v>11</v>
      </c>
      <c r="D42" s="40" t="s">
        <v>37</v>
      </c>
      <c r="E42" s="40">
        <v>10.816000000000001</v>
      </c>
      <c r="F42" s="40">
        <v>42</v>
      </c>
      <c r="G42" s="40"/>
      <c r="L42" s="70"/>
      <c r="N42" s="40">
        <v>42</v>
      </c>
      <c r="O42" s="40">
        <v>0</v>
      </c>
      <c r="P42" s="40">
        <f t="shared" si="2"/>
        <v>0</v>
      </c>
      <c r="Q42" s="40">
        <f t="shared" si="3"/>
        <v>0</v>
      </c>
    </row>
    <row r="43" spans="1:17" ht="15.75" customHeight="1" x14ac:dyDescent="0.15">
      <c r="A43" s="33">
        <v>39407</v>
      </c>
      <c r="B43" s="230">
        <v>0.10476851851851852</v>
      </c>
      <c r="C43" s="40" t="s">
        <v>11</v>
      </c>
      <c r="D43" s="40" t="s">
        <v>37</v>
      </c>
      <c r="E43" s="40">
        <v>33.381999999999998</v>
      </c>
      <c r="F43" s="40">
        <v>286</v>
      </c>
      <c r="G43" s="40"/>
      <c r="L43" s="70"/>
      <c r="N43" s="40">
        <v>286</v>
      </c>
      <c r="O43" s="40">
        <v>0</v>
      </c>
      <c r="P43" s="40">
        <f t="shared" si="2"/>
        <v>0</v>
      </c>
      <c r="Q43" s="40">
        <f t="shared" si="3"/>
        <v>0</v>
      </c>
    </row>
    <row r="44" spans="1:17" ht="15.75" customHeight="1" x14ac:dyDescent="0.15">
      <c r="A44" s="33">
        <v>39247</v>
      </c>
      <c r="B44" s="230">
        <v>0.1049537037037037</v>
      </c>
      <c r="C44" s="40" t="s">
        <v>11</v>
      </c>
      <c r="D44" s="40" t="s">
        <v>37</v>
      </c>
      <c r="E44" s="40">
        <v>19.05</v>
      </c>
      <c r="F44" s="40">
        <v>378</v>
      </c>
      <c r="G44" s="40"/>
      <c r="L44" s="70"/>
      <c r="N44" s="40">
        <v>378</v>
      </c>
      <c r="O44" s="40">
        <v>0</v>
      </c>
      <c r="P44" s="40">
        <f t="shared" si="2"/>
        <v>0</v>
      </c>
      <c r="Q44" s="40">
        <f t="shared" si="3"/>
        <v>0</v>
      </c>
    </row>
    <row r="45" spans="1:17" ht="15.75" customHeight="1" x14ac:dyDescent="0.15">
      <c r="A45" s="33">
        <v>39103</v>
      </c>
      <c r="B45" s="230">
        <v>0.10501157407407408</v>
      </c>
      <c r="C45" s="40" t="s">
        <v>11</v>
      </c>
      <c r="D45" s="40" t="s">
        <v>37</v>
      </c>
      <c r="E45" s="40">
        <v>36.729999999999997</v>
      </c>
      <c r="F45" s="40">
        <v>176</v>
      </c>
      <c r="G45" s="40"/>
      <c r="L45" s="70"/>
      <c r="N45" s="40">
        <v>176</v>
      </c>
      <c r="O45" s="40">
        <v>0</v>
      </c>
      <c r="P45" s="40">
        <f t="shared" si="2"/>
        <v>0</v>
      </c>
      <c r="Q45" s="40">
        <f t="shared" si="3"/>
        <v>0</v>
      </c>
    </row>
    <row r="46" spans="1:17" ht="15.75" customHeight="1" x14ac:dyDescent="0.15">
      <c r="A46" s="33">
        <v>38968</v>
      </c>
      <c r="B46" s="230">
        <v>0.10039351851851852</v>
      </c>
      <c r="C46" s="40" t="s">
        <v>11</v>
      </c>
      <c r="D46" s="40" t="s">
        <v>37</v>
      </c>
      <c r="E46" s="40">
        <v>99.54</v>
      </c>
      <c r="F46" s="40">
        <v>253</v>
      </c>
      <c r="G46" s="40"/>
      <c r="L46" s="70"/>
      <c r="N46" s="40">
        <v>253</v>
      </c>
      <c r="O46" s="40">
        <v>0</v>
      </c>
      <c r="P46" s="40">
        <f t="shared" si="2"/>
        <v>0</v>
      </c>
      <c r="Q46" s="40">
        <f t="shared" si="3"/>
        <v>0</v>
      </c>
    </row>
    <row r="47" spans="1:17" ht="15.75" customHeight="1" x14ac:dyDescent="0.15">
      <c r="A47" s="33">
        <v>38824</v>
      </c>
      <c r="B47" s="230">
        <v>0.10028935185185185</v>
      </c>
      <c r="C47" s="40" t="s">
        <v>11</v>
      </c>
      <c r="D47" s="40" t="s">
        <v>37</v>
      </c>
      <c r="E47" s="40">
        <v>89.682000000000002</v>
      </c>
      <c r="F47" s="40">
        <v>176</v>
      </c>
      <c r="G47" s="40"/>
      <c r="L47" s="70"/>
      <c r="N47" s="40">
        <v>176</v>
      </c>
      <c r="O47" s="40">
        <v>0</v>
      </c>
      <c r="P47" s="40">
        <f t="shared" si="2"/>
        <v>0</v>
      </c>
      <c r="Q47" s="40">
        <f t="shared" si="3"/>
        <v>0</v>
      </c>
    </row>
    <row r="48" spans="1:17" ht="15.75" customHeight="1" x14ac:dyDescent="0.15">
      <c r="A48" s="33">
        <v>38767</v>
      </c>
      <c r="B48" s="230">
        <v>0.10422453703703703</v>
      </c>
      <c r="C48" s="40" t="s">
        <v>11</v>
      </c>
      <c r="D48" s="40" t="s">
        <v>11</v>
      </c>
      <c r="E48" s="40">
        <v>95.832999999999998</v>
      </c>
      <c r="F48" s="40">
        <v>208</v>
      </c>
      <c r="G48" s="40"/>
      <c r="L48" s="70"/>
      <c r="N48" s="40">
        <v>208</v>
      </c>
      <c r="O48" s="40">
        <v>0</v>
      </c>
      <c r="P48" s="40">
        <f t="shared" si="2"/>
        <v>0</v>
      </c>
      <c r="Q48" s="40">
        <f t="shared" si="3"/>
        <v>0</v>
      </c>
    </row>
    <row r="49" spans="1:17" ht="15.75" customHeight="1" x14ac:dyDescent="0.15">
      <c r="A49" s="33">
        <v>38680</v>
      </c>
      <c r="B49" s="230">
        <v>0.10009259259259259</v>
      </c>
      <c r="C49" s="40" t="s">
        <v>11</v>
      </c>
      <c r="D49" s="40" t="s">
        <v>11</v>
      </c>
      <c r="E49" s="40">
        <v>27.893999999999998</v>
      </c>
      <c r="F49" s="40">
        <v>63</v>
      </c>
      <c r="G49" s="40"/>
      <c r="L49" s="70"/>
      <c r="N49" s="40">
        <v>63</v>
      </c>
      <c r="O49" s="40">
        <v>0</v>
      </c>
      <c r="P49" s="40">
        <f t="shared" si="2"/>
        <v>0</v>
      </c>
      <c r="Q49" s="40">
        <f t="shared" si="3"/>
        <v>0</v>
      </c>
    </row>
    <row r="50" spans="1:17" ht="15.75" customHeight="1" x14ac:dyDescent="0.15">
      <c r="A50" s="33">
        <v>38152</v>
      </c>
      <c r="B50" s="230">
        <v>0.10055555555555555</v>
      </c>
      <c r="C50" s="40" t="s">
        <v>11</v>
      </c>
      <c r="D50" s="40" t="s">
        <v>11</v>
      </c>
      <c r="E50" s="40">
        <v>5.5</v>
      </c>
      <c r="F50" s="40">
        <v>52</v>
      </c>
      <c r="G50" s="40"/>
      <c r="L50" s="70"/>
      <c r="N50" s="40">
        <v>52</v>
      </c>
      <c r="O50" s="40">
        <v>0</v>
      </c>
      <c r="P50" s="40">
        <f t="shared" si="2"/>
        <v>0</v>
      </c>
      <c r="Q50" s="40">
        <f t="shared" si="3"/>
        <v>0</v>
      </c>
    </row>
    <row r="51" spans="1:17" ht="15.75" customHeight="1" x14ac:dyDescent="0.15">
      <c r="A51" s="33">
        <v>37624</v>
      </c>
      <c r="B51" s="230">
        <v>0.10131944444444445</v>
      </c>
      <c r="C51" s="40" t="s">
        <v>11</v>
      </c>
      <c r="D51" s="40" t="s">
        <v>37</v>
      </c>
      <c r="E51" s="40">
        <v>12.6</v>
      </c>
      <c r="F51" s="40">
        <v>50</v>
      </c>
      <c r="G51" s="40"/>
      <c r="L51" s="70"/>
      <c r="N51" s="40">
        <v>50</v>
      </c>
      <c r="O51" s="40">
        <v>0</v>
      </c>
      <c r="P51" s="40">
        <f t="shared" si="2"/>
        <v>0</v>
      </c>
      <c r="Q51" s="40">
        <f t="shared" si="3"/>
        <v>0</v>
      </c>
    </row>
    <row r="52" spans="1:17" ht="15.75" customHeight="1" x14ac:dyDescent="0.15">
      <c r="A52" s="33">
        <v>37272</v>
      </c>
      <c r="B52" s="230">
        <v>0.10231481481481482</v>
      </c>
      <c r="C52" s="40" t="s">
        <v>11</v>
      </c>
      <c r="D52" s="40" t="s">
        <v>37</v>
      </c>
      <c r="E52" s="40">
        <v>17.670000000000002</v>
      </c>
      <c r="F52" s="40">
        <v>90</v>
      </c>
      <c r="G52" s="40"/>
      <c r="L52" s="70"/>
      <c r="N52" s="40">
        <v>90</v>
      </c>
      <c r="O52" s="40">
        <v>0</v>
      </c>
      <c r="P52" s="40">
        <f t="shared" si="2"/>
        <v>0</v>
      </c>
      <c r="Q52" s="40">
        <f t="shared" si="3"/>
        <v>0</v>
      </c>
    </row>
    <row r="53" spans="1:17" ht="13" x14ac:dyDescent="0.15">
      <c r="A53" s="33">
        <v>36904</v>
      </c>
      <c r="B53" s="230">
        <v>0.10903935185185185</v>
      </c>
      <c r="C53" s="40" t="s">
        <v>11</v>
      </c>
      <c r="D53" s="40" t="s">
        <v>11</v>
      </c>
      <c r="E53" s="40">
        <v>92.686000000000007</v>
      </c>
      <c r="F53" s="40">
        <v>36</v>
      </c>
      <c r="G53" s="40"/>
      <c r="L53" s="70"/>
      <c r="N53" s="40">
        <v>36</v>
      </c>
      <c r="O53" s="40">
        <v>0</v>
      </c>
      <c r="P53" s="40">
        <f t="shared" si="2"/>
        <v>0</v>
      </c>
      <c r="Q53" s="40">
        <f t="shared" si="3"/>
        <v>0</v>
      </c>
    </row>
    <row r="54" spans="1:17" ht="13" x14ac:dyDescent="0.15">
      <c r="A54" s="33">
        <v>36888</v>
      </c>
      <c r="B54" s="230">
        <v>0.10943287037037037</v>
      </c>
      <c r="C54" s="40" t="s">
        <v>11</v>
      </c>
      <c r="D54" s="40" t="s">
        <v>37</v>
      </c>
      <c r="E54" s="40">
        <v>88.4</v>
      </c>
      <c r="F54" s="40">
        <v>435</v>
      </c>
      <c r="G54" s="40"/>
      <c r="L54" s="70"/>
      <c r="N54" s="40">
        <v>435</v>
      </c>
      <c r="O54" s="40">
        <v>0</v>
      </c>
      <c r="P54" s="40">
        <f t="shared" si="2"/>
        <v>0</v>
      </c>
      <c r="Q54" s="40">
        <f t="shared" si="3"/>
        <v>0</v>
      </c>
    </row>
    <row r="55" spans="1:17" ht="13" x14ac:dyDescent="0.15">
      <c r="A55" s="33">
        <v>36831</v>
      </c>
      <c r="B55" s="230">
        <v>0.11417824074074075</v>
      </c>
      <c r="C55" s="40" t="s">
        <v>11</v>
      </c>
      <c r="D55" s="40" t="s">
        <v>11</v>
      </c>
      <c r="E55" s="40">
        <v>87.582999999999998</v>
      </c>
      <c r="F55" s="40">
        <v>162</v>
      </c>
      <c r="G55" s="40"/>
      <c r="L55" s="70"/>
      <c r="N55" s="40">
        <v>162</v>
      </c>
      <c r="O55" s="40">
        <v>0</v>
      </c>
      <c r="P55" s="40">
        <f t="shared" si="2"/>
        <v>0</v>
      </c>
      <c r="Q55" s="40">
        <f t="shared" si="3"/>
        <v>0</v>
      </c>
    </row>
    <row r="56" spans="1:17" ht="13" x14ac:dyDescent="0.15">
      <c r="L56" s="70"/>
    </row>
    <row r="57" spans="1:17" ht="13" x14ac:dyDescent="0.15">
      <c r="L57" s="70"/>
    </row>
    <row r="58" spans="1:17" ht="13" x14ac:dyDescent="0.15">
      <c r="L58" s="70"/>
    </row>
    <row r="59" spans="1:17" ht="13" x14ac:dyDescent="0.15">
      <c r="L59" s="70"/>
    </row>
    <row r="60" spans="1:17" ht="13" x14ac:dyDescent="0.15">
      <c r="L60" s="70"/>
    </row>
    <row r="61" spans="1:17" ht="13" x14ac:dyDescent="0.15">
      <c r="L61" s="70"/>
    </row>
    <row r="62" spans="1:17" ht="13" x14ac:dyDescent="0.15">
      <c r="L62" s="70"/>
    </row>
    <row r="63" spans="1:17" ht="13" x14ac:dyDescent="0.15">
      <c r="L63" s="70"/>
    </row>
    <row r="64" spans="1:17" ht="13" x14ac:dyDescent="0.15">
      <c r="L64" s="70"/>
    </row>
    <row r="65" spans="12:12" ht="13" x14ac:dyDescent="0.15">
      <c r="L65" s="70"/>
    </row>
    <row r="66" spans="12:12" ht="13" x14ac:dyDescent="0.15">
      <c r="L66" s="70"/>
    </row>
    <row r="67" spans="12:12" ht="13" x14ac:dyDescent="0.15">
      <c r="L67" s="70"/>
    </row>
    <row r="68" spans="12:12" ht="13" x14ac:dyDescent="0.15">
      <c r="L68" s="70"/>
    </row>
    <row r="69" spans="12:12" ht="13" x14ac:dyDescent="0.15">
      <c r="L69" s="70"/>
    </row>
    <row r="70" spans="12:12" ht="13" x14ac:dyDescent="0.15">
      <c r="L70" s="70"/>
    </row>
    <row r="71" spans="12:12" ht="13" x14ac:dyDescent="0.15">
      <c r="L71" s="70"/>
    </row>
    <row r="72" spans="12:12" ht="13" x14ac:dyDescent="0.15">
      <c r="L72" s="70"/>
    </row>
    <row r="73" spans="12:12" ht="13" x14ac:dyDescent="0.15">
      <c r="L73" s="70"/>
    </row>
    <row r="74" spans="12:12" ht="13" x14ac:dyDescent="0.15">
      <c r="L74" s="70"/>
    </row>
    <row r="75" spans="12:12" ht="13" x14ac:dyDescent="0.15">
      <c r="L75" s="70"/>
    </row>
    <row r="76" spans="12:12" ht="13" x14ac:dyDescent="0.15">
      <c r="L76" s="70"/>
    </row>
    <row r="77" spans="12:12" ht="13" x14ac:dyDescent="0.15">
      <c r="L77" s="70"/>
    </row>
    <row r="78" spans="12:12" ht="13" x14ac:dyDescent="0.15">
      <c r="L78" s="70"/>
    </row>
    <row r="79" spans="12:12" ht="13" x14ac:dyDescent="0.15">
      <c r="L79" s="70"/>
    </row>
    <row r="80" spans="12:12" ht="13" x14ac:dyDescent="0.15">
      <c r="L80" s="70"/>
    </row>
    <row r="81" spans="12:12" ht="13" x14ac:dyDescent="0.15">
      <c r="L81" s="70"/>
    </row>
    <row r="82" spans="12:12" ht="13" x14ac:dyDescent="0.15">
      <c r="L82" s="70"/>
    </row>
    <row r="83" spans="12:12" ht="13" x14ac:dyDescent="0.15">
      <c r="L83" s="70"/>
    </row>
    <row r="84" spans="12:12" ht="13" x14ac:dyDescent="0.15">
      <c r="L84" s="70"/>
    </row>
    <row r="85" spans="12:12" ht="13" x14ac:dyDescent="0.15">
      <c r="L85" s="70"/>
    </row>
    <row r="86" spans="12:12" ht="13" x14ac:dyDescent="0.15">
      <c r="L86" s="70"/>
    </row>
    <row r="87" spans="12:12" ht="13" x14ac:dyDescent="0.15">
      <c r="L87" s="70"/>
    </row>
    <row r="88" spans="12:12" ht="13" x14ac:dyDescent="0.15">
      <c r="L88" s="70"/>
    </row>
    <row r="89" spans="12:12" ht="13" x14ac:dyDescent="0.15">
      <c r="L89" s="70"/>
    </row>
    <row r="90" spans="12:12" ht="13" x14ac:dyDescent="0.15">
      <c r="L90" s="70"/>
    </row>
    <row r="91" spans="12:12" ht="13" x14ac:dyDescent="0.15">
      <c r="L91" s="70"/>
    </row>
    <row r="92" spans="12:12" ht="13" x14ac:dyDescent="0.15">
      <c r="L92" s="70"/>
    </row>
    <row r="93" spans="12:12" ht="13" x14ac:dyDescent="0.15">
      <c r="L93" s="70"/>
    </row>
    <row r="94" spans="12:12" ht="13" x14ac:dyDescent="0.15">
      <c r="L94" s="70"/>
    </row>
    <row r="95" spans="12:12" ht="13" x14ac:dyDescent="0.15">
      <c r="L95" s="70"/>
    </row>
    <row r="96" spans="12:12" ht="13" x14ac:dyDescent="0.15">
      <c r="L96" s="70"/>
    </row>
    <row r="97" spans="12:12" ht="13" x14ac:dyDescent="0.15">
      <c r="L97" s="70"/>
    </row>
    <row r="98" spans="12:12" ht="13" x14ac:dyDescent="0.15">
      <c r="L98" s="70"/>
    </row>
    <row r="99" spans="12:12" ht="13" x14ac:dyDescent="0.15">
      <c r="L99" s="70"/>
    </row>
    <row r="100" spans="12:12" ht="13" x14ac:dyDescent="0.15">
      <c r="L100" s="70"/>
    </row>
    <row r="101" spans="12:12" ht="13" x14ac:dyDescent="0.15">
      <c r="L101" s="70"/>
    </row>
    <row r="102" spans="12:12" ht="13" x14ac:dyDescent="0.15">
      <c r="L102" s="70"/>
    </row>
    <row r="103" spans="12:12" ht="13" x14ac:dyDescent="0.15">
      <c r="L103" s="70"/>
    </row>
    <row r="104" spans="12:12" ht="13" x14ac:dyDescent="0.15">
      <c r="L104" s="70"/>
    </row>
    <row r="105" spans="12:12" ht="13" x14ac:dyDescent="0.15">
      <c r="L105" s="70"/>
    </row>
    <row r="106" spans="12:12" ht="13" x14ac:dyDescent="0.15">
      <c r="L106" s="70"/>
    </row>
    <row r="107" spans="12:12" ht="13" x14ac:dyDescent="0.15">
      <c r="L107" s="70"/>
    </row>
    <row r="108" spans="12:12" ht="13" x14ac:dyDescent="0.15">
      <c r="L108" s="70"/>
    </row>
    <row r="109" spans="12:12" ht="13" x14ac:dyDescent="0.15">
      <c r="L109" s="70"/>
    </row>
    <row r="110" spans="12:12" ht="13" x14ac:dyDescent="0.15">
      <c r="L110" s="70"/>
    </row>
    <row r="111" spans="12:12" ht="13" x14ac:dyDescent="0.15">
      <c r="L111" s="70"/>
    </row>
    <row r="112" spans="12:12" ht="13" x14ac:dyDescent="0.15">
      <c r="L112" s="70"/>
    </row>
    <row r="113" spans="12:12" ht="13" x14ac:dyDescent="0.15">
      <c r="L113" s="70"/>
    </row>
    <row r="114" spans="12:12" ht="13" x14ac:dyDescent="0.15">
      <c r="L114" s="70"/>
    </row>
    <row r="115" spans="12:12" ht="13" x14ac:dyDescent="0.15">
      <c r="L115" s="70"/>
    </row>
    <row r="116" spans="12:12" ht="13" x14ac:dyDescent="0.15">
      <c r="L116" s="70"/>
    </row>
    <row r="117" spans="12:12" ht="13" x14ac:dyDescent="0.15">
      <c r="L117" s="70"/>
    </row>
    <row r="118" spans="12:12" ht="13" x14ac:dyDescent="0.15">
      <c r="L118" s="70"/>
    </row>
    <row r="119" spans="12:12" ht="13" x14ac:dyDescent="0.15">
      <c r="L119" s="70"/>
    </row>
    <row r="120" spans="12:12" ht="13" x14ac:dyDescent="0.15">
      <c r="L120" s="70"/>
    </row>
    <row r="121" spans="12:12" ht="13" x14ac:dyDescent="0.15">
      <c r="L121" s="70"/>
    </row>
    <row r="122" spans="12:12" ht="13" x14ac:dyDescent="0.15">
      <c r="L122" s="70"/>
    </row>
    <row r="123" spans="12:12" ht="13" x14ac:dyDescent="0.15">
      <c r="L123" s="70"/>
    </row>
    <row r="124" spans="12:12" ht="13" x14ac:dyDescent="0.15">
      <c r="L124" s="70"/>
    </row>
    <row r="125" spans="12:12" ht="13" x14ac:dyDescent="0.15">
      <c r="L125" s="70"/>
    </row>
    <row r="126" spans="12:12" ht="13" x14ac:dyDescent="0.15">
      <c r="L126" s="70"/>
    </row>
    <row r="127" spans="12:12" ht="13" x14ac:dyDescent="0.15">
      <c r="L127" s="70"/>
    </row>
    <row r="128" spans="12:12" ht="13" x14ac:dyDescent="0.15">
      <c r="L128" s="70"/>
    </row>
    <row r="129" spans="12:12" ht="13" x14ac:dyDescent="0.15">
      <c r="L129" s="70"/>
    </row>
    <row r="130" spans="12:12" ht="13" x14ac:dyDescent="0.15">
      <c r="L130" s="70"/>
    </row>
    <row r="131" spans="12:12" ht="13" x14ac:dyDescent="0.15">
      <c r="L131" s="70"/>
    </row>
    <row r="132" spans="12:12" ht="13" x14ac:dyDescent="0.15">
      <c r="L132" s="70"/>
    </row>
    <row r="133" spans="12:12" ht="13" x14ac:dyDescent="0.15">
      <c r="L133" s="70"/>
    </row>
    <row r="134" spans="12:12" ht="13" x14ac:dyDescent="0.15">
      <c r="L134" s="70"/>
    </row>
    <row r="135" spans="12:12" ht="13" x14ac:dyDescent="0.15">
      <c r="L135" s="70"/>
    </row>
    <row r="136" spans="12:12" ht="13" x14ac:dyDescent="0.15">
      <c r="L136" s="70"/>
    </row>
    <row r="137" spans="12:12" ht="13" x14ac:dyDescent="0.15">
      <c r="L137" s="70"/>
    </row>
    <row r="138" spans="12:12" ht="13" x14ac:dyDescent="0.15">
      <c r="L138" s="70"/>
    </row>
    <row r="139" spans="12:12" ht="13" x14ac:dyDescent="0.15">
      <c r="L139" s="70"/>
    </row>
    <row r="140" spans="12:12" ht="13" x14ac:dyDescent="0.15">
      <c r="L140" s="70"/>
    </row>
    <row r="141" spans="12:12" ht="13" x14ac:dyDescent="0.15">
      <c r="L141" s="70"/>
    </row>
    <row r="142" spans="12:12" ht="13" x14ac:dyDescent="0.15">
      <c r="L142" s="70"/>
    </row>
    <row r="143" spans="12:12" ht="13" x14ac:dyDescent="0.15">
      <c r="L143" s="70"/>
    </row>
    <row r="144" spans="12:12" ht="13" x14ac:dyDescent="0.15">
      <c r="L144" s="70"/>
    </row>
    <row r="145" spans="12:12" ht="13" x14ac:dyDescent="0.15">
      <c r="L145" s="70"/>
    </row>
    <row r="146" spans="12:12" ht="13" x14ac:dyDescent="0.15">
      <c r="L146" s="70"/>
    </row>
    <row r="147" spans="12:12" ht="13" x14ac:dyDescent="0.15">
      <c r="L147" s="70"/>
    </row>
    <row r="148" spans="12:12" ht="13" x14ac:dyDescent="0.15">
      <c r="L148" s="70"/>
    </row>
    <row r="149" spans="12:12" ht="13" x14ac:dyDescent="0.15">
      <c r="L149" s="70"/>
    </row>
    <row r="150" spans="12:12" ht="13" x14ac:dyDescent="0.15">
      <c r="L150" s="70"/>
    </row>
    <row r="151" spans="12:12" ht="13" x14ac:dyDescent="0.15">
      <c r="L151" s="70"/>
    </row>
    <row r="152" spans="12:12" ht="13" x14ac:dyDescent="0.15">
      <c r="L152" s="70"/>
    </row>
    <row r="153" spans="12:12" ht="13" x14ac:dyDescent="0.15">
      <c r="L153" s="70"/>
    </row>
    <row r="154" spans="12:12" ht="13" x14ac:dyDescent="0.15">
      <c r="L154" s="70"/>
    </row>
    <row r="155" spans="12:12" ht="13" x14ac:dyDescent="0.15">
      <c r="L155" s="70"/>
    </row>
    <row r="156" spans="12:12" ht="13" x14ac:dyDescent="0.15">
      <c r="L156" s="70"/>
    </row>
    <row r="157" spans="12:12" ht="13" x14ac:dyDescent="0.15">
      <c r="L157" s="70"/>
    </row>
    <row r="158" spans="12:12" ht="13" x14ac:dyDescent="0.15">
      <c r="L158" s="70"/>
    </row>
    <row r="159" spans="12:12" ht="13" x14ac:dyDescent="0.15">
      <c r="L159" s="70"/>
    </row>
    <row r="160" spans="12:12" ht="13" x14ac:dyDescent="0.15">
      <c r="L160" s="70"/>
    </row>
    <row r="161" spans="12:12" ht="13" x14ac:dyDescent="0.15">
      <c r="L161" s="70"/>
    </row>
    <row r="162" spans="12:12" ht="13" x14ac:dyDescent="0.15">
      <c r="L162" s="70"/>
    </row>
    <row r="163" spans="12:12" ht="13" x14ac:dyDescent="0.15">
      <c r="L163" s="70"/>
    </row>
    <row r="164" spans="12:12" ht="13" x14ac:dyDescent="0.15">
      <c r="L164" s="70"/>
    </row>
    <row r="165" spans="12:12" ht="13" x14ac:dyDescent="0.15">
      <c r="L165" s="70"/>
    </row>
    <row r="166" spans="12:12" ht="13" x14ac:dyDescent="0.15">
      <c r="L166" s="70"/>
    </row>
    <row r="167" spans="12:12" ht="13" x14ac:dyDescent="0.15">
      <c r="L167" s="70"/>
    </row>
    <row r="168" spans="12:12" ht="13" x14ac:dyDescent="0.15">
      <c r="L168" s="70"/>
    </row>
    <row r="169" spans="12:12" ht="13" x14ac:dyDescent="0.15">
      <c r="L169" s="70"/>
    </row>
    <row r="170" spans="12:12" ht="13" x14ac:dyDescent="0.15">
      <c r="L170" s="70"/>
    </row>
    <row r="171" spans="12:12" ht="13" x14ac:dyDescent="0.15">
      <c r="L171" s="70"/>
    </row>
    <row r="172" spans="12:12" ht="13" x14ac:dyDescent="0.15">
      <c r="L172" s="70"/>
    </row>
    <row r="173" spans="12:12" ht="13" x14ac:dyDescent="0.15">
      <c r="L173" s="70"/>
    </row>
    <row r="174" spans="12:12" ht="13" x14ac:dyDescent="0.15">
      <c r="L174" s="70"/>
    </row>
    <row r="175" spans="12:12" ht="13" x14ac:dyDescent="0.15">
      <c r="L175" s="70"/>
    </row>
    <row r="176" spans="12:12" ht="13" x14ac:dyDescent="0.15">
      <c r="L176" s="70"/>
    </row>
    <row r="177" spans="12:12" ht="13" x14ac:dyDescent="0.15">
      <c r="L177" s="70"/>
    </row>
    <row r="178" spans="12:12" ht="13" x14ac:dyDescent="0.15">
      <c r="L178" s="70"/>
    </row>
    <row r="179" spans="12:12" ht="13" x14ac:dyDescent="0.15">
      <c r="L179" s="70"/>
    </row>
    <row r="180" spans="12:12" ht="13" x14ac:dyDescent="0.15">
      <c r="L180" s="70"/>
    </row>
    <row r="181" spans="12:12" ht="13" x14ac:dyDescent="0.15">
      <c r="L181" s="70"/>
    </row>
    <row r="182" spans="12:12" ht="13" x14ac:dyDescent="0.15">
      <c r="L182" s="70"/>
    </row>
    <row r="183" spans="12:12" ht="13" x14ac:dyDescent="0.15">
      <c r="L183" s="70"/>
    </row>
    <row r="184" spans="12:12" ht="13" x14ac:dyDescent="0.15">
      <c r="L184" s="70"/>
    </row>
    <row r="185" spans="12:12" ht="13" x14ac:dyDescent="0.15">
      <c r="L185" s="70"/>
    </row>
    <row r="186" spans="12:12" ht="13" x14ac:dyDescent="0.15">
      <c r="L186" s="70"/>
    </row>
    <row r="187" spans="12:12" ht="13" x14ac:dyDescent="0.15">
      <c r="L187" s="70"/>
    </row>
    <row r="188" spans="12:12" ht="13" x14ac:dyDescent="0.15">
      <c r="L188" s="70"/>
    </row>
    <row r="189" spans="12:12" ht="13" x14ac:dyDescent="0.15">
      <c r="L189" s="70"/>
    </row>
    <row r="190" spans="12:12" ht="13" x14ac:dyDescent="0.15">
      <c r="L190" s="70"/>
    </row>
    <row r="191" spans="12:12" ht="13" x14ac:dyDescent="0.15">
      <c r="L191" s="70"/>
    </row>
    <row r="192" spans="12:12" ht="13" x14ac:dyDescent="0.15">
      <c r="L192" s="70"/>
    </row>
    <row r="193" spans="12:12" ht="13" x14ac:dyDescent="0.15">
      <c r="L193" s="70"/>
    </row>
    <row r="194" spans="12:12" ht="13" x14ac:dyDescent="0.15">
      <c r="L194" s="70"/>
    </row>
    <row r="195" spans="12:12" ht="13" x14ac:dyDescent="0.15">
      <c r="L195" s="70"/>
    </row>
    <row r="196" spans="12:12" ht="13" x14ac:dyDescent="0.15">
      <c r="L196" s="70"/>
    </row>
    <row r="197" spans="12:12" ht="13" x14ac:dyDescent="0.15">
      <c r="L197" s="70"/>
    </row>
    <row r="198" spans="12:12" ht="13" x14ac:dyDescent="0.15">
      <c r="L198" s="70"/>
    </row>
    <row r="199" spans="12:12" ht="13" x14ac:dyDescent="0.15">
      <c r="L199" s="70"/>
    </row>
    <row r="200" spans="12:12" ht="13" x14ac:dyDescent="0.15">
      <c r="L200" s="70"/>
    </row>
    <row r="201" spans="12:12" ht="13" x14ac:dyDescent="0.15">
      <c r="L201" s="70"/>
    </row>
    <row r="202" spans="12:12" ht="13" x14ac:dyDescent="0.15">
      <c r="L202" s="70"/>
    </row>
    <row r="203" spans="12:12" ht="13" x14ac:dyDescent="0.15">
      <c r="L203" s="70"/>
    </row>
    <row r="204" spans="12:12" ht="13" x14ac:dyDescent="0.15">
      <c r="L204" s="70"/>
    </row>
    <row r="205" spans="12:12" ht="13" x14ac:dyDescent="0.15">
      <c r="L205" s="70"/>
    </row>
    <row r="206" spans="12:12" ht="13" x14ac:dyDescent="0.15">
      <c r="L206" s="70"/>
    </row>
    <row r="207" spans="12:12" ht="13" x14ac:dyDescent="0.15">
      <c r="L207" s="70"/>
    </row>
    <row r="208" spans="12:12" ht="13" x14ac:dyDescent="0.15">
      <c r="L208" s="70"/>
    </row>
    <row r="209" spans="12:12" ht="13" x14ac:dyDescent="0.15">
      <c r="L209" s="70"/>
    </row>
    <row r="210" spans="12:12" ht="13" x14ac:dyDescent="0.15">
      <c r="L210" s="70"/>
    </row>
    <row r="211" spans="12:12" ht="13" x14ac:dyDescent="0.15">
      <c r="L211" s="70"/>
    </row>
    <row r="212" spans="12:12" ht="13" x14ac:dyDescent="0.15">
      <c r="L212" s="70"/>
    </row>
    <row r="213" spans="12:12" ht="13" x14ac:dyDescent="0.15">
      <c r="L213" s="70"/>
    </row>
    <row r="214" spans="12:12" ht="13" x14ac:dyDescent="0.15">
      <c r="L214" s="70"/>
    </row>
    <row r="215" spans="12:12" ht="13" x14ac:dyDescent="0.15">
      <c r="L215" s="70"/>
    </row>
    <row r="216" spans="12:12" ht="13" x14ac:dyDescent="0.15">
      <c r="L216" s="70"/>
    </row>
    <row r="217" spans="12:12" ht="13" x14ac:dyDescent="0.15">
      <c r="L217" s="70"/>
    </row>
    <row r="218" spans="12:12" ht="13" x14ac:dyDescent="0.15">
      <c r="L218" s="70"/>
    </row>
    <row r="219" spans="12:12" ht="13" x14ac:dyDescent="0.15">
      <c r="L219" s="70"/>
    </row>
    <row r="220" spans="12:12" ht="13" x14ac:dyDescent="0.15">
      <c r="L220" s="70"/>
    </row>
    <row r="221" spans="12:12" ht="13" x14ac:dyDescent="0.15">
      <c r="L221" s="70"/>
    </row>
    <row r="222" spans="12:12" ht="13" x14ac:dyDescent="0.15">
      <c r="L222" s="70"/>
    </row>
    <row r="223" spans="12:12" ht="13" x14ac:dyDescent="0.15">
      <c r="L223" s="70"/>
    </row>
    <row r="224" spans="12:12" ht="13" x14ac:dyDescent="0.15">
      <c r="L224" s="70"/>
    </row>
    <row r="225" spans="12:12" ht="13" x14ac:dyDescent="0.15">
      <c r="L225" s="70"/>
    </row>
    <row r="226" spans="12:12" ht="13" x14ac:dyDescent="0.15">
      <c r="L226" s="70"/>
    </row>
    <row r="227" spans="12:12" ht="13" x14ac:dyDescent="0.15">
      <c r="L227" s="70"/>
    </row>
    <row r="228" spans="12:12" ht="13" x14ac:dyDescent="0.15">
      <c r="L228" s="70"/>
    </row>
    <row r="229" spans="12:12" ht="13" x14ac:dyDescent="0.15">
      <c r="L229" s="70"/>
    </row>
    <row r="230" spans="12:12" ht="13" x14ac:dyDescent="0.15">
      <c r="L230" s="70"/>
    </row>
    <row r="231" spans="12:12" ht="13" x14ac:dyDescent="0.15">
      <c r="L231" s="70"/>
    </row>
    <row r="232" spans="12:12" ht="13" x14ac:dyDescent="0.15">
      <c r="L232" s="70"/>
    </row>
    <row r="233" spans="12:12" ht="13" x14ac:dyDescent="0.15">
      <c r="L233" s="70"/>
    </row>
    <row r="234" spans="12:12" ht="13" x14ac:dyDescent="0.15">
      <c r="L234" s="70"/>
    </row>
    <row r="235" spans="12:12" ht="13" x14ac:dyDescent="0.15">
      <c r="L235" s="70"/>
    </row>
    <row r="236" spans="12:12" ht="13" x14ac:dyDescent="0.15">
      <c r="L236" s="70"/>
    </row>
    <row r="237" spans="12:12" ht="13" x14ac:dyDescent="0.15">
      <c r="L237" s="70"/>
    </row>
    <row r="238" spans="12:12" ht="13" x14ac:dyDescent="0.15">
      <c r="L238" s="70"/>
    </row>
    <row r="239" spans="12:12" ht="13" x14ac:dyDescent="0.15">
      <c r="L239" s="70"/>
    </row>
    <row r="240" spans="12:12" ht="13" x14ac:dyDescent="0.15">
      <c r="L240" s="70"/>
    </row>
    <row r="241" spans="12:12" ht="13" x14ac:dyDescent="0.15">
      <c r="L241" s="70"/>
    </row>
    <row r="242" spans="12:12" ht="13" x14ac:dyDescent="0.15">
      <c r="L242" s="70"/>
    </row>
    <row r="243" spans="12:12" ht="13" x14ac:dyDescent="0.15">
      <c r="L243" s="70"/>
    </row>
    <row r="244" spans="12:12" ht="13" x14ac:dyDescent="0.15">
      <c r="L244" s="70"/>
    </row>
    <row r="245" spans="12:12" ht="13" x14ac:dyDescent="0.15">
      <c r="L245" s="70"/>
    </row>
    <row r="246" spans="12:12" ht="13" x14ac:dyDescent="0.15">
      <c r="L246" s="70"/>
    </row>
    <row r="247" spans="12:12" ht="13" x14ac:dyDescent="0.15">
      <c r="L247" s="70"/>
    </row>
    <row r="248" spans="12:12" ht="13" x14ac:dyDescent="0.15">
      <c r="L248" s="70"/>
    </row>
    <row r="249" spans="12:12" ht="13" x14ac:dyDescent="0.15">
      <c r="L249" s="70"/>
    </row>
    <row r="250" spans="12:12" ht="13" x14ac:dyDescent="0.15">
      <c r="L250" s="70"/>
    </row>
    <row r="251" spans="12:12" ht="13" x14ac:dyDescent="0.15">
      <c r="L251" s="70"/>
    </row>
    <row r="252" spans="12:12" ht="13" x14ac:dyDescent="0.15">
      <c r="L252" s="70"/>
    </row>
    <row r="253" spans="12:12" ht="13" x14ac:dyDescent="0.15">
      <c r="L253" s="70"/>
    </row>
    <row r="254" spans="12:12" ht="13" x14ac:dyDescent="0.15">
      <c r="L254" s="70"/>
    </row>
    <row r="255" spans="12:12" ht="13" x14ac:dyDescent="0.15">
      <c r="L255" s="70"/>
    </row>
    <row r="256" spans="12:12" ht="13" x14ac:dyDescent="0.15">
      <c r="L256" s="70"/>
    </row>
    <row r="257" spans="12:12" ht="13" x14ac:dyDescent="0.15">
      <c r="L257" s="70"/>
    </row>
    <row r="258" spans="12:12" ht="13" x14ac:dyDescent="0.15">
      <c r="L258" s="70"/>
    </row>
    <row r="259" spans="12:12" ht="13" x14ac:dyDescent="0.15">
      <c r="L259" s="70"/>
    </row>
    <row r="260" spans="12:12" ht="13" x14ac:dyDescent="0.15">
      <c r="L260" s="70"/>
    </row>
    <row r="261" spans="12:12" ht="13" x14ac:dyDescent="0.15">
      <c r="L261" s="70"/>
    </row>
    <row r="262" spans="12:12" ht="13" x14ac:dyDescent="0.15">
      <c r="L262" s="70"/>
    </row>
    <row r="263" spans="12:12" ht="13" x14ac:dyDescent="0.15">
      <c r="L263" s="70"/>
    </row>
    <row r="264" spans="12:12" ht="13" x14ac:dyDescent="0.15">
      <c r="L264" s="70"/>
    </row>
    <row r="265" spans="12:12" ht="13" x14ac:dyDescent="0.15">
      <c r="L265" s="70"/>
    </row>
    <row r="266" spans="12:12" ht="13" x14ac:dyDescent="0.15">
      <c r="L266" s="70"/>
    </row>
    <row r="267" spans="12:12" ht="13" x14ac:dyDescent="0.15">
      <c r="L267" s="70"/>
    </row>
    <row r="268" spans="12:12" ht="13" x14ac:dyDescent="0.15">
      <c r="L268" s="70"/>
    </row>
    <row r="269" spans="12:12" ht="13" x14ac:dyDescent="0.15">
      <c r="L269" s="70"/>
    </row>
    <row r="270" spans="12:12" ht="13" x14ac:dyDescent="0.15">
      <c r="L270" s="70"/>
    </row>
    <row r="271" spans="12:12" ht="13" x14ac:dyDescent="0.15">
      <c r="L271" s="70"/>
    </row>
    <row r="272" spans="12:12" ht="13" x14ac:dyDescent="0.15">
      <c r="L272" s="70"/>
    </row>
    <row r="273" spans="12:12" ht="13" x14ac:dyDescent="0.15">
      <c r="L273" s="70"/>
    </row>
    <row r="274" spans="12:12" ht="13" x14ac:dyDescent="0.15">
      <c r="L274" s="70"/>
    </row>
    <row r="275" spans="12:12" ht="13" x14ac:dyDescent="0.15">
      <c r="L275" s="70"/>
    </row>
    <row r="276" spans="12:12" ht="13" x14ac:dyDescent="0.15">
      <c r="L276" s="70"/>
    </row>
    <row r="277" spans="12:12" ht="13" x14ac:dyDescent="0.15">
      <c r="L277" s="70"/>
    </row>
    <row r="278" spans="12:12" ht="13" x14ac:dyDescent="0.15">
      <c r="L278" s="70"/>
    </row>
    <row r="279" spans="12:12" ht="13" x14ac:dyDescent="0.15">
      <c r="L279" s="70"/>
    </row>
    <row r="280" spans="12:12" ht="13" x14ac:dyDescent="0.15">
      <c r="L280" s="70"/>
    </row>
    <row r="281" spans="12:12" ht="13" x14ac:dyDescent="0.15">
      <c r="L281" s="70"/>
    </row>
    <row r="282" spans="12:12" ht="13" x14ac:dyDescent="0.15">
      <c r="L282" s="70"/>
    </row>
    <row r="283" spans="12:12" ht="13" x14ac:dyDescent="0.15">
      <c r="L283" s="70"/>
    </row>
    <row r="284" spans="12:12" ht="13" x14ac:dyDescent="0.15">
      <c r="L284" s="70"/>
    </row>
    <row r="285" spans="12:12" ht="13" x14ac:dyDescent="0.15">
      <c r="L285" s="70"/>
    </row>
    <row r="286" spans="12:12" ht="13" x14ac:dyDescent="0.15">
      <c r="L286" s="70"/>
    </row>
    <row r="287" spans="12:12" ht="13" x14ac:dyDescent="0.15">
      <c r="L287" s="70"/>
    </row>
    <row r="288" spans="12:12" ht="13" x14ac:dyDescent="0.15">
      <c r="L288" s="70"/>
    </row>
    <row r="289" spans="12:12" ht="13" x14ac:dyDescent="0.15">
      <c r="L289" s="70"/>
    </row>
    <row r="290" spans="12:12" ht="13" x14ac:dyDescent="0.15">
      <c r="L290" s="70"/>
    </row>
    <row r="291" spans="12:12" ht="13" x14ac:dyDescent="0.15">
      <c r="L291" s="70"/>
    </row>
    <row r="292" spans="12:12" ht="13" x14ac:dyDescent="0.15">
      <c r="L292" s="70"/>
    </row>
    <row r="293" spans="12:12" ht="13" x14ac:dyDescent="0.15">
      <c r="L293" s="70"/>
    </row>
    <row r="294" spans="12:12" ht="13" x14ac:dyDescent="0.15">
      <c r="L294" s="70"/>
    </row>
    <row r="295" spans="12:12" ht="13" x14ac:dyDescent="0.15">
      <c r="L295" s="70"/>
    </row>
    <row r="296" spans="12:12" ht="13" x14ac:dyDescent="0.15">
      <c r="L296" s="70"/>
    </row>
    <row r="297" spans="12:12" ht="13" x14ac:dyDescent="0.15">
      <c r="L297" s="70"/>
    </row>
    <row r="298" spans="12:12" ht="13" x14ac:dyDescent="0.15">
      <c r="L298" s="70"/>
    </row>
    <row r="299" spans="12:12" ht="13" x14ac:dyDescent="0.15">
      <c r="L299" s="70"/>
    </row>
    <row r="300" spans="12:12" ht="13" x14ac:dyDescent="0.15">
      <c r="L300" s="70"/>
    </row>
    <row r="301" spans="12:12" ht="13" x14ac:dyDescent="0.15">
      <c r="L301" s="70"/>
    </row>
    <row r="302" spans="12:12" ht="13" x14ac:dyDescent="0.15">
      <c r="L302" s="70"/>
    </row>
    <row r="303" spans="12:12" ht="13" x14ac:dyDescent="0.15">
      <c r="L303" s="70"/>
    </row>
    <row r="304" spans="12:12" ht="13" x14ac:dyDescent="0.15">
      <c r="L304" s="70"/>
    </row>
    <row r="305" spans="12:12" ht="13" x14ac:dyDescent="0.15">
      <c r="L305" s="70"/>
    </row>
    <row r="306" spans="12:12" ht="13" x14ac:dyDescent="0.15">
      <c r="L306" s="70"/>
    </row>
    <row r="307" spans="12:12" ht="13" x14ac:dyDescent="0.15">
      <c r="L307" s="70"/>
    </row>
    <row r="308" spans="12:12" ht="13" x14ac:dyDescent="0.15">
      <c r="L308" s="70"/>
    </row>
    <row r="309" spans="12:12" ht="13" x14ac:dyDescent="0.15">
      <c r="L309" s="70"/>
    </row>
    <row r="310" spans="12:12" ht="13" x14ac:dyDescent="0.15">
      <c r="L310" s="70"/>
    </row>
    <row r="311" spans="12:12" ht="13" x14ac:dyDescent="0.15">
      <c r="L311" s="70"/>
    </row>
    <row r="312" spans="12:12" ht="13" x14ac:dyDescent="0.15">
      <c r="L312" s="70"/>
    </row>
    <row r="313" spans="12:12" ht="13" x14ac:dyDescent="0.15">
      <c r="L313" s="70"/>
    </row>
    <row r="314" spans="12:12" ht="13" x14ac:dyDescent="0.15">
      <c r="L314" s="70"/>
    </row>
    <row r="315" spans="12:12" ht="13" x14ac:dyDescent="0.15">
      <c r="L315" s="70"/>
    </row>
    <row r="316" spans="12:12" ht="13" x14ac:dyDescent="0.15">
      <c r="L316" s="70"/>
    </row>
    <row r="317" spans="12:12" ht="13" x14ac:dyDescent="0.15">
      <c r="L317" s="70"/>
    </row>
    <row r="318" spans="12:12" ht="13" x14ac:dyDescent="0.15">
      <c r="L318" s="70"/>
    </row>
    <row r="319" spans="12:12" ht="13" x14ac:dyDescent="0.15">
      <c r="L319" s="70"/>
    </row>
    <row r="320" spans="12:12" ht="13" x14ac:dyDescent="0.15">
      <c r="L320" s="70"/>
    </row>
    <row r="321" spans="12:12" ht="13" x14ac:dyDescent="0.15">
      <c r="L321" s="70"/>
    </row>
    <row r="322" spans="12:12" ht="13" x14ac:dyDescent="0.15">
      <c r="L322" s="70"/>
    </row>
    <row r="323" spans="12:12" ht="13" x14ac:dyDescent="0.15">
      <c r="L323" s="70"/>
    </row>
    <row r="324" spans="12:12" ht="13" x14ac:dyDescent="0.15">
      <c r="L324" s="70"/>
    </row>
    <row r="325" spans="12:12" ht="13" x14ac:dyDescent="0.15">
      <c r="L325" s="70"/>
    </row>
    <row r="326" spans="12:12" ht="13" x14ac:dyDescent="0.15">
      <c r="L326" s="70"/>
    </row>
    <row r="327" spans="12:12" ht="13" x14ac:dyDescent="0.15">
      <c r="L327" s="70"/>
    </row>
    <row r="328" spans="12:12" ht="13" x14ac:dyDescent="0.15">
      <c r="L328" s="70"/>
    </row>
    <row r="329" spans="12:12" ht="13" x14ac:dyDescent="0.15">
      <c r="L329" s="70"/>
    </row>
    <row r="330" spans="12:12" ht="13" x14ac:dyDescent="0.15">
      <c r="L330" s="70"/>
    </row>
    <row r="331" spans="12:12" ht="13" x14ac:dyDescent="0.15">
      <c r="L331" s="70"/>
    </row>
    <row r="332" spans="12:12" ht="13" x14ac:dyDescent="0.15">
      <c r="L332" s="70"/>
    </row>
    <row r="333" spans="12:12" ht="13" x14ac:dyDescent="0.15">
      <c r="L333" s="70"/>
    </row>
    <row r="334" spans="12:12" ht="13" x14ac:dyDescent="0.15">
      <c r="L334" s="70"/>
    </row>
    <row r="335" spans="12:12" ht="13" x14ac:dyDescent="0.15">
      <c r="L335" s="70"/>
    </row>
    <row r="336" spans="12:12" ht="13" x14ac:dyDescent="0.15">
      <c r="L336" s="70"/>
    </row>
    <row r="337" spans="12:12" ht="13" x14ac:dyDescent="0.15">
      <c r="L337" s="70"/>
    </row>
    <row r="338" spans="12:12" ht="13" x14ac:dyDescent="0.15">
      <c r="L338" s="70"/>
    </row>
    <row r="339" spans="12:12" ht="13" x14ac:dyDescent="0.15">
      <c r="L339" s="70"/>
    </row>
    <row r="340" spans="12:12" ht="13" x14ac:dyDescent="0.15">
      <c r="L340" s="70"/>
    </row>
    <row r="341" spans="12:12" ht="13" x14ac:dyDescent="0.15">
      <c r="L341" s="70"/>
    </row>
    <row r="342" spans="12:12" ht="13" x14ac:dyDescent="0.15">
      <c r="L342" s="70"/>
    </row>
    <row r="343" spans="12:12" ht="13" x14ac:dyDescent="0.15">
      <c r="L343" s="70"/>
    </row>
    <row r="344" spans="12:12" ht="13" x14ac:dyDescent="0.15">
      <c r="L344" s="70"/>
    </row>
    <row r="345" spans="12:12" ht="13" x14ac:dyDescent="0.15">
      <c r="L345" s="70"/>
    </row>
    <row r="346" spans="12:12" ht="13" x14ac:dyDescent="0.15">
      <c r="L346" s="70"/>
    </row>
    <row r="347" spans="12:12" ht="13" x14ac:dyDescent="0.15">
      <c r="L347" s="70"/>
    </row>
    <row r="348" spans="12:12" ht="13" x14ac:dyDescent="0.15">
      <c r="L348" s="70"/>
    </row>
    <row r="349" spans="12:12" ht="13" x14ac:dyDescent="0.15">
      <c r="L349" s="70"/>
    </row>
    <row r="350" spans="12:12" ht="13" x14ac:dyDescent="0.15">
      <c r="L350" s="70"/>
    </row>
    <row r="351" spans="12:12" ht="13" x14ac:dyDescent="0.15">
      <c r="L351" s="70"/>
    </row>
    <row r="352" spans="12:12" ht="13" x14ac:dyDescent="0.15">
      <c r="L352" s="70"/>
    </row>
    <row r="353" spans="12:12" ht="13" x14ac:dyDescent="0.15">
      <c r="L353" s="70"/>
    </row>
    <row r="354" spans="12:12" ht="13" x14ac:dyDescent="0.15">
      <c r="L354" s="70"/>
    </row>
    <row r="355" spans="12:12" ht="13" x14ac:dyDescent="0.15">
      <c r="L355" s="70"/>
    </row>
    <row r="356" spans="12:12" ht="13" x14ac:dyDescent="0.15">
      <c r="L356" s="70"/>
    </row>
    <row r="357" spans="12:12" ht="13" x14ac:dyDescent="0.15">
      <c r="L357" s="70"/>
    </row>
    <row r="358" spans="12:12" ht="13" x14ac:dyDescent="0.15">
      <c r="L358" s="70"/>
    </row>
    <row r="359" spans="12:12" ht="13" x14ac:dyDescent="0.15">
      <c r="L359" s="70"/>
    </row>
    <row r="360" spans="12:12" ht="13" x14ac:dyDescent="0.15">
      <c r="L360" s="70"/>
    </row>
    <row r="361" spans="12:12" ht="13" x14ac:dyDescent="0.15">
      <c r="L361" s="70"/>
    </row>
    <row r="362" spans="12:12" ht="13" x14ac:dyDescent="0.15">
      <c r="L362" s="70"/>
    </row>
    <row r="363" spans="12:12" ht="13" x14ac:dyDescent="0.15">
      <c r="L363" s="70"/>
    </row>
    <row r="364" spans="12:12" ht="13" x14ac:dyDescent="0.15">
      <c r="L364" s="70"/>
    </row>
    <row r="365" spans="12:12" ht="13" x14ac:dyDescent="0.15">
      <c r="L365" s="70"/>
    </row>
    <row r="366" spans="12:12" ht="13" x14ac:dyDescent="0.15">
      <c r="L366" s="70"/>
    </row>
    <row r="367" spans="12:12" ht="13" x14ac:dyDescent="0.15">
      <c r="L367" s="70"/>
    </row>
    <row r="368" spans="12:12" ht="13" x14ac:dyDescent="0.15">
      <c r="L368" s="70"/>
    </row>
    <row r="369" spans="12:12" ht="13" x14ac:dyDescent="0.15">
      <c r="L369" s="70"/>
    </row>
    <row r="370" spans="12:12" ht="13" x14ac:dyDescent="0.15">
      <c r="L370" s="70"/>
    </row>
    <row r="371" spans="12:12" ht="13" x14ac:dyDescent="0.15">
      <c r="L371" s="70"/>
    </row>
    <row r="372" spans="12:12" ht="13" x14ac:dyDescent="0.15">
      <c r="L372" s="70"/>
    </row>
    <row r="373" spans="12:12" ht="13" x14ac:dyDescent="0.15">
      <c r="L373" s="70"/>
    </row>
    <row r="374" spans="12:12" ht="13" x14ac:dyDescent="0.15">
      <c r="L374" s="70"/>
    </row>
    <row r="375" spans="12:12" ht="13" x14ac:dyDescent="0.15">
      <c r="L375" s="70"/>
    </row>
    <row r="376" spans="12:12" ht="13" x14ac:dyDescent="0.15">
      <c r="L376" s="70"/>
    </row>
    <row r="377" spans="12:12" ht="13" x14ac:dyDescent="0.15">
      <c r="L377" s="70"/>
    </row>
    <row r="378" spans="12:12" ht="13" x14ac:dyDescent="0.15">
      <c r="L378" s="70"/>
    </row>
    <row r="379" spans="12:12" ht="13" x14ac:dyDescent="0.15">
      <c r="L379" s="70"/>
    </row>
    <row r="380" spans="12:12" ht="13" x14ac:dyDescent="0.15">
      <c r="L380" s="70"/>
    </row>
    <row r="381" spans="12:12" ht="13" x14ac:dyDescent="0.15">
      <c r="L381" s="70"/>
    </row>
    <row r="382" spans="12:12" ht="13" x14ac:dyDescent="0.15">
      <c r="L382" s="70"/>
    </row>
    <row r="383" spans="12:12" ht="13" x14ac:dyDescent="0.15">
      <c r="L383" s="70"/>
    </row>
    <row r="384" spans="12:12" ht="13" x14ac:dyDescent="0.15">
      <c r="L384" s="70"/>
    </row>
    <row r="385" spans="12:12" ht="13" x14ac:dyDescent="0.15">
      <c r="L385" s="70"/>
    </row>
    <row r="386" spans="12:12" ht="13" x14ac:dyDescent="0.15">
      <c r="L386" s="70"/>
    </row>
    <row r="387" spans="12:12" ht="13" x14ac:dyDescent="0.15">
      <c r="L387" s="70"/>
    </row>
    <row r="388" spans="12:12" ht="13" x14ac:dyDescent="0.15">
      <c r="L388" s="70"/>
    </row>
    <row r="389" spans="12:12" ht="13" x14ac:dyDescent="0.15">
      <c r="L389" s="70"/>
    </row>
    <row r="390" spans="12:12" ht="13" x14ac:dyDescent="0.15">
      <c r="L390" s="70"/>
    </row>
    <row r="391" spans="12:12" ht="13" x14ac:dyDescent="0.15">
      <c r="L391" s="70"/>
    </row>
    <row r="392" spans="12:12" ht="13" x14ac:dyDescent="0.15">
      <c r="L392" s="70"/>
    </row>
    <row r="393" spans="12:12" ht="13" x14ac:dyDescent="0.15">
      <c r="L393" s="70"/>
    </row>
    <row r="394" spans="12:12" ht="13" x14ac:dyDescent="0.15">
      <c r="L394" s="70"/>
    </row>
    <row r="395" spans="12:12" ht="13" x14ac:dyDescent="0.15">
      <c r="L395" s="70"/>
    </row>
    <row r="396" spans="12:12" ht="13" x14ac:dyDescent="0.15">
      <c r="L396" s="70"/>
    </row>
    <row r="397" spans="12:12" ht="13" x14ac:dyDescent="0.15">
      <c r="L397" s="70"/>
    </row>
    <row r="398" spans="12:12" ht="13" x14ac:dyDescent="0.15">
      <c r="L398" s="70"/>
    </row>
    <row r="399" spans="12:12" ht="13" x14ac:dyDescent="0.15">
      <c r="L399" s="70"/>
    </row>
    <row r="400" spans="12:12" ht="13" x14ac:dyDescent="0.15">
      <c r="L400" s="70"/>
    </row>
    <row r="401" spans="12:12" ht="13" x14ac:dyDescent="0.15">
      <c r="L401" s="70"/>
    </row>
    <row r="402" spans="12:12" ht="13" x14ac:dyDescent="0.15">
      <c r="L402" s="70"/>
    </row>
    <row r="403" spans="12:12" ht="13" x14ac:dyDescent="0.15">
      <c r="L403" s="70"/>
    </row>
    <row r="404" spans="12:12" ht="13" x14ac:dyDescent="0.15">
      <c r="L404" s="70"/>
    </row>
    <row r="405" spans="12:12" ht="13" x14ac:dyDescent="0.15">
      <c r="L405" s="70"/>
    </row>
    <row r="406" spans="12:12" ht="13" x14ac:dyDescent="0.15">
      <c r="L406" s="70"/>
    </row>
    <row r="407" spans="12:12" ht="13" x14ac:dyDescent="0.15">
      <c r="L407" s="70"/>
    </row>
    <row r="408" spans="12:12" ht="13" x14ac:dyDescent="0.15">
      <c r="L408" s="70"/>
    </row>
    <row r="409" spans="12:12" ht="13" x14ac:dyDescent="0.15">
      <c r="L409" s="70"/>
    </row>
    <row r="410" spans="12:12" ht="13" x14ac:dyDescent="0.15">
      <c r="L410" s="70"/>
    </row>
    <row r="411" spans="12:12" ht="13" x14ac:dyDescent="0.15">
      <c r="L411" s="70"/>
    </row>
    <row r="412" spans="12:12" ht="13" x14ac:dyDescent="0.15">
      <c r="L412" s="70"/>
    </row>
    <row r="413" spans="12:12" ht="13" x14ac:dyDescent="0.15">
      <c r="L413" s="70"/>
    </row>
    <row r="414" spans="12:12" ht="13" x14ac:dyDescent="0.15">
      <c r="L414" s="70"/>
    </row>
    <row r="415" spans="12:12" ht="13" x14ac:dyDescent="0.15">
      <c r="L415" s="70"/>
    </row>
    <row r="416" spans="12:12" ht="13" x14ac:dyDescent="0.15">
      <c r="L416" s="70"/>
    </row>
    <row r="417" spans="12:12" ht="13" x14ac:dyDescent="0.15">
      <c r="L417" s="70"/>
    </row>
    <row r="418" spans="12:12" ht="13" x14ac:dyDescent="0.15">
      <c r="L418" s="70"/>
    </row>
    <row r="419" spans="12:12" ht="13" x14ac:dyDescent="0.15">
      <c r="L419" s="70"/>
    </row>
    <row r="420" spans="12:12" ht="13" x14ac:dyDescent="0.15">
      <c r="L420" s="70"/>
    </row>
    <row r="421" spans="12:12" ht="13" x14ac:dyDescent="0.15">
      <c r="L421" s="70"/>
    </row>
    <row r="422" spans="12:12" ht="13" x14ac:dyDescent="0.15">
      <c r="L422" s="70"/>
    </row>
    <row r="423" spans="12:12" ht="13" x14ac:dyDescent="0.15">
      <c r="L423" s="70"/>
    </row>
    <row r="424" spans="12:12" ht="13" x14ac:dyDescent="0.15">
      <c r="L424" s="70"/>
    </row>
    <row r="425" spans="12:12" ht="13" x14ac:dyDescent="0.15">
      <c r="L425" s="70"/>
    </row>
    <row r="426" spans="12:12" ht="13" x14ac:dyDescent="0.15">
      <c r="L426" s="70"/>
    </row>
    <row r="427" spans="12:12" ht="13" x14ac:dyDescent="0.15">
      <c r="L427" s="70"/>
    </row>
    <row r="428" spans="12:12" ht="13" x14ac:dyDescent="0.15">
      <c r="L428" s="70"/>
    </row>
    <row r="429" spans="12:12" ht="13" x14ac:dyDescent="0.15">
      <c r="L429" s="70"/>
    </row>
    <row r="430" spans="12:12" ht="13" x14ac:dyDescent="0.15">
      <c r="L430" s="70"/>
    </row>
    <row r="431" spans="12:12" ht="13" x14ac:dyDescent="0.15">
      <c r="L431" s="70"/>
    </row>
    <row r="432" spans="12:12" ht="13" x14ac:dyDescent="0.15">
      <c r="L432" s="70"/>
    </row>
    <row r="433" spans="12:12" ht="13" x14ac:dyDescent="0.15">
      <c r="L433" s="70"/>
    </row>
    <row r="434" spans="12:12" ht="13" x14ac:dyDescent="0.15">
      <c r="L434" s="70"/>
    </row>
    <row r="435" spans="12:12" ht="13" x14ac:dyDescent="0.15">
      <c r="L435" s="70"/>
    </row>
    <row r="436" spans="12:12" ht="13" x14ac:dyDescent="0.15">
      <c r="L436" s="70"/>
    </row>
    <row r="437" spans="12:12" ht="13" x14ac:dyDescent="0.15">
      <c r="L437" s="70"/>
    </row>
    <row r="438" spans="12:12" ht="13" x14ac:dyDescent="0.15">
      <c r="L438" s="70"/>
    </row>
    <row r="439" spans="12:12" ht="13" x14ac:dyDescent="0.15">
      <c r="L439" s="70"/>
    </row>
    <row r="440" spans="12:12" ht="13" x14ac:dyDescent="0.15">
      <c r="L440" s="70"/>
    </row>
    <row r="441" spans="12:12" ht="13" x14ac:dyDescent="0.15">
      <c r="L441" s="70"/>
    </row>
    <row r="442" spans="12:12" ht="13" x14ac:dyDescent="0.15">
      <c r="L442" s="70"/>
    </row>
    <row r="443" spans="12:12" ht="13" x14ac:dyDescent="0.15">
      <c r="L443" s="70"/>
    </row>
    <row r="444" spans="12:12" ht="13" x14ac:dyDescent="0.15">
      <c r="L444" s="70"/>
    </row>
    <row r="445" spans="12:12" ht="13" x14ac:dyDescent="0.15">
      <c r="L445" s="70"/>
    </row>
    <row r="446" spans="12:12" ht="13" x14ac:dyDescent="0.15">
      <c r="L446" s="70"/>
    </row>
    <row r="447" spans="12:12" ht="13" x14ac:dyDescent="0.15">
      <c r="L447" s="70"/>
    </row>
    <row r="448" spans="12:12" ht="13" x14ac:dyDescent="0.15">
      <c r="L448" s="70"/>
    </row>
    <row r="449" spans="12:12" ht="13" x14ac:dyDescent="0.15">
      <c r="L449" s="70"/>
    </row>
    <row r="450" spans="12:12" ht="13" x14ac:dyDescent="0.15">
      <c r="L450" s="70"/>
    </row>
    <row r="451" spans="12:12" ht="13" x14ac:dyDescent="0.15">
      <c r="L451" s="70"/>
    </row>
    <row r="452" spans="12:12" ht="13" x14ac:dyDescent="0.15">
      <c r="L452" s="70"/>
    </row>
    <row r="453" spans="12:12" ht="13" x14ac:dyDescent="0.15">
      <c r="L453" s="70"/>
    </row>
    <row r="454" spans="12:12" ht="13" x14ac:dyDescent="0.15">
      <c r="L454" s="70"/>
    </row>
    <row r="455" spans="12:12" ht="13" x14ac:dyDescent="0.15">
      <c r="L455" s="70"/>
    </row>
    <row r="456" spans="12:12" ht="13" x14ac:dyDescent="0.15">
      <c r="L456" s="70"/>
    </row>
    <row r="457" spans="12:12" ht="13" x14ac:dyDescent="0.15">
      <c r="L457" s="70"/>
    </row>
    <row r="458" spans="12:12" ht="13" x14ac:dyDescent="0.15">
      <c r="L458" s="70"/>
    </row>
    <row r="459" spans="12:12" ht="13" x14ac:dyDescent="0.15">
      <c r="L459" s="70"/>
    </row>
    <row r="460" spans="12:12" ht="13" x14ac:dyDescent="0.15">
      <c r="L460" s="70"/>
    </row>
    <row r="461" spans="12:12" ht="13" x14ac:dyDescent="0.15">
      <c r="L461" s="70"/>
    </row>
    <row r="462" spans="12:12" ht="13" x14ac:dyDescent="0.15">
      <c r="L462" s="70"/>
    </row>
    <row r="463" spans="12:12" ht="13" x14ac:dyDescent="0.15">
      <c r="L463" s="70"/>
    </row>
    <row r="464" spans="12:12" ht="13" x14ac:dyDescent="0.15">
      <c r="L464" s="70"/>
    </row>
    <row r="465" spans="12:12" ht="13" x14ac:dyDescent="0.15">
      <c r="L465" s="70"/>
    </row>
    <row r="466" spans="12:12" ht="13" x14ac:dyDescent="0.15">
      <c r="L466" s="70"/>
    </row>
    <row r="467" spans="12:12" ht="13" x14ac:dyDescent="0.15">
      <c r="L467" s="70"/>
    </row>
    <row r="468" spans="12:12" ht="13" x14ac:dyDescent="0.15">
      <c r="L468" s="70"/>
    </row>
    <row r="469" spans="12:12" ht="13" x14ac:dyDescent="0.15">
      <c r="L469" s="70"/>
    </row>
    <row r="470" spans="12:12" ht="13" x14ac:dyDescent="0.15">
      <c r="L470" s="70"/>
    </row>
    <row r="471" spans="12:12" ht="13" x14ac:dyDescent="0.15">
      <c r="L471" s="70"/>
    </row>
    <row r="472" spans="12:12" ht="13" x14ac:dyDescent="0.15">
      <c r="L472" s="70"/>
    </row>
    <row r="473" spans="12:12" ht="13" x14ac:dyDescent="0.15">
      <c r="L473" s="70"/>
    </row>
    <row r="474" spans="12:12" ht="13" x14ac:dyDescent="0.15">
      <c r="L474" s="70"/>
    </row>
    <row r="475" spans="12:12" ht="13" x14ac:dyDescent="0.15">
      <c r="L475" s="70"/>
    </row>
    <row r="476" spans="12:12" ht="13" x14ac:dyDescent="0.15">
      <c r="L476" s="70"/>
    </row>
    <row r="477" spans="12:12" ht="13" x14ac:dyDescent="0.15">
      <c r="L477" s="70"/>
    </row>
    <row r="478" spans="12:12" ht="13" x14ac:dyDescent="0.15">
      <c r="L478" s="70"/>
    </row>
    <row r="479" spans="12:12" ht="13" x14ac:dyDescent="0.15">
      <c r="L479" s="70"/>
    </row>
    <row r="480" spans="12:12" ht="13" x14ac:dyDescent="0.15">
      <c r="L480" s="70"/>
    </row>
    <row r="481" spans="12:12" ht="13" x14ac:dyDescent="0.15">
      <c r="L481" s="70"/>
    </row>
    <row r="482" spans="12:12" ht="13" x14ac:dyDescent="0.15">
      <c r="L482" s="70"/>
    </row>
    <row r="483" spans="12:12" ht="13" x14ac:dyDescent="0.15">
      <c r="L483" s="70"/>
    </row>
    <row r="484" spans="12:12" ht="13" x14ac:dyDescent="0.15">
      <c r="L484" s="70"/>
    </row>
    <row r="485" spans="12:12" ht="13" x14ac:dyDescent="0.15">
      <c r="L485" s="70"/>
    </row>
    <row r="486" spans="12:12" ht="13" x14ac:dyDescent="0.15">
      <c r="L486" s="70"/>
    </row>
    <row r="487" spans="12:12" ht="13" x14ac:dyDescent="0.15">
      <c r="L487" s="70"/>
    </row>
    <row r="488" spans="12:12" ht="13" x14ac:dyDescent="0.15">
      <c r="L488" s="70"/>
    </row>
    <row r="489" spans="12:12" ht="13" x14ac:dyDescent="0.15">
      <c r="L489" s="70"/>
    </row>
    <row r="490" spans="12:12" ht="13" x14ac:dyDescent="0.15">
      <c r="L490" s="70"/>
    </row>
    <row r="491" spans="12:12" ht="13" x14ac:dyDescent="0.15">
      <c r="L491" s="70"/>
    </row>
    <row r="492" spans="12:12" ht="13" x14ac:dyDescent="0.15">
      <c r="L492" s="70"/>
    </row>
    <row r="493" spans="12:12" ht="13" x14ac:dyDescent="0.15">
      <c r="L493" s="70"/>
    </row>
    <row r="494" spans="12:12" ht="13" x14ac:dyDescent="0.15">
      <c r="L494" s="70"/>
    </row>
    <row r="495" spans="12:12" ht="13" x14ac:dyDescent="0.15">
      <c r="L495" s="70"/>
    </row>
    <row r="496" spans="12:12" ht="13" x14ac:dyDescent="0.15">
      <c r="L496" s="70"/>
    </row>
    <row r="497" spans="12:12" ht="13" x14ac:dyDescent="0.15">
      <c r="L497" s="70"/>
    </row>
    <row r="498" spans="12:12" ht="13" x14ac:dyDescent="0.15">
      <c r="L498" s="70"/>
    </row>
    <row r="499" spans="12:12" ht="13" x14ac:dyDescent="0.15">
      <c r="L499" s="70"/>
    </row>
    <row r="500" spans="12:12" ht="13" x14ac:dyDescent="0.15">
      <c r="L500" s="70"/>
    </row>
    <row r="501" spans="12:12" ht="13" x14ac:dyDescent="0.15">
      <c r="L501" s="70"/>
    </row>
    <row r="502" spans="12:12" ht="13" x14ac:dyDescent="0.15">
      <c r="L502" s="70"/>
    </row>
    <row r="503" spans="12:12" ht="13" x14ac:dyDescent="0.15">
      <c r="L503" s="70"/>
    </row>
    <row r="504" spans="12:12" ht="13" x14ac:dyDescent="0.15">
      <c r="L504" s="70"/>
    </row>
    <row r="505" spans="12:12" ht="13" x14ac:dyDescent="0.15">
      <c r="L505" s="70"/>
    </row>
    <row r="506" spans="12:12" ht="13" x14ac:dyDescent="0.15">
      <c r="L506" s="70"/>
    </row>
    <row r="507" spans="12:12" ht="13" x14ac:dyDescent="0.15">
      <c r="L507" s="70"/>
    </row>
    <row r="508" spans="12:12" ht="13" x14ac:dyDescent="0.15">
      <c r="L508" s="70"/>
    </row>
    <row r="509" spans="12:12" ht="13" x14ac:dyDescent="0.15">
      <c r="L509" s="70"/>
    </row>
    <row r="510" spans="12:12" ht="13" x14ac:dyDescent="0.15">
      <c r="L510" s="70"/>
    </row>
    <row r="511" spans="12:12" ht="13" x14ac:dyDescent="0.15">
      <c r="L511" s="70"/>
    </row>
    <row r="512" spans="12:12" ht="13" x14ac:dyDescent="0.15">
      <c r="L512" s="70"/>
    </row>
    <row r="513" spans="12:12" ht="13" x14ac:dyDescent="0.15">
      <c r="L513" s="70"/>
    </row>
    <row r="514" spans="12:12" ht="13" x14ac:dyDescent="0.15">
      <c r="L514" s="70"/>
    </row>
    <row r="515" spans="12:12" ht="13" x14ac:dyDescent="0.15">
      <c r="L515" s="70"/>
    </row>
    <row r="516" spans="12:12" ht="13" x14ac:dyDescent="0.15">
      <c r="L516" s="70"/>
    </row>
    <row r="517" spans="12:12" ht="13" x14ac:dyDescent="0.15">
      <c r="L517" s="70"/>
    </row>
    <row r="518" spans="12:12" ht="13" x14ac:dyDescent="0.15">
      <c r="L518" s="70"/>
    </row>
    <row r="519" spans="12:12" ht="13" x14ac:dyDescent="0.15">
      <c r="L519" s="70"/>
    </row>
    <row r="520" spans="12:12" ht="13" x14ac:dyDescent="0.15">
      <c r="L520" s="70"/>
    </row>
    <row r="521" spans="12:12" ht="13" x14ac:dyDescent="0.15">
      <c r="L521" s="70"/>
    </row>
    <row r="522" spans="12:12" ht="13" x14ac:dyDescent="0.15">
      <c r="L522" s="70"/>
    </row>
    <row r="523" spans="12:12" ht="13" x14ac:dyDescent="0.15">
      <c r="L523" s="70"/>
    </row>
    <row r="524" spans="12:12" ht="13" x14ac:dyDescent="0.15">
      <c r="L524" s="70"/>
    </row>
    <row r="525" spans="12:12" ht="13" x14ac:dyDescent="0.15">
      <c r="L525" s="70"/>
    </row>
    <row r="526" spans="12:12" ht="13" x14ac:dyDescent="0.15">
      <c r="L526" s="70"/>
    </row>
    <row r="527" spans="12:12" ht="13" x14ac:dyDescent="0.15">
      <c r="L527" s="70"/>
    </row>
    <row r="528" spans="12:12" ht="13" x14ac:dyDescent="0.15">
      <c r="L528" s="70"/>
    </row>
    <row r="529" spans="12:12" ht="13" x14ac:dyDescent="0.15">
      <c r="L529" s="70"/>
    </row>
    <row r="530" spans="12:12" ht="13" x14ac:dyDescent="0.15">
      <c r="L530" s="70"/>
    </row>
    <row r="531" spans="12:12" ht="13" x14ac:dyDescent="0.15">
      <c r="L531" s="70"/>
    </row>
    <row r="532" spans="12:12" ht="13" x14ac:dyDescent="0.15">
      <c r="L532" s="70"/>
    </row>
    <row r="533" spans="12:12" ht="13" x14ac:dyDescent="0.15">
      <c r="L533" s="70"/>
    </row>
    <row r="534" spans="12:12" ht="13" x14ac:dyDescent="0.15">
      <c r="L534" s="70"/>
    </row>
    <row r="535" spans="12:12" ht="13" x14ac:dyDescent="0.15">
      <c r="L535" s="70"/>
    </row>
    <row r="536" spans="12:12" ht="13" x14ac:dyDescent="0.15">
      <c r="L536" s="70"/>
    </row>
    <row r="537" spans="12:12" ht="13" x14ac:dyDescent="0.15">
      <c r="L537" s="70"/>
    </row>
    <row r="538" spans="12:12" ht="13" x14ac:dyDescent="0.15">
      <c r="L538" s="70"/>
    </row>
    <row r="539" spans="12:12" ht="13" x14ac:dyDescent="0.15">
      <c r="L539" s="70"/>
    </row>
    <row r="540" spans="12:12" ht="13" x14ac:dyDescent="0.15">
      <c r="L540" s="70"/>
    </row>
    <row r="541" spans="12:12" ht="13" x14ac:dyDescent="0.15">
      <c r="L541" s="70"/>
    </row>
    <row r="542" spans="12:12" ht="13" x14ac:dyDescent="0.15">
      <c r="L542" s="70"/>
    </row>
    <row r="543" spans="12:12" ht="13" x14ac:dyDescent="0.15">
      <c r="L543" s="70"/>
    </row>
    <row r="544" spans="12:12" ht="13" x14ac:dyDescent="0.15">
      <c r="L544" s="70"/>
    </row>
    <row r="545" spans="12:12" ht="13" x14ac:dyDescent="0.15">
      <c r="L545" s="70"/>
    </row>
    <row r="546" spans="12:12" ht="13" x14ac:dyDescent="0.15">
      <c r="L546" s="70"/>
    </row>
    <row r="547" spans="12:12" ht="13" x14ac:dyDescent="0.15">
      <c r="L547" s="70"/>
    </row>
    <row r="548" spans="12:12" ht="13" x14ac:dyDescent="0.15">
      <c r="L548" s="70"/>
    </row>
    <row r="549" spans="12:12" ht="13" x14ac:dyDescent="0.15">
      <c r="L549" s="70"/>
    </row>
    <row r="550" spans="12:12" ht="13" x14ac:dyDescent="0.15">
      <c r="L550" s="70"/>
    </row>
    <row r="551" spans="12:12" ht="13" x14ac:dyDescent="0.15">
      <c r="L551" s="70"/>
    </row>
    <row r="552" spans="12:12" ht="13" x14ac:dyDescent="0.15">
      <c r="L552" s="70"/>
    </row>
    <row r="553" spans="12:12" ht="13" x14ac:dyDescent="0.15">
      <c r="L553" s="70"/>
    </row>
    <row r="554" spans="12:12" ht="13" x14ac:dyDescent="0.15">
      <c r="L554" s="70"/>
    </row>
    <row r="555" spans="12:12" ht="13" x14ac:dyDescent="0.15">
      <c r="L555" s="70"/>
    </row>
    <row r="556" spans="12:12" ht="13" x14ac:dyDescent="0.15">
      <c r="L556" s="70"/>
    </row>
    <row r="557" spans="12:12" ht="13" x14ac:dyDescent="0.15">
      <c r="L557" s="70"/>
    </row>
    <row r="558" spans="12:12" ht="13" x14ac:dyDescent="0.15">
      <c r="L558" s="70"/>
    </row>
    <row r="559" spans="12:12" ht="13" x14ac:dyDescent="0.15">
      <c r="L559" s="70"/>
    </row>
    <row r="560" spans="12:12" ht="13" x14ac:dyDescent="0.15">
      <c r="L560" s="70"/>
    </row>
    <row r="561" spans="12:12" ht="13" x14ac:dyDescent="0.15">
      <c r="L561" s="70"/>
    </row>
    <row r="562" spans="12:12" ht="13" x14ac:dyDescent="0.15">
      <c r="L562" s="70"/>
    </row>
    <row r="563" spans="12:12" ht="13" x14ac:dyDescent="0.15">
      <c r="L563" s="70"/>
    </row>
    <row r="564" spans="12:12" ht="13" x14ac:dyDescent="0.15">
      <c r="L564" s="70"/>
    </row>
    <row r="565" spans="12:12" ht="13" x14ac:dyDescent="0.15">
      <c r="L565" s="70"/>
    </row>
    <row r="566" spans="12:12" ht="13" x14ac:dyDescent="0.15">
      <c r="L566" s="70"/>
    </row>
    <row r="567" spans="12:12" ht="13" x14ac:dyDescent="0.15">
      <c r="L567" s="70"/>
    </row>
    <row r="568" spans="12:12" ht="13" x14ac:dyDescent="0.15">
      <c r="L568" s="70"/>
    </row>
    <row r="569" spans="12:12" ht="13" x14ac:dyDescent="0.15">
      <c r="L569" s="70"/>
    </row>
    <row r="570" spans="12:12" ht="13" x14ac:dyDescent="0.15">
      <c r="L570" s="70"/>
    </row>
    <row r="571" spans="12:12" ht="13" x14ac:dyDescent="0.15">
      <c r="L571" s="70"/>
    </row>
    <row r="572" spans="12:12" ht="13" x14ac:dyDescent="0.15">
      <c r="L572" s="70"/>
    </row>
    <row r="573" spans="12:12" ht="13" x14ac:dyDescent="0.15">
      <c r="L573" s="70"/>
    </row>
    <row r="574" spans="12:12" ht="13" x14ac:dyDescent="0.15">
      <c r="L574" s="70"/>
    </row>
    <row r="575" spans="12:12" ht="13" x14ac:dyDescent="0.15">
      <c r="L575" s="70"/>
    </row>
    <row r="576" spans="12:12" ht="13" x14ac:dyDescent="0.15">
      <c r="L576" s="70"/>
    </row>
    <row r="577" spans="12:12" ht="13" x14ac:dyDescent="0.15">
      <c r="L577" s="70"/>
    </row>
    <row r="578" spans="12:12" ht="13" x14ac:dyDescent="0.15">
      <c r="L578" s="70"/>
    </row>
    <row r="579" spans="12:12" ht="13" x14ac:dyDescent="0.15">
      <c r="L579" s="70"/>
    </row>
    <row r="580" spans="12:12" ht="13" x14ac:dyDescent="0.15">
      <c r="L580" s="70"/>
    </row>
    <row r="581" spans="12:12" ht="13" x14ac:dyDescent="0.15">
      <c r="L581" s="70"/>
    </row>
    <row r="582" spans="12:12" ht="13" x14ac:dyDescent="0.15">
      <c r="L582" s="70"/>
    </row>
    <row r="583" spans="12:12" ht="13" x14ac:dyDescent="0.15">
      <c r="L583" s="70"/>
    </row>
    <row r="584" spans="12:12" ht="13" x14ac:dyDescent="0.15">
      <c r="L584" s="70"/>
    </row>
    <row r="585" spans="12:12" ht="13" x14ac:dyDescent="0.15">
      <c r="L585" s="70"/>
    </row>
    <row r="586" spans="12:12" ht="13" x14ac:dyDescent="0.15">
      <c r="L586" s="70"/>
    </row>
    <row r="587" spans="12:12" ht="13" x14ac:dyDescent="0.15">
      <c r="L587" s="70"/>
    </row>
    <row r="588" spans="12:12" ht="13" x14ac:dyDescent="0.15">
      <c r="L588" s="70"/>
    </row>
    <row r="589" spans="12:12" ht="13" x14ac:dyDescent="0.15">
      <c r="L589" s="70"/>
    </row>
    <row r="590" spans="12:12" ht="13" x14ac:dyDescent="0.15">
      <c r="L590" s="70"/>
    </row>
    <row r="591" spans="12:12" ht="13" x14ac:dyDescent="0.15">
      <c r="L591" s="70"/>
    </row>
    <row r="592" spans="12:12" ht="13" x14ac:dyDescent="0.15">
      <c r="L592" s="70"/>
    </row>
    <row r="593" spans="12:12" ht="13" x14ac:dyDescent="0.15">
      <c r="L593" s="70"/>
    </row>
    <row r="594" spans="12:12" ht="13" x14ac:dyDescent="0.15">
      <c r="L594" s="70"/>
    </row>
    <row r="595" spans="12:12" ht="13" x14ac:dyDescent="0.15">
      <c r="L595" s="70"/>
    </row>
    <row r="596" spans="12:12" ht="13" x14ac:dyDescent="0.15">
      <c r="L596" s="70"/>
    </row>
    <row r="597" spans="12:12" ht="13" x14ac:dyDescent="0.15">
      <c r="L597" s="70"/>
    </row>
    <row r="598" spans="12:12" ht="13" x14ac:dyDescent="0.15">
      <c r="L598" s="70"/>
    </row>
    <row r="599" spans="12:12" ht="13" x14ac:dyDescent="0.15">
      <c r="L599" s="70"/>
    </row>
    <row r="600" spans="12:12" ht="13" x14ac:dyDescent="0.15">
      <c r="L600" s="70"/>
    </row>
    <row r="601" spans="12:12" ht="13" x14ac:dyDescent="0.15">
      <c r="L601" s="70"/>
    </row>
    <row r="602" spans="12:12" ht="13" x14ac:dyDescent="0.15">
      <c r="L602" s="70"/>
    </row>
    <row r="603" spans="12:12" ht="13" x14ac:dyDescent="0.15">
      <c r="L603" s="70"/>
    </row>
    <row r="604" spans="12:12" ht="13" x14ac:dyDescent="0.15">
      <c r="L604" s="70"/>
    </row>
    <row r="605" spans="12:12" ht="13" x14ac:dyDescent="0.15">
      <c r="L605" s="70"/>
    </row>
    <row r="606" spans="12:12" ht="13" x14ac:dyDescent="0.15">
      <c r="L606" s="70"/>
    </row>
    <row r="607" spans="12:12" ht="13" x14ac:dyDescent="0.15">
      <c r="L607" s="70"/>
    </row>
    <row r="608" spans="12:12" ht="13" x14ac:dyDescent="0.15">
      <c r="L608" s="70"/>
    </row>
    <row r="609" spans="12:12" ht="13" x14ac:dyDescent="0.15">
      <c r="L609" s="70"/>
    </row>
    <row r="610" spans="12:12" ht="13" x14ac:dyDescent="0.15">
      <c r="L610" s="70"/>
    </row>
    <row r="611" spans="12:12" ht="13" x14ac:dyDescent="0.15">
      <c r="L611" s="70"/>
    </row>
    <row r="612" spans="12:12" ht="13" x14ac:dyDescent="0.15">
      <c r="L612" s="70"/>
    </row>
    <row r="613" spans="12:12" ht="13" x14ac:dyDescent="0.15">
      <c r="L613" s="70"/>
    </row>
    <row r="614" spans="12:12" ht="13" x14ac:dyDescent="0.15">
      <c r="L614" s="70"/>
    </row>
    <row r="615" spans="12:12" ht="13" x14ac:dyDescent="0.15">
      <c r="L615" s="70"/>
    </row>
    <row r="616" spans="12:12" ht="13" x14ac:dyDescent="0.15">
      <c r="L616" s="70"/>
    </row>
    <row r="617" spans="12:12" ht="13" x14ac:dyDescent="0.15">
      <c r="L617" s="70"/>
    </row>
    <row r="618" spans="12:12" ht="13" x14ac:dyDescent="0.15">
      <c r="L618" s="70"/>
    </row>
    <row r="619" spans="12:12" ht="13" x14ac:dyDescent="0.15">
      <c r="L619" s="70"/>
    </row>
    <row r="620" spans="12:12" ht="13" x14ac:dyDescent="0.15">
      <c r="L620" s="70"/>
    </row>
    <row r="621" spans="12:12" ht="13" x14ac:dyDescent="0.15">
      <c r="L621" s="70"/>
    </row>
    <row r="622" spans="12:12" ht="13" x14ac:dyDescent="0.15">
      <c r="L622" s="70"/>
    </row>
    <row r="623" spans="12:12" ht="13" x14ac:dyDescent="0.15">
      <c r="L623" s="70"/>
    </row>
    <row r="624" spans="12:12" ht="13" x14ac:dyDescent="0.15">
      <c r="L624" s="70"/>
    </row>
    <row r="625" spans="12:12" ht="13" x14ac:dyDescent="0.15">
      <c r="L625" s="70"/>
    </row>
    <row r="626" spans="12:12" ht="13" x14ac:dyDescent="0.15">
      <c r="L626" s="70"/>
    </row>
    <row r="627" spans="12:12" ht="13" x14ac:dyDescent="0.15">
      <c r="L627" s="70"/>
    </row>
    <row r="628" spans="12:12" ht="13" x14ac:dyDescent="0.15">
      <c r="L628" s="70"/>
    </row>
    <row r="629" spans="12:12" ht="13" x14ac:dyDescent="0.15">
      <c r="L629" s="70"/>
    </row>
    <row r="630" spans="12:12" ht="13" x14ac:dyDescent="0.15">
      <c r="L630" s="70"/>
    </row>
    <row r="631" spans="12:12" ht="13" x14ac:dyDescent="0.15">
      <c r="L631" s="70"/>
    </row>
    <row r="632" spans="12:12" ht="13" x14ac:dyDescent="0.15">
      <c r="L632" s="70"/>
    </row>
    <row r="633" spans="12:12" ht="13" x14ac:dyDescent="0.15">
      <c r="L633" s="70"/>
    </row>
    <row r="634" spans="12:12" ht="13" x14ac:dyDescent="0.15">
      <c r="L634" s="70"/>
    </row>
    <row r="635" spans="12:12" ht="13" x14ac:dyDescent="0.15">
      <c r="L635" s="70"/>
    </row>
    <row r="636" spans="12:12" ht="13" x14ac:dyDescent="0.15">
      <c r="L636" s="70"/>
    </row>
    <row r="637" spans="12:12" ht="13" x14ac:dyDescent="0.15">
      <c r="L637" s="70"/>
    </row>
    <row r="638" spans="12:12" ht="13" x14ac:dyDescent="0.15">
      <c r="L638" s="70"/>
    </row>
    <row r="639" spans="12:12" ht="13" x14ac:dyDescent="0.15">
      <c r="L639" s="70"/>
    </row>
    <row r="640" spans="12:12" ht="13" x14ac:dyDescent="0.15">
      <c r="L640" s="70"/>
    </row>
    <row r="641" spans="12:12" ht="13" x14ac:dyDescent="0.15">
      <c r="L641" s="70"/>
    </row>
    <row r="642" spans="12:12" ht="13" x14ac:dyDescent="0.15">
      <c r="L642" s="70"/>
    </row>
    <row r="643" spans="12:12" ht="13" x14ac:dyDescent="0.15">
      <c r="L643" s="70"/>
    </row>
    <row r="644" spans="12:12" ht="13" x14ac:dyDescent="0.15">
      <c r="L644" s="70"/>
    </row>
    <row r="645" spans="12:12" ht="13" x14ac:dyDescent="0.15">
      <c r="L645" s="70"/>
    </row>
    <row r="646" spans="12:12" ht="13" x14ac:dyDescent="0.15">
      <c r="L646" s="70"/>
    </row>
    <row r="647" spans="12:12" ht="13" x14ac:dyDescent="0.15">
      <c r="L647" s="70"/>
    </row>
    <row r="648" spans="12:12" ht="13" x14ac:dyDescent="0.15">
      <c r="L648" s="70"/>
    </row>
    <row r="649" spans="12:12" ht="13" x14ac:dyDescent="0.15">
      <c r="L649" s="70"/>
    </row>
    <row r="650" spans="12:12" ht="13" x14ac:dyDescent="0.15">
      <c r="L650" s="70"/>
    </row>
    <row r="651" spans="12:12" ht="13" x14ac:dyDescent="0.15">
      <c r="L651" s="70"/>
    </row>
    <row r="652" spans="12:12" ht="13" x14ac:dyDescent="0.15">
      <c r="L652" s="70"/>
    </row>
    <row r="653" spans="12:12" ht="13" x14ac:dyDescent="0.15">
      <c r="L653" s="70"/>
    </row>
    <row r="654" spans="12:12" ht="13" x14ac:dyDescent="0.15">
      <c r="L654" s="70"/>
    </row>
    <row r="655" spans="12:12" ht="13" x14ac:dyDescent="0.15">
      <c r="L655" s="70"/>
    </row>
    <row r="656" spans="12:12" ht="13" x14ac:dyDescent="0.15">
      <c r="L656" s="70"/>
    </row>
    <row r="657" spans="12:12" ht="13" x14ac:dyDescent="0.15">
      <c r="L657" s="70"/>
    </row>
    <row r="658" spans="12:12" ht="13" x14ac:dyDescent="0.15">
      <c r="L658" s="70"/>
    </row>
    <row r="659" spans="12:12" ht="13" x14ac:dyDescent="0.15">
      <c r="L659" s="70"/>
    </row>
    <row r="660" spans="12:12" ht="13" x14ac:dyDescent="0.15">
      <c r="L660" s="70"/>
    </row>
    <row r="661" spans="12:12" ht="13" x14ac:dyDescent="0.15">
      <c r="L661" s="70"/>
    </row>
    <row r="662" spans="12:12" ht="13" x14ac:dyDescent="0.15">
      <c r="L662" s="70"/>
    </row>
    <row r="663" spans="12:12" ht="13" x14ac:dyDescent="0.15">
      <c r="L663" s="70"/>
    </row>
    <row r="664" spans="12:12" ht="13" x14ac:dyDescent="0.15">
      <c r="L664" s="70"/>
    </row>
    <row r="665" spans="12:12" ht="13" x14ac:dyDescent="0.15">
      <c r="L665" s="70"/>
    </row>
    <row r="666" spans="12:12" ht="13" x14ac:dyDescent="0.15">
      <c r="L666" s="70"/>
    </row>
    <row r="667" spans="12:12" ht="13" x14ac:dyDescent="0.15">
      <c r="L667" s="70"/>
    </row>
    <row r="668" spans="12:12" ht="13" x14ac:dyDescent="0.15">
      <c r="L668" s="70"/>
    </row>
    <row r="669" spans="12:12" ht="13" x14ac:dyDescent="0.15">
      <c r="L669" s="70"/>
    </row>
    <row r="670" spans="12:12" ht="13" x14ac:dyDescent="0.15">
      <c r="L670" s="70"/>
    </row>
    <row r="671" spans="12:12" ht="13" x14ac:dyDescent="0.15">
      <c r="L671" s="70"/>
    </row>
    <row r="672" spans="12:12" ht="13" x14ac:dyDescent="0.15">
      <c r="L672" s="70"/>
    </row>
    <row r="673" spans="12:12" ht="13" x14ac:dyDescent="0.15">
      <c r="L673" s="70"/>
    </row>
    <row r="674" spans="12:12" ht="13" x14ac:dyDescent="0.15">
      <c r="L674" s="70"/>
    </row>
    <row r="675" spans="12:12" ht="13" x14ac:dyDescent="0.15">
      <c r="L675" s="70"/>
    </row>
    <row r="676" spans="12:12" ht="13" x14ac:dyDescent="0.15">
      <c r="L676" s="70"/>
    </row>
    <row r="677" spans="12:12" ht="13" x14ac:dyDescent="0.15">
      <c r="L677" s="70"/>
    </row>
    <row r="678" spans="12:12" ht="13" x14ac:dyDescent="0.15">
      <c r="L678" s="70"/>
    </row>
    <row r="679" spans="12:12" ht="13" x14ac:dyDescent="0.15">
      <c r="L679" s="70"/>
    </row>
    <row r="680" spans="12:12" ht="13" x14ac:dyDescent="0.15">
      <c r="L680" s="70"/>
    </row>
    <row r="681" spans="12:12" ht="13" x14ac:dyDescent="0.15">
      <c r="L681" s="70"/>
    </row>
    <row r="682" spans="12:12" ht="13" x14ac:dyDescent="0.15">
      <c r="L682" s="70"/>
    </row>
    <row r="683" spans="12:12" ht="13" x14ac:dyDescent="0.15">
      <c r="L683" s="70"/>
    </row>
    <row r="684" spans="12:12" ht="13" x14ac:dyDescent="0.15">
      <c r="L684" s="70"/>
    </row>
    <row r="685" spans="12:12" ht="13" x14ac:dyDescent="0.15">
      <c r="L685" s="70"/>
    </row>
    <row r="686" spans="12:12" ht="13" x14ac:dyDescent="0.15">
      <c r="L686" s="70"/>
    </row>
    <row r="687" spans="12:12" ht="13" x14ac:dyDescent="0.15">
      <c r="L687" s="70"/>
    </row>
    <row r="688" spans="12:12" ht="13" x14ac:dyDescent="0.15">
      <c r="L688" s="70"/>
    </row>
    <row r="689" spans="12:12" ht="13" x14ac:dyDescent="0.15">
      <c r="L689" s="70"/>
    </row>
    <row r="690" spans="12:12" ht="13" x14ac:dyDescent="0.15">
      <c r="L690" s="70"/>
    </row>
    <row r="691" spans="12:12" ht="13" x14ac:dyDescent="0.15">
      <c r="L691" s="70"/>
    </row>
    <row r="692" spans="12:12" ht="13" x14ac:dyDescent="0.15">
      <c r="L692" s="70"/>
    </row>
    <row r="693" spans="12:12" ht="13" x14ac:dyDescent="0.15">
      <c r="L693" s="70"/>
    </row>
    <row r="694" spans="12:12" ht="13" x14ac:dyDescent="0.15">
      <c r="L694" s="70"/>
    </row>
    <row r="695" spans="12:12" ht="13" x14ac:dyDescent="0.15">
      <c r="L695" s="70"/>
    </row>
    <row r="696" spans="12:12" ht="13" x14ac:dyDescent="0.15">
      <c r="L696" s="70"/>
    </row>
    <row r="697" spans="12:12" ht="13" x14ac:dyDescent="0.15">
      <c r="L697" s="70"/>
    </row>
    <row r="698" spans="12:12" ht="13" x14ac:dyDescent="0.15">
      <c r="L698" s="70"/>
    </row>
    <row r="699" spans="12:12" ht="13" x14ac:dyDescent="0.15">
      <c r="L699" s="70"/>
    </row>
    <row r="700" spans="12:12" ht="13" x14ac:dyDescent="0.15">
      <c r="L700" s="70"/>
    </row>
    <row r="701" spans="12:12" ht="13" x14ac:dyDescent="0.15">
      <c r="L701" s="70"/>
    </row>
    <row r="702" spans="12:12" ht="13" x14ac:dyDescent="0.15">
      <c r="L702" s="70"/>
    </row>
    <row r="703" spans="12:12" ht="13" x14ac:dyDescent="0.15">
      <c r="L703" s="70"/>
    </row>
    <row r="704" spans="12:12" ht="13" x14ac:dyDescent="0.15">
      <c r="L704" s="70"/>
    </row>
    <row r="705" spans="12:12" ht="13" x14ac:dyDescent="0.15">
      <c r="L705" s="70"/>
    </row>
    <row r="706" spans="12:12" ht="13" x14ac:dyDescent="0.15">
      <c r="L706" s="70"/>
    </row>
    <row r="707" spans="12:12" ht="13" x14ac:dyDescent="0.15">
      <c r="L707" s="70"/>
    </row>
    <row r="708" spans="12:12" ht="13" x14ac:dyDescent="0.15">
      <c r="L708" s="70"/>
    </row>
    <row r="709" spans="12:12" ht="13" x14ac:dyDescent="0.15">
      <c r="L709" s="70"/>
    </row>
    <row r="710" spans="12:12" ht="13" x14ac:dyDescent="0.15">
      <c r="L710" s="70"/>
    </row>
    <row r="711" spans="12:12" ht="13" x14ac:dyDescent="0.15">
      <c r="L711" s="70"/>
    </row>
    <row r="712" spans="12:12" ht="13" x14ac:dyDescent="0.15">
      <c r="L712" s="70"/>
    </row>
    <row r="713" spans="12:12" ht="13" x14ac:dyDescent="0.15">
      <c r="L713" s="70"/>
    </row>
    <row r="714" spans="12:12" ht="13" x14ac:dyDescent="0.15">
      <c r="L714" s="70"/>
    </row>
    <row r="715" spans="12:12" ht="13" x14ac:dyDescent="0.15">
      <c r="L715" s="70"/>
    </row>
    <row r="716" spans="12:12" ht="13" x14ac:dyDescent="0.15">
      <c r="L716" s="70"/>
    </row>
    <row r="717" spans="12:12" ht="13" x14ac:dyDescent="0.15">
      <c r="L717" s="70"/>
    </row>
    <row r="718" spans="12:12" ht="13" x14ac:dyDescent="0.15">
      <c r="L718" s="70"/>
    </row>
    <row r="719" spans="12:12" ht="13" x14ac:dyDescent="0.15">
      <c r="L719" s="70"/>
    </row>
    <row r="720" spans="12:12" ht="13" x14ac:dyDescent="0.15">
      <c r="L720" s="70"/>
    </row>
    <row r="721" spans="12:12" ht="13" x14ac:dyDescent="0.15">
      <c r="L721" s="70"/>
    </row>
    <row r="722" spans="12:12" ht="13" x14ac:dyDescent="0.15">
      <c r="L722" s="70"/>
    </row>
    <row r="723" spans="12:12" ht="13" x14ac:dyDescent="0.15">
      <c r="L723" s="70"/>
    </row>
    <row r="724" spans="12:12" ht="13" x14ac:dyDescent="0.15">
      <c r="L724" s="70"/>
    </row>
    <row r="725" spans="12:12" ht="13" x14ac:dyDescent="0.15">
      <c r="L725" s="70"/>
    </row>
    <row r="726" spans="12:12" ht="13" x14ac:dyDescent="0.15">
      <c r="L726" s="70"/>
    </row>
    <row r="727" spans="12:12" ht="13" x14ac:dyDescent="0.15">
      <c r="L727" s="70"/>
    </row>
    <row r="728" spans="12:12" ht="13" x14ac:dyDescent="0.15">
      <c r="L728" s="70"/>
    </row>
    <row r="729" spans="12:12" ht="13" x14ac:dyDescent="0.15">
      <c r="L729" s="70"/>
    </row>
    <row r="730" spans="12:12" ht="13" x14ac:dyDescent="0.15">
      <c r="L730" s="70"/>
    </row>
    <row r="731" spans="12:12" ht="13" x14ac:dyDescent="0.15">
      <c r="L731" s="70"/>
    </row>
    <row r="732" spans="12:12" ht="13" x14ac:dyDescent="0.15">
      <c r="L732" s="70"/>
    </row>
    <row r="733" spans="12:12" ht="13" x14ac:dyDescent="0.15">
      <c r="L733" s="70"/>
    </row>
    <row r="734" spans="12:12" ht="13" x14ac:dyDescent="0.15">
      <c r="L734" s="70"/>
    </row>
    <row r="735" spans="12:12" ht="13" x14ac:dyDescent="0.15">
      <c r="L735" s="70"/>
    </row>
    <row r="736" spans="12:12" ht="13" x14ac:dyDescent="0.15">
      <c r="L736" s="70"/>
    </row>
    <row r="737" spans="12:12" ht="13" x14ac:dyDescent="0.15">
      <c r="L737" s="70"/>
    </row>
    <row r="738" spans="12:12" ht="13" x14ac:dyDescent="0.15">
      <c r="L738" s="70"/>
    </row>
    <row r="739" spans="12:12" ht="13" x14ac:dyDescent="0.15">
      <c r="L739" s="70"/>
    </row>
    <row r="740" spans="12:12" ht="13" x14ac:dyDescent="0.15">
      <c r="L740" s="70"/>
    </row>
    <row r="741" spans="12:12" ht="13" x14ac:dyDescent="0.15">
      <c r="L741" s="70"/>
    </row>
    <row r="742" spans="12:12" ht="13" x14ac:dyDescent="0.15">
      <c r="L742" s="70"/>
    </row>
    <row r="743" spans="12:12" ht="13" x14ac:dyDescent="0.15">
      <c r="L743" s="70"/>
    </row>
    <row r="744" spans="12:12" ht="13" x14ac:dyDescent="0.15">
      <c r="L744" s="70"/>
    </row>
    <row r="745" spans="12:12" ht="13" x14ac:dyDescent="0.15">
      <c r="L745" s="70"/>
    </row>
    <row r="746" spans="12:12" ht="13" x14ac:dyDescent="0.15">
      <c r="L746" s="70"/>
    </row>
    <row r="747" spans="12:12" ht="13" x14ac:dyDescent="0.15">
      <c r="L747" s="70"/>
    </row>
    <row r="748" spans="12:12" ht="13" x14ac:dyDescent="0.15">
      <c r="L748" s="70"/>
    </row>
    <row r="749" spans="12:12" ht="13" x14ac:dyDescent="0.15">
      <c r="L749" s="70"/>
    </row>
    <row r="750" spans="12:12" ht="13" x14ac:dyDescent="0.15">
      <c r="L750" s="70"/>
    </row>
    <row r="751" spans="12:12" ht="13" x14ac:dyDescent="0.15">
      <c r="L751" s="70"/>
    </row>
    <row r="752" spans="12:12" ht="13" x14ac:dyDescent="0.15">
      <c r="L752" s="70"/>
    </row>
    <row r="753" spans="12:12" ht="13" x14ac:dyDescent="0.15">
      <c r="L753" s="70"/>
    </row>
    <row r="754" spans="12:12" ht="13" x14ac:dyDescent="0.15">
      <c r="L754" s="70"/>
    </row>
    <row r="755" spans="12:12" ht="13" x14ac:dyDescent="0.15">
      <c r="L755" s="70"/>
    </row>
    <row r="756" spans="12:12" ht="13" x14ac:dyDescent="0.15">
      <c r="L756" s="70"/>
    </row>
    <row r="757" spans="12:12" ht="13" x14ac:dyDescent="0.15">
      <c r="L757" s="70"/>
    </row>
    <row r="758" spans="12:12" ht="13" x14ac:dyDescent="0.15">
      <c r="L758" s="70"/>
    </row>
    <row r="759" spans="12:12" ht="13" x14ac:dyDescent="0.15">
      <c r="L759" s="70"/>
    </row>
    <row r="760" spans="12:12" ht="13" x14ac:dyDescent="0.15">
      <c r="L760" s="70"/>
    </row>
    <row r="761" spans="12:12" ht="13" x14ac:dyDescent="0.15">
      <c r="L761" s="70"/>
    </row>
    <row r="762" spans="12:12" ht="13" x14ac:dyDescent="0.15">
      <c r="L762" s="70"/>
    </row>
    <row r="763" spans="12:12" ht="13" x14ac:dyDescent="0.15">
      <c r="L763" s="70"/>
    </row>
    <row r="764" spans="12:12" ht="13" x14ac:dyDescent="0.15">
      <c r="L764" s="70"/>
    </row>
    <row r="765" spans="12:12" ht="13" x14ac:dyDescent="0.15">
      <c r="L765" s="70"/>
    </row>
    <row r="766" spans="12:12" ht="13" x14ac:dyDescent="0.15">
      <c r="L766" s="70"/>
    </row>
    <row r="767" spans="12:12" ht="13" x14ac:dyDescent="0.15">
      <c r="L767" s="70"/>
    </row>
    <row r="768" spans="12:12" ht="13" x14ac:dyDescent="0.15">
      <c r="L768" s="70"/>
    </row>
    <row r="769" spans="12:12" ht="13" x14ac:dyDescent="0.15">
      <c r="L769" s="70"/>
    </row>
    <row r="770" spans="12:12" ht="13" x14ac:dyDescent="0.15">
      <c r="L770" s="70"/>
    </row>
    <row r="771" spans="12:12" ht="13" x14ac:dyDescent="0.15">
      <c r="L771" s="70"/>
    </row>
    <row r="772" spans="12:12" ht="13" x14ac:dyDescent="0.15">
      <c r="L772" s="70"/>
    </row>
    <row r="773" spans="12:12" ht="13" x14ac:dyDescent="0.15">
      <c r="L773" s="70"/>
    </row>
    <row r="774" spans="12:12" ht="13" x14ac:dyDescent="0.15">
      <c r="L774" s="70"/>
    </row>
    <row r="775" spans="12:12" ht="13" x14ac:dyDescent="0.15">
      <c r="L775" s="70"/>
    </row>
    <row r="776" spans="12:12" ht="13" x14ac:dyDescent="0.15">
      <c r="L776" s="70"/>
    </row>
    <row r="777" spans="12:12" ht="13" x14ac:dyDescent="0.15">
      <c r="L777" s="70"/>
    </row>
    <row r="778" spans="12:12" ht="13" x14ac:dyDescent="0.15">
      <c r="L778" s="70"/>
    </row>
    <row r="779" spans="12:12" ht="13" x14ac:dyDescent="0.15">
      <c r="L779" s="70"/>
    </row>
    <row r="780" spans="12:12" ht="13" x14ac:dyDescent="0.15">
      <c r="L780" s="70"/>
    </row>
    <row r="781" spans="12:12" ht="13" x14ac:dyDescent="0.15">
      <c r="L781" s="70"/>
    </row>
    <row r="782" spans="12:12" ht="13" x14ac:dyDescent="0.15">
      <c r="L782" s="70"/>
    </row>
    <row r="783" spans="12:12" ht="13" x14ac:dyDescent="0.15">
      <c r="L783" s="70"/>
    </row>
    <row r="784" spans="12:12" ht="13" x14ac:dyDescent="0.15">
      <c r="L784" s="70"/>
    </row>
    <row r="785" spans="12:12" ht="13" x14ac:dyDescent="0.15">
      <c r="L785" s="70"/>
    </row>
    <row r="786" spans="12:12" ht="13" x14ac:dyDescent="0.15">
      <c r="L786" s="70"/>
    </row>
    <row r="787" spans="12:12" ht="13" x14ac:dyDescent="0.15">
      <c r="L787" s="70"/>
    </row>
    <row r="788" spans="12:12" ht="13" x14ac:dyDescent="0.15">
      <c r="L788" s="70"/>
    </row>
    <row r="789" spans="12:12" ht="13" x14ac:dyDescent="0.15">
      <c r="L789" s="70"/>
    </row>
    <row r="790" spans="12:12" ht="13" x14ac:dyDescent="0.15">
      <c r="L790" s="70"/>
    </row>
    <row r="791" spans="12:12" ht="13" x14ac:dyDescent="0.15">
      <c r="L791" s="70"/>
    </row>
    <row r="792" spans="12:12" ht="13" x14ac:dyDescent="0.15">
      <c r="L792" s="70"/>
    </row>
    <row r="793" spans="12:12" ht="13" x14ac:dyDescent="0.15">
      <c r="L793" s="70"/>
    </row>
    <row r="794" spans="12:12" ht="13" x14ac:dyDescent="0.15">
      <c r="L794" s="70"/>
    </row>
    <row r="795" spans="12:12" ht="13" x14ac:dyDescent="0.15">
      <c r="L795" s="70"/>
    </row>
    <row r="796" spans="12:12" ht="13" x14ac:dyDescent="0.15">
      <c r="L796" s="70"/>
    </row>
    <row r="797" spans="12:12" ht="13" x14ac:dyDescent="0.15">
      <c r="L797" s="70"/>
    </row>
    <row r="798" spans="12:12" ht="13" x14ac:dyDescent="0.15">
      <c r="L798" s="70"/>
    </row>
    <row r="799" spans="12:12" ht="13" x14ac:dyDescent="0.15">
      <c r="L799" s="70"/>
    </row>
    <row r="800" spans="12:12" ht="13" x14ac:dyDescent="0.15">
      <c r="L800" s="70"/>
    </row>
    <row r="801" spans="12:12" ht="13" x14ac:dyDescent="0.15">
      <c r="L801" s="70"/>
    </row>
    <row r="802" spans="12:12" ht="13" x14ac:dyDescent="0.15">
      <c r="L802" s="70"/>
    </row>
    <row r="803" spans="12:12" ht="13" x14ac:dyDescent="0.15">
      <c r="L803" s="70"/>
    </row>
    <row r="804" spans="12:12" ht="13" x14ac:dyDescent="0.15">
      <c r="L804" s="70"/>
    </row>
    <row r="805" spans="12:12" ht="13" x14ac:dyDescent="0.15">
      <c r="L805" s="70"/>
    </row>
    <row r="806" spans="12:12" ht="13" x14ac:dyDescent="0.15">
      <c r="L806" s="70"/>
    </row>
    <row r="807" spans="12:12" ht="13" x14ac:dyDescent="0.15">
      <c r="L807" s="70"/>
    </row>
    <row r="808" spans="12:12" ht="13" x14ac:dyDescent="0.15">
      <c r="L808" s="70"/>
    </row>
    <row r="809" spans="12:12" ht="13" x14ac:dyDescent="0.15">
      <c r="L809" s="70"/>
    </row>
    <row r="810" spans="12:12" ht="13" x14ac:dyDescent="0.15">
      <c r="L810" s="70"/>
    </row>
    <row r="811" spans="12:12" ht="13" x14ac:dyDescent="0.15">
      <c r="L811" s="70"/>
    </row>
    <row r="812" spans="12:12" ht="13" x14ac:dyDescent="0.15">
      <c r="L812" s="70"/>
    </row>
    <row r="813" spans="12:12" ht="13" x14ac:dyDescent="0.15">
      <c r="L813" s="70"/>
    </row>
    <row r="814" spans="12:12" ht="13" x14ac:dyDescent="0.15">
      <c r="L814" s="70"/>
    </row>
    <row r="815" spans="12:12" ht="13" x14ac:dyDescent="0.15">
      <c r="L815" s="70"/>
    </row>
    <row r="816" spans="12:12" ht="13" x14ac:dyDescent="0.15">
      <c r="L816" s="70"/>
    </row>
    <row r="817" spans="12:12" ht="13" x14ac:dyDescent="0.15">
      <c r="L817" s="70"/>
    </row>
    <row r="818" spans="12:12" ht="13" x14ac:dyDescent="0.15">
      <c r="L818" s="70"/>
    </row>
    <row r="819" spans="12:12" ht="13" x14ac:dyDescent="0.15">
      <c r="L819" s="70"/>
    </row>
    <row r="820" spans="12:12" ht="13" x14ac:dyDescent="0.15">
      <c r="L820" s="70"/>
    </row>
    <row r="821" spans="12:12" ht="13" x14ac:dyDescent="0.15">
      <c r="L821" s="70"/>
    </row>
    <row r="822" spans="12:12" ht="13" x14ac:dyDescent="0.15">
      <c r="L822" s="70"/>
    </row>
    <row r="823" spans="12:12" ht="13" x14ac:dyDescent="0.15">
      <c r="L823" s="70"/>
    </row>
    <row r="824" spans="12:12" ht="13" x14ac:dyDescent="0.15">
      <c r="L824" s="70"/>
    </row>
    <row r="825" spans="12:12" ht="13" x14ac:dyDescent="0.15">
      <c r="L825" s="70"/>
    </row>
    <row r="826" spans="12:12" ht="13" x14ac:dyDescent="0.15">
      <c r="L826" s="70"/>
    </row>
    <row r="827" spans="12:12" ht="13" x14ac:dyDescent="0.15">
      <c r="L827" s="70"/>
    </row>
    <row r="828" spans="12:12" ht="13" x14ac:dyDescent="0.15">
      <c r="L828" s="70"/>
    </row>
    <row r="829" spans="12:12" ht="13" x14ac:dyDescent="0.15">
      <c r="L829" s="70"/>
    </row>
    <row r="830" spans="12:12" ht="13" x14ac:dyDescent="0.15">
      <c r="L830" s="70"/>
    </row>
    <row r="831" spans="12:12" ht="13" x14ac:dyDescent="0.15">
      <c r="L831" s="70"/>
    </row>
    <row r="832" spans="12:12" ht="13" x14ac:dyDescent="0.15">
      <c r="L832" s="70"/>
    </row>
    <row r="833" spans="12:12" ht="13" x14ac:dyDescent="0.15">
      <c r="L833" s="70"/>
    </row>
    <row r="834" spans="12:12" ht="13" x14ac:dyDescent="0.15">
      <c r="L834" s="70"/>
    </row>
    <row r="835" spans="12:12" ht="13" x14ac:dyDescent="0.15">
      <c r="L835" s="70"/>
    </row>
    <row r="836" spans="12:12" ht="13" x14ac:dyDescent="0.15">
      <c r="L836" s="70"/>
    </row>
    <row r="837" spans="12:12" ht="13" x14ac:dyDescent="0.15">
      <c r="L837" s="70"/>
    </row>
    <row r="838" spans="12:12" ht="13" x14ac:dyDescent="0.15">
      <c r="L838" s="70"/>
    </row>
    <row r="839" spans="12:12" ht="13" x14ac:dyDescent="0.15">
      <c r="L839" s="70"/>
    </row>
    <row r="840" spans="12:12" ht="13" x14ac:dyDescent="0.15">
      <c r="L840" s="70"/>
    </row>
    <row r="841" spans="12:12" ht="13" x14ac:dyDescent="0.15">
      <c r="L841" s="70"/>
    </row>
    <row r="842" spans="12:12" ht="13" x14ac:dyDescent="0.15">
      <c r="L842" s="70"/>
    </row>
    <row r="843" spans="12:12" ht="13" x14ac:dyDescent="0.15">
      <c r="L843" s="70"/>
    </row>
    <row r="844" spans="12:12" ht="13" x14ac:dyDescent="0.15">
      <c r="L844" s="70"/>
    </row>
    <row r="845" spans="12:12" ht="13" x14ac:dyDescent="0.15">
      <c r="L845" s="70"/>
    </row>
    <row r="846" spans="12:12" ht="13" x14ac:dyDescent="0.15">
      <c r="L846" s="70"/>
    </row>
    <row r="847" spans="12:12" ht="13" x14ac:dyDescent="0.15">
      <c r="L847" s="70"/>
    </row>
    <row r="848" spans="12:12" ht="13" x14ac:dyDescent="0.15">
      <c r="L848" s="70"/>
    </row>
    <row r="849" spans="12:12" ht="13" x14ac:dyDescent="0.15">
      <c r="L849" s="70"/>
    </row>
    <row r="850" spans="12:12" ht="13" x14ac:dyDescent="0.15">
      <c r="L850" s="70"/>
    </row>
    <row r="851" spans="12:12" ht="13" x14ac:dyDescent="0.15">
      <c r="L851" s="70"/>
    </row>
    <row r="852" spans="12:12" ht="13" x14ac:dyDescent="0.15">
      <c r="L852" s="70"/>
    </row>
    <row r="853" spans="12:12" ht="13" x14ac:dyDescent="0.15">
      <c r="L853" s="70"/>
    </row>
    <row r="854" spans="12:12" ht="13" x14ac:dyDescent="0.15">
      <c r="L854" s="70"/>
    </row>
    <row r="855" spans="12:12" ht="13" x14ac:dyDescent="0.15">
      <c r="L855" s="70"/>
    </row>
    <row r="856" spans="12:12" ht="13" x14ac:dyDescent="0.15">
      <c r="L856" s="70"/>
    </row>
    <row r="857" spans="12:12" ht="13" x14ac:dyDescent="0.15">
      <c r="L857" s="70"/>
    </row>
    <row r="858" spans="12:12" ht="13" x14ac:dyDescent="0.15">
      <c r="L858" s="70"/>
    </row>
    <row r="859" spans="12:12" ht="13" x14ac:dyDescent="0.15">
      <c r="L859" s="70"/>
    </row>
    <row r="860" spans="12:12" ht="13" x14ac:dyDescent="0.15">
      <c r="L860" s="70"/>
    </row>
    <row r="861" spans="12:12" ht="13" x14ac:dyDescent="0.15">
      <c r="L861" s="70"/>
    </row>
    <row r="862" spans="12:12" ht="13" x14ac:dyDescent="0.15">
      <c r="L862" s="70"/>
    </row>
    <row r="863" spans="12:12" ht="13" x14ac:dyDescent="0.15">
      <c r="L863" s="70"/>
    </row>
    <row r="864" spans="12:12" ht="13" x14ac:dyDescent="0.15">
      <c r="L864" s="70"/>
    </row>
    <row r="865" spans="12:12" ht="13" x14ac:dyDescent="0.15">
      <c r="L865" s="70"/>
    </row>
    <row r="866" spans="12:12" ht="13" x14ac:dyDescent="0.15">
      <c r="L866" s="70"/>
    </row>
    <row r="867" spans="12:12" ht="13" x14ac:dyDescent="0.15">
      <c r="L867" s="70"/>
    </row>
    <row r="868" spans="12:12" ht="13" x14ac:dyDescent="0.15">
      <c r="L868" s="70"/>
    </row>
    <row r="869" spans="12:12" ht="13" x14ac:dyDescent="0.15">
      <c r="L869" s="70"/>
    </row>
    <row r="870" spans="12:12" ht="13" x14ac:dyDescent="0.15">
      <c r="L870" s="70"/>
    </row>
    <row r="871" spans="12:12" ht="13" x14ac:dyDescent="0.15">
      <c r="L871" s="70"/>
    </row>
    <row r="872" spans="12:12" ht="13" x14ac:dyDescent="0.15">
      <c r="L872" s="70"/>
    </row>
    <row r="873" spans="12:12" ht="13" x14ac:dyDescent="0.15">
      <c r="L873" s="70"/>
    </row>
    <row r="874" spans="12:12" ht="13" x14ac:dyDescent="0.15">
      <c r="L874" s="70"/>
    </row>
    <row r="875" spans="12:12" ht="13" x14ac:dyDescent="0.15">
      <c r="L875" s="70"/>
    </row>
    <row r="876" spans="12:12" ht="13" x14ac:dyDescent="0.15">
      <c r="L876" s="70"/>
    </row>
    <row r="877" spans="12:12" ht="13" x14ac:dyDescent="0.15">
      <c r="L877" s="70"/>
    </row>
    <row r="878" spans="12:12" ht="13" x14ac:dyDescent="0.15">
      <c r="L878" s="70"/>
    </row>
    <row r="879" spans="12:12" ht="13" x14ac:dyDescent="0.15">
      <c r="L879" s="70"/>
    </row>
    <row r="880" spans="12:12" ht="13" x14ac:dyDescent="0.15">
      <c r="L880" s="70"/>
    </row>
    <row r="881" spans="12:12" ht="13" x14ac:dyDescent="0.15">
      <c r="L881" s="70"/>
    </row>
    <row r="882" spans="12:12" ht="13" x14ac:dyDescent="0.15">
      <c r="L882" s="70"/>
    </row>
    <row r="883" spans="12:12" ht="13" x14ac:dyDescent="0.15">
      <c r="L883" s="70"/>
    </row>
    <row r="884" spans="12:12" ht="13" x14ac:dyDescent="0.15">
      <c r="L884" s="70"/>
    </row>
    <row r="885" spans="12:12" ht="13" x14ac:dyDescent="0.15">
      <c r="L885" s="70"/>
    </row>
    <row r="886" spans="12:12" ht="13" x14ac:dyDescent="0.15">
      <c r="L886" s="70"/>
    </row>
    <row r="887" spans="12:12" ht="13" x14ac:dyDescent="0.15">
      <c r="L887" s="70"/>
    </row>
    <row r="888" spans="12:12" ht="13" x14ac:dyDescent="0.15">
      <c r="L888" s="70"/>
    </row>
    <row r="889" spans="12:12" ht="13" x14ac:dyDescent="0.15">
      <c r="L889" s="70"/>
    </row>
    <row r="890" spans="12:12" ht="13" x14ac:dyDescent="0.15">
      <c r="L890" s="70"/>
    </row>
    <row r="891" spans="12:12" ht="13" x14ac:dyDescent="0.15">
      <c r="L891" s="70"/>
    </row>
    <row r="892" spans="12:12" ht="13" x14ac:dyDescent="0.15">
      <c r="L892" s="70"/>
    </row>
    <row r="893" spans="12:12" ht="13" x14ac:dyDescent="0.15">
      <c r="L893" s="70"/>
    </row>
    <row r="894" spans="12:12" ht="13" x14ac:dyDescent="0.15">
      <c r="L894" s="70"/>
    </row>
    <row r="895" spans="12:12" ht="13" x14ac:dyDescent="0.15">
      <c r="L895" s="70"/>
    </row>
    <row r="896" spans="12:12" ht="13" x14ac:dyDescent="0.15">
      <c r="L896" s="70"/>
    </row>
    <row r="897" spans="12:12" ht="13" x14ac:dyDescent="0.15">
      <c r="L897" s="70"/>
    </row>
    <row r="898" spans="12:12" ht="13" x14ac:dyDescent="0.15">
      <c r="L898" s="70"/>
    </row>
    <row r="899" spans="12:12" ht="13" x14ac:dyDescent="0.15">
      <c r="L899" s="70"/>
    </row>
    <row r="900" spans="12:12" ht="13" x14ac:dyDescent="0.15">
      <c r="L900" s="70"/>
    </row>
    <row r="901" spans="12:12" ht="13" x14ac:dyDescent="0.15">
      <c r="L901" s="70"/>
    </row>
    <row r="902" spans="12:12" ht="13" x14ac:dyDescent="0.15">
      <c r="L902" s="70"/>
    </row>
    <row r="903" spans="12:12" ht="13" x14ac:dyDescent="0.15">
      <c r="L903" s="70"/>
    </row>
    <row r="904" spans="12:12" ht="13" x14ac:dyDescent="0.15">
      <c r="L904" s="70"/>
    </row>
    <row r="905" spans="12:12" ht="13" x14ac:dyDescent="0.15">
      <c r="L905" s="70"/>
    </row>
    <row r="906" spans="12:12" ht="13" x14ac:dyDescent="0.15">
      <c r="L906" s="70"/>
    </row>
    <row r="907" spans="12:12" ht="13" x14ac:dyDescent="0.15">
      <c r="L907" s="70"/>
    </row>
    <row r="908" spans="12:12" ht="13" x14ac:dyDescent="0.15">
      <c r="L908" s="70"/>
    </row>
    <row r="909" spans="12:12" ht="13" x14ac:dyDescent="0.15">
      <c r="L909" s="70"/>
    </row>
    <row r="910" spans="12:12" ht="13" x14ac:dyDescent="0.15">
      <c r="L910" s="70"/>
    </row>
    <row r="911" spans="12:12" ht="13" x14ac:dyDescent="0.15">
      <c r="L911" s="70"/>
    </row>
    <row r="912" spans="12:12" ht="13" x14ac:dyDescent="0.15">
      <c r="L912" s="70"/>
    </row>
    <row r="913" spans="12:12" ht="13" x14ac:dyDescent="0.15">
      <c r="L913" s="70"/>
    </row>
    <row r="914" spans="12:12" ht="13" x14ac:dyDescent="0.15">
      <c r="L914" s="70"/>
    </row>
    <row r="915" spans="12:12" ht="13" x14ac:dyDescent="0.15">
      <c r="L915" s="70"/>
    </row>
    <row r="916" spans="12:12" ht="13" x14ac:dyDescent="0.15">
      <c r="L916" s="70"/>
    </row>
    <row r="917" spans="12:12" ht="13" x14ac:dyDescent="0.15">
      <c r="L917" s="70"/>
    </row>
    <row r="918" spans="12:12" ht="13" x14ac:dyDescent="0.15">
      <c r="L918" s="70"/>
    </row>
    <row r="919" spans="12:12" ht="13" x14ac:dyDescent="0.15">
      <c r="L919" s="70"/>
    </row>
    <row r="920" spans="12:12" ht="13" x14ac:dyDescent="0.15">
      <c r="L920" s="70"/>
    </row>
    <row r="921" spans="12:12" ht="13" x14ac:dyDescent="0.15">
      <c r="L921" s="70"/>
    </row>
    <row r="922" spans="12:12" ht="13" x14ac:dyDescent="0.15">
      <c r="L922" s="70"/>
    </row>
    <row r="923" spans="12:12" ht="13" x14ac:dyDescent="0.15">
      <c r="L923" s="70"/>
    </row>
    <row r="924" spans="12:12" ht="13" x14ac:dyDescent="0.15">
      <c r="L924" s="70"/>
    </row>
    <row r="925" spans="12:12" ht="13" x14ac:dyDescent="0.15">
      <c r="L925" s="70"/>
    </row>
    <row r="926" spans="12:12" ht="13" x14ac:dyDescent="0.15">
      <c r="L926" s="70"/>
    </row>
    <row r="927" spans="12:12" ht="13" x14ac:dyDescent="0.15">
      <c r="L927" s="70"/>
    </row>
    <row r="928" spans="12:12" ht="13" x14ac:dyDescent="0.15">
      <c r="L928" s="70"/>
    </row>
    <row r="929" spans="12:12" ht="13" x14ac:dyDescent="0.15">
      <c r="L929" s="70"/>
    </row>
    <row r="930" spans="12:12" ht="13" x14ac:dyDescent="0.15">
      <c r="L930" s="70"/>
    </row>
    <row r="931" spans="12:12" ht="13" x14ac:dyDescent="0.15">
      <c r="L931" s="70"/>
    </row>
    <row r="932" spans="12:12" ht="13" x14ac:dyDescent="0.15">
      <c r="L932" s="70"/>
    </row>
    <row r="933" spans="12:12" ht="13" x14ac:dyDescent="0.15">
      <c r="L933" s="70"/>
    </row>
    <row r="934" spans="12:12" ht="13" x14ac:dyDescent="0.15">
      <c r="L934" s="70"/>
    </row>
    <row r="935" spans="12:12" ht="13" x14ac:dyDescent="0.15">
      <c r="L935" s="70"/>
    </row>
    <row r="936" spans="12:12" ht="13" x14ac:dyDescent="0.15">
      <c r="L936" s="70"/>
    </row>
    <row r="937" spans="12:12" ht="13" x14ac:dyDescent="0.15">
      <c r="L937" s="70"/>
    </row>
    <row r="938" spans="12:12" ht="13" x14ac:dyDescent="0.15">
      <c r="L938" s="70"/>
    </row>
    <row r="939" spans="12:12" ht="13" x14ac:dyDescent="0.15">
      <c r="L939" s="70"/>
    </row>
    <row r="940" spans="12:12" ht="13" x14ac:dyDescent="0.15">
      <c r="L940" s="70"/>
    </row>
    <row r="941" spans="12:12" ht="13" x14ac:dyDescent="0.15">
      <c r="L941" s="70"/>
    </row>
    <row r="942" spans="12:12" ht="13" x14ac:dyDescent="0.15">
      <c r="L942" s="70"/>
    </row>
    <row r="943" spans="12:12" ht="13" x14ac:dyDescent="0.15">
      <c r="L943" s="70"/>
    </row>
    <row r="944" spans="12:12" ht="13" x14ac:dyDescent="0.15">
      <c r="L944" s="70"/>
    </row>
    <row r="945" spans="12:12" ht="13" x14ac:dyDescent="0.15">
      <c r="L945" s="70"/>
    </row>
    <row r="946" spans="12:12" ht="13" x14ac:dyDescent="0.15">
      <c r="L946" s="70"/>
    </row>
    <row r="947" spans="12:12" ht="13" x14ac:dyDescent="0.15">
      <c r="L947" s="70"/>
    </row>
    <row r="948" spans="12:12" ht="13" x14ac:dyDescent="0.15">
      <c r="L948" s="70"/>
    </row>
    <row r="949" spans="12:12" ht="13" x14ac:dyDescent="0.15">
      <c r="L949" s="70"/>
    </row>
    <row r="950" spans="12:12" ht="13" x14ac:dyDescent="0.15">
      <c r="L950" s="70"/>
    </row>
    <row r="951" spans="12:12" ht="13" x14ac:dyDescent="0.15">
      <c r="L951" s="70"/>
    </row>
    <row r="952" spans="12:12" ht="13" x14ac:dyDescent="0.15">
      <c r="L952" s="70"/>
    </row>
    <row r="953" spans="12:12" ht="13" x14ac:dyDescent="0.15">
      <c r="L953" s="70"/>
    </row>
    <row r="954" spans="12:12" ht="13" x14ac:dyDescent="0.15">
      <c r="L954" s="70"/>
    </row>
    <row r="955" spans="12:12" ht="13" x14ac:dyDescent="0.15">
      <c r="L955" s="70"/>
    </row>
    <row r="956" spans="12:12" ht="13" x14ac:dyDescent="0.15">
      <c r="L956" s="70"/>
    </row>
    <row r="957" spans="12:12" ht="13" x14ac:dyDescent="0.15">
      <c r="L957" s="70"/>
    </row>
    <row r="958" spans="12:12" ht="13" x14ac:dyDescent="0.15">
      <c r="L958" s="70"/>
    </row>
    <row r="959" spans="12:12" ht="13" x14ac:dyDescent="0.15">
      <c r="L959" s="70"/>
    </row>
    <row r="960" spans="12:12" ht="13" x14ac:dyDescent="0.15">
      <c r="L960" s="70"/>
    </row>
    <row r="961" spans="12:12" ht="13" x14ac:dyDescent="0.15">
      <c r="L961" s="70"/>
    </row>
    <row r="962" spans="12:12" ht="13" x14ac:dyDescent="0.15">
      <c r="L962" s="70"/>
    </row>
    <row r="963" spans="12:12" ht="13" x14ac:dyDescent="0.15">
      <c r="L963" s="70"/>
    </row>
    <row r="964" spans="12:12" ht="13" x14ac:dyDescent="0.15">
      <c r="L964" s="70"/>
    </row>
    <row r="965" spans="12:12" ht="13" x14ac:dyDescent="0.15">
      <c r="L965" s="70"/>
    </row>
    <row r="966" spans="12:12" ht="13" x14ac:dyDescent="0.15">
      <c r="L966" s="70"/>
    </row>
    <row r="967" spans="12:12" ht="13" x14ac:dyDescent="0.15">
      <c r="L967" s="70"/>
    </row>
    <row r="968" spans="12:12" ht="13" x14ac:dyDescent="0.15">
      <c r="L968" s="70"/>
    </row>
    <row r="969" spans="12:12" ht="13" x14ac:dyDescent="0.15">
      <c r="L969" s="70"/>
    </row>
    <row r="970" spans="12:12" ht="13" x14ac:dyDescent="0.15">
      <c r="L970" s="70"/>
    </row>
    <row r="971" spans="12:12" ht="13" x14ac:dyDescent="0.15">
      <c r="L971" s="70"/>
    </row>
    <row r="972" spans="12:12" ht="13" x14ac:dyDescent="0.15">
      <c r="L972" s="70"/>
    </row>
    <row r="973" spans="12:12" ht="13" x14ac:dyDescent="0.15">
      <c r="L973" s="70"/>
    </row>
    <row r="974" spans="12:12" ht="13" x14ac:dyDescent="0.15">
      <c r="L974" s="70"/>
    </row>
    <row r="975" spans="12:12" ht="13" x14ac:dyDescent="0.15">
      <c r="L975" s="70"/>
    </row>
    <row r="976" spans="12:12" ht="13" x14ac:dyDescent="0.15">
      <c r="L976" s="70"/>
    </row>
    <row r="977" spans="12:12" ht="13" x14ac:dyDescent="0.15">
      <c r="L977" s="70"/>
    </row>
    <row r="978" spans="12:12" ht="13" x14ac:dyDescent="0.15">
      <c r="L978" s="70"/>
    </row>
    <row r="979" spans="12:12" ht="13" x14ac:dyDescent="0.15">
      <c r="L979" s="70"/>
    </row>
    <row r="980" spans="12:12" ht="13" x14ac:dyDescent="0.15">
      <c r="L980" s="70"/>
    </row>
    <row r="981" spans="12:12" ht="13" x14ac:dyDescent="0.15">
      <c r="L981" s="70"/>
    </row>
    <row r="982" spans="12:12" ht="13" x14ac:dyDescent="0.15">
      <c r="L982" s="70"/>
    </row>
    <row r="983" spans="12:12" ht="13" x14ac:dyDescent="0.15">
      <c r="L983" s="70"/>
    </row>
    <row r="984" spans="12:12" ht="13" x14ac:dyDescent="0.15">
      <c r="L984" s="70"/>
    </row>
    <row r="985" spans="12:12" ht="13" x14ac:dyDescent="0.15">
      <c r="L985" s="70"/>
    </row>
    <row r="986" spans="12:12" ht="13" x14ac:dyDescent="0.15">
      <c r="L986" s="70"/>
    </row>
    <row r="987" spans="12:12" ht="13" x14ac:dyDescent="0.15">
      <c r="L987" s="70"/>
    </row>
    <row r="988" spans="12:12" ht="13" x14ac:dyDescent="0.15">
      <c r="L988" s="70"/>
    </row>
    <row r="989" spans="12:12" ht="13" x14ac:dyDescent="0.15">
      <c r="L989" s="70"/>
    </row>
    <row r="990" spans="12:12" ht="13" x14ac:dyDescent="0.15">
      <c r="L990" s="70"/>
    </row>
    <row r="991" spans="12:12" ht="13" x14ac:dyDescent="0.15">
      <c r="L991" s="70"/>
    </row>
    <row r="992" spans="12:12" ht="13" x14ac:dyDescent="0.15">
      <c r="L992" s="70"/>
    </row>
    <row r="993" spans="12:12" ht="13" x14ac:dyDescent="0.15">
      <c r="L993" s="70"/>
    </row>
    <row r="994" spans="12:12" ht="13" x14ac:dyDescent="0.15">
      <c r="L994" s="70"/>
    </row>
    <row r="995" spans="12:12" ht="13" x14ac:dyDescent="0.15">
      <c r="L995" s="70"/>
    </row>
    <row r="996" spans="12:12" ht="13" x14ac:dyDescent="0.15">
      <c r="L996" s="70"/>
    </row>
    <row r="997" spans="12:12" ht="13" x14ac:dyDescent="0.15">
      <c r="L997" s="70"/>
    </row>
    <row r="998" spans="12:12" ht="13" x14ac:dyDescent="0.15">
      <c r="L998" s="70"/>
    </row>
    <row r="999" spans="12:12" ht="13" x14ac:dyDescent="0.15">
      <c r="L999" s="70"/>
    </row>
    <row r="1000" spans="12:12" ht="13" x14ac:dyDescent="0.15">
      <c r="L1000" s="70"/>
    </row>
    <row r="1001" spans="12:12" ht="13" x14ac:dyDescent="0.15">
      <c r="L1001" s="70"/>
    </row>
    <row r="1002" spans="12:12" ht="13" x14ac:dyDescent="0.15">
      <c r="L1002" s="70"/>
    </row>
    <row r="1003" spans="12:12" ht="13" x14ac:dyDescent="0.15">
      <c r="L1003" s="70"/>
    </row>
    <row r="1004" spans="12:12" ht="13" x14ac:dyDescent="0.15">
      <c r="L1004" s="70"/>
    </row>
    <row r="1005" spans="12:12" ht="13" x14ac:dyDescent="0.15">
      <c r="L1005" s="70"/>
    </row>
    <row r="1006" spans="12:12" ht="13" x14ac:dyDescent="0.15">
      <c r="L1006" s="70"/>
    </row>
    <row r="1007" spans="12:12" ht="13" x14ac:dyDescent="0.15">
      <c r="L1007" s="70"/>
    </row>
    <row r="1008" spans="12:12" ht="13" x14ac:dyDescent="0.15">
      <c r="L1008" s="70"/>
    </row>
  </sheetData>
  <hyperlinks>
    <hyperlink ref="A12" r:id="rId1" display="https://docs.google.com/document/d/1jWqy53OTa6dcaS9kr9I2HRJaSnRQzK43FrvYj_i3XdE/edit?usp=sharing" xr:uid="{FAE48843-6E44-4646-9C7A-D0193D8B697E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6A44C-7F55-0E43-8B1E-723A0C1DF438}">
  <sheetPr>
    <outlinePr summaryBelow="0" summaryRight="0"/>
  </sheetPr>
  <dimension ref="A1:Z19"/>
  <sheetViews>
    <sheetView workbookViewId="0">
      <selection activeCell="B3" sqref="B3"/>
    </sheetView>
  </sheetViews>
  <sheetFormatPr baseColWidth="10" defaultColWidth="12.6640625" defaultRowHeight="15.75" customHeight="1" x14ac:dyDescent="0.15"/>
  <cols>
    <col min="1" max="16384" width="12.6640625" style="32"/>
  </cols>
  <sheetData>
    <row r="1" spans="1:26" ht="15" x14ac:dyDescent="0.2">
      <c r="A1" s="34" t="s">
        <v>0</v>
      </c>
      <c r="B1" s="35" t="s">
        <v>1</v>
      </c>
      <c r="C1" s="35" t="s">
        <v>2</v>
      </c>
      <c r="D1" s="35" t="s">
        <v>3</v>
      </c>
      <c r="E1" s="34" t="s">
        <v>4</v>
      </c>
      <c r="F1" s="34" t="s">
        <v>5</v>
      </c>
      <c r="G1" s="34" t="s">
        <v>14</v>
      </c>
      <c r="H1" s="34" t="s">
        <v>7</v>
      </c>
      <c r="I1" s="34" t="s">
        <v>8</v>
      </c>
      <c r="J1" s="34" t="s">
        <v>9</v>
      </c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spans="1:26" ht="15.75" customHeight="1" x14ac:dyDescent="0.15">
      <c r="A2" s="33">
        <v>44479</v>
      </c>
      <c r="B2" s="40"/>
      <c r="C2" s="40" t="s">
        <v>11</v>
      </c>
      <c r="D2" s="40"/>
      <c r="E2" s="40">
        <v>19.097000000000001</v>
      </c>
      <c r="F2" s="40">
        <v>99</v>
      </c>
      <c r="G2" s="40">
        <v>314.39999999999998</v>
      </c>
      <c r="H2" s="40">
        <v>295.303</v>
      </c>
      <c r="I2" s="40">
        <v>0.61733000000000005</v>
      </c>
      <c r="J2" s="40" t="s">
        <v>371</v>
      </c>
    </row>
    <row r="3" spans="1:26" ht="15.75" customHeight="1" x14ac:dyDescent="0.15">
      <c r="A3" s="33">
        <v>44264</v>
      </c>
      <c r="B3" s="40"/>
      <c r="C3" s="40" t="s">
        <v>11</v>
      </c>
      <c r="D3" s="40"/>
      <c r="E3" s="40">
        <v>22.16</v>
      </c>
      <c r="F3" s="40">
        <v>20</v>
      </c>
      <c r="G3" s="40">
        <v>317.2</v>
      </c>
      <c r="H3" s="40">
        <v>295.04000000000002</v>
      </c>
      <c r="I3" s="40">
        <v>0.99338000000000004</v>
      </c>
      <c r="J3" s="40" t="s">
        <v>370</v>
      </c>
    </row>
    <row r="4" spans="1:26" ht="15.75" customHeight="1" x14ac:dyDescent="0.15">
      <c r="A4" s="33">
        <v>44223</v>
      </c>
      <c r="B4" s="40"/>
      <c r="C4" s="40" t="s">
        <v>11</v>
      </c>
      <c r="D4" s="40"/>
      <c r="E4" s="40">
        <v>57.890000899999997</v>
      </c>
      <c r="F4" s="40">
        <v>33</v>
      </c>
      <c r="G4" s="40">
        <v>344.7</v>
      </c>
      <c r="H4" s="40">
        <v>286.80999910000003</v>
      </c>
      <c r="I4" s="40">
        <v>0.89302800000000004</v>
      </c>
      <c r="J4" s="40" t="s">
        <v>369</v>
      </c>
    </row>
    <row r="5" spans="1:26" ht="15.75" customHeight="1" x14ac:dyDescent="0.15">
      <c r="A5" s="33">
        <v>44216</v>
      </c>
      <c r="B5" s="40"/>
      <c r="C5" s="40" t="s">
        <v>11</v>
      </c>
      <c r="D5" s="40"/>
      <c r="E5" s="40">
        <v>38.451999999999998</v>
      </c>
      <c r="F5" s="40">
        <v>19</v>
      </c>
      <c r="G5" s="40">
        <v>327.39999999999998</v>
      </c>
      <c r="H5" s="40">
        <v>288.94799999999998</v>
      </c>
      <c r="I5" s="40">
        <v>1.20644</v>
      </c>
      <c r="J5" s="40" t="s">
        <v>368</v>
      </c>
    </row>
    <row r="6" spans="1:26" ht="15.75" customHeight="1" x14ac:dyDescent="0.15">
      <c r="A6" s="33">
        <v>44175</v>
      </c>
      <c r="B6" s="40"/>
      <c r="C6" s="40" t="s">
        <v>11</v>
      </c>
      <c r="D6" s="40"/>
      <c r="E6" s="40">
        <v>5.5990000000000002</v>
      </c>
      <c r="F6" s="40">
        <v>3</v>
      </c>
      <c r="G6" s="40">
        <v>298.10000000000002</v>
      </c>
      <c r="H6" s="40">
        <v>292.50099999999998</v>
      </c>
      <c r="I6" s="40">
        <v>0.86655000000000004</v>
      </c>
    </row>
    <row r="7" spans="1:26" ht="15.75" customHeight="1" x14ac:dyDescent="0.15">
      <c r="A7" s="33">
        <v>43992</v>
      </c>
      <c r="B7" s="40"/>
      <c r="C7" s="40" t="s">
        <v>37</v>
      </c>
      <c r="D7" s="40"/>
      <c r="E7" s="40">
        <v>0</v>
      </c>
      <c r="F7" s="40">
        <v>0</v>
      </c>
      <c r="J7" s="40" t="s">
        <v>367</v>
      </c>
    </row>
    <row r="8" spans="1:26" ht="15.75" customHeight="1" x14ac:dyDescent="0.15">
      <c r="A8" s="33">
        <v>43896</v>
      </c>
      <c r="B8" s="40"/>
      <c r="C8" s="40" t="s">
        <v>37</v>
      </c>
      <c r="D8" s="40"/>
      <c r="E8" s="40">
        <v>0</v>
      </c>
      <c r="F8" s="40">
        <v>0</v>
      </c>
    </row>
    <row r="9" spans="1:26" ht="15.75" customHeight="1" x14ac:dyDescent="0.15">
      <c r="A9" s="33">
        <v>43528</v>
      </c>
      <c r="B9" s="40"/>
      <c r="C9" s="40" t="s">
        <v>37</v>
      </c>
      <c r="D9" s="40"/>
      <c r="E9" s="40">
        <v>0</v>
      </c>
      <c r="F9" s="40">
        <v>0</v>
      </c>
    </row>
    <row r="10" spans="1:26" ht="15.75" customHeight="1" x14ac:dyDescent="0.15">
      <c r="A10" s="33">
        <v>43071</v>
      </c>
      <c r="B10" s="40"/>
      <c r="C10" s="40" t="s">
        <v>37</v>
      </c>
      <c r="D10" s="40"/>
      <c r="E10" s="40">
        <v>0</v>
      </c>
      <c r="F10" s="40">
        <v>0</v>
      </c>
    </row>
    <row r="11" spans="1:26" ht="15.75" customHeight="1" x14ac:dyDescent="0.15">
      <c r="A11" s="33">
        <v>42808</v>
      </c>
      <c r="B11" s="40"/>
      <c r="C11" s="40" t="s">
        <v>37</v>
      </c>
      <c r="D11" s="40"/>
      <c r="E11" s="40">
        <v>0</v>
      </c>
      <c r="F11" s="40">
        <v>0</v>
      </c>
      <c r="J11" s="40" t="s">
        <v>366</v>
      </c>
    </row>
    <row r="12" spans="1:26" ht="15.75" customHeight="1" x14ac:dyDescent="0.15">
      <c r="A12" s="33">
        <v>42639</v>
      </c>
      <c r="B12" s="40" t="s">
        <v>365</v>
      </c>
      <c r="C12" s="40" t="s">
        <v>11</v>
      </c>
      <c r="D12" s="40" t="s">
        <v>37</v>
      </c>
      <c r="E12" s="40">
        <v>6.68</v>
      </c>
      <c r="F12" s="40">
        <v>6</v>
      </c>
      <c r="G12" s="40">
        <v>301</v>
      </c>
      <c r="H12" s="40">
        <v>295.12599999999998</v>
      </c>
      <c r="I12" s="40">
        <v>0.95630999999999999</v>
      </c>
      <c r="J12" s="40" t="s">
        <v>364</v>
      </c>
    </row>
    <row r="13" spans="1:26" ht="15.75" customHeight="1" x14ac:dyDescent="0.15">
      <c r="A13" s="33">
        <v>41247</v>
      </c>
      <c r="B13" s="40" t="s">
        <v>363</v>
      </c>
      <c r="C13" s="40" t="s">
        <v>11</v>
      </c>
      <c r="D13" s="40" t="s">
        <v>37</v>
      </c>
      <c r="E13" s="40">
        <v>5.56</v>
      </c>
      <c r="F13" s="40">
        <v>13</v>
      </c>
    </row>
    <row r="14" spans="1:26" ht="15.75" customHeight="1" x14ac:dyDescent="0.15">
      <c r="A14" s="33">
        <v>41167</v>
      </c>
      <c r="B14" s="40" t="s">
        <v>362</v>
      </c>
      <c r="C14" s="40" t="s">
        <v>11</v>
      </c>
      <c r="D14" s="40" t="s">
        <v>37</v>
      </c>
      <c r="E14" s="40">
        <v>3.3</v>
      </c>
      <c r="F14" s="40">
        <v>2</v>
      </c>
      <c r="G14" s="40">
        <v>299.39999999999998</v>
      </c>
      <c r="H14" s="40">
        <v>294.56</v>
      </c>
      <c r="I14" s="40">
        <v>0.77678800000000003</v>
      </c>
      <c r="J14" s="40" t="s">
        <v>361</v>
      </c>
    </row>
    <row r="15" spans="1:26" ht="15.75" customHeight="1" x14ac:dyDescent="0.15">
      <c r="A15" s="33">
        <v>40783</v>
      </c>
      <c r="B15" s="40" t="s">
        <v>360</v>
      </c>
      <c r="C15" s="40" t="s">
        <v>11</v>
      </c>
      <c r="D15" s="40" t="s">
        <v>37</v>
      </c>
      <c r="E15" s="40">
        <v>4.49</v>
      </c>
      <c r="F15" s="40">
        <v>4</v>
      </c>
      <c r="G15" s="40">
        <v>299.5</v>
      </c>
      <c r="H15" s="40">
        <v>294.74799999999999</v>
      </c>
      <c r="I15" s="40">
        <v>0.77025999999999994</v>
      </c>
      <c r="J15" s="40" t="s">
        <v>359</v>
      </c>
    </row>
    <row r="16" spans="1:26" ht="15.75" customHeight="1" x14ac:dyDescent="0.15">
      <c r="A16" s="33">
        <v>40568</v>
      </c>
      <c r="B16" s="40" t="s">
        <v>358</v>
      </c>
      <c r="C16" s="40" t="s">
        <v>11</v>
      </c>
      <c r="D16" s="40" t="s">
        <v>37</v>
      </c>
      <c r="E16" s="40">
        <v>2.72</v>
      </c>
      <c r="F16" s="40">
        <v>5</v>
      </c>
      <c r="G16" s="40" t="s">
        <v>357</v>
      </c>
    </row>
    <row r="17" spans="1:6" ht="15.75" customHeight="1" x14ac:dyDescent="0.15">
      <c r="A17" s="33">
        <v>40216</v>
      </c>
      <c r="B17" s="40" t="s">
        <v>356</v>
      </c>
      <c r="C17" s="40" t="s">
        <v>11</v>
      </c>
      <c r="D17" s="40" t="s">
        <v>37</v>
      </c>
      <c r="E17" s="40">
        <v>6.8</v>
      </c>
      <c r="F17" s="40">
        <v>7</v>
      </c>
    </row>
    <row r="18" spans="1:6" ht="15.75" customHeight="1" x14ac:dyDescent="0.15">
      <c r="A18" s="33">
        <v>40168</v>
      </c>
      <c r="B18" s="40" t="s">
        <v>355</v>
      </c>
      <c r="C18" s="40" t="s">
        <v>11</v>
      </c>
      <c r="D18" s="40" t="s">
        <v>37</v>
      </c>
      <c r="E18" s="40">
        <v>6.31</v>
      </c>
      <c r="F18" s="40">
        <v>72</v>
      </c>
    </row>
    <row r="19" spans="1:6" ht="15.75" customHeight="1" x14ac:dyDescent="0.15">
      <c r="A19" s="33">
        <v>39391</v>
      </c>
      <c r="B19" s="40" t="s">
        <v>354</v>
      </c>
      <c r="C19" s="40" t="s">
        <v>11</v>
      </c>
      <c r="D19" s="40" t="s">
        <v>37</v>
      </c>
      <c r="E19" s="40">
        <v>3.29</v>
      </c>
      <c r="F19" s="40">
        <v>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9DFF3-60E7-544B-AC4D-6FCE04107DE6}">
  <sheetPr>
    <outlinePr summaryBelow="0" summaryRight="0"/>
  </sheetPr>
  <dimension ref="A1:Z10"/>
  <sheetViews>
    <sheetView workbookViewId="0">
      <pane ySplit="1" topLeftCell="A2" activePane="bottomLeft" state="frozen"/>
      <selection activeCell="B3" sqref="B3"/>
      <selection pane="bottomLeft" activeCell="B3" sqref="B3"/>
    </sheetView>
  </sheetViews>
  <sheetFormatPr baseColWidth="10" defaultColWidth="12.6640625" defaultRowHeight="15.75" customHeight="1" x14ac:dyDescent="0.15"/>
  <cols>
    <col min="1" max="16384" width="12.6640625" style="32"/>
  </cols>
  <sheetData>
    <row r="1" spans="1:26" ht="15" x14ac:dyDescent="0.2">
      <c r="A1" s="34" t="s">
        <v>0</v>
      </c>
      <c r="B1" s="35" t="s">
        <v>1</v>
      </c>
      <c r="C1" s="35" t="s">
        <v>2</v>
      </c>
      <c r="D1" s="35" t="s">
        <v>3</v>
      </c>
      <c r="E1" s="34" t="s">
        <v>4</v>
      </c>
      <c r="F1" s="34" t="s">
        <v>5</v>
      </c>
      <c r="G1" s="34" t="s">
        <v>14</v>
      </c>
      <c r="H1" s="34" t="s">
        <v>7</v>
      </c>
      <c r="I1" s="34" t="s">
        <v>8</v>
      </c>
      <c r="J1" s="34" t="s">
        <v>9</v>
      </c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spans="1:26" ht="15.75" customHeight="1" x14ac:dyDescent="0.15">
      <c r="A2" s="33">
        <v>44591</v>
      </c>
      <c r="C2" s="40" t="s">
        <v>37</v>
      </c>
      <c r="E2" s="40">
        <v>0</v>
      </c>
      <c r="F2" s="40">
        <v>0</v>
      </c>
      <c r="J2" s="40" t="s">
        <v>372</v>
      </c>
    </row>
    <row r="3" spans="1:26" ht="15.75" customHeight="1" x14ac:dyDescent="0.15">
      <c r="A3" s="116">
        <v>42831</v>
      </c>
      <c r="C3" s="40" t="s">
        <v>37</v>
      </c>
      <c r="E3" s="40">
        <v>0</v>
      </c>
      <c r="F3" s="40">
        <v>0</v>
      </c>
    </row>
    <row r="4" spans="1:26" ht="15.75" customHeight="1" x14ac:dyDescent="0.15">
      <c r="A4" s="33">
        <v>42399</v>
      </c>
      <c r="C4" s="40" t="s">
        <v>37</v>
      </c>
      <c r="E4" s="40">
        <v>0</v>
      </c>
      <c r="F4" s="40">
        <v>0</v>
      </c>
    </row>
    <row r="5" spans="1:26" ht="15.75" customHeight="1" x14ac:dyDescent="0.15">
      <c r="A5" s="116">
        <v>42127</v>
      </c>
      <c r="C5" s="40" t="s">
        <v>37</v>
      </c>
      <c r="E5" s="40">
        <v>0</v>
      </c>
      <c r="F5" s="40">
        <v>0</v>
      </c>
    </row>
    <row r="6" spans="1:26" ht="15.75" customHeight="1" x14ac:dyDescent="0.15">
      <c r="A6" s="33">
        <v>42047</v>
      </c>
      <c r="C6" s="40" t="s">
        <v>37</v>
      </c>
      <c r="E6" s="40">
        <v>0</v>
      </c>
      <c r="F6" s="40">
        <v>0</v>
      </c>
    </row>
    <row r="7" spans="1:26" ht="15.75" customHeight="1" x14ac:dyDescent="0.15">
      <c r="A7" s="116">
        <v>40943</v>
      </c>
      <c r="C7" s="40" t="s">
        <v>37</v>
      </c>
      <c r="E7" s="40">
        <v>0</v>
      </c>
      <c r="F7" s="40">
        <v>0</v>
      </c>
    </row>
    <row r="8" spans="1:26" ht="15.75" customHeight="1" x14ac:dyDescent="0.15">
      <c r="A8" s="116">
        <v>40239</v>
      </c>
      <c r="C8" s="40" t="s">
        <v>37</v>
      </c>
      <c r="E8" s="40">
        <v>0</v>
      </c>
      <c r="F8" s="40">
        <v>0</v>
      </c>
    </row>
    <row r="9" spans="1:26" ht="15.75" customHeight="1" x14ac:dyDescent="0.15">
      <c r="A9" s="119">
        <v>38383</v>
      </c>
      <c r="C9" s="40" t="s">
        <v>37</v>
      </c>
      <c r="E9" s="40">
        <v>0</v>
      </c>
      <c r="F9" s="40">
        <v>0</v>
      </c>
    </row>
    <row r="10" spans="1:26" ht="15.75" customHeight="1" x14ac:dyDescent="0.15">
      <c r="A10" s="33">
        <v>38031</v>
      </c>
      <c r="C10" s="40" t="s">
        <v>37</v>
      </c>
      <c r="E10" s="40">
        <v>0</v>
      </c>
      <c r="F10" s="40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2F495-8772-C14F-9D1B-15415E27FD37}">
  <sheetPr>
    <outlinePr summaryBelow="0" summaryRight="0"/>
  </sheetPr>
  <dimension ref="A1:Z9"/>
  <sheetViews>
    <sheetView workbookViewId="0"/>
  </sheetViews>
  <sheetFormatPr baseColWidth="10" defaultColWidth="12.6640625" defaultRowHeight="15.75" customHeight="1" x14ac:dyDescent="0.15"/>
  <cols>
    <col min="1" max="16384" width="12.6640625" style="32"/>
  </cols>
  <sheetData>
    <row r="1" spans="1:26" ht="15" x14ac:dyDescent="0.2">
      <c r="A1" s="34" t="s">
        <v>0</v>
      </c>
      <c r="B1" s="35" t="s">
        <v>1</v>
      </c>
      <c r="C1" s="35" t="s">
        <v>2</v>
      </c>
      <c r="D1" s="35" t="s">
        <v>3</v>
      </c>
      <c r="E1" s="34" t="s">
        <v>4</v>
      </c>
      <c r="F1" s="34" t="s">
        <v>5</v>
      </c>
      <c r="G1" s="34" t="s">
        <v>14</v>
      </c>
      <c r="H1" s="34" t="s">
        <v>7</v>
      </c>
      <c r="I1" s="34" t="s">
        <v>8</v>
      </c>
      <c r="J1" s="34" t="s">
        <v>9</v>
      </c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spans="1:26" ht="15.75" customHeight="1" x14ac:dyDescent="0.15">
      <c r="A2" s="33">
        <v>39117</v>
      </c>
      <c r="C2" s="40" t="s">
        <v>37</v>
      </c>
      <c r="D2" s="40" t="s">
        <v>11</v>
      </c>
    </row>
    <row r="3" spans="1:26" ht="15.75" customHeight="1" x14ac:dyDescent="0.15">
      <c r="A3" s="33">
        <v>38305</v>
      </c>
      <c r="C3" s="40" t="s">
        <v>37</v>
      </c>
      <c r="D3" s="40" t="s">
        <v>11</v>
      </c>
    </row>
    <row r="4" spans="1:26" ht="15.75" customHeight="1" x14ac:dyDescent="0.15">
      <c r="A4" s="33">
        <v>37949</v>
      </c>
      <c r="C4" s="40" t="s">
        <v>37</v>
      </c>
      <c r="D4" s="40" t="s">
        <v>11</v>
      </c>
    </row>
    <row r="5" spans="1:26" ht="15.75" customHeight="1" x14ac:dyDescent="0.15">
      <c r="A5" s="33">
        <v>37652</v>
      </c>
      <c r="C5" s="40" t="s">
        <v>37</v>
      </c>
      <c r="D5" s="40" t="s">
        <v>11</v>
      </c>
    </row>
    <row r="6" spans="1:26" ht="15.75" customHeight="1" x14ac:dyDescent="0.15">
      <c r="A6" s="33">
        <v>37284</v>
      </c>
      <c r="C6" s="40" t="s">
        <v>37</v>
      </c>
      <c r="D6" s="40" t="s">
        <v>373</v>
      </c>
    </row>
    <row r="7" spans="1:26" ht="15.75" customHeight="1" x14ac:dyDescent="0.15">
      <c r="A7" s="33">
        <v>37277</v>
      </c>
      <c r="C7" s="40" t="s">
        <v>37</v>
      </c>
      <c r="D7" s="40" t="s">
        <v>11</v>
      </c>
    </row>
    <row r="8" spans="1:26" ht="15.75" customHeight="1" x14ac:dyDescent="0.15">
      <c r="A8" s="33">
        <v>36916</v>
      </c>
      <c r="C8" s="40" t="s">
        <v>37</v>
      </c>
      <c r="D8" s="40" t="s">
        <v>373</v>
      </c>
    </row>
    <row r="9" spans="1:26" ht="15.75" customHeight="1" x14ac:dyDescent="0.15">
      <c r="A9" s="33">
        <v>36845</v>
      </c>
      <c r="C9" s="40" t="s">
        <v>37</v>
      </c>
      <c r="D9" s="40" t="s">
        <v>11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05E03-52BB-4843-99D2-F164682AAB41}">
  <dimension ref="A1:T92"/>
  <sheetViews>
    <sheetView topLeftCell="A20" zoomScaleNormal="100" workbookViewId="0">
      <selection activeCell="C48" sqref="C48"/>
    </sheetView>
  </sheetViews>
  <sheetFormatPr baseColWidth="10" defaultColWidth="12.6640625" defaultRowHeight="13" x14ac:dyDescent="0.15"/>
  <cols>
    <col min="1" max="16384" width="12.6640625" style="149"/>
  </cols>
  <sheetData>
    <row r="1" spans="1:10" ht="15" x14ac:dyDescent="0.2">
      <c r="A1" s="242" t="s">
        <v>0</v>
      </c>
      <c r="B1" s="157" t="s">
        <v>1</v>
      </c>
      <c r="C1" s="157" t="s">
        <v>2</v>
      </c>
      <c r="D1" s="157" t="s">
        <v>3</v>
      </c>
      <c r="E1" s="242" t="s">
        <v>4</v>
      </c>
      <c r="F1" s="242" t="s">
        <v>5</v>
      </c>
      <c r="G1" s="242" t="s">
        <v>14</v>
      </c>
      <c r="H1" s="242" t="s">
        <v>7</v>
      </c>
      <c r="I1" s="242" t="s">
        <v>8</v>
      </c>
      <c r="J1" s="242" t="s">
        <v>9</v>
      </c>
    </row>
    <row r="2" spans="1:10" ht="14" x14ac:dyDescent="0.15">
      <c r="A2" s="212">
        <v>44748</v>
      </c>
      <c r="C2" s="154" t="s">
        <v>37</v>
      </c>
      <c r="D2" s="154" t="s">
        <v>37</v>
      </c>
    </row>
    <row r="3" spans="1:10" ht="14" x14ac:dyDescent="0.15">
      <c r="A3" s="212">
        <v>44693</v>
      </c>
      <c r="C3" s="154" t="s">
        <v>37</v>
      </c>
      <c r="D3" s="154" t="s">
        <v>37</v>
      </c>
    </row>
    <row r="4" spans="1:10" ht="14" x14ac:dyDescent="0.15">
      <c r="A4" s="233">
        <v>44613</v>
      </c>
      <c r="B4" s="154"/>
      <c r="C4" s="154" t="s">
        <v>37</v>
      </c>
      <c r="D4" s="154" t="s">
        <v>37</v>
      </c>
    </row>
    <row r="5" spans="1:10" ht="15" thickBot="1" x14ac:dyDescent="0.2">
      <c r="A5" s="211">
        <v>44556</v>
      </c>
      <c r="C5" s="154" t="s">
        <v>37</v>
      </c>
      <c r="D5" s="154" t="s">
        <v>37</v>
      </c>
    </row>
    <row r="6" spans="1:10" ht="15" thickTop="1" x14ac:dyDescent="0.15">
      <c r="A6" s="241">
        <v>44529</v>
      </c>
      <c r="B6" s="240"/>
      <c r="C6" s="240" t="s">
        <v>37</v>
      </c>
      <c r="D6" s="240" t="s">
        <v>11</v>
      </c>
    </row>
    <row r="7" spans="1:10" ht="14" x14ac:dyDescent="0.15">
      <c r="A7" s="212">
        <v>44501</v>
      </c>
      <c r="C7" s="154" t="s">
        <v>37</v>
      </c>
      <c r="D7" s="154" t="s">
        <v>37</v>
      </c>
    </row>
    <row r="8" spans="1:10" ht="14" x14ac:dyDescent="0.15">
      <c r="A8" s="212">
        <v>44485</v>
      </c>
      <c r="C8" s="154" t="s">
        <v>37</v>
      </c>
      <c r="D8" s="154" t="s">
        <v>37</v>
      </c>
    </row>
    <row r="9" spans="1:10" ht="14" x14ac:dyDescent="0.15">
      <c r="A9" s="212">
        <v>44469</v>
      </c>
      <c r="C9" s="154" t="s">
        <v>37</v>
      </c>
      <c r="D9" s="154" t="s">
        <v>37</v>
      </c>
    </row>
    <row r="10" spans="1:10" ht="14" x14ac:dyDescent="0.15">
      <c r="A10" s="212">
        <v>44396</v>
      </c>
      <c r="C10" s="154" t="s">
        <v>37</v>
      </c>
      <c r="D10" s="154" t="s">
        <v>37</v>
      </c>
    </row>
    <row r="11" spans="1:10" ht="14" x14ac:dyDescent="0.15">
      <c r="A11" s="233">
        <v>44309</v>
      </c>
      <c r="B11" s="154"/>
      <c r="C11" s="154" t="s">
        <v>37</v>
      </c>
      <c r="D11" s="154" t="s">
        <v>37</v>
      </c>
    </row>
    <row r="12" spans="1:10" ht="14" x14ac:dyDescent="0.15">
      <c r="A12" s="233">
        <v>44284</v>
      </c>
      <c r="B12" s="154"/>
      <c r="C12" s="154" t="s">
        <v>37</v>
      </c>
      <c r="D12" s="154" t="s">
        <v>373</v>
      </c>
    </row>
    <row r="13" spans="1:10" ht="14" x14ac:dyDescent="0.15">
      <c r="A13" s="233">
        <v>44236</v>
      </c>
      <c r="B13" s="154"/>
      <c r="C13" s="154" t="s">
        <v>37</v>
      </c>
      <c r="D13" s="154" t="s">
        <v>37</v>
      </c>
    </row>
    <row r="14" spans="1:10" ht="14" x14ac:dyDescent="0.15">
      <c r="A14" s="233">
        <v>44181</v>
      </c>
      <c r="B14" s="154"/>
      <c r="C14" s="154" t="s">
        <v>37</v>
      </c>
      <c r="D14" s="154" t="s">
        <v>37</v>
      </c>
    </row>
    <row r="15" spans="1:10" ht="14" x14ac:dyDescent="0.15">
      <c r="A15" s="212">
        <v>44101</v>
      </c>
      <c r="C15" s="154" t="s">
        <v>37</v>
      </c>
      <c r="D15" s="154" t="s">
        <v>37</v>
      </c>
    </row>
    <row r="16" spans="1:10" ht="14" x14ac:dyDescent="0.15">
      <c r="A16" s="212">
        <v>44069</v>
      </c>
      <c r="C16" s="154" t="s">
        <v>37</v>
      </c>
      <c r="D16" s="154" t="s">
        <v>37</v>
      </c>
    </row>
    <row r="17" spans="1:4" ht="14" x14ac:dyDescent="0.15">
      <c r="A17" s="212">
        <v>43909</v>
      </c>
      <c r="C17" s="154" t="s">
        <v>37</v>
      </c>
      <c r="D17" s="154" t="s">
        <v>373</v>
      </c>
    </row>
    <row r="18" spans="1:4" ht="14" x14ac:dyDescent="0.15">
      <c r="A18" s="233">
        <v>43845</v>
      </c>
      <c r="B18" s="154"/>
      <c r="C18" s="154" t="s">
        <v>199</v>
      </c>
      <c r="D18" s="154" t="s">
        <v>37</v>
      </c>
    </row>
    <row r="19" spans="1:4" ht="14" x14ac:dyDescent="0.15">
      <c r="A19" s="212">
        <v>43733</v>
      </c>
      <c r="C19" s="154" t="s">
        <v>37</v>
      </c>
      <c r="D19" s="154" t="s">
        <v>37</v>
      </c>
    </row>
    <row r="20" spans="1:4" ht="14" x14ac:dyDescent="0.15">
      <c r="A20" s="212">
        <v>43717</v>
      </c>
      <c r="C20" s="154" t="s">
        <v>37</v>
      </c>
      <c r="D20" s="154" t="s">
        <v>37</v>
      </c>
    </row>
    <row r="21" spans="1:4" ht="14" x14ac:dyDescent="0.15">
      <c r="A21" s="212">
        <v>43653</v>
      </c>
      <c r="C21" s="154" t="s">
        <v>37</v>
      </c>
      <c r="D21" s="154" t="s">
        <v>37</v>
      </c>
    </row>
    <row r="22" spans="1:4" ht="14" x14ac:dyDescent="0.15">
      <c r="A22" s="233">
        <v>43477</v>
      </c>
      <c r="B22" s="154"/>
      <c r="C22" s="154" t="s">
        <v>37</v>
      </c>
      <c r="D22" s="154" t="s">
        <v>373</v>
      </c>
    </row>
    <row r="23" spans="1:4" ht="14" x14ac:dyDescent="0.15">
      <c r="A23" s="211">
        <v>43461</v>
      </c>
      <c r="C23" s="154" t="s">
        <v>37</v>
      </c>
      <c r="D23" s="154" t="s">
        <v>37</v>
      </c>
    </row>
    <row r="24" spans="1:4" ht="14" x14ac:dyDescent="0.15">
      <c r="A24" s="212">
        <v>43413</v>
      </c>
      <c r="C24" s="154" t="s">
        <v>37</v>
      </c>
      <c r="D24" s="154" t="s">
        <v>37</v>
      </c>
    </row>
    <row r="25" spans="1:4" ht="14" x14ac:dyDescent="0.15">
      <c r="A25" s="212">
        <v>43301</v>
      </c>
      <c r="C25" s="154" t="s">
        <v>37</v>
      </c>
      <c r="D25" s="154" t="s">
        <v>37</v>
      </c>
    </row>
    <row r="26" spans="1:4" ht="14" x14ac:dyDescent="0.15">
      <c r="A26" s="233">
        <v>43205</v>
      </c>
      <c r="B26" s="154"/>
      <c r="C26" s="154" t="s">
        <v>37</v>
      </c>
      <c r="D26" s="154" t="s">
        <v>37</v>
      </c>
    </row>
    <row r="27" spans="1:4" ht="14" x14ac:dyDescent="0.15">
      <c r="A27" s="233">
        <v>43141</v>
      </c>
      <c r="B27" s="154"/>
      <c r="C27" s="154" t="s">
        <v>37</v>
      </c>
      <c r="D27" s="154" t="s">
        <v>37</v>
      </c>
    </row>
    <row r="28" spans="1:4" ht="14" x14ac:dyDescent="0.15">
      <c r="A28" s="212">
        <v>43077</v>
      </c>
      <c r="C28" s="154" t="s">
        <v>37</v>
      </c>
      <c r="D28" s="154" t="s">
        <v>37</v>
      </c>
    </row>
    <row r="29" spans="1:4" ht="14" x14ac:dyDescent="0.15">
      <c r="A29" s="212">
        <v>43013</v>
      </c>
      <c r="C29" s="154" t="s">
        <v>37</v>
      </c>
      <c r="D29" s="154" t="s">
        <v>37</v>
      </c>
    </row>
    <row r="30" spans="1:4" ht="14" x14ac:dyDescent="0.15">
      <c r="A30" s="212">
        <v>42965</v>
      </c>
      <c r="C30" s="154" t="s">
        <v>37</v>
      </c>
      <c r="D30" s="154" t="s">
        <v>37</v>
      </c>
    </row>
    <row r="31" spans="1:4" ht="14" x14ac:dyDescent="0.15">
      <c r="A31" s="233">
        <v>42853</v>
      </c>
      <c r="B31" s="154"/>
      <c r="C31" s="154" t="s">
        <v>37</v>
      </c>
      <c r="D31" s="154" t="s">
        <v>37</v>
      </c>
    </row>
    <row r="32" spans="1:4" ht="14" x14ac:dyDescent="0.15">
      <c r="A32" s="212">
        <v>42821</v>
      </c>
      <c r="C32" s="154" t="s">
        <v>37</v>
      </c>
      <c r="D32" s="154" t="s">
        <v>373</v>
      </c>
    </row>
    <row r="33" spans="1:5" ht="14" x14ac:dyDescent="0.15">
      <c r="A33" s="234">
        <v>42757</v>
      </c>
      <c r="B33" s="154"/>
      <c r="C33" s="154" t="s">
        <v>37</v>
      </c>
      <c r="D33" s="154" t="s">
        <v>37</v>
      </c>
    </row>
    <row r="34" spans="1:5" ht="14" x14ac:dyDescent="0.15">
      <c r="A34" s="212">
        <v>42629</v>
      </c>
      <c r="C34" s="154" t="s">
        <v>37</v>
      </c>
      <c r="D34" s="154" t="s">
        <v>37</v>
      </c>
    </row>
    <row r="35" spans="1:5" ht="14" x14ac:dyDescent="0.15">
      <c r="A35" s="212">
        <v>42597</v>
      </c>
      <c r="C35" s="154" t="s">
        <v>37</v>
      </c>
      <c r="D35" s="154" t="s">
        <v>37</v>
      </c>
    </row>
    <row r="36" spans="1:5" ht="14" x14ac:dyDescent="0.15">
      <c r="A36" s="212">
        <v>42565</v>
      </c>
      <c r="C36" s="154" t="s">
        <v>37</v>
      </c>
      <c r="D36" s="154" t="s">
        <v>37</v>
      </c>
    </row>
    <row r="37" spans="1:5" ht="14" x14ac:dyDescent="0.15">
      <c r="A37" s="233">
        <v>42469</v>
      </c>
      <c r="B37" s="154"/>
      <c r="C37" s="154" t="s">
        <v>37</v>
      </c>
      <c r="D37" s="154" t="s">
        <v>37</v>
      </c>
    </row>
    <row r="38" spans="1:5" ht="14" x14ac:dyDescent="0.15">
      <c r="A38" s="234">
        <v>42389</v>
      </c>
      <c r="B38" s="154"/>
      <c r="C38" s="154" t="s">
        <v>37</v>
      </c>
      <c r="D38" s="154" t="s">
        <v>37</v>
      </c>
    </row>
    <row r="39" spans="1:5" ht="14" x14ac:dyDescent="0.15">
      <c r="A39" s="211">
        <v>42357</v>
      </c>
      <c r="C39" s="154" t="s">
        <v>37</v>
      </c>
      <c r="D39" s="154" t="s">
        <v>37</v>
      </c>
    </row>
    <row r="40" spans="1:5" ht="14" x14ac:dyDescent="0.15">
      <c r="A40" s="212">
        <v>41564</v>
      </c>
      <c r="C40" s="154" t="s">
        <v>37</v>
      </c>
      <c r="D40" s="154" t="s">
        <v>37</v>
      </c>
    </row>
    <row r="41" spans="1:5" ht="14" x14ac:dyDescent="0.15">
      <c r="A41" s="239">
        <v>41404</v>
      </c>
      <c r="C41" s="154" t="s">
        <v>37</v>
      </c>
      <c r="D41" s="154" t="s">
        <v>37</v>
      </c>
    </row>
    <row r="42" spans="1:5" ht="14" x14ac:dyDescent="0.15">
      <c r="A42" s="239">
        <v>41196</v>
      </c>
      <c r="C42" s="154" t="s">
        <v>37</v>
      </c>
      <c r="D42" s="154" t="s">
        <v>37</v>
      </c>
    </row>
    <row r="43" spans="1:5" ht="14" x14ac:dyDescent="0.15">
      <c r="A43" s="239">
        <v>41180</v>
      </c>
      <c r="D43" s="154" t="s">
        <v>11</v>
      </c>
    </row>
    <row r="44" spans="1:5" ht="14" x14ac:dyDescent="0.15">
      <c r="A44" s="238">
        <v>41148</v>
      </c>
      <c r="C44" s="154" t="s">
        <v>37</v>
      </c>
      <c r="D44" s="154" t="s">
        <v>37</v>
      </c>
    </row>
    <row r="45" spans="1:5" ht="14" x14ac:dyDescent="0.15">
      <c r="A45" s="236">
        <v>40892</v>
      </c>
      <c r="C45" s="154" t="s">
        <v>37</v>
      </c>
      <c r="D45" s="154" t="s">
        <v>37</v>
      </c>
    </row>
    <row r="46" spans="1:5" ht="14" x14ac:dyDescent="0.15">
      <c r="A46" s="236">
        <v>40876</v>
      </c>
      <c r="C46" s="154" t="s">
        <v>37</v>
      </c>
      <c r="D46" s="154" t="s">
        <v>37</v>
      </c>
    </row>
    <row r="47" spans="1:5" ht="14" x14ac:dyDescent="0.15">
      <c r="A47" s="238">
        <v>40844</v>
      </c>
      <c r="C47" s="154" t="s">
        <v>37</v>
      </c>
      <c r="D47" s="154" t="s">
        <v>37</v>
      </c>
    </row>
    <row r="48" spans="1:5" ht="14" x14ac:dyDescent="0.15">
      <c r="A48" s="238">
        <v>40828</v>
      </c>
      <c r="C48" s="154" t="s">
        <v>374</v>
      </c>
      <c r="D48" s="154" t="s">
        <v>37</v>
      </c>
      <c r="E48" s="154"/>
    </row>
    <row r="49" spans="1:20" ht="14" x14ac:dyDescent="0.15">
      <c r="A49" s="238">
        <v>40796</v>
      </c>
      <c r="C49" s="154" t="s">
        <v>374</v>
      </c>
      <c r="D49" s="154" t="s">
        <v>37</v>
      </c>
      <c r="E49" s="154"/>
    </row>
    <row r="50" spans="1:20" ht="14" x14ac:dyDescent="0.15">
      <c r="A50" s="238">
        <v>40741</v>
      </c>
      <c r="C50" s="154" t="s">
        <v>374</v>
      </c>
      <c r="D50" s="154" t="s">
        <v>37</v>
      </c>
      <c r="E50" s="154"/>
    </row>
    <row r="51" spans="1:20" ht="14" x14ac:dyDescent="0.15">
      <c r="A51" s="238">
        <v>40725</v>
      </c>
      <c r="C51" s="154" t="s">
        <v>374</v>
      </c>
      <c r="D51" s="154" t="s">
        <v>37</v>
      </c>
      <c r="E51" s="154"/>
    </row>
    <row r="52" spans="1:20" ht="14" x14ac:dyDescent="0.15">
      <c r="A52" s="237">
        <v>40556</v>
      </c>
      <c r="B52" s="154"/>
      <c r="C52" s="154" t="s">
        <v>37</v>
      </c>
      <c r="D52" s="154" t="s">
        <v>37</v>
      </c>
    </row>
    <row r="53" spans="1:20" ht="14" x14ac:dyDescent="0.15">
      <c r="A53" s="236">
        <v>40540</v>
      </c>
      <c r="C53" s="154" t="s">
        <v>37</v>
      </c>
      <c r="D53" s="154" t="s">
        <v>37</v>
      </c>
    </row>
    <row r="54" spans="1:20" ht="14" x14ac:dyDescent="0.15">
      <c r="A54" s="212">
        <v>40396</v>
      </c>
      <c r="C54" s="154" t="s">
        <v>37</v>
      </c>
      <c r="D54" s="154" t="s">
        <v>37</v>
      </c>
    </row>
    <row r="55" spans="1:20" ht="14" x14ac:dyDescent="0.15">
      <c r="A55" s="233">
        <v>40300</v>
      </c>
      <c r="B55" s="154"/>
      <c r="C55" s="154" t="s">
        <v>37</v>
      </c>
      <c r="D55" s="154" t="s">
        <v>373</v>
      </c>
    </row>
    <row r="56" spans="1:20" ht="14" x14ac:dyDescent="0.15">
      <c r="A56" s="233">
        <v>40188</v>
      </c>
      <c r="B56" s="154"/>
      <c r="C56" s="154" t="s">
        <v>37</v>
      </c>
      <c r="D56" s="154" t="s">
        <v>37</v>
      </c>
    </row>
    <row r="57" spans="1:20" ht="14" x14ac:dyDescent="0.15">
      <c r="A57" s="233">
        <v>40181</v>
      </c>
      <c r="B57" s="154"/>
      <c r="C57" s="154" t="s">
        <v>37</v>
      </c>
      <c r="D57" s="154" t="s">
        <v>37</v>
      </c>
    </row>
    <row r="58" spans="1:20" ht="14" x14ac:dyDescent="0.15">
      <c r="A58" s="212">
        <v>40092</v>
      </c>
      <c r="C58" s="154" t="s">
        <v>37</v>
      </c>
      <c r="D58" s="154" t="s">
        <v>37</v>
      </c>
    </row>
    <row r="59" spans="1:20" ht="14" x14ac:dyDescent="0.15">
      <c r="A59" s="233">
        <v>39461</v>
      </c>
      <c r="B59" s="154"/>
      <c r="C59" s="154" t="s">
        <v>37</v>
      </c>
      <c r="D59" s="154" t="s">
        <v>373</v>
      </c>
    </row>
    <row r="60" spans="1:20" ht="14" x14ac:dyDescent="0.15">
      <c r="A60" s="212">
        <v>38940</v>
      </c>
      <c r="C60" s="154" t="s">
        <v>37</v>
      </c>
      <c r="D60" s="154" t="s">
        <v>37</v>
      </c>
    </row>
    <row r="61" spans="1:20" ht="14" x14ac:dyDescent="0.15">
      <c r="A61" s="235">
        <v>38732</v>
      </c>
      <c r="B61" s="154"/>
      <c r="C61" s="154" t="s">
        <v>37</v>
      </c>
      <c r="D61" s="154" t="s">
        <v>373</v>
      </c>
    </row>
    <row r="62" spans="1:20" ht="14" x14ac:dyDescent="0.15">
      <c r="A62" s="212">
        <v>37436</v>
      </c>
      <c r="C62" s="154" t="s">
        <v>37</v>
      </c>
      <c r="D62" s="154" t="s">
        <v>37</v>
      </c>
    </row>
    <row r="63" spans="1:20" ht="14" x14ac:dyDescent="0.15">
      <c r="A63" s="233">
        <v>36908</v>
      </c>
      <c r="B63" s="154"/>
      <c r="C63" s="154" t="s">
        <v>37</v>
      </c>
      <c r="D63" s="154" t="s">
        <v>37</v>
      </c>
    </row>
    <row r="64" spans="1:20" ht="14" x14ac:dyDescent="0.15">
      <c r="E64" s="154"/>
      <c r="F64" s="154"/>
      <c r="G64" s="154"/>
      <c r="H64" s="154"/>
      <c r="I64" s="154"/>
      <c r="J64" s="154"/>
      <c r="K64" s="154"/>
      <c r="L64" s="154"/>
      <c r="M64" s="154"/>
      <c r="N64" s="154"/>
      <c r="O64" s="154"/>
      <c r="P64" s="154"/>
      <c r="Q64" s="154"/>
      <c r="R64" s="154"/>
      <c r="S64" s="154"/>
      <c r="T64" s="154"/>
    </row>
    <row r="65" spans="1:4" ht="14" x14ac:dyDescent="0.15">
      <c r="A65" s="233"/>
      <c r="B65" s="154"/>
      <c r="C65" s="154"/>
      <c r="D65" s="154"/>
    </row>
    <row r="66" spans="1:4" ht="14" x14ac:dyDescent="0.15">
      <c r="A66" s="233"/>
      <c r="B66" s="154"/>
      <c r="C66" s="154"/>
      <c r="D66" s="154"/>
    </row>
    <row r="67" spans="1:4" ht="14" x14ac:dyDescent="0.15">
      <c r="A67" s="233"/>
      <c r="B67" s="154"/>
      <c r="C67" s="154"/>
      <c r="D67" s="154"/>
    </row>
    <row r="68" spans="1:4" ht="14" x14ac:dyDescent="0.15">
      <c r="A68" s="233"/>
      <c r="B68" s="154"/>
      <c r="C68" s="154"/>
      <c r="D68" s="154"/>
    </row>
    <row r="69" spans="1:4" ht="14" x14ac:dyDescent="0.15">
      <c r="A69" s="233"/>
      <c r="B69" s="154"/>
      <c r="C69" s="154"/>
      <c r="D69" s="154"/>
    </row>
    <row r="70" spans="1:4" ht="14" x14ac:dyDescent="0.15">
      <c r="A70" s="234"/>
      <c r="B70" s="154"/>
      <c r="C70" s="154"/>
      <c r="D70" s="154"/>
    </row>
    <row r="71" spans="1:4" ht="14" x14ac:dyDescent="0.15">
      <c r="A71" s="233"/>
      <c r="B71" s="154"/>
      <c r="C71" s="154"/>
      <c r="D71" s="154"/>
    </row>
    <row r="72" spans="1:4" ht="14" x14ac:dyDescent="0.15">
      <c r="A72" s="212"/>
    </row>
    <row r="73" spans="1:4" ht="14" x14ac:dyDescent="0.15">
      <c r="A73" s="212"/>
    </row>
    <row r="74" spans="1:4" ht="14" x14ac:dyDescent="0.15">
      <c r="A74" s="212"/>
    </row>
    <row r="75" spans="1:4" ht="14" x14ac:dyDescent="0.15">
      <c r="A75" s="233"/>
      <c r="B75" s="154"/>
      <c r="C75" s="154"/>
      <c r="D75" s="154"/>
    </row>
    <row r="76" spans="1:4" ht="14" x14ac:dyDescent="0.15">
      <c r="A76" s="233"/>
      <c r="B76" s="154"/>
      <c r="C76" s="154"/>
      <c r="D76" s="154"/>
    </row>
    <row r="77" spans="1:4" ht="14" x14ac:dyDescent="0.15">
      <c r="A77" s="212"/>
    </row>
    <row r="78" spans="1:4" ht="14" x14ac:dyDescent="0.15">
      <c r="A78" s="233"/>
      <c r="B78" s="154"/>
      <c r="C78" s="154"/>
      <c r="D78" s="154"/>
    </row>
    <row r="79" spans="1:4" ht="14" x14ac:dyDescent="0.15">
      <c r="A79" s="212"/>
    </row>
    <row r="80" spans="1:4" ht="14" x14ac:dyDescent="0.15">
      <c r="A80" s="233"/>
      <c r="B80" s="154"/>
      <c r="C80" s="154"/>
      <c r="D80" s="154"/>
    </row>
    <row r="81" spans="1:4" ht="14" x14ac:dyDescent="0.15">
      <c r="A81" s="212"/>
    </row>
    <row r="82" spans="1:4" ht="14" x14ac:dyDescent="0.15">
      <c r="A82" s="233"/>
      <c r="B82" s="154"/>
      <c r="C82" s="154"/>
      <c r="D82" s="154"/>
    </row>
    <row r="83" spans="1:4" ht="14" x14ac:dyDescent="0.15">
      <c r="A83" s="212"/>
    </row>
    <row r="84" spans="1:4" ht="14" x14ac:dyDescent="0.15">
      <c r="A84" s="212"/>
    </row>
    <row r="85" spans="1:4" ht="14" x14ac:dyDescent="0.15">
      <c r="A85" s="212"/>
    </row>
    <row r="86" spans="1:4" ht="14" x14ac:dyDescent="0.15">
      <c r="A86" s="212"/>
    </row>
    <row r="87" spans="1:4" ht="14" x14ac:dyDescent="0.15">
      <c r="A87" s="212"/>
    </row>
    <row r="88" spans="1:4" ht="14" x14ac:dyDescent="0.15">
      <c r="A88" s="212"/>
    </row>
    <row r="89" spans="1:4" ht="14" x14ac:dyDescent="0.15">
      <c r="A89" s="212"/>
    </row>
    <row r="90" spans="1:4" ht="14" x14ac:dyDescent="0.15">
      <c r="A90" s="212"/>
    </row>
    <row r="91" spans="1:4" ht="14" x14ac:dyDescent="0.15">
      <c r="A91" s="212"/>
    </row>
    <row r="92" spans="1:4" ht="14" x14ac:dyDescent="0.15">
      <c r="A92" s="212"/>
    </row>
  </sheetData>
  <pageMargins left="0.74791666666666701" right="0.74791666666666701" top="0.98402777777777795" bottom="0.98402777777777795" header="0.511811023622047" footer="0.511811023622047"/>
  <pageSetup orientation="portrait" horizontalDpi="300" verticalDpi="30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EAA41-4972-984D-95C1-C03FE5F397DC}">
  <sheetPr>
    <outlinePr summaryBelow="0" summaryRight="0"/>
  </sheetPr>
  <dimension ref="A1:AK1003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baseColWidth="10" defaultColWidth="12.6640625" defaultRowHeight="15.75" customHeight="1" x14ac:dyDescent="0.15"/>
  <cols>
    <col min="1" max="18" width="12.6640625" style="32"/>
    <col min="19" max="19" width="22.1640625" style="32" customWidth="1"/>
    <col min="20" max="16384" width="12.6640625" style="32"/>
  </cols>
  <sheetData>
    <row r="1" spans="1:37" ht="16" x14ac:dyDescent="0.2">
      <c r="A1" s="34" t="s">
        <v>0</v>
      </c>
      <c r="B1" s="35" t="s">
        <v>1</v>
      </c>
      <c r="C1" s="35" t="s">
        <v>2</v>
      </c>
      <c r="D1" s="35" t="s">
        <v>3</v>
      </c>
      <c r="E1" s="34" t="s">
        <v>4</v>
      </c>
      <c r="F1" s="34" t="s">
        <v>5</v>
      </c>
      <c r="G1" s="34" t="s">
        <v>14</v>
      </c>
      <c r="H1" s="34" t="s">
        <v>15</v>
      </c>
      <c r="I1" s="34" t="s">
        <v>16</v>
      </c>
      <c r="J1" s="34" t="s">
        <v>17</v>
      </c>
      <c r="K1" s="34" t="s">
        <v>117</v>
      </c>
      <c r="L1" s="34" t="s">
        <v>116</v>
      </c>
      <c r="M1" s="34" t="s">
        <v>305</v>
      </c>
      <c r="N1" s="34" t="s">
        <v>304</v>
      </c>
      <c r="O1" s="34" t="s">
        <v>375</v>
      </c>
      <c r="P1" s="34" t="s">
        <v>376</v>
      </c>
      <c r="Q1" s="34" t="s">
        <v>7</v>
      </c>
      <c r="R1" s="34" t="s">
        <v>8</v>
      </c>
      <c r="S1" s="243" t="s">
        <v>9</v>
      </c>
      <c r="T1" s="244" t="s">
        <v>18</v>
      </c>
      <c r="U1" s="34" t="s">
        <v>352</v>
      </c>
      <c r="V1" s="244" t="s">
        <v>20</v>
      </c>
      <c r="W1" s="34" t="s">
        <v>377</v>
      </c>
      <c r="X1" s="244" t="s">
        <v>118</v>
      </c>
      <c r="Y1" s="34" t="s">
        <v>378</v>
      </c>
      <c r="Z1" s="34" t="s">
        <v>379</v>
      </c>
      <c r="AA1" s="34" t="s">
        <v>380</v>
      </c>
      <c r="AB1" s="34" t="s">
        <v>381</v>
      </c>
      <c r="AC1" s="113" t="s">
        <v>25</v>
      </c>
      <c r="AD1" s="41" t="s">
        <v>26</v>
      </c>
      <c r="AE1" s="113" t="s">
        <v>27</v>
      </c>
      <c r="AF1" s="113" t="s">
        <v>248</v>
      </c>
      <c r="AG1" s="41" t="s">
        <v>247</v>
      </c>
      <c r="AH1" s="113" t="s">
        <v>307</v>
      </c>
      <c r="AI1" s="113" t="s">
        <v>306</v>
      </c>
      <c r="AJ1" s="41" t="s">
        <v>382</v>
      </c>
      <c r="AK1" s="113" t="s">
        <v>383</v>
      </c>
    </row>
    <row r="2" spans="1:37" ht="14" x14ac:dyDescent="0.15">
      <c r="A2" s="116">
        <v>44501</v>
      </c>
      <c r="C2" s="40" t="s">
        <v>11</v>
      </c>
      <c r="E2" s="40">
        <v>20.301012</v>
      </c>
      <c r="F2" s="40">
        <f t="shared" ref="F2:F11" si="0">SUM(T2:AB2)</f>
        <v>78</v>
      </c>
      <c r="G2" s="40">
        <v>312.7</v>
      </c>
      <c r="H2" s="40">
        <v>312.7</v>
      </c>
      <c r="I2" s="40">
        <v>296.3</v>
      </c>
      <c r="J2" s="40">
        <v>295.3</v>
      </c>
      <c r="K2" s="40">
        <v>296.3</v>
      </c>
      <c r="L2" s="40">
        <v>295.5</v>
      </c>
      <c r="M2" s="40">
        <v>297.2</v>
      </c>
      <c r="N2" s="40">
        <v>295.89999999999998</v>
      </c>
      <c r="O2" s="40">
        <v>296.60000000000002</v>
      </c>
      <c r="P2" s="40">
        <v>0</v>
      </c>
      <c r="Q2" s="40">
        <v>292.39900019999999</v>
      </c>
      <c r="R2" s="40">
        <v>0.71196740000000003</v>
      </c>
      <c r="S2" s="245"/>
      <c r="T2" s="40">
        <v>38</v>
      </c>
      <c r="U2" s="40">
        <v>8</v>
      </c>
      <c r="V2" s="40">
        <v>3</v>
      </c>
      <c r="W2" s="40">
        <v>9</v>
      </c>
      <c r="X2" s="40">
        <v>2</v>
      </c>
      <c r="Y2" s="40">
        <v>9</v>
      </c>
      <c r="Z2" s="40">
        <v>4</v>
      </c>
      <c r="AA2" s="40">
        <v>5</v>
      </c>
      <c r="AB2" s="40">
        <v>0</v>
      </c>
      <c r="AC2" s="40">
        <f t="shared" ref="AC2:AC11" si="1">H2-Q2</f>
        <v>20.3009998</v>
      </c>
      <c r="AD2" s="246">
        <f t="shared" ref="AD2:AD11" si="2">I2-Q2</f>
        <v>3.9009998000000223</v>
      </c>
      <c r="AE2" s="40">
        <f t="shared" ref="AE2:AE11" si="3">J2-Q2</f>
        <v>2.9009998000000223</v>
      </c>
      <c r="AF2" s="40">
        <f t="shared" ref="AF2:AF11" si="4">K2-Q2</f>
        <v>3.9009998000000223</v>
      </c>
      <c r="AG2" s="40">
        <f t="shared" ref="AG2:AG11" si="5">L2-Q2</f>
        <v>3.100999800000011</v>
      </c>
      <c r="AH2" s="40">
        <f t="shared" ref="AH2:AH11" si="6">M2-Q2</f>
        <v>4.8009997999999996</v>
      </c>
      <c r="AI2" s="40">
        <f t="shared" ref="AI2:AI4" si="7">N2-Q2</f>
        <v>3.5009997999999882</v>
      </c>
      <c r="AJ2" s="40">
        <f t="shared" ref="AJ2:AJ3" si="8">O2-Q2</f>
        <v>4.2009998000000337</v>
      </c>
      <c r="AK2" s="40">
        <v>0</v>
      </c>
    </row>
    <row r="3" spans="1:37" ht="28" x14ac:dyDescent="0.15">
      <c r="A3" s="116">
        <v>44437</v>
      </c>
      <c r="C3" s="40" t="s">
        <v>11</v>
      </c>
      <c r="E3" s="40">
        <v>7.6079869999999996</v>
      </c>
      <c r="F3" s="40">
        <f t="shared" si="0"/>
        <v>82</v>
      </c>
      <c r="G3" s="40">
        <v>306.3</v>
      </c>
      <c r="H3" s="40">
        <v>301.89999999999998</v>
      </c>
      <c r="I3" s="40">
        <v>306.3</v>
      </c>
      <c r="J3" s="40">
        <v>302.10000000000002</v>
      </c>
      <c r="K3" s="40">
        <v>301.39999999999998</v>
      </c>
      <c r="L3" s="40">
        <v>303.5</v>
      </c>
      <c r="M3" s="40">
        <v>302.8</v>
      </c>
      <c r="N3" s="40">
        <v>301.89999999999998</v>
      </c>
      <c r="O3" s="40">
        <v>303.60000000000002</v>
      </c>
      <c r="P3" s="40">
        <v>302.2</v>
      </c>
      <c r="Q3" s="40">
        <v>298.69200069999999</v>
      </c>
      <c r="R3" s="40">
        <v>0.59961326999999998</v>
      </c>
      <c r="S3" s="245" t="s">
        <v>384</v>
      </c>
      <c r="T3" s="40">
        <v>6</v>
      </c>
      <c r="U3" s="40">
        <v>5</v>
      </c>
      <c r="V3" s="40">
        <v>6</v>
      </c>
      <c r="W3" s="40">
        <v>3</v>
      </c>
      <c r="X3" s="40">
        <v>11</v>
      </c>
      <c r="Y3" s="40">
        <v>10</v>
      </c>
      <c r="Z3" s="40">
        <v>9</v>
      </c>
      <c r="AA3" s="40">
        <v>17</v>
      </c>
      <c r="AB3" s="40">
        <v>15</v>
      </c>
      <c r="AC3" s="40">
        <f t="shared" si="1"/>
        <v>3.2079992999999831</v>
      </c>
      <c r="AD3" s="246">
        <f t="shared" si="2"/>
        <v>7.6079993000000172</v>
      </c>
      <c r="AE3" s="40">
        <f t="shared" si="3"/>
        <v>3.4079993000000286</v>
      </c>
      <c r="AF3" s="40">
        <f t="shared" si="4"/>
        <v>2.7079992999999831</v>
      </c>
      <c r="AG3" s="40">
        <f t="shared" si="5"/>
        <v>4.8079993000000059</v>
      </c>
      <c r="AH3" s="40">
        <f t="shared" si="6"/>
        <v>4.1079993000000172</v>
      </c>
      <c r="AI3" s="40">
        <f t="shared" si="7"/>
        <v>3.2079992999999831</v>
      </c>
      <c r="AJ3" s="40">
        <f t="shared" si="8"/>
        <v>4.9079993000000286</v>
      </c>
      <c r="AK3" s="40">
        <f>P3-Q3</f>
        <v>3.5079992999999945</v>
      </c>
    </row>
    <row r="4" spans="1:37" ht="42" x14ac:dyDescent="0.15">
      <c r="A4" s="116">
        <v>44270</v>
      </c>
      <c r="C4" s="40" t="s">
        <v>11</v>
      </c>
      <c r="E4" s="40">
        <v>29.055</v>
      </c>
      <c r="F4" s="40">
        <f t="shared" si="0"/>
        <v>185</v>
      </c>
      <c r="G4" s="40">
        <v>316</v>
      </c>
      <c r="H4" s="40">
        <v>316</v>
      </c>
      <c r="I4" s="40">
        <v>291.60000000000002</v>
      </c>
      <c r="J4" s="40">
        <v>293.2</v>
      </c>
      <c r="K4" s="40">
        <v>293.10000000000002</v>
      </c>
      <c r="L4" s="40">
        <v>291.10000000000002</v>
      </c>
      <c r="M4" s="40">
        <v>292.60000000000002</v>
      </c>
      <c r="N4" s="40">
        <v>291.5</v>
      </c>
      <c r="O4" s="40">
        <v>0</v>
      </c>
      <c r="P4" s="40">
        <v>0</v>
      </c>
      <c r="Q4" s="40">
        <v>286.94499999999999</v>
      </c>
      <c r="R4" s="40">
        <v>1.1689630305160801</v>
      </c>
      <c r="S4" s="245" t="s">
        <v>385</v>
      </c>
      <c r="T4" s="40">
        <v>60</v>
      </c>
      <c r="U4" s="40">
        <v>22</v>
      </c>
      <c r="V4" s="40">
        <v>24</v>
      </c>
      <c r="W4" s="40">
        <v>17</v>
      </c>
      <c r="X4" s="40">
        <v>18</v>
      </c>
      <c r="Y4" s="40">
        <v>22</v>
      </c>
      <c r="Z4" s="40">
        <v>22</v>
      </c>
      <c r="AA4" s="40">
        <v>0</v>
      </c>
      <c r="AB4" s="40">
        <v>0</v>
      </c>
      <c r="AC4" s="40">
        <f t="shared" si="1"/>
        <v>29.055000000000007</v>
      </c>
      <c r="AD4" s="246">
        <f t="shared" si="2"/>
        <v>4.6550000000000296</v>
      </c>
      <c r="AE4" s="40">
        <f t="shared" si="3"/>
        <v>6.2549999999999955</v>
      </c>
      <c r="AF4" s="40">
        <f t="shared" si="4"/>
        <v>6.1550000000000296</v>
      </c>
      <c r="AG4" s="40">
        <f t="shared" si="5"/>
        <v>4.1550000000000296</v>
      </c>
      <c r="AH4" s="40">
        <f t="shared" si="6"/>
        <v>5.6550000000000296</v>
      </c>
      <c r="AI4" s="40">
        <f t="shared" si="7"/>
        <v>4.5550000000000068</v>
      </c>
      <c r="AJ4" s="40">
        <v>0</v>
      </c>
      <c r="AK4" s="40">
        <v>0</v>
      </c>
    </row>
    <row r="5" spans="1:37" ht="14" x14ac:dyDescent="0.15">
      <c r="A5" s="33">
        <v>44190</v>
      </c>
      <c r="C5" s="40" t="s">
        <v>11</v>
      </c>
      <c r="E5" s="40">
        <v>17.524999999999999</v>
      </c>
      <c r="F5" s="40">
        <f t="shared" si="0"/>
        <v>81</v>
      </c>
      <c r="G5" s="40">
        <v>299.5</v>
      </c>
      <c r="H5" s="40">
        <v>299.5</v>
      </c>
      <c r="I5" s="40">
        <v>285.2</v>
      </c>
      <c r="J5" s="40">
        <v>285.5</v>
      </c>
      <c r="K5" s="40">
        <v>285.60000000000002</v>
      </c>
      <c r="L5" s="40">
        <v>285.60000000000002</v>
      </c>
      <c r="M5" s="40">
        <v>287.10000000000002</v>
      </c>
      <c r="N5" s="40">
        <v>0</v>
      </c>
      <c r="O5" s="40">
        <v>0</v>
      </c>
      <c r="P5" s="40">
        <v>0</v>
      </c>
      <c r="Q5" s="40">
        <v>281.97500029999998</v>
      </c>
      <c r="R5" s="40">
        <v>1.2445403799999999</v>
      </c>
      <c r="S5" s="245"/>
      <c r="T5" s="40">
        <v>43</v>
      </c>
      <c r="U5" s="40">
        <v>4</v>
      </c>
      <c r="V5" s="40">
        <v>8</v>
      </c>
      <c r="W5" s="40">
        <v>4</v>
      </c>
      <c r="X5" s="40">
        <v>9</v>
      </c>
      <c r="Y5" s="40">
        <v>13</v>
      </c>
      <c r="Z5" s="40"/>
      <c r="AA5" s="40">
        <v>0</v>
      </c>
      <c r="AB5" s="40">
        <v>0</v>
      </c>
      <c r="AC5" s="40">
        <f t="shared" si="1"/>
        <v>17.524999700000023</v>
      </c>
      <c r="AD5" s="246">
        <f t="shared" si="2"/>
        <v>3.2249997000000121</v>
      </c>
      <c r="AE5" s="40">
        <f t="shared" si="3"/>
        <v>3.5249997000000235</v>
      </c>
      <c r="AF5" s="40">
        <f t="shared" si="4"/>
        <v>3.6249997000000462</v>
      </c>
      <c r="AG5" s="40">
        <f t="shared" si="5"/>
        <v>3.6249997000000462</v>
      </c>
      <c r="AH5" s="40">
        <f t="shared" si="6"/>
        <v>5.1249997000000462</v>
      </c>
      <c r="AI5" s="40">
        <v>0</v>
      </c>
      <c r="AJ5" s="40">
        <v>0</v>
      </c>
      <c r="AK5" s="40">
        <v>0</v>
      </c>
    </row>
    <row r="6" spans="1:37" ht="14" x14ac:dyDescent="0.15">
      <c r="A6" s="116">
        <v>44117</v>
      </c>
      <c r="C6" s="40" t="s">
        <v>11</v>
      </c>
      <c r="E6" s="40">
        <v>32.445999999999998</v>
      </c>
      <c r="F6" s="40">
        <f t="shared" si="0"/>
        <v>102</v>
      </c>
      <c r="G6" s="40">
        <v>327</v>
      </c>
      <c r="H6" s="40">
        <v>327</v>
      </c>
      <c r="I6" s="40">
        <v>298.8</v>
      </c>
      <c r="J6" s="40">
        <v>299.10000000000002</v>
      </c>
      <c r="K6" s="40">
        <v>299.2</v>
      </c>
      <c r="L6" s="40">
        <v>297.3</v>
      </c>
      <c r="M6" s="40">
        <v>300</v>
      </c>
      <c r="N6" s="40">
        <v>298.60000000000002</v>
      </c>
      <c r="O6" s="40">
        <v>299.60000000000002</v>
      </c>
      <c r="P6" s="40">
        <v>298.3</v>
      </c>
      <c r="Q6" s="40">
        <v>294.55399999999997</v>
      </c>
      <c r="R6" s="40">
        <v>0.66203027999999997</v>
      </c>
      <c r="S6" s="245"/>
      <c r="T6" s="40">
        <v>35</v>
      </c>
      <c r="U6" s="40">
        <v>9</v>
      </c>
      <c r="V6" s="40">
        <v>3</v>
      </c>
      <c r="W6" s="40">
        <v>15</v>
      </c>
      <c r="X6" s="40">
        <v>4</v>
      </c>
      <c r="Y6" s="40">
        <v>10</v>
      </c>
      <c r="Z6" s="40">
        <v>11</v>
      </c>
      <c r="AA6" s="40">
        <v>8</v>
      </c>
      <c r="AB6" s="40">
        <v>7</v>
      </c>
      <c r="AC6" s="40">
        <f t="shared" si="1"/>
        <v>32.446000000000026</v>
      </c>
      <c r="AD6" s="246">
        <f t="shared" si="2"/>
        <v>4.2460000000000377</v>
      </c>
      <c r="AE6" s="40">
        <f t="shared" si="3"/>
        <v>4.5460000000000491</v>
      </c>
      <c r="AF6" s="40">
        <f t="shared" si="4"/>
        <v>4.646000000000015</v>
      </c>
      <c r="AG6" s="40">
        <f t="shared" si="5"/>
        <v>2.7460000000000377</v>
      </c>
      <c r="AH6" s="40">
        <f t="shared" si="6"/>
        <v>5.4460000000000264</v>
      </c>
      <c r="AI6" s="40">
        <f t="shared" ref="AI6:AI8" si="9">N6-Q6</f>
        <v>4.0460000000000491</v>
      </c>
      <c r="AJ6" s="40">
        <f t="shared" ref="AJ6:AJ8" si="10">O6-Q6</f>
        <v>5.0460000000000491</v>
      </c>
      <c r="AK6" s="40">
        <f>P6-Q6</f>
        <v>3.7460000000000377</v>
      </c>
    </row>
    <row r="7" spans="1:37" ht="70" x14ac:dyDescent="0.15">
      <c r="A7" s="116">
        <v>44062</v>
      </c>
      <c r="C7" s="40" t="s">
        <v>11</v>
      </c>
      <c r="E7" s="40">
        <v>61.114994000000003</v>
      </c>
      <c r="F7" s="40">
        <f t="shared" si="0"/>
        <v>160</v>
      </c>
      <c r="G7" s="40">
        <v>362.4</v>
      </c>
      <c r="H7" s="40">
        <v>362.4</v>
      </c>
      <c r="I7" s="40">
        <v>307.7</v>
      </c>
      <c r="J7" s="40">
        <v>305.3</v>
      </c>
      <c r="K7" s="40">
        <v>306.7</v>
      </c>
      <c r="L7" s="40">
        <v>307.3</v>
      </c>
      <c r="M7" s="40">
        <v>304.60000000000002</v>
      </c>
      <c r="N7" s="40">
        <v>306.5</v>
      </c>
      <c r="O7" s="40">
        <v>307.39999999999998</v>
      </c>
      <c r="P7" s="40">
        <v>0</v>
      </c>
      <c r="Q7" s="40">
        <v>301.28500000000003</v>
      </c>
      <c r="R7" s="40">
        <v>0.72046860000000001</v>
      </c>
      <c r="S7" s="245" t="s">
        <v>386</v>
      </c>
      <c r="T7" s="40">
        <v>66</v>
      </c>
      <c r="U7" s="40">
        <v>13</v>
      </c>
      <c r="V7" s="40">
        <v>4</v>
      </c>
      <c r="W7" s="40">
        <v>15</v>
      </c>
      <c r="X7" s="40">
        <v>17</v>
      </c>
      <c r="Y7" s="40">
        <v>13</v>
      </c>
      <c r="Z7" s="40">
        <v>18</v>
      </c>
      <c r="AA7" s="40">
        <v>14</v>
      </c>
      <c r="AB7" s="40">
        <v>0</v>
      </c>
      <c r="AC7" s="40">
        <f t="shared" si="1"/>
        <v>61.114999999999952</v>
      </c>
      <c r="AD7" s="246">
        <f t="shared" si="2"/>
        <v>6.4149999999999636</v>
      </c>
      <c r="AE7" s="40">
        <f t="shared" si="3"/>
        <v>4.0149999999999864</v>
      </c>
      <c r="AF7" s="40">
        <f t="shared" si="4"/>
        <v>5.4149999999999636</v>
      </c>
      <c r="AG7" s="40">
        <f t="shared" si="5"/>
        <v>6.0149999999999864</v>
      </c>
      <c r="AH7" s="40">
        <f t="shared" si="6"/>
        <v>3.3149999999999977</v>
      </c>
      <c r="AI7" s="40">
        <f t="shared" si="9"/>
        <v>5.214999999999975</v>
      </c>
      <c r="AJ7" s="40">
        <f t="shared" si="10"/>
        <v>6.1149999999999523</v>
      </c>
      <c r="AK7" s="40">
        <v>0</v>
      </c>
    </row>
    <row r="8" spans="1:37" ht="70" x14ac:dyDescent="0.15">
      <c r="A8" s="116">
        <v>43573</v>
      </c>
      <c r="C8" s="40" t="s">
        <v>11</v>
      </c>
      <c r="E8" s="40">
        <v>20.606012</v>
      </c>
      <c r="F8" s="40">
        <f t="shared" si="0"/>
        <v>257</v>
      </c>
      <c r="G8" s="40">
        <v>310.2</v>
      </c>
      <c r="H8" s="40">
        <v>310.2</v>
      </c>
      <c r="I8" s="40">
        <v>299.10000000000002</v>
      </c>
      <c r="J8" s="40">
        <v>295.60000000000002</v>
      </c>
      <c r="K8" s="40">
        <v>297.39999999999998</v>
      </c>
      <c r="L8" s="40">
        <v>297.89999999999998</v>
      </c>
      <c r="M8" s="40">
        <v>295.10000000000002</v>
      </c>
      <c r="N8" s="40">
        <v>296.60000000000002</v>
      </c>
      <c r="O8" s="40">
        <v>296</v>
      </c>
      <c r="P8" s="40">
        <v>0</v>
      </c>
      <c r="Q8" s="40">
        <v>289.59399994</v>
      </c>
      <c r="R8" s="40">
        <v>1.3510606764633699</v>
      </c>
      <c r="S8" s="245" t="s">
        <v>386</v>
      </c>
      <c r="T8" s="40">
        <v>76</v>
      </c>
      <c r="U8" s="40">
        <v>23</v>
      </c>
      <c r="V8" s="40">
        <v>16</v>
      </c>
      <c r="W8" s="40">
        <v>33</v>
      </c>
      <c r="X8" s="40">
        <v>24</v>
      </c>
      <c r="Y8" s="40">
        <v>24</v>
      </c>
      <c r="Z8" s="40">
        <v>34</v>
      </c>
      <c r="AA8" s="40">
        <v>27</v>
      </c>
      <c r="AB8" s="40">
        <v>0</v>
      </c>
      <c r="AC8" s="40">
        <f t="shared" si="1"/>
        <v>20.606000059999985</v>
      </c>
      <c r="AD8" s="246">
        <f t="shared" si="2"/>
        <v>9.5060000600000194</v>
      </c>
      <c r="AE8" s="40">
        <f t="shared" si="3"/>
        <v>6.0060000600000194</v>
      </c>
      <c r="AF8" s="40">
        <f t="shared" si="4"/>
        <v>7.8060000599999739</v>
      </c>
      <c r="AG8" s="40">
        <f t="shared" si="5"/>
        <v>8.3060000599999739</v>
      </c>
      <c r="AH8" s="40">
        <f t="shared" si="6"/>
        <v>5.5060000600000194</v>
      </c>
      <c r="AI8" s="40">
        <f t="shared" si="9"/>
        <v>7.0060000600000194</v>
      </c>
      <c r="AJ8" s="40">
        <f t="shared" si="10"/>
        <v>6.4060000599999967</v>
      </c>
      <c r="AK8" s="40">
        <v>0</v>
      </c>
    </row>
    <row r="9" spans="1:37" ht="14" x14ac:dyDescent="0.15">
      <c r="A9" s="116">
        <v>43365</v>
      </c>
      <c r="C9" s="40" t="s">
        <v>11</v>
      </c>
      <c r="E9" s="40">
        <v>5.3919930000000003</v>
      </c>
      <c r="F9" s="40">
        <f t="shared" si="0"/>
        <v>48</v>
      </c>
      <c r="G9" s="40">
        <v>302.89999999999998</v>
      </c>
      <c r="H9" s="40">
        <v>302.8</v>
      </c>
      <c r="I9" s="40">
        <v>302</v>
      </c>
      <c r="J9" s="40">
        <v>302.89999999999998</v>
      </c>
      <c r="K9" s="40">
        <v>301.39999999999998</v>
      </c>
      <c r="L9" s="40">
        <v>301.7</v>
      </c>
      <c r="M9" s="40">
        <v>299.89999999999998</v>
      </c>
      <c r="N9" s="40">
        <v>0</v>
      </c>
      <c r="O9" s="40">
        <v>0</v>
      </c>
      <c r="P9" s="40">
        <v>0</v>
      </c>
      <c r="Q9" s="40">
        <v>297.50800099999998</v>
      </c>
      <c r="R9" s="40">
        <v>0.63603100000000001</v>
      </c>
      <c r="S9" s="245"/>
      <c r="T9" s="40">
        <v>5</v>
      </c>
      <c r="U9" s="40">
        <v>12</v>
      </c>
      <c r="V9" s="40">
        <v>11</v>
      </c>
      <c r="W9" s="40">
        <v>12</v>
      </c>
      <c r="X9" s="40">
        <v>5</v>
      </c>
      <c r="Y9" s="40">
        <v>1</v>
      </c>
      <c r="Z9" s="40">
        <v>2</v>
      </c>
      <c r="AA9" s="40">
        <v>0</v>
      </c>
      <c r="AB9" s="40">
        <v>0</v>
      </c>
      <c r="AC9" s="40">
        <f t="shared" si="1"/>
        <v>5.2919990000000325</v>
      </c>
      <c r="AD9" s="246">
        <f t="shared" si="2"/>
        <v>4.4919990000000212</v>
      </c>
      <c r="AE9" s="40">
        <f t="shared" si="3"/>
        <v>5.3919989999999984</v>
      </c>
      <c r="AF9" s="40">
        <f t="shared" si="4"/>
        <v>3.8919989999999984</v>
      </c>
      <c r="AG9" s="40">
        <f t="shared" si="5"/>
        <v>4.1919990000000098</v>
      </c>
      <c r="AH9" s="40">
        <f t="shared" si="6"/>
        <v>2.3919989999999984</v>
      </c>
      <c r="AI9" s="40">
        <v>0</v>
      </c>
      <c r="AJ9" s="40">
        <v>0</v>
      </c>
      <c r="AK9" s="40">
        <v>0</v>
      </c>
    </row>
    <row r="10" spans="1:37" ht="14" x14ac:dyDescent="0.15">
      <c r="A10" s="116">
        <v>43230</v>
      </c>
      <c r="C10" s="40" t="s">
        <v>11</v>
      </c>
      <c r="E10" s="40">
        <v>35.265999999999998</v>
      </c>
      <c r="F10" s="40">
        <f t="shared" si="0"/>
        <v>88</v>
      </c>
      <c r="G10" s="40">
        <v>326.5</v>
      </c>
      <c r="H10" s="40">
        <v>326.5</v>
      </c>
      <c r="I10" s="40">
        <v>296.7</v>
      </c>
      <c r="J10" s="40">
        <v>296.39999999999998</v>
      </c>
      <c r="K10" s="40">
        <v>296</v>
      </c>
      <c r="L10" s="40">
        <v>295.2</v>
      </c>
      <c r="M10" s="40">
        <v>293.8</v>
      </c>
      <c r="N10" s="40">
        <v>293.7</v>
      </c>
      <c r="O10" s="40">
        <v>294.10000000000002</v>
      </c>
      <c r="P10" s="40">
        <v>0</v>
      </c>
      <c r="Q10" s="40">
        <v>291.23399999999998</v>
      </c>
      <c r="R10" s="40">
        <v>0.99128590000000005</v>
      </c>
      <c r="S10" s="245"/>
      <c r="T10" s="40">
        <v>43</v>
      </c>
      <c r="U10" s="40">
        <v>12</v>
      </c>
      <c r="V10" s="40">
        <v>9</v>
      </c>
      <c r="W10" s="40">
        <v>15</v>
      </c>
      <c r="X10" s="40">
        <v>4</v>
      </c>
      <c r="Y10" s="40">
        <v>3</v>
      </c>
      <c r="Z10" s="40">
        <v>1</v>
      </c>
      <c r="AA10" s="40">
        <v>1</v>
      </c>
      <c r="AB10" s="40">
        <v>0</v>
      </c>
      <c r="AC10" s="40">
        <f t="shared" si="1"/>
        <v>35.26600000000002</v>
      </c>
      <c r="AD10" s="246">
        <f t="shared" si="2"/>
        <v>5.4660000000000082</v>
      </c>
      <c r="AE10" s="40">
        <f t="shared" si="3"/>
        <v>5.1659999999999968</v>
      </c>
      <c r="AF10" s="40">
        <f t="shared" si="4"/>
        <v>4.7660000000000196</v>
      </c>
      <c r="AG10" s="40">
        <f t="shared" si="5"/>
        <v>3.9660000000000082</v>
      </c>
      <c r="AH10" s="40">
        <f t="shared" si="6"/>
        <v>2.5660000000000309</v>
      </c>
      <c r="AI10" s="40">
        <f t="shared" ref="AI10:AI11" si="11">N10-Q10</f>
        <v>2.4660000000000082</v>
      </c>
      <c r="AJ10" s="40">
        <f>O10-Q10</f>
        <v>2.8660000000000423</v>
      </c>
      <c r="AK10" s="40">
        <v>0</v>
      </c>
    </row>
    <row r="11" spans="1:37" ht="14" x14ac:dyDescent="0.15">
      <c r="A11" s="33">
        <v>43157</v>
      </c>
      <c r="C11" s="40" t="s">
        <v>11</v>
      </c>
      <c r="E11" s="40">
        <v>26.713995000000001</v>
      </c>
      <c r="F11" s="40">
        <f t="shared" si="0"/>
        <v>190</v>
      </c>
      <c r="G11" s="40">
        <v>309.89999999999998</v>
      </c>
      <c r="H11" s="40">
        <v>309.89999999999998</v>
      </c>
      <c r="I11" s="40">
        <v>289.89999999999998</v>
      </c>
      <c r="J11" s="40">
        <v>289.7</v>
      </c>
      <c r="K11" s="40">
        <v>290.5</v>
      </c>
      <c r="L11" s="40">
        <v>288.5</v>
      </c>
      <c r="M11" s="40">
        <v>287.8</v>
      </c>
      <c r="N11" s="40">
        <v>289.39999999999998</v>
      </c>
      <c r="O11" s="40">
        <v>0</v>
      </c>
      <c r="P11" s="40">
        <v>0</v>
      </c>
      <c r="Q11" s="40">
        <v>283.18599945068303</v>
      </c>
      <c r="R11" s="40">
        <v>1.1546447441438501</v>
      </c>
      <c r="S11" s="245"/>
      <c r="T11" s="40">
        <v>69</v>
      </c>
      <c r="U11" s="40">
        <v>18</v>
      </c>
      <c r="V11" s="40">
        <v>23</v>
      </c>
      <c r="W11" s="40">
        <v>18</v>
      </c>
      <c r="X11" s="40">
        <v>19</v>
      </c>
      <c r="Y11" s="40">
        <v>21</v>
      </c>
      <c r="Z11" s="40">
        <v>22</v>
      </c>
      <c r="AA11" s="40">
        <v>0</v>
      </c>
      <c r="AB11" s="40">
        <v>0</v>
      </c>
      <c r="AC11" s="40">
        <f t="shared" si="1"/>
        <v>26.71400054931695</v>
      </c>
      <c r="AD11" s="246">
        <f t="shared" si="2"/>
        <v>6.7140005493169497</v>
      </c>
      <c r="AE11" s="40">
        <f t="shared" si="3"/>
        <v>6.514000549316961</v>
      </c>
      <c r="AF11" s="40">
        <f t="shared" si="4"/>
        <v>7.3140005493169724</v>
      </c>
      <c r="AG11" s="40">
        <f t="shared" si="5"/>
        <v>5.3140005493169724</v>
      </c>
      <c r="AH11" s="40">
        <f t="shared" si="6"/>
        <v>4.6140005493169838</v>
      </c>
      <c r="AI11" s="40">
        <f t="shared" si="11"/>
        <v>6.2140005493169497</v>
      </c>
      <c r="AJ11" s="40">
        <v>0</v>
      </c>
      <c r="AK11" s="40">
        <v>0</v>
      </c>
    </row>
    <row r="12" spans="1:37" ht="14" x14ac:dyDescent="0.15">
      <c r="A12" s="116">
        <v>43102</v>
      </c>
      <c r="C12" s="40" t="s">
        <v>11</v>
      </c>
      <c r="E12" s="40">
        <v>30.681992999999999</v>
      </c>
      <c r="F12" s="40">
        <v>49</v>
      </c>
      <c r="G12" s="40">
        <v>313.39999999999998</v>
      </c>
      <c r="H12" s="40">
        <v>313.39999999999998</v>
      </c>
      <c r="I12" s="40">
        <v>0</v>
      </c>
      <c r="J12" s="40">
        <v>0</v>
      </c>
      <c r="K12" s="40">
        <v>0</v>
      </c>
      <c r="L12" s="40">
        <v>0</v>
      </c>
      <c r="M12" s="40">
        <v>0</v>
      </c>
      <c r="N12" s="40">
        <v>0</v>
      </c>
      <c r="O12" s="40">
        <v>0</v>
      </c>
      <c r="P12" s="40">
        <v>0</v>
      </c>
      <c r="Q12" s="40">
        <v>282.71800000000002</v>
      </c>
      <c r="R12" s="40">
        <v>1.4789435262006201</v>
      </c>
      <c r="S12" s="245"/>
      <c r="T12" s="40">
        <v>49</v>
      </c>
      <c r="U12" s="40">
        <v>0</v>
      </c>
      <c r="V12" s="40">
        <v>0</v>
      </c>
      <c r="W12" s="40">
        <v>0</v>
      </c>
      <c r="X12" s="40">
        <v>0</v>
      </c>
      <c r="Y12" s="40">
        <v>0</v>
      </c>
      <c r="Z12" s="40">
        <v>0</v>
      </c>
      <c r="AA12" s="40">
        <v>0</v>
      </c>
      <c r="AB12" s="40">
        <v>0</v>
      </c>
      <c r="AC12" s="40">
        <v>0</v>
      </c>
      <c r="AD12" s="246">
        <v>0</v>
      </c>
      <c r="AE12" s="40">
        <v>0</v>
      </c>
      <c r="AF12" s="40">
        <v>0</v>
      </c>
      <c r="AG12" s="40">
        <v>0</v>
      </c>
      <c r="AH12" s="40">
        <v>0</v>
      </c>
      <c r="AI12" s="40">
        <v>0</v>
      </c>
      <c r="AJ12" s="40">
        <v>0</v>
      </c>
      <c r="AK12" s="40">
        <v>0</v>
      </c>
    </row>
    <row r="13" spans="1:37" ht="70" x14ac:dyDescent="0.15">
      <c r="A13" s="116">
        <v>42949</v>
      </c>
      <c r="B13" s="40"/>
      <c r="C13" s="40" t="s">
        <v>11</v>
      </c>
      <c r="E13" s="40">
        <v>11.450998999999999</v>
      </c>
      <c r="F13" s="40">
        <f t="shared" ref="F13:F53" si="12">SUM(T13:AB13)</f>
        <v>83</v>
      </c>
      <c r="G13" s="40">
        <v>315</v>
      </c>
      <c r="H13" s="40">
        <v>315</v>
      </c>
      <c r="I13" s="40">
        <v>310.2</v>
      </c>
      <c r="J13" s="40">
        <v>310.8</v>
      </c>
      <c r="K13" s="40">
        <v>308.7</v>
      </c>
      <c r="L13" s="40">
        <v>310.7</v>
      </c>
      <c r="M13" s="40">
        <v>307.2</v>
      </c>
      <c r="N13" s="40">
        <v>308.2</v>
      </c>
      <c r="O13" s="40">
        <v>0</v>
      </c>
      <c r="P13" s="40">
        <v>0</v>
      </c>
      <c r="Q13" s="40">
        <v>303.54899999999998</v>
      </c>
      <c r="R13" s="40">
        <v>1.6466641741855099</v>
      </c>
      <c r="S13" s="245" t="s">
        <v>386</v>
      </c>
      <c r="T13" s="40">
        <v>22</v>
      </c>
      <c r="U13" s="40">
        <v>13</v>
      </c>
      <c r="V13" s="40">
        <v>10</v>
      </c>
      <c r="W13" s="40">
        <v>2</v>
      </c>
      <c r="X13" s="40">
        <v>15</v>
      </c>
      <c r="Y13" s="40">
        <v>3</v>
      </c>
      <c r="Z13" s="40">
        <v>18</v>
      </c>
      <c r="AA13" s="40"/>
      <c r="AB13" s="40">
        <v>0</v>
      </c>
      <c r="AC13" s="40">
        <f t="shared" ref="AC13:AC53" si="13">H13-Q13</f>
        <v>11.451000000000022</v>
      </c>
      <c r="AD13" s="246">
        <f t="shared" ref="AD13:AD53" si="14">I13-Q13</f>
        <v>6.6510000000000105</v>
      </c>
      <c r="AE13" s="40">
        <f t="shared" ref="AE13:AE42" si="15">J13-Q13</f>
        <v>7.2510000000000332</v>
      </c>
      <c r="AF13" s="40">
        <f t="shared" ref="AF13:AF17" si="16">K13-Q13</f>
        <v>5.1510000000000105</v>
      </c>
      <c r="AG13" s="40">
        <f t="shared" ref="AG13:AG29" si="17">L13-Q13</f>
        <v>7.1510000000000105</v>
      </c>
      <c r="AH13" s="40">
        <f t="shared" ref="AH13:AH22" si="18">M13-Q13</f>
        <v>3.6510000000000105</v>
      </c>
      <c r="AI13" s="40">
        <f t="shared" ref="AI13:AI19" si="19">N13-Q13</f>
        <v>4.6510000000000105</v>
      </c>
      <c r="AJ13" s="40">
        <v>0</v>
      </c>
      <c r="AK13" s="40">
        <v>0</v>
      </c>
    </row>
    <row r="14" spans="1:37" ht="14" x14ac:dyDescent="0.15">
      <c r="A14" s="116">
        <v>42869</v>
      </c>
      <c r="B14" s="40"/>
      <c r="C14" s="40" t="s">
        <v>11</v>
      </c>
      <c r="E14" s="40">
        <v>13.145987</v>
      </c>
      <c r="F14" s="40">
        <f t="shared" si="12"/>
        <v>95</v>
      </c>
      <c r="G14" s="40">
        <v>304.8</v>
      </c>
      <c r="H14" s="40">
        <v>304.8</v>
      </c>
      <c r="I14" s="40">
        <v>297.3</v>
      </c>
      <c r="J14" s="40">
        <v>295.60000000000002</v>
      </c>
      <c r="K14" s="40">
        <v>296.5</v>
      </c>
      <c r="L14" s="40">
        <v>295.39999999999998</v>
      </c>
      <c r="M14" s="40">
        <v>295.60000000000002</v>
      </c>
      <c r="N14" s="40">
        <v>296.5</v>
      </c>
      <c r="O14" s="40">
        <v>296</v>
      </c>
      <c r="P14" s="40">
        <v>0</v>
      </c>
      <c r="Q14" s="40">
        <v>291.65400099999999</v>
      </c>
      <c r="R14" s="40">
        <v>0.54523746380000004</v>
      </c>
      <c r="S14" s="245"/>
      <c r="T14" s="40">
        <v>21</v>
      </c>
      <c r="U14" s="40">
        <v>10</v>
      </c>
      <c r="V14" s="40">
        <v>7</v>
      </c>
      <c r="W14" s="40">
        <v>13</v>
      </c>
      <c r="X14" s="40">
        <v>5</v>
      </c>
      <c r="Y14" s="40">
        <v>6</v>
      </c>
      <c r="Z14" s="40">
        <v>20</v>
      </c>
      <c r="AA14" s="40">
        <v>13</v>
      </c>
      <c r="AB14" s="40">
        <v>0</v>
      </c>
      <c r="AC14" s="40">
        <f t="shared" si="13"/>
        <v>13.145999000000018</v>
      </c>
      <c r="AD14" s="246">
        <f t="shared" si="14"/>
        <v>5.6459990000000175</v>
      </c>
      <c r="AE14" s="40">
        <f t="shared" si="15"/>
        <v>3.9459990000000289</v>
      </c>
      <c r="AF14" s="40">
        <f t="shared" si="16"/>
        <v>4.8459990000000062</v>
      </c>
      <c r="AG14" s="40">
        <f t="shared" si="17"/>
        <v>3.7459989999999834</v>
      </c>
      <c r="AH14" s="40">
        <f t="shared" si="18"/>
        <v>3.9459990000000289</v>
      </c>
      <c r="AI14" s="40">
        <f t="shared" si="19"/>
        <v>4.8459990000000062</v>
      </c>
      <c r="AJ14" s="40">
        <f t="shared" ref="AJ14:AJ19" si="20">O14-Q14</f>
        <v>4.3459990000000062</v>
      </c>
      <c r="AK14" s="40">
        <v>0</v>
      </c>
    </row>
    <row r="15" spans="1:37" ht="14" x14ac:dyDescent="0.15">
      <c r="A15" s="116">
        <v>42862</v>
      </c>
      <c r="B15" s="40"/>
      <c r="C15" s="40" t="s">
        <v>11</v>
      </c>
      <c r="E15" s="40">
        <v>29.216988000000001</v>
      </c>
      <c r="F15" s="40">
        <f t="shared" si="12"/>
        <v>176</v>
      </c>
      <c r="G15" s="40">
        <v>319.39999999999998</v>
      </c>
      <c r="H15" s="40">
        <v>319.39999999999998</v>
      </c>
      <c r="I15" s="40">
        <v>298.5</v>
      </c>
      <c r="J15" s="40">
        <v>293.3</v>
      </c>
      <c r="K15" s="40">
        <v>295.60000000000002</v>
      </c>
      <c r="L15" s="40">
        <v>295</v>
      </c>
      <c r="M15" s="40">
        <v>295.3</v>
      </c>
      <c r="N15" s="40">
        <v>296.39999999999998</v>
      </c>
      <c r="O15" s="40">
        <v>297</v>
      </c>
      <c r="P15" s="40">
        <v>0</v>
      </c>
      <c r="Q15" s="40">
        <v>290.08300109999999</v>
      </c>
      <c r="R15" s="40">
        <v>0.92758366999999997</v>
      </c>
      <c r="S15" s="245"/>
      <c r="T15" s="40">
        <v>44</v>
      </c>
      <c r="U15" s="40">
        <v>34</v>
      </c>
      <c r="V15" s="40">
        <v>2</v>
      </c>
      <c r="W15" s="40">
        <v>18</v>
      </c>
      <c r="X15" s="40">
        <v>28</v>
      </c>
      <c r="Y15" s="40">
        <v>18</v>
      </c>
      <c r="Z15" s="40">
        <v>32</v>
      </c>
      <c r="AB15" s="40">
        <v>0</v>
      </c>
      <c r="AC15" s="40">
        <f t="shared" si="13"/>
        <v>29.316998899999987</v>
      </c>
      <c r="AD15" s="246">
        <f t="shared" si="14"/>
        <v>8.4169989000000101</v>
      </c>
      <c r="AE15" s="40">
        <f t="shared" si="15"/>
        <v>3.2169989000000214</v>
      </c>
      <c r="AF15" s="40">
        <f t="shared" si="16"/>
        <v>5.5169989000000328</v>
      </c>
      <c r="AG15" s="40">
        <f t="shared" si="17"/>
        <v>4.9169989000000101</v>
      </c>
      <c r="AH15" s="40">
        <f t="shared" si="18"/>
        <v>5.2169989000000214</v>
      </c>
      <c r="AI15" s="40">
        <f t="shared" si="19"/>
        <v>6.3169988999999873</v>
      </c>
      <c r="AJ15" s="40">
        <f t="shared" si="20"/>
        <v>6.9169989000000101</v>
      </c>
      <c r="AK15" s="40">
        <v>0</v>
      </c>
    </row>
    <row r="16" spans="1:37" ht="14" x14ac:dyDescent="0.15">
      <c r="A16" s="116">
        <v>42837</v>
      </c>
      <c r="C16" s="40" t="s">
        <v>11</v>
      </c>
      <c r="E16" s="40">
        <v>9.1869859999999992</v>
      </c>
      <c r="F16" s="40">
        <f t="shared" si="12"/>
        <v>38</v>
      </c>
      <c r="G16" s="40">
        <v>297.8</v>
      </c>
      <c r="H16" s="40">
        <v>297.8</v>
      </c>
      <c r="I16" s="40">
        <v>291</v>
      </c>
      <c r="J16" s="40">
        <v>291.8</v>
      </c>
      <c r="K16" s="40">
        <v>290.89999999999998</v>
      </c>
      <c r="L16" s="40">
        <v>291.60000000000002</v>
      </c>
      <c r="M16" s="40">
        <v>291.5</v>
      </c>
      <c r="N16" s="40">
        <v>291.7</v>
      </c>
      <c r="O16" s="40">
        <v>293.2</v>
      </c>
      <c r="P16" s="40">
        <v>0</v>
      </c>
      <c r="Q16" s="40">
        <v>288.61300140380803</v>
      </c>
      <c r="R16" s="40">
        <v>0.84031803131693505</v>
      </c>
      <c r="S16" s="245"/>
      <c r="T16" s="40">
        <v>20</v>
      </c>
      <c r="U16" s="40">
        <v>1</v>
      </c>
      <c r="V16" s="40">
        <v>4</v>
      </c>
      <c r="W16" s="40">
        <v>3</v>
      </c>
      <c r="X16" s="40">
        <v>1</v>
      </c>
      <c r="Y16" s="40">
        <v>1</v>
      </c>
      <c r="Z16" s="40">
        <v>3</v>
      </c>
      <c r="AA16" s="40">
        <v>5</v>
      </c>
      <c r="AB16" s="40">
        <v>0</v>
      </c>
      <c r="AC16" s="40">
        <f t="shared" si="13"/>
        <v>9.1869985961919838</v>
      </c>
      <c r="AD16" s="246">
        <f t="shared" si="14"/>
        <v>2.3869985961919724</v>
      </c>
      <c r="AE16" s="40">
        <f t="shared" si="15"/>
        <v>3.1869985961919838</v>
      </c>
      <c r="AF16" s="40">
        <f t="shared" si="16"/>
        <v>2.2869985961919497</v>
      </c>
      <c r="AG16" s="40">
        <f t="shared" si="17"/>
        <v>2.9869985961919951</v>
      </c>
      <c r="AH16" s="40">
        <f t="shared" si="18"/>
        <v>2.8869985961919724</v>
      </c>
      <c r="AI16" s="40">
        <f t="shared" si="19"/>
        <v>3.086998596191961</v>
      </c>
      <c r="AJ16" s="40">
        <f t="shared" si="20"/>
        <v>4.586998596191961</v>
      </c>
      <c r="AK16" s="40">
        <v>0</v>
      </c>
    </row>
    <row r="17" spans="1:37" ht="14" x14ac:dyDescent="0.15">
      <c r="A17" s="116">
        <v>42677</v>
      </c>
      <c r="C17" s="40" t="s">
        <v>11</v>
      </c>
      <c r="E17" s="40">
        <v>17.628014</v>
      </c>
      <c r="F17" s="40">
        <f t="shared" si="12"/>
        <v>50</v>
      </c>
      <c r="G17" s="40">
        <v>306.7</v>
      </c>
      <c r="H17" s="40">
        <v>306.7</v>
      </c>
      <c r="I17" s="40">
        <v>291.2</v>
      </c>
      <c r="J17" s="40">
        <v>291.3</v>
      </c>
      <c r="K17" s="40">
        <v>291.2</v>
      </c>
      <c r="L17" s="40">
        <v>293.7</v>
      </c>
      <c r="M17" s="40">
        <v>292.5</v>
      </c>
      <c r="N17" s="40">
        <v>293.5</v>
      </c>
      <c r="O17" s="40">
        <v>292.39999999999998</v>
      </c>
      <c r="P17" s="40">
        <v>0</v>
      </c>
      <c r="Q17" s="40">
        <v>289.07199889999998</v>
      </c>
      <c r="R17" s="40">
        <v>0.77770080277944398</v>
      </c>
      <c r="S17" s="245"/>
      <c r="T17" s="40">
        <v>29</v>
      </c>
      <c r="U17" s="40">
        <v>2</v>
      </c>
      <c r="V17" s="40">
        <v>1</v>
      </c>
      <c r="W17" s="40">
        <v>2</v>
      </c>
      <c r="X17" s="40">
        <v>4</v>
      </c>
      <c r="Y17" s="40">
        <v>3</v>
      </c>
      <c r="Z17" s="40">
        <v>4</v>
      </c>
      <c r="AA17" s="40">
        <v>5</v>
      </c>
      <c r="AB17" s="40">
        <v>0</v>
      </c>
      <c r="AC17" s="40">
        <f t="shared" si="13"/>
        <v>17.628001100000006</v>
      </c>
      <c r="AD17" s="246">
        <f t="shared" si="14"/>
        <v>2.1280011000000059</v>
      </c>
      <c r="AE17" s="40">
        <f t="shared" si="15"/>
        <v>2.2280011000000286</v>
      </c>
      <c r="AF17" s="40">
        <f t="shared" si="16"/>
        <v>2.1280011000000059</v>
      </c>
      <c r="AG17" s="40">
        <f t="shared" si="17"/>
        <v>4.6280011000000059</v>
      </c>
      <c r="AH17" s="40">
        <f t="shared" si="18"/>
        <v>3.4280011000000172</v>
      </c>
      <c r="AI17" s="40">
        <f t="shared" si="19"/>
        <v>4.4280011000000172</v>
      </c>
      <c r="AJ17" s="40">
        <f t="shared" si="20"/>
        <v>3.3280010999999945</v>
      </c>
      <c r="AK17" s="40">
        <v>0</v>
      </c>
    </row>
    <row r="18" spans="1:37" ht="14" x14ac:dyDescent="0.15">
      <c r="A18" s="33">
        <v>42293</v>
      </c>
      <c r="C18" s="40" t="s">
        <v>11</v>
      </c>
      <c r="E18" s="40">
        <v>8.0689869999999999</v>
      </c>
      <c r="F18" s="40">
        <f t="shared" si="12"/>
        <v>80</v>
      </c>
      <c r="G18" s="40">
        <v>301.3</v>
      </c>
      <c r="H18" s="40">
        <v>301.3</v>
      </c>
      <c r="I18" s="40">
        <v>298</v>
      </c>
      <c r="J18" s="40">
        <v>296.3</v>
      </c>
      <c r="K18" s="40">
        <v>289.89999999999998</v>
      </c>
      <c r="L18" s="40">
        <v>298.2</v>
      </c>
      <c r="M18" s="40">
        <v>297.10000000000002</v>
      </c>
      <c r="N18" s="40">
        <v>299.3</v>
      </c>
      <c r="O18" s="40">
        <v>298.89999999999998</v>
      </c>
      <c r="P18" s="40">
        <v>0</v>
      </c>
      <c r="Q18" s="40">
        <v>293.23100069999998</v>
      </c>
      <c r="R18" s="40">
        <v>0.67062483140958795</v>
      </c>
      <c r="S18" s="245"/>
      <c r="T18" s="40">
        <v>21</v>
      </c>
      <c r="U18" s="40">
        <v>10</v>
      </c>
      <c r="V18" s="40">
        <v>3</v>
      </c>
      <c r="W18" s="40">
        <v>13</v>
      </c>
      <c r="X18" s="40">
        <v>11</v>
      </c>
      <c r="Y18" s="40">
        <v>6</v>
      </c>
      <c r="Z18" s="40">
        <v>16</v>
      </c>
      <c r="AA18" s="40">
        <v>0</v>
      </c>
      <c r="AB18" s="40">
        <v>0</v>
      </c>
      <c r="AC18" s="40">
        <f t="shared" si="13"/>
        <v>8.06899930000003</v>
      </c>
      <c r="AD18" s="246">
        <f t="shared" si="14"/>
        <v>4.7689993000000186</v>
      </c>
      <c r="AE18" s="40">
        <f t="shared" si="15"/>
        <v>3.06899930000003</v>
      </c>
      <c r="AF18" s="40">
        <v>0</v>
      </c>
      <c r="AG18" s="40">
        <f t="shared" si="17"/>
        <v>4.9689993000000072</v>
      </c>
      <c r="AH18" s="40">
        <f t="shared" si="18"/>
        <v>3.8689993000000413</v>
      </c>
      <c r="AI18" s="40">
        <f t="shared" si="19"/>
        <v>6.06899930000003</v>
      </c>
      <c r="AJ18" s="40">
        <f t="shared" si="20"/>
        <v>5.6689992999999959</v>
      </c>
      <c r="AK18" s="40">
        <v>0</v>
      </c>
    </row>
    <row r="19" spans="1:37" ht="42" x14ac:dyDescent="0.15">
      <c r="A19" s="116">
        <v>42117</v>
      </c>
      <c r="C19" s="40" t="s">
        <v>11</v>
      </c>
      <c r="E19" s="40">
        <v>25.169006</v>
      </c>
      <c r="F19" s="40">
        <f t="shared" si="12"/>
        <v>225</v>
      </c>
      <c r="G19" s="135">
        <v>313.60000000000002</v>
      </c>
      <c r="H19" s="40">
        <v>313.60000000000002</v>
      </c>
      <c r="I19" s="40">
        <v>295.3</v>
      </c>
      <c r="J19" s="40">
        <v>292.8</v>
      </c>
      <c r="K19" s="40">
        <v>294.3</v>
      </c>
      <c r="L19" s="40">
        <v>294.2</v>
      </c>
      <c r="M19" s="40">
        <v>293</v>
      </c>
      <c r="N19" s="40">
        <v>294.60000000000002</v>
      </c>
      <c r="O19" s="40">
        <v>295.60000000000002</v>
      </c>
      <c r="P19" s="40">
        <v>0</v>
      </c>
      <c r="Q19" s="40">
        <v>288.43100010000001</v>
      </c>
      <c r="R19" s="40">
        <v>1.0060500000000001</v>
      </c>
      <c r="S19" s="245" t="s">
        <v>385</v>
      </c>
      <c r="T19" s="40">
        <v>60</v>
      </c>
      <c r="U19" s="40">
        <v>28</v>
      </c>
      <c r="V19" s="40">
        <v>10</v>
      </c>
      <c r="W19" s="40">
        <v>18</v>
      </c>
      <c r="X19" s="40">
        <v>19</v>
      </c>
      <c r="Y19" s="40">
        <v>23</v>
      </c>
      <c r="Z19" s="40">
        <v>37</v>
      </c>
      <c r="AA19" s="40">
        <v>30</v>
      </c>
      <c r="AB19" s="40">
        <v>0</v>
      </c>
      <c r="AC19" s="40">
        <f t="shared" si="13"/>
        <v>25.168999900000017</v>
      </c>
      <c r="AD19" s="246">
        <f t="shared" si="14"/>
        <v>6.8689999000000057</v>
      </c>
      <c r="AE19" s="40">
        <f t="shared" si="15"/>
        <v>4.3689999000000057</v>
      </c>
      <c r="AF19" s="40">
        <f t="shared" ref="AF19:AF53" si="21">K19-Q19</f>
        <v>5.8689999000000057</v>
      </c>
      <c r="AG19" s="40">
        <f t="shared" si="17"/>
        <v>5.768999899999983</v>
      </c>
      <c r="AH19" s="40">
        <f t="shared" si="18"/>
        <v>4.5689998999999943</v>
      </c>
      <c r="AI19" s="40">
        <f t="shared" si="19"/>
        <v>6.1689999000000171</v>
      </c>
      <c r="AJ19" s="40">
        <f t="shared" si="20"/>
        <v>7.1689999000000171</v>
      </c>
      <c r="AK19" s="40">
        <v>0</v>
      </c>
    </row>
    <row r="20" spans="1:37" ht="14" x14ac:dyDescent="0.15">
      <c r="A20" s="116">
        <v>42037</v>
      </c>
      <c r="C20" s="40" t="s">
        <v>11</v>
      </c>
      <c r="E20" s="40">
        <v>27.088010000000001</v>
      </c>
      <c r="F20" s="40">
        <f t="shared" si="12"/>
        <v>90</v>
      </c>
      <c r="G20" s="40">
        <v>310.2</v>
      </c>
      <c r="H20" s="40">
        <v>310.2</v>
      </c>
      <c r="I20" s="40">
        <v>285.60000000000002</v>
      </c>
      <c r="J20" s="40">
        <v>285.8</v>
      </c>
      <c r="K20" s="40">
        <v>287.60000000000002</v>
      </c>
      <c r="L20" s="40">
        <v>285.3</v>
      </c>
      <c r="M20" s="40">
        <v>286.89999999999998</v>
      </c>
      <c r="N20" s="40">
        <v>0</v>
      </c>
      <c r="O20" s="40">
        <v>0</v>
      </c>
      <c r="P20" s="40">
        <v>0</v>
      </c>
      <c r="Q20" s="40">
        <v>283.11200100000002</v>
      </c>
      <c r="R20" s="40">
        <v>0.49401899999999999</v>
      </c>
      <c r="S20" s="245"/>
      <c r="T20" s="40">
        <v>64</v>
      </c>
      <c r="U20" s="40">
        <v>5</v>
      </c>
      <c r="V20" s="40">
        <v>8</v>
      </c>
      <c r="W20" s="40">
        <v>6</v>
      </c>
      <c r="X20" s="40">
        <v>2</v>
      </c>
      <c r="Y20" s="40">
        <v>5</v>
      </c>
      <c r="Z20" s="40">
        <v>0</v>
      </c>
      <c r="AA20" s="40">
        <v>0</v>
      </c>
      <c r="AB20" s="40">
        <v>0</v>
      </c>
      <c r="AC20" s="40">
        <f t="shared" si="13"/>
        <v>27.087998999999968</v>
      </c>
      <c r="AD20" s="246">
        <f t="shared" si="14"/>
        <v>2.4879990000000021</v>
      </c>
      <c r="AE20" s="40">
        <f t="shared" si="15"/>
        <v>2.6879989999999907</v>
      </c>
      <c r="AF20" s="40">
        <f t="shared" si="21"/>
        <v>4.4879990000000021</v>
      </c>
      <c r="AG20" s="40">
        <f t="shared" si="17"/>
        <v>2.1879989999999907</v>
      </c>
      <c r="AH20" s="40">
        <f t="shared" si="18"/>
        <v>3.7879989999999566</v>
      </c>
      <c r="AI20" s="40">
        <v>0</v>
      </c>
      <c r="AJ20" s="40">
        <v>0</v>
      </c>
      <c r="AK20" s="40">
        <v>0</v>
      </c>
    </row>
    <row r="21" spans="1:37" ht="14" x14ac:dyDescent="0.15">
      <c r="A21" s="116">
        <v>42021</v>
      </c>
      <c r="C21" s="40" t="s">
        <v>11</v>
      </c>
      <c r="E21" s="40">
        <v>11.304989000000001</v>
      </c>
      <c r="F21" s="40">
        <f t="shared" si="12"/>
        <v>89</v>
      </c>
      <c r="G21" s="40">
        <v>292.3</v>
      </c>
      <c r="H21" s="40">
        <v>292.3</v>
      </c>
      <c r="I21" s="40">
        <v>283.60000000000002</v>
      </c>
      <c r="J21" s="40">
        <v>284.3</v>
      </c>
      <c r="K21" s="40">
        <v>283.89999999999998</v>
      </c>
      <c r="L21" s="40">
        <v>286.10000000000002</v>
      </c>
      <c r="M21" s="40">
        <v>284.2</v>
      </c>
      <c r="N21" s="40">
        <v>286</v>
      </c>
      <c r="O21" s="40">
        <v>0</v>
      </c>
      <c r="P21" s="40">
        <v>0</v>
      </c>
      <c r="Q21" s="40">
        <v>280.99499850000001</v>
      </c>
      <c r="R21" s="40">
        <v>1.3005</v>
      </c>
      <c r="S21" s="245"/>
      <c r="T21" s="40">
        <v>48</v>
      </c>
      <c r="U21" s="40">
        <v>3</v>
      </c>
      <c r="V21" s="40">
        <v>5</v>
      </c>
      <c r="W21" s="40">
        <v>5</v>
      </c>
      <c r="X21" s="40">
        <v>10</v>
      </c>
      <c r="Y21" s="40">
        <v>7</v>
      </c>
      <c r="Z21" s="40">
        <v>11</v>
      </c>
      <c r="AA21" s="40">
        <v>0</v>
      </c>
      <c r="AB21" s="40">
        <v>0</v>
      </c>
      <c r="AC21" s="40">
        <f t="shared" si="13"/>
        <v>11.305001500000003</v>
      </c>
      <c r="AD21" s="246">
        <f t="shared" si="14"/>
        <v>2.6050015000000144</v>
      </c>
      <c r="AE21" s="40">
        <f t="shared" si="15"/>
        <v>3.305001500000003</v>
      </c>
      <c r="AF21" s="40">
        <f t="shared" si="21"/>
        <v>2.9050014999999689</v>
      </c>
      <c r="AG21" s="40">
        <f t="shared" si="17"/>
        <v>5.1050015000000144</v>
      </c>
      <c r="AH21" s="40">
        <f t="shared" si="18"/>
        <v>3.2050014999999803</v>
      </c>
      <c r="AI21" s="40">
        <f t="shared" ref="AI21:AI22" si="22">N21-Q21</f>
        <v>5.0050014999999917</v>
      </c>
      <c r="AJ21" s="40">
        <v>0</v>
      </c>
      <c r="AK21" s="40">
        <v>0</v>
      </c>
    </row>
    <row r="22" spans="1:37" ht="20.25" customHeight="1" x14ac:dyDescent="0.15">
      <c r="A22" s="116">
        <v>41733</v>
      </c>
      <c r="C22" s="40" t="s">
        <v>11</v>
      </c>
      <c r="E22" s="40">
        <v>16.056007000000001</v>
      </c>
      <c r="F22" s="40">
        <f t="shared" si="12"/>
        <v>84</v>
      </c>
      <c r="G22" s="40">
        <v>300.60000000000002</v>
      </c>
      <c r="H22" s="40">
        <v>300.60000000000002</v>
      </c>
      <c r="I22" s="40">
        <v>286.89999999999998</v>
      </c>
      <c r="J22" s="40">
        <v>288.3</v>
      </c>
      <c r="K22" s="40">
        <v>287.7</v>
      </c>
      <c r="L22" s="40">
        <v>288.3</v>
      </c>
      <c r="M22" s="40">
        <v>287.39999999999998</v>
      </c>
      <c r="N22" s="40">
        <v>290.10000000000002</v>
      </c>
      <c r="O22" s="40">
        <v>290.5</v>
      </c>
      <c r="P22" s="40">
        <v>0</v>
      </c>
      <c r="Q22" s="40">
        <v>284.54399899999999</v>
      </c>
      <c r="R22" s="40">
        <v>0.98907251997830903</v>
      </c>
      <c r="S22" s="245"/>
      <c r="T22" s="40">
        <v>34</v>
      </c>
      <c r="U22" s="40">
        <v>2</v>
      </c>
      <c r="V22" s="40">
        <v>4</v>
      </c>
      <c r="W22" s="40">
        <v>5</v>
      </c>
      <c r="X22" s="40">
        <v>5</v>
      </c>
      <c r="Y22" s="40">
        <v>5</v>
      </c>
      <c r="Z22" s="40">
        <v>15</v>
      </c>
      <c r="AA22" s="40">
        <v>14</v>
      </c>
      <c r="AB22" s="40">
        <v>0</v>
      </c>
      <c r="AC22" s="40">
        <f t="shared" si="13"/>
        <v>16.056001000000037</v>
      </c>
      <c r="AD22" s="246">
        <f t="shared" si="14"/>
        <v>2.356000999999992</v>
      </c>
      <c r="AE22" s="40">
        <f t="shared" si="15"/>
        <v>3.7560010000000261</v>
      </c>
      <c r="AF22" s="40">
        <f t="shared" si="21"/>
        <v>3.1560010000000034</v>
      </c>
      <c r="AG22" s="40">
        <f t="shared" si="17"/>
        <v>3.7560010000000261</v>
      </c>
      <c r="AH22" s="40">
        <f t="shared" si="18"/>
        <v>2.856000999999992</v>
      </c>
      <c r="AI22" s="40">
        <f t="shared" si="22"/>
        <v>5.5560010000000375</v>
      </c>
      <c r="AJ22" s="40">
        <f>O22-Q22</f>
        <v>5.9560010000000148</v>
      </c>
      <c r="AK22" s="40">
        <v>0</v>
      </c>
    </row>
    <row r="23" spans="1:37" ht="14" x14ac:dyDescent="0.15">
      <c r="A23" s="116">
        <v>41678</v>
      </c>
      <c r="C23" s="40" t="s">
        <v>11</v>
      </c>
      <c r="E23" s="40">
        <v>12.312006</v>
      </c>
      <c r="F23" s="40">
        <f t="shared" si="12"/>
        <v>63</v>
      </c>
      <c r="G23" s="40">
        <v>296.10000000000002</v>
      </c>
      <c r="H23" s="40">
        <v>296.10000000000002</v>
      </c>
      <c r="I23" s="40">
        <v>286.39999999999998</v>
      </c>
      <c r="J23" s="40">
        <v>287.7</v>
      </c>
      <c r="K23" s="40">
        <v>286.60000000000002</v>
      </c>
      <c r="L23" s="40">
        <v>287.7</v>
      </c>
      <c r="M23" s="40">
        <v>0</v>
      </c>
      <c r="N23" s="40">
        <v>0</v>
      </c>
      <c r="O23" s="40">
        <v>0</v>
      </c>
      <c r="P23" s="40">
        <v>0</v>
      </c>
      <c r="Q23" s="40">
        <v>283.78800000000001</v>
      </c>
      <c r="R23" s="40">
        <v>0.73515710000000001</v>
      </c>
      <c r="S23" s="245"/>
      <c r="T23" s="40">
        <v>44</v>
      </c>
      <c r="U23" s="40">
        <v>3</v>
      </c>
      <c r="V23" s="40">
        <v>7</v>
      </c>
      <c r="W23" s="40">
        <v>3</v>
      </c>
      <c r="X23" s="40">
        <v>6</v>
      </c>
      <c r="Y23" s="40">
        <v>0</v>
      </c>
      <c r="Z23" s="40">
        <v>0</v>
      </c>
      <c r="AA23" s="40">
        <v>0</v>
      </c>
      <c r="AB23" s="40">
        <v>0</v>
      </c>
      <c r="AC23" s="40">
        <f t="shared" si="13"/>
        <v>12.312000000000012</v>
      </c>
      <c r="AD23" s="246">
        <f t="shared" si="14"/>
        <v>2.6119999999999663</v>
      </c>
      <c r="AE23" s="40">
        <f t="shared" si="15"/>
        <v>3.9119999999999777</v>
      </c>
      <c r="AF23" s="40">
        <f t="shared" si="21"/>
        <v>2.8120000000000118</v>
      </c>
      <c r="AG23" s="40">
        <f t="shared" si="17"/>
        <v>3.9119999999999777</v>
      </c>
      <c r="AH23" s="40">
        <v>0</v>
      </c>
      <c r="AI23" s="40">
        <v>0</v>
      </c>
      <c r="AJ23" s="40">
        <v>0</v>
      </c>
      <c r="AK23" s="40">
        <v>0</v>
      </c>
    </row>
    <row r="24" spans="1:37" ht="28" x14ac:dyDescent="0.15">
      <c r="A24" s="116">
        <v>41630</v>
      </c>
      <c r="C24" s="40" t="s">
        <v>11</v>
      </c>
      <c r="E24" s="40">
        <v>18.644995000000002</v>
      </c>
      <c r="F24" s="40">
        <f t="shared" si="12"/>
        <v>59</v>
      </c>
      <c r="G24" s="40">
        <v>301.39999999999998</v>
      </c>
      <c r="H24" s="40">
        <v>301.39999999999998</v>
      </c>
      <c r="I24" s="40">
        <v>285.3</v>
      </c>
      <c r="J24" s="40">
        <v>285.2</v>
      </c>
      <c r="K24" s="40">
        <v>285.39999999999998</v>
      </c>
      <c r="L24" s="40">
        <v>286.7</v>
      </c>
      <c r="M24" s="40">
        <v>286.89999999999998</v>
      </c>
      <c r="N24" s="40">
        <v>286.10000000000002</v>
      </c>
      <c r="O24" s="40">
        <v>0</v>
      </c>
      <c r="P24" s="40">
        <v>0</v>
      </c>
      <c r="Q24" s="40">
        <v>282.75499969999998</v>
      </c>
      <c r="R24" s="40">
        <v>0.60652631183476402</v>
      </c>
      <c r="S24" s="245" t="s">
        <v>387</v>
      </c>
      <c r="T24" s="40">
        <v>37</v>
      </c>
      <c r="U24" s="40">
        <v>3</v>
      </c>
      <c r="V24" s="40">
        <v>3</v>
      </c>
      <c r="W24" s="40">
        <v>1</v>
      </c>
      <c r="X24" s="40">
        <v>4</v>
      </c>
      <c r="Y24" s="40">
        <v>4</v>
      </c>
      <c r="Z24" s="40">
        <v>7</v>
      </c>
      <c r="AA24" s="40">
        <v>0</v>
      </c>
      <c r="AB24" s="40">
        <v>0</v>
      </c>
      <c r="AC24" s="40">
        <f t="shared" si="13"/>
        <v>18.645000299999992</v>
      </c>
      <c r="AD24" s="246">
        <f t="shared" si="14"/>
        <v>2.5450003000000265</v>
      </c>
      <c r="AE24" s="40">
        <f t="shared" si="15"/>
        <v>2.4450003000000038</v>
      </c>
      <c r="AF24" s="40">
        <f t="shared" si="21"/>
        <v>2.6450002999999924</v>
      </c>
      <c r="AG24" s="40">
        <f t="shared" si="17"/>
        <v>3.9450003000000038</v>
      </c>
      <c r="AH24" s="40">
        <f t="shared" ref="AH24:AH27" si="23">M24-Q24</f>
        <v>4.1450002999999924</v>
      </c>
      <c r="AI24" s="40">
        <f t="shared" ref="AI24:AI27" si="24">N24-Q24</f>
        <v>3.3450003000000379</v>
      </c>
      <c r="AJ24" s="40">
        <v>0</v>
      </c>
      <c r="AK24" s="40">
        <v>0</v>
      </c>
    </row>
    <row r="25" spans="1:37" ht="28" x14ac:dyDescent="0.15">
      <c r="A25" s="116">
        <v>41573</v>
      </c>
      <c r="C25" s="40" t="s">
        <v>11</v>
      </c>
      <c r="E25" s="40">
        <v>15.335998999999999</v>
      </c>
      <c r="F25" s="40">
        <f t="shared" si="12"/>
        <v>54</v>
      </c>
      <c r="G25" s="40">
        <v>306.5</v>
      </c>
      <c r="H25" s="40">
        <v>306.5</v>
      </c>
      <c r="I25" s="40">
        <v>293.39999999999998</v>
      </c>
      <c r="J25" s="40">
        <v>293.5</v>
      </c>
      <c r="K25" s="40">
        <v>293.2</v>
      </c>
      <c r="L25" s="40">
        <v>295.5</v>
      </c>
      <c r="M25" s="40">
        <v>293.60000000000002</v>
      </c>
      <c r="N25" s="40">
        <v>296</v>
      </c>
      <c r="O25" s="40">
        <v>294.89999999999998</v>
      </c>
      <c r="P25" s="40">
        <v>0</v>
      </c>
      <c r="Q25" s="40">
        <v>291.16400099999998</v>
      </c>
      <c r="R25" s="40">
        <v>0.60967513968793297</v>
      </c>
      <c r="S25" s="245" t="s">
        <v>384</v>
      </c>
      <c r="T25" s="40">
        <v>32</v>
      </c>
      <c r="U25" s="40">
        <v>2</v>
      </c>
      <c r="V25" s="40">
        <v>1</v>
      </c>
      <c r="W25" s="40">
        <v>1</v>
      </c>
      <c r="X25" s="40">
        <v>4</v>
      </c>
      <c r="Y25" s="40">
        <v>3</v>
      </c>
      <c r="Z25" s="40">
        <v>5</v>
      </c>
      <c r="AA25" s="40">
        <v>6</v>
      </c>
      <c r="AB25" s="40">
        <v>0</v>
      </c>
      <c r="AC25" s="40">
        <f t="shared" si="13"/>
        <v>15.335999000000015</v>
      </c>
      <c r="AD25" s="246">
        <f t="shared" si="14"/>
        <v>2.2359989999999925</v>
      </c>
      <c r="AE25" s="40">
        <f t="shared" si="15"/>
        <v>2.3359990000000153</v>
      </c>
      <c r="AF25" s="40">
        <f t="shared" si="21"/>
        <v>2.0359990000000039</v>
      </c>
      <c r="AG25" s="40">
        <f t="shared" si="17"/>
        <v>4.3359990000000153</v>
      </c>
      <c r="AH25" s="40">
        <f t="shared" si="23"/>
        <v>2.435999000000038</v>
      </c>
      <c r="AI25" s="40">
        <f t="shared" si="24"/>
        <v>4.8359990000000153</v>
      </c>
      <c r="AJ25" s="40">
        <f t="shared" ref="AJ25:AJ50" si="25">O25-Q25</f>
        <v>3.7359989999999925</v>
      </c>
      <c r="AK25" s="40">
        <v>0</v>
      </c>
    </row>
    <row r="26" spans="1:37" ht="42" x14ac:dyDescent="0.15">
      <c r="A26" s="116">
        <v>41470</v>
      </c>
      <c r="C26" s="40" t="s">
        <v>11</v>
      </c>
      <c r="E26" s="40">
        <v>29.116987000000002</v>
      </c>
      <c r="F26" s="40">
        <f t="shared" si="12"/>
        <v>223</v>
      </c>
      <c r="G26" s="40">
        <v>328.3</v>
      </c>
      <c r="H26" s="40">
        <v>328.3</v>
      </c>
      <c r="I26" s="40">
        <v>305.2</v>
      </c>
      <c r="J26" s="40">
        <v>302.39999999999998</v>
      </c>
      <c r="K26" s="40">
        <v>305.5</v>
      </c>
      <c r="L26" s="40">
        <v>304.89999999999998</v>
      </c>
      <c r="M26" s="40">
        <v>304.10000000000002</v>
      </c>
      <c r="N26" s="40">
        <v>305.10000000000002</v>
      </c>
      <c r="O26" s="40">
        <v>308</v>
      </c>
      <c r="P26" s="40">
        <v>0</v>
      </c>
      <c r="Q26" s="40">
        <v>299.18300099999999</v>
      </c>
      <c r="R26" s="40">
        <v>0.75339909000000005</v>
      </c>
      <c r="S26" s="245" t="s">
        <v>388</v>
      </c>
      <c r="T26" s="40">
        <v>83</v>
      </c>
      <c r="U26" s="40">
        <v>29</v>
      </c>
      <c r="V26" s="40">
        <v>2</v>
      </c>
      <c r="W26" s="40">
        <v>23</v>
      </c>
      <c r="X26" s="40">
        <v>14</v>
      </c>
      <c r="Y26" s="40">
        <v>12</v>
      </c>
      <c r="Z26" s="40">
        <v>33</v>
      </c>
      <c r="AA26" s="40">
        <v>27</v>
      </c>
      <c r="AB26" s="40">
        <v>0</v>
      </c>
      <c r="AC26" s="40">
        <f t="shared" si="13"/>
        <v>29.116999000000021</v>
      </c>
      <c r="AD26" s="246">
        <f t="shared" si="14"/>
        <v>6.0169989999999984</v>
      </c>
      <c r="AE26" s="40">
        <f t="shared" si="15"/>
        <v>3.2169989999999871</v>
      </c>
      <c r="AF26" s="40">
        <f t="shared" si="21"/>
        <v>6.3169990000000098</v>
      </c>
      <c r="AG26" s="40">
        <f t="shared" si="17"/>
        <v>5.7169989999999871</v>
      </c>
      <c r="AH26" s="40">
        <f t="shared" si="23"/>
        <v>4.9169990000000325</v>
      </c>
      <c r="AI26" s="40">
        <f t="shared" si="24"/>
        <v>5.9169990000000325</v>
      </c>
      <c r="AJ26" s="40">
        <f t="shared" si="25"/>
        <v>8.8169990000000098</v>
      </c>
      <c r="AK26" s="40">
        <v>0</v>
      </c>
    </row>
    <row r="27" spans="1:37" ht="42" x14ac:dyDescent="0.15">
      <c r="A27" s="247">
        <v>41438</v>
      </c>
      <c r="B27" s="95"/>
      <c r="C27" s="40" t="s">
        <v>11</v>
      </c>
      <c r="D27" s="95"/>
      <c r="E27" s="95">
        <v>24.188002000000001</v>
      </c>
      <c r="F27" s="40">
        <f t="shared" si="12"/>
        <v>169</v>
      </c>
      <c r="G27" s="40">
        <v>322</v>
      </c>
      <c r="H27" s="40">
        <v>322</v>
      </c>
      <c r="I27" s="40">
        <v>303.8</v>
      </c>
      <c r="J27" s="40">
        <v>301.10000000000002</v>
      </c>
      <c r="K27" s="40">
        <v>302.10000000000002</v>
      </c>
      <c r="L27" s="40">
        <v>303.2</v>
      </c>
      <c r="M27" s="40">
        <v>301</v>
      </c>
      <c r="N27" s="40">
        <v>302</v>
      </c>
      <c r="O27" s="40">
        <v>305</v>
      </c>
      <c r="P27" s="40">
        <v>0</v>
      </c>
      <c r="Q27" s="40">
        <v>297.81199859999998</v>
      </c>
      <c r="R27" s="40">
        <v>0.73651608001201097</v>
      </c>
      <c r="S27" s="245" t="s">
        <v>388</v>
      </c>
      <c r="T27" s="40">
        <v>53</v>
      </c>
      <c r="U27" s="40">
        <v>19</v>
      </c>
      <c r="V27" s="40">
        <v>6</v>
      </c>
      <c r="W27" s="40">
        <v>13</v>
      </c>
      <c r="X27" s="40">
        <v>16</v>
      </c>
      <c r="Y27" s="40">
        <v>3</v>
      </c>
      <c r="Z27" s="40">
        <v>32</v>
      </c>
      <c r="AA27" s="40">
        <v>27</v>
      </c>
      <c r="AB27" s="40">
        <v>0</v>
      </c>
      <c r="AC27" s="40">
        <f t="shared" si="13"/>
        <v>24.188001400000019</v>
      </c>
      <c r="AD27" s="246">
        <f t="shared" si="14"/>
        <v>5.9880014000000301</v>
      </c>
      <c r="AE27" s="40">
        <f t="shared" si="15"/>
        <v>3.2880014000000415</v>
      </c>
      <c r="AF27" s="40">
        <f t="shared" si="21"/>
        <v>4.2880014000000415</v>
      </c>
      <c r="AG27" s="40">
        <f t="shared" si="17"/>
        <v>5.3880014000000074</v>
      </c>
      <c r="AH27" s="40">
        <f t="shared" si="23"/>
        <v>3.1880014000000187</v>
      </c>
      <c r="AI27" s="40">
        <f t="shared" si="24"/>
        <v>4.1880014000000187</v>
      </c>
      <c r="AJ27" s="40">
        <f t="shared" si="25"/>
        <v>7.1880014000000187</v>
      </c>
      <c r="AK27" s="40">
        <v>0</v>
      </c>
    </row>
    <row r="28" spans="1:37" ht="28" x14ac:dyDescent="0.15">
      <c r="A28" s="248">
        <v>41358</v>
      </c>
      <c r="B28" s="70"/>
      <c r="C28" s="40" t="s">
        <v>11</v>
      </c>
      <c r="D28" s="70"/>
      <c r="E28" s="70">
        <v>37.380009999999999</v>
      </c>
      <c r="F28" s="40">
        <f t="shared" si="12"/>
        <v>61</v>
      </c>
      <c r="G28" s="40">
        <v>322.10000000000002</v>
      </c>
      <c r="H28" s="40">
        <v>322.10000000000002</v>
      </c>
      <c r="I28" s="40">
        <v>288</v>
      </c>
      <c r="J28" s="40">
        <v>288.3</v>
      </c>
      <c r="K28" s="40">
        <v>288.10000000000002</v>
      </c>
      <c r="L28" s="40">
        <v>290.2</v>
      </c>
      <c r="M28" s="40">
        <v>0</v>
      </c>
      <c r="N28" s="40">
        <v>0</v>
      </c>
      <c r="O28" s="40">
        <v>0</v>
      </c>
      <c r="P28" s="40">
        <v>0</v>
      </c>
      <c r="Q28" s="40">
        <v>284.71999847412098</v>
      </c>
      <c r="R28" s="40">
        <v>1.1854983181263099</v>
      </c>
      <c r="S28" s="245" t="s">
        <v>384</v>
      </c>
      <c r="T28" s="40">
        <v>34</v>
      </c>
      <c r="U28" s="40">
        <v>1</v>
      </c>
      <c r="V28" s="40">
        <v>2</v>
      </c>
      <c r="W28" s="40">
        <v>4</v>
      </c>
      <c r="X28" s="40">
        <v>20</v>
      </c>
      <c r="Y28" s="40">
        <v>0</v>
      </c>
      <c r="Z28" s="40">
        <v>0</v>
      </c>
      <c r="AA28" s="40">
        <v>0</v>
      </c>
      <c r="AB28" s="40">
        <v>0</v>
      </c>
      <c r="AC28" s="40">
        <f t="shared" si="13"/>
        <v>37.380001525879038</v>
      </c>
      <c r="AD28" s="246">
        <f t="shared" si="14"/>
        <v>3.2800015258790154</v>
      </c>
      <c r="AE28" s="40">
        <f t="shared" si="15"/>
        <v>3.5800015258790268</v>
      </c>
      <c r="AF28" s="40">
        <f t="shared" si="21"/>
        <v>3.3800015258790381</v>
      </c>
      <c r="AG28" s="40">
        <f t="shared" si="17"/>
        <v>5.480001525879004</v>
      </c>
      <c r="AH28" s="40">
        <v>0</v>
      </c>
      <c r="AI28" s="40">
        <v>0</v>
      </c>
      <c r="AJ28" s="40">
        <f t="shared" si="25"/>
        <v>-284.71999847412098</v>
      </c>
      <c r="AK28" s="40">
        <v>0</v>
      </c>
    </row>
    <row r="29" spans="1:37" ht="14" x14ac:dyDescent="0.15">
      <c r="A29" s="116">
        <v>41189</v>
      </c>
      <c r="C29" s="40" t="s">
        <v>11</v>
      </c>
      <c r="E29" s="40">
        <v>55.40401</v>
      </c>
      <c r="F29" s="40">
        <f t="shared" si="12"/>
        <v>87</v>
      </c>
      <c r="G29" s="40">
        <v>350.2</v>
      </c>
      <c r="H29" s="40">
        <v>350.2</v>
      </c>
      <c r="I29" s="40">
        <v>298.3</v>
      </c>
      <c r="J29" s="40">
        <v>298.2</v>
      </c>
      <c r="K29" s="40">
        <v>297.8</v>
      </c>
      <c r="L29" s="40">
        <v>299.3</v>
      </c>
      <c r="M29" s="40">
        <v>299.60000000000002</v>
      </c>
      <c r="N29" s="40">
        <v>0</v>
      </c>
      <c r="O29" s="40">
        <v>0</v>
      </c>
      <c r="P29" s="40">
        <v>0</v>
      </c>
      <c r="Q29" s="40">
        <v>294.79600006103499</v>
      </c>
      <c r="R29" s="40">
        <v>0.84248745474251896</v>
      </c>
      <c r="S29" s="245"/>
      <c r="T29" s="40">
        <v>44</v>
      </c>
      <c r="U29" s="40">
        <v>6</v>
      </c>
      <c r="V29" s="40">
        <v>9</v>
      </c>
      <c r="W29" s="40">
        <v>5</v>
      </c>
      <c r="X29" s="40">
        <v>12</v>
      </c>
      <c r="Y29" s="40">
        <v>11</v>
      </c>
      <c r="Z29" s="40">
        <v>0</v>
      </c>
      <c r="AA29" s="40">
        <v>0</v>
      </c>
      <c r="AB29" s="40">
        <v>0</v>
      </c>
      <c r="AC29" s="40">
        <f t="shared" si="13"/>
        <v>55.403999938965001</v>
      </c>
      <c r="AD29" s="246">
        <f t="shared" si="14"/>
        <v>3.5039999389650234</v>
      </c>
      <c r="AE29" s="40">
        <f t="shared" si="15"/>
        <v>3.4039999389650006</v>
      </c>
      <c r="AF29" s="40">
        <f t="shared" si="21"/>
        <v>3.0039999389650234</v>
      </c>
      <c r="AG29" s="40">
        <f t="shared" si="17"/>
        <v>4.5039999389650234</v>
      </c>
      <c r="AH29" s="40">
        <f>M29-Q29</f>
        <v>4.8039999389650347</v>
      </c>
      <c r="AI29" s="40">
        <v>0</v>
      </c>
      <c r="AJ29" s="40">
        <f t="shared" si="25"/>
        <v>-294.79600006103499</v>
      </c>
      <c r="AK29" s="40">
        <v>0</v>
      </c>
    </row>
    <row r="30" spans="1:37" ht="14" x14ac:dyDescent="0.15">
      <c r="A30" s="116">
        <v>40965</v>
      </c>
      <c r="C30" s="40" t="s">
        <v>11</v>
      </c>
      <c r="E30" s="40">
        <v>27.272010000000002</v>
      </c>
      <c r="F30" s="40">
        <f t="shared" si="12"/>
        <v>68</v>
      </c>
      <c r="G30" s="40">
        <v>309.2</v>
      </c>
      <c r="H30" s="40">
        <v>309.2</v>
      </c>
      <c r="I30" s="40">
        <v>285.39999999999998</v>
      </c>
      <c r="J30" s="40">
        <v>284.60000000000002</v>
      </c>
      <c r="K30" s="40">
        <v>285.8</v>
      </c>
      <c r="L30" s="40">
        <v>0</v>
      </c>
      <c r="M30" s="40">
        <v>0</v>
      </c>
      <c r="N30" s="40">
        <v>0</v>
      </c>
      <c r="O30" s="40">
        <v>0</v>
      </c>
      <c r="P30" s="40">
        <v>0</v>
      </c>
      <c r="Q30" s="40">
        <v>281.92800080000001</v>
      </c>
      <c r="R30" s="40">
        <v>0.80512046973130302</v>
      </c>
      <c r="S30" s="245"/>
      <c r="T30" s="40">
        <v>54</v>
      </c>
      <c r="U30" s="40">
        <v>2</v>
      </c>
      <c r="V30" s="40">
        <v>4</v>
      </c>
      <c r="W30" s="40">
        <v>8</v>
      </c>
      <c r="X30" s="40">
        <v>0</v>
      </c>
      <c r="Y30" s="40">
        <v>0</v>
      </c>
      <c r="Z30" s="40">
        <v>0</v>
      </c>
      <c r="AA30" s="40">
        <v>0</v>
      </c>
      <c r="AB30" s="40">
        <v>0</v>
      </c>
      <c r="AC30" s="40">
        <f t="shared" si="13"/>
        <v>27.271999199999982</v>
      </c>
      <c r="AD30" s="246">
        <f t="shared" si="14"/>
        <v>3.4719991999999706</v>
      </c>
      <c r="AE30" s="40">
        <f t="shared" si="15"/>
        <v>2.6719992000000161</v>
      </c>
      <c r="AF30" s="40">
        <f t="shared" si="21"/>
        <v>3.8719992000000047</v>
      </c>
      <c r="AG30" s="40">
        <v>0</v>
      </c>
      <c r="AH30" s="40">
        <v>0</v>
      </c>
      <c r="AI30" s="40">
        <v>0</v>
      </c>
      <c r="AJ30" s="40">
        <f t="shared" si="25"/>
        <v>-281.92800080000001</v>
      </c>
      <c r="AK30" s="40">
        <v>0</v>
      </c>
    </row>
    <row r="31" spans="1:37" ht="14" x14ac:dyDescent="0.15">
      <c r="A31" s="116">
        <v>40565</v>
      </c>
      <c r="C31" s="40" t="s">
        <v>11</v>
      </c>
      <c r="E31" s="40">
        <v>45.132007999999999</v>
      </c>
      <c r="F31" s="40">
        <f t="shared" si="12"/>
        <v>103</v>
      </c>
      <c r="G31" s="40">
        <v>325.10000000000002</v>
      </c>
      <c r="H31" s="40">
        <v>325.10000000000002</v>
      </c>
      <c r="I31" s="40">
        <v>285.5</v>
      </c>
      <c r="J31" s="40">
        <v>283.3</v>
      </c>
      <c r="K31" s="40">
        <v>283.3</v>
      </c>
      <c r="L31" s="40">
        <v>285.60000000000002</v>
      </c>
      <c r="M31" s="40">
        <v>283.5</v>
      </c>
      <c r="N31" s="40">
        <v>286</v>
      </c>
      <c r="O31" s="40">
        <v>0</v>
      </c>
      <c r="P31" s="40">
        <v>0</v>
      </c>
      <c r="Q31" s="40">
        <v>279.96799774169898</v>
      </c>
      <c r="R31" s="40">
        <v>1.051844</v>
      </c>
      <c r="S31" s="245"/>
      <c r="T31" s="40">
        <v>67</v>
      </c>
      <c r="U31" s="40">
        <v>6</v>
      </c>
      <c r="V31" s="40">
        <v>3</v>
      </c>
      <c r="W31" s="40">
        <v>5</v>
      </c>
      <c r="X31" s="40">
        <v>6</v>
      </c>
      <c r="Y31" s="40">
        <v>2</v>
      </c>
      <c r="Z31" s="40">
        <v>14</v>
      </c>
      <c r="AA31" s="40">
        <v>0</v>
      </c>
      <c r="AB31" s="40">
        <v>0</v>
      </c>
      <c r="AC31" s="40">
        <f t="shared" si="13"/>
        <v>45.132002258301043</v>
      </c>
      <c r="AD31" s="246">
        <f t="shared" si="14"/>
        <v>5.53200225830102</v>
      </c>
      <c r="AE31" s="40">
        <f t="shared" si="15"/>
        <v>3.3320022583010314</v>
      </c>
      <c r="AF31" s="40">
        <f t="shared" si="21"/>
        <v>3.3320022583010314</v>
      </c>
      <c r="AG31" s="40">
        <f t="shared" ref="AG31:AG42" si="26">L31-Q31</f>
        <v>5.6320022583010427</v>
      </c>
      <c r="AH31" s="40">
        <f t="shared" ref="AH31:AH42" si="27">M31-Q31</f>
        <v>3.53200225830102</v>
      </c>
      <c r="AI31" s="40">
        <f t="shared" ref="AI31:AI41" si="28">N31-Q31</f>
        <v>6.03200225830102</v>
      </c>
      <c r="AJ31" s="40">
        <f t="shared" si="25"/>
        <v>-279.96799774169898</v>
      </c>
      <c r="AK31" s="40">
        <v>0</v>
      </c>
    </row>
    <row r="32" spans="1:37" ht="14" x14ac:dyDescent="0.15">
      <c r="A32" s="116">
        <v>40430</v>
      </c>
      <c r="C32" s="40" t="s">
        <v>11</v>
      </c>
      <c r="D32" s="41"/>
      <c r="E32" s="40">
        <v>5.6939929999999999</v>
      </c>
      <c r="F32" s="40">
        <f t="shared" si="12"/>
        <v>95</v>
      </c>
      <c r="G32" s="40">
        <v>305.89999999999998</v>
      </c>
      <c r="H32" s="40">
        <v>304.2</v>
      </c>
      <c r="I32" s="40">
        <v>305.89999999999998</v>
      </c>
      <c r="J32" s="40">
        <v>305</v>
      </c>
      <c r="K32" s="40">
        <v>305</v>
      </c>
      <c r="L32" s="40">
        <v>304.7</v>
      </c>
      <c r="M32" s="40">
        <v>305.3</v>
      </c>
      <c r="N32" s="40">
        <v>304.10000000000002</v>
      </c>
      <c r="O32" s="40">
        <v>305.3</v>
      </c>
      <c r="P32" s="40">
        <v>304.10000000000002</v>
      </c>
      <c r="Q32" s="40">
        <v>300.2060007</v>
      </c>
      <c r="R32" s="40">
        <v>0.69639249999999997</v>
      </c>
      <c r="S32" s="245"/>
      <c r="T32" s="40">
        <v>9</v>
      </c>
      <c r="U32" s="40">
        <v>6</v>
      </c>
      <c r="V32" s="40">
        <v>5</v>
      </c>
      <c r="W32" s="40">
        <v>14</v>
      </c>
      <c r="X32" s="40">
        <v>6</v>
      </c>
      <c r="Y32" s="40">
        <v>13</v>
      </c>
      <c r="Z32" s="40">
        <v>10</v>
      </c>
      <c r="AA32" s="40">
        <v>24</v>
      </c>
      <c r="AB32" s="40">
        <v>8</v>
      </c>
      <c r="AC32" s="40">
        <f t="shared" si="13"/>
        <v>3.9939992999999845</v>
      </c>
      <c r="AD32" s="246">
        <f t="shared" si="14"/>
        <v>5.6939992999999731</v>
      </c>
      <c r="AE32" s="40">
        <f t="shared" si="15"/>
        <v>4.7939992999999959</v>
      </c>
      <c r="AF32" s="40">
        <f t="shared" si="21"/>
        <v>4.7939992999999959</v>
      </c>
      <c r="AG32" s="40">
        <f t="shared" si="26"/>
        <v>4.4939992999999845</v>
      </c>
      <c r="AH32" s="40">
        <f t="shared" si="27"/>
        <v>5.0939993000000072</v>
      </c>
      <c r="AI32" s="40">
        <f t="shared" si="28"/>
        <v>3.8939993000000186</v>
      </c>
      <c r="AJ32" s="40">
        <f t="shared" si="25"/>
        <v>5.0939993000000072</v>
      </c>
      <c r="AK32" s="40">
        <f>P32-Q32</f>
        <v>3.8939993000000186</v>
      </c>
    </row>
    <row r="33" spans="1:37" ht="14" x14ac:dyDescent="0.15">
      <c r="A33" s="116">
        <v>40325</v>
      </c>
      <c r="C33" s="40" t="s">
        <v>11</v>
      </c>
      <c r="D33" s="118"/>
      <c r="E33" s="40">
        <v>23.213000000000001</v>
      </c>
      <c r="F33" s="40">
        <f t="shared" si="12"/>
        <v>164</v>
      </c>
      <c r="G33" s="40">
        <v>312</v>
      </c>
      <c r="H33" s="40">
        <v>312</v>
      </c>
      <c r="I33" s="40">
        <v>296.7</v>
      </c>
      <c r="J33" s="40">
        <v>295</v>
      </c>
      <c r="K33" s="40">
        <v>294.60000000000002</v>
      </c>
      <c r="L33" s="40">
        <v>294.10000000000002</v>
      </c>
      <c r="M33" s="40">
        <v>292.8</v>
      </c>
      <c r="N33" s="40">
        <v>295.10000000000002</v>
      </c>
      <c r="O33" s="40">
        <v>299.39999999999998</v>
      </c>
      <c r="P33" s="40">
        <v>0</v>
      </c>
      <c r="Q33" s="40">
        <v>288.78699999999998</v>
      </c>
      <c r="R33" s="40">
        <v>0.96121179999999995</v>
      </c>
      <c r="S33" s="245"/>
      <c r="T33" s="40">
        <v>58</v>
      </c>
      <c r="U33" s="40">
        <v>17</v>
      </c>
      <c r="V33" s="40">
        <v>15</v>
      </c>
      <c r="W33" s="40">
        <v>17</v>
      </c>
      <c r="X33" s="40">
        <v>11</v>
      </c>
      <c r="Y33" s="40">
        <v>6</v>
      </c>
      <c r="Z33" s="40">
        <v>17</v>
      </c>
      <c r="AA33" s="40">
        <v>23</v>
      </c>
      <c r="AB33" s="40">
        <v>0</v>
      </c>
      <c r="AC33" s="40">
        <f t="shared" si="13"/>
        <v>23.213000000000022</v>
      </c>
      <c r="AD33" s="246">
        <f t="shared" si="14"/>
        <v>7.9130000000000109</v>
      </c>
      <c r="AE33" s="40">
        <f t="shared" si="15"/>
        <v>6.2130000000000223</v>
      </c>
      <c r="AF33" s="40">
        <f t="shared" si="21"/>
        <v>5.813000000000045</v>
      </c>
      <c r="AG33" s="40">
        <f t="shared" si="26"/>
        <v>5.313000000000045</v>
      </c>
      <c r="AH33" s="40">
        <f t="shared" si="27"/>
        <v>4.0130000000000337</v>
      </c>
      <c r="AI33" s="40">
        <f t="shared" si="28"/>
        <v>6.313000000000045</v>
      </c>
      <c r="AJ33" s="40">
        <f t="shared" si="25"/>
        <v>10.613</v>
      </c>
      <c r="AK33" s="40">
        <v>0</v>
      </c>
    </row>
    <row r="34" spans="1:37" ht="14" x14ac:dyDescent="0.15">
      <c r="A34" s="116">
        <v>40293</v>
      </c>
      <c r="C34" s="40" t="s">
        <v>11</v>
      </c>
      <c r="D34" s="118"/>
      <c r="E34" s="40">
        <v>23.428999999999998</v>
      </c>
      <c r="F34" s="40">
        <f t="shared" si="12"/>
        <v>84</v>
      </c>
      <c r="G34" s="40">
        <v>313.5</v>
      </c>
      <c r="H34" s="40">
        <v>313.5</v>
      </c>
      <c r="I34" s="40">
        <v>295.39999999999998</v>
      </c>
      <c r="J34" s="40">
        <v>293.60000000000002</v>
      </c>
      <c r="K34" s="40">
        <v>293.8</v>
      </c>
      <c r="L34" s="40">
        <v>293.60000000000002</v>
      </c>
      <c r="M34" s="40">
        <v>294.3</v>
      </c>
      <c r="N34" s="40">
        <v>295.60000000000002</v>
      </c>
      <c r="O34" s="40">
        <v>0</v>
      </c>
      <c r="P34" s="40">
        <v>0</v>
      </c>
      <c r="Q34" s="40">
        <v>290.07100000000003</v>
      </c>
      <c r="R34" s="40">
        <v>0.56996462716671503</v>
      </c>
      <c r="S34" s="245"/>
      <c r="T34" s="40">
        <v>38</v>
      </c>
      <c r="U34" s="40">
        <v>10</v>
      </c>
      <c r="V34" s="40">
        <v>4</v>
      </c>
      <c r="W34" s="40">
        <v>11</v>
      </c>
      <c r="X34" s="40">
        <v>4</v>
      </c>
      <c r="Y34" s="40">
        <v>7</v>
      </c>
      <c r="Z34" s="40">
        <v>10</v>
      </c>
      <c r="AA34" s="40">
        <v>0</v>
      </c>
      <c r="AB34" s="40">
        <v>0</v>
      </c>
      <c r="AC34" s="40">
        <f t="shared" si="13"/>
        <v>23.428999999999974</v>
      </c>
      <c r="AD34" s="246">
        <f t="shared" si="14"/>
        <v>5.3289999999999509</v>
      </c>
      <c r="AE34" s="40">
        <f t="shared" si="15"/>
        <v>3.5289999999999964</v>
      </c>
      <c r="AF34" s="40">
        <f t="shared" si="21"/>
        <v>3.728999999999985</v>
      </c>
      <c r="AG34" s="40">
        <f t="shared" si="26"/>
        <v>3.5289999999999964</v>
      </c>
      <c r="AH34" s="40">
        <f t="shared" si="27"/>
        <v>4.228999999999985</v>
      </c>
      <c r="AI34" s="40">
        <f t="shared" si="28"/>
        <v>5.5289999999999964</v>
      </c>
      <c r="AJ34" s="40">
        <f t="shared" si="25"/>
        <v>-290.07100000000003</v>
      </c>
      <c r="AK34" s="40">
        <v>0</v>
      </c>
    </row>
    <row r="35" spans="1:37" ht="24" customHeight="1" x14ac:dyDescent="0.15">
      <c r="A35" s="33">
        <v>40142</v>
      </c>
      <c r="C35" s="40" t="s">
        <v>11</v>
      </c>
      <c r="D35" s="118"/>
      <c r="E35" s="40">
        <v>13.045995</v>
      </c>
      <c r="F35" s="40">
        <f t="shared" si="12"/>
        <v>53</v>
      </c>
      <c r="G35" s="40">
        <v>302.39999999999998</v>
      </c>
      <c r="H35" s="40">
        <v>302.39999999999998</v>
      </c>
      <c r="I35" s="40">
        <v>292.39999999999998</v>
      </c>
      <c r="J35" s="40">
        <v>291.5</v>
      </c>
      <c r="K35" s="40">
        <v>291.39999999999998</v>
      </c>
      <c r="L35" s="40">
        <v>292.3</v>
      </c>
      <c r="M35" s="40">
        <v>291.8</v>
      </c>
      <c r="N35" s="40">
        <v>292.89999999999998</v>
      </c>
      <c r="O35" s="40">
        <v>296</v>
      </c>
      <c r="P35" s="40">
        <v>292.3</v>
      </c>
      <c r="Q35" s="40">
        <v>289.35399960000001</v>
      </c>
      <c r="R35" s="40">
        <v>0.69820099999999996</v>
      </c>
      <c r="S35" s="245"/>
      <c r="T35" s="40">
        <v>29</v>
      </c>
      <c r="U35" s="40">
        <v>3</v>
      </c>
      <c r="V35" s="40">
        <v>1</v>
      </c>
      <c r="W35" s="40">
        <v>1</v>
      </c>
      <c r="X35" s="40">
        <v>1</v>
      </c>
      <c r="Y35" s="40">
        <v>2</v>
      </c>
      <c r="Z35" s="40">
        <v>9</v>
      </c>
      <c r="AA35" s="40">
        <v>5</v>
      </c>
      <c r="AB35" s="40">
        <v>2</v>
      </c>
      <c r="AC35" s="40">
        <f t="shared" si="13"/>
        <v>13.046000399999969</v>
      </c>
      <c r="AD35" s="246">
        <f t="shared" si="14"/>
        <v>3.0460003999999685</v>
      </c>
      <c r="AE35" s="40">
        <f t="shared" si="15"/>
        <v>2.1460003999999913</v>
      </c>
      <c r="AF35" s="40">
        <f t="shared" si="21"/>
        <v>2.0460003999999685</v>
      </c>
      <c r="AG35" s="40">
        <f t="shared" si="26"/>
        <v>2.9460004000000026</v>
      </c>
      <c r="AH35" s="40">
        <f t="shared" si="27"/>
        <v>2.4460004000000026</v>
      </c>
      <c r="AI35" s="40">
        <f t="shared" si="28"/>
        <v>3.5460003999999685</v>
      </c>
      <c r="AJ35" s="40">
        <f t="shared" si="25"/>
        <v>6.6460003999999913</v>
      </c>
      <c r="AK35" s="40">
        <f>P35-Q35</f>
        <v>2.9460004000000026</v>
      </c>
    </row>
    <row r="36" spans="1:37" ht="42" x14ac:dyDescent="0.15">
      <c r="A36" s="116">
        <v>39294</v>
      </c>
      <c r="C36" s="40" t="s">
        <v>11</v>
      </c>
      <c r="D36" s="41"/>
      <c r="E36" s="40">
        <v>32.266674000000002</v>
      </c>
      <c r="F36" s="40">
        <f t="shared" si="12"/>
        <v>215</v>
      </c>
      <c r="G36" s="40">
        <v>332.6</v>
      </c>
      <c r="H36" s="40">
        <v>332.6</v>
      </c>
      <c r="I36" s="40">
        <v>308.89999999999998</v>
      </c>
      <c r="J36" s="40">
        <v>305.8</v>
      </c>
      <c r="K36" s="40">
        <v>306.5</v>
      </c>
      <c r="L36" s="40">
        <v>305.8</v>
      </c>
      <c r="M36" s="40">
        <v>304.5</v>
      </c>
      <c r="N36" s="40">
        <v>307.5</v>
      </c>
      <c r="O36" s="40">
        <v>306</v>
      </c>
      <c r="P36" s="40">
        <v>0</v>
      </c>
      <c r="Q36" s="40">
        <v>300.33333270000003</v>
      </c>
      <c r="R36" s="40">
        <v>1.0298857989300001</v>
      </c>
      <c r="S36" s="249" t="s">
        <v>389</v>
      </c>
      <c r="T36" s="40">
        <v>71</v>
      </c>
      <c r="U36" s="40">
        <v>24</v>
      </c>
      <c r="V36" s="40">
        <v>7</v>
      </c>
      <c r="W36" s="40">
        <v>16</v>
      </c>
      <c r="X36" s="40">
        <v>12</v>
      </c>
      <c r="Y36" s="40">
        <v>23</v>
      </c>
      <c r="Z36" s="40">
        <v>33</v>
      </c>
      <c r="AA36" s="40">
        <v>29</v>
      </c>
      <c r="AB36" s="40">
        <v>0</v>
      </c>
      <c r="AC36" s="40">
        <f t="shared" si="13"/>
        <v>32.266667299999995</v>
      </c>
      <c r="AD36" s="246">
        <f t="shared" si="14"/>
        <v>8.5666672999999491</v>
      </c>
      <c r="AE36" s="40">
        <f t="shared" si="15"/>
        <v>5.4666672999999832</v>
      </c>
      <c r="AF36" s="40">
        <f t="shared" si="21"/>
        <v>6.1666672999999719</v>
      </c>
      <c r="AG36" s="40">
        <f t="shared" si="26"/>
        <v>5.4666672999999832</v>
      </c>
      <c r="AH36" s="40">
        <f t="shared" si="27"/>
        <v>4.1666672999999719</v>
      </c>
      <c r="AI36" s="40">
        <f t="shared" si="28"/>
        <v>7.1666672999999719</v>
      </c>
      <c r="AJ36" s="40">
        <f t="shared" si="25"/>
        <v>5.6666672999999719</v>
      </c>
      <c r="AK36" s="40">
        <v>0</v>
      </c>
    </row>
    <row r="37" spans="1:37" ht="42" x14ac:dyDescent="0.15">
      <c r="A37" s="116">
        <v>38958</v>
      </c>
      <c r="C37" s="40" t="s">
        <v>11</v>
      </c>
      <c r="E37" s="40">
        <v>20.149999999999999</v>
      </c>
      <c r="F37" s="40">
        <f t="shared" si="12"/>
        <v>114</v>
      </c>
      <c r="G37" s="40">
        <v>321</v>
      </c>
      <c r="H37" s="40">
        <v>321</v>
      </c>
      <c r="I37" s="40">
        <v>306.10000000000002</v>
      </c>
      <c r="J37" s="40">
        <v>307.3</v>
      </c>
      <c r="K37" s="40">
        <v>304.2</v>
      </c>
      <c r="L37" s="40">
        <v>304.3</v>
      </c>
      <c r="M37" s="40">
        <v>307.39999999999998</v>
      </c>
      <c r="N37" s="40">
        <v>305.39999999999998</v>
      </c>
      <c r="O37" s="40">
        <v>0</v>
      </c>
      <c r="P37" s="40">
        <v>0</v>
      </c>
      <c r="Q37" s="40">
        <v>300.85000029999998</v>
      </c>
      <c r="R37" s="40">
        <v>0.61927374400000001</v>
      </c>
      <c r="S37" s="245" t="s">
        <v>389</v>
      </c>
      <c r="T37" s="40">
        <v>50</v>
      </c>
      <c r="U37" s="40">
        <v>7</v>
      </c>
      <c r="V37" s="40">
        <v>14</v>
      </c>
      <c r="W37" s="40">
        <v>4</v>
      </c>
      <c r="X37" s="40">
        <v>4</v>
      </c>
      <c r="Y37" s="40">
        <v>20</v>
      </c>
      <c r="Z37" s="40">
        <v>15</v>
      </c>
      <c r="AA37" s="40">
        <v>0</v>
      </c>
      <c r="AB37" s="40">
        <v>0</v>
      </c>
      <c r="AC37" s="40">
        <f t="shared" si="13"/>
        <v>20.149999700000023</v>
      </c>
      <c r="AD37" s="246">
        <f t="shared" si="14"/>
        <v>5.2499997000000462</v>
      </c>
      <c r="AE37" s="40">
        <f t="shared" si="15"/>
        <v>6.4499997000000349</v>
      </c>
      <c r="AF37" s="40">
        <f t="shared" si="21"/>
        <v>3.3499997000000121</v>
      </c>
      <c r="AG37" s="40">
        <f t="shared" si="26"/>
        <v>3.4499997000000349</v>
      </c>
      <c r="AH37" s="40">
        <f t="shared" si="27"/>
        <v>6.5499997000000008</v>
      </c>
      <c r="AI37" s="40">
        <f t="shared" si="28"/>
        <v>4.5499997000000008</v>
      </c>
      <c r="AJ37" s="40">
        <f t="shared" si="25"/>
        <v>-300.85000029999998</v>
      </c>
      <c r="AK37" s="40">
        <v>0</v>
      </c>
    </row>
    <row r="38" spans="1:37" ht="42" x14ac:dyDescent="0.15">
      <c r="A38" s="116">
        <v>38926</v>
      </c>
      <c r="C38" s="40" t="s">
        <v>11</v>
      </c>
      <c r="E38" s="40">
        <v>27.099007</v>
      </c>
      <c r="F38" s="40">
        <f t="shared" si="12"/>
        <v>183</v>
      </c>
      <c r="G38" s="40">
        <v>328.1</v>
      </c>
      <c r="H38" s="40">
        <v>328.1</v>
      </c>
      <c r="I38" s="40">
        <v>310</v>
      </c>
      <c r="J38" s="40">
        <v>308</v>
      </c>
      <c r="K38" s="40">
        <v>307.2</v>
      </c>
      <c r="L38" s="40">
        <v>305</v>
      </c>
      <c r="M38" s="40">
        <v>305.2</v>
      </c>
      <c r="N38" s="40">
        <v>306.39999999999998</v>
      </c>
      <c r="O38" s="40">
        <v>305.39999999999998</v>
      </c>
      <c r="P38" s="40">
        <v>0</v>
      </c>
      <c r="Q38" s="40">
        <v>301.00099999999998</v>
      </c>
      <c r="R38" s="40">
        <v>0.82915522758479698</v>
      </c>
      <c r="S38" s="249" t="s">
        <v>390</v>
      </c>
      <c r="T38" s="40">
        <v>61</v>
      </c>
      <c r="U38" s="40">
        <v>21</v>
      </c>
      <c r="V38" s="40">
        <v>10</v>
      </c>
      <c r="W38" s="40">
        <v>20</v>
      </c>
      <c r="X38" s="40">
        <v>14</v>
      </c>
      <c r="Y38" s="40">
        <v>9</v>
      </c>
      <c r="Z38" s="40">
        <v>24</v>
      </c>
      <c r="AA38" s="40">
        <v>24</v>
      </c>
      <c r="AB38" s="40">
        <v>0</v>
      </c>
      <c r="AC38" s="40">
        <f t="shared" si="13"/>
        <v>27.099000000000046</v>
      </c>
      <c r="AD38" s="246">
        <f t="shared" si="14"/>
        <v>8.9990000000000236</v>
      </c>
      <c r="AE38" s="40">
        <f t="shared" si="15"/>
        <v>6.9990000000000236</v>
      </c>
      <c r="AF38" s="40">
        <f t="shared" si="21"/>
        <v>6.1990000000000123</v>
      </c>
      <c r="AG38" s="40">
        <f t="shared" si="26"/>
        <v>3.9990000000000236</v>
      </c>
      <c r="AH38" s="40">
        <f t="shared" si="27"/>
        <v>4.1990000000000123</v>
      </c>
      <c r="AI38" s="40">
        <f t="shared" si="28"/>
        <v>5.3990000000000009</v>
      </c>
      <c r="AJ38" s="40">
        <f t="shared" si="25"/>
        <v>4.3990000000000009</v>
      </c>
      <c r="AK38" s="40">
        <v>0</v>
      </c>
    </row>
    <row r="39" spans="1:37" ht="42" x14ac:dyDescent="0.15">
      <c r="A39" s="116">
        <v>38814</v>
      </c>
      <c r="C39" s="40" t="s">
        <v>11</v>
      </c>
      <c r="E39" s="40">
        <v>14.095000000000001</v>
      </c>
      <c r="F39" s="40">
        <f t="shared" si="12"/>
        <v>108</v>
      </c>
      <c r="G39" s="40">
        <v>300.5</v>
      </c>
      <c r="H39" s="40">
        <v>300.5</v>
      </c>
      <c r="I39" s="40">
        <v>291.89999999999998</v>
      </c>
      <c r="J39" s="40">
        <v>291.10000000000002</v>
      </c>
      <c r="K39" s="40">
        <v>288.60000000000002</v>
      </c>
      <c r="L39" s="40">
        <v>290.8</v>
      </c>
      <c r="M39" s="40">
        <v>289.10000000000002</v>
      </c>
      <c r="N39" s="40">
        <v>291.2</v>
      </c>
      <c r="O39" s="40">
        <v>290</v>
      </c>
      <c r="P39" s="40">
        <v>0</v>
      </c>
      <c r="Q39" s="40">
        <v>286.40499999999997</v>
      </c>
      <c r="R39" s="40">
        <v>0.81466296948722805</v>
      </c>
      <c r="S39" s="245" t="s">
        <v>385</v>
      </c>
      <c r="T39" s="40">
        <v>55</v>
      </c>
      <c r="U39" s="40">
        <v>14</v>
      </c>
      <c r="V39" s="40">
        <v>7</v>
      </c>
      <c r="W39" s="40">
        <v>2</v>
      </c>
      <c r="X39" s="40">
        <v>10</v>
      </c>
      <c r="Y39" s="40">
        <v>3</v>
      </c>
      <c r="Z39" s="40">
        <v>8</v>
      </c>
      <c r="AA39" s="40">
        <v>9</v>
      </c>
      <c r="AB39" s="40">
        <v>0</v>
      </c>
      <c r="AC39" s="40">
        <f t="shared" si="13"/>
        <v>14.095000000000027</v>
      </c>
      <c r="AD39" s="246">
        <f t="shared" si="14"/>
        <v>5.4950000000000045</v>
      </c>
      <c r="AE39" s="40">
        <f t="shared" si="15"/>
        <v>4.69500000000005</v>
      </c>
      <c r="AF39" s="40">
        <f t="shared" si="21"/>
        <v>2.19500000000005</v>
      </c>
      <c r="AG39" s="40">
        <f t="shared" si="26"/>
        <v>4.3950000000000387</v>
      </c>
      <c r="AH39" s="40">
        <f t="shared" si="27"/>
        <v>2.69500000000005</v>
      </c>
      <c r="AI39" s="40">
        <f t="shared" si="28"/>
        <v>4.7950000000000159</v>
      </c>
      <c r="AJ39" s="40">
        <f t="shared" si="25"/>
        <v>3.5950000000000273</v>
      </c>
      <c r="AK39" s="40">
        <v>0</v>
      </c>
    </row>
    <row r="40" spans="1:37" ht="14" x14ac:dyDescent="0.15">
      <c r="A40" s="116">
        <v>38590</v>
      </c>
      <c r="C40" s="40" t="s">
        <v>11</v>
      </c>
      <c r="E40" s="40">
        <v>16.881993999999999</v>
      </c>
      <c r="F40" s="40">
        <f t="shared" si="12"/>
        <v>57</v>
      </c>
      <c r="G40" s="40">
        <v>316.39999999999998</v>
      </c>
      <c r="H40" s="40">
        <v>316.39999999999998</v>
      </c>
      <c r="I40" s="40">
        <v>303</v>
      </c>
      <c r="J40" s="40">
        <v>302</v>
      </c>
      <c r="K40" s="40">
        <v>303.10000000000002</v>
      </c>
      <c r="L40" s="40">
        <v>304.3</v>
      </c>
      <c r="M40" s="40">
        <v>302.5</v>
      </c>
      <c r="N40" s="40">
        <v>302.2</v>
      </c>
      <c r="O40" s="40">
        <v>0</v>
      </c>
      <c r="P40" s="40">
        <v>0</v>
      </c>
      <c r="Q40" s="40">
        <v>299.51800050000003</v>
      </c>
      <c r="R40" s="40">
        <v>1.1365191055725901</v>
      </c>
      <c r="S40" s="245"/>
      <c r="T40" s="40">
        <v>27</v>
      </c>
      <c r="U40" s="40">
        <v>7</v>
      </c>
      <c r="V40" s="40">
        <v>2</v>
      </c>
      <c r="W40" s="40">
        <v>5</v>
      </c>
      <c r="X40" s="40">
        <v>5</v>
      </c>
      <c r="Y40" s="40">
        <v>5</v>
      </c>
      <c r="Z40" s="40">
        <v>6</v>
      </c>
      <c r="AA40" s="40">
        <v>0</v>
      </c>
      <c r="AB40" s="40">
        <v>0</v>
      </c>
      <c r="AC40" s="40">
        <f t="shared" si="13"/>
        <v>16.881999499999949</v>
      </c>
      <c r="AD40" s="246">
        <f t="shared" si="14"/>
        <v>3.4819994999999722</v>
      </c>
      <c r="AE40" s="40">
        <f t="shared" si="15"/>
        <v>2.4819994999999722</v>
      </c>
      <c r="AF40" s="40">
        <f t="shared" si="21"/>
        <v>3.5819994999999949</v>
      </c>
      <c r="AG40" s="40">
        <f t="shared" si="26"/>
        <v>4.7819994999999835</v>
      </c>
      <c r="AH40" s="40">
        <f t="shared" si="27"/>
        <v>2.9819994999999722</v>
      </c>
      <c r="AI40" s="40">
        <f t="shared" si="28"/>
        <v>2.6819994999999608</v>
      </c>
      <c r="AJ40" s="40">
        <f t="shared" si="25"/>
        <v>-299.51800050000003</v>
      </c>
      <c r="AK40" s="40">
        <v>0</v>
      </c>
    </row>
    <row r="41" spans="1:37" ht="70" x14ac:dyDescent="0.15">
      <c r="A41" s="247">
        <v>38213</v>
      </c>
      <c r="B41" s="95"/>
      <c r="C41" s="40" t="s">
        <v>11</v>
      </c>
      <c r="D41" s="95"/>
      <c r="E41" s="95">
        <v>5.4510003999999999</v>
      </c>
      <c r="F41" s="40">
        <f t="shared" si="12"/>
        <v>40</v>
      </c>
      <c r="G41" s="40">
        <v>306.2</v>
      </c>
      <c r="H41" s="40">
        <v>304.60000000000002</v>
      </c>
      <c r="I41" s="134">
        <v>306.2</v>
      </c>
      <c r="J41" s="134">
        <v>306.2</v>
      </c>
      <c r="K41" s="40">
        <v>303.3</v>
      </c>
      <c r="L41" s="40">
        <v>304.7</v>
      </c>
      <c r="M41" s="40">
        <v>304.2</v>
      </c>
      <c r="N41" s="40">
        <v>303.7</v>
      </c>
      <c r="O41" s="40">
        <v>0</v>
      </c>
      <c r="P41" s="40">
        <v>0</v>
      </c>
      <c r="Q41" s="40">
        <v>300.74899959999999</v>
      </c>
      <c r="R41" s="40">
        <v>0.55272013592964098</v>
      </c>
      <c r="S41" s="249" t="s">
        <v>391</v>
      </c>
      <c r="T41" s="40">
        <v>3</v>
      </c>
      <c r="U41" s="40">
        <v>8</v>
      </c>
      <c r="V41" s="40">
        <v>8</v>
      </c>
      <c r="W41" s="40">
        <v>1</v>
      </c>
      <c r="X41" s="40">
        <v>5</v>
      </c>
      <c r="Y41" s="40">
        <v>10</v>
      </c>
      <c r="Z41" s="40">
        <v>5</v>
      </c>
      <c r="AA41" s="40">
        <v>0</v>
      </c>
      <c r="AB41" s="40">
        <v>0</v>
      </c>
      <c r="AC41" s="40">
        <f t="shared" si="13"/>
        <v>3.8510004000000322</v>
      </c>
      <c r="AD41" s="246">
        <f t="shared" si="14"/>
        <v>5.4510003999999981</v>
      </c>
      <c r="AE41" s="40">
        <f t="shared" si="15"/>
        <v>5.4510003999999981</v>
      </c>
      <c r="AF41" s="40">
        <f t="shared" si="21"/>
        <v>2.5510004000000208</v>
      </c>
      <c r="AG41" s="40">
        <f t="shared" si="26"/>
        <v>3.9510003999999981</v>
      </c>
      <c r="AH41" s="40">
        <f t="shared" si="27"/>
        <v>3.4510003999999981</v>
      </c>
      <c r="AI41" s="40">
        <f t="shared" si="28"/>
        <v>2.9510003999999981</v>
      </c>
      <c r="AJ41" s="40">
        <f t="shared" si="25"/>
        <v>-300.74899959999999</v>
      </c>
      <c r="AK41" s="40">
        <v>0</v>
      </c>
    </row>
    <row r="42" spans="1:37" ht="14" x14ac:dyDescent="0.15">
      <c r="A42" s="116">
        <v>38197</v>
      </c>
      <c r="C42" s="40" t="s">
        <v>11</v>
      </c>
      <c r="E42" s="40">
        <v>7.2640130000000003</v>
      </c>
      <c r="F42" s="40">
        <f t="shared" si="12"/>
        <v>43</v>
      </c>
      <c r="G42" s="40">
        <v>307.7</v>
      </c>
      <c r="H42" s="40">
        <v>307.7</v>
      </c>
      <c r="I42" s="40">
        <v>305.7</v>
      </c>
      <c r="J42" s="40">
        <v>304.3</v>
      </c>
      <c r="K42" s="40">
        <v>305</v>
      </c>
      <c r="L42" s="40">
        <v>304.8</v>
      </c>
      <c r="M42" s="40">
        <v>303.7</v>
      </c>
      <c r="N42" s="40">
        <v>0</v>
      </c>
      <c r="O42" s="40">
        <v>0</v>
      </c>
      <c r="P42" s="40">
        <v>0</v>
      </c>
      <c r="Q42" s="40">
        <v>300.43599949999998</v>
      </c>
      <c r="R42" s="40">
        <v>0.58796559350147903</v>
      </c>
      <c r="S42" s="245"/>
      <c r="T42" s="40">
        <v>5</v>
      </c>
      <c r="U42" s="40">
        <v>9</v>
      </c>
      <c r="V42" s="40">
        <v>5</v>
      </c>
      <c r="W42" s="40">
        <v>12</v>
      </c>
      <c r="X42" s="40">
        <v>2</v>
      </c>
      <c r="Y42" s="40">
        <v>10</v>
      </c>
      <c r="Z42" s="40">
        <v>0</v>
      </c>
      <c r="AA42" s="40">
        <v>0</v>
      </c>
      <c r="AB42" s="40">
        <v>0</v>
      </c>
      <c r="AC42" s="40">
        <f t="shared" si="13"/>
        <v>7.2640005000000087</v>
      </c>
      <c r="AD42" s="246">
        <f t="shared" si="14"/>
        <v>5.2640005000000087</v>
      </c>
      <c r="AE42" s="40">
        <f t="shared" si="15"/>
        <v>3.8640005000000315</v>
      </c>
      <c r="AF42" s="40">
        <f t="shared" si="21"/>
        <v>4.5640005000000201</v>
      </c>
      <c r="AG42" s="40">
        <f t="shared" si="26"/>
        <v>4.3640005000000315</v>
      </c>
      <c r="AH42" s="40">
        <f t="shared" si="27"/>
        <v>3.2640005000000087</v>
      </c>
      <c r="AI42" s="40">
        <v>0</v>
      </c>
      <c r="AJ42" s="40">
        <f t="shared" si="25"/>
        <v>-300.43599949999998</v>
      </c>
      <c r="AK42" s="40">
        <v>0</v>
      </c>
    </row>
    <row r="43" spans="1:37" ht="70" x14ac:dyDescent="0.15">
      <c r="A43" s="116">
        <v>38037</v>
      </c>
      <c r="C43" s="40" t="s">
        <v>11</v>
      </c>
      <c r="E43" s="40">
        <v>4.2100119999999999</v>
      </c>
      <c r="F43" s="40">
        <f t="shared" si="12"/>
        <v>9</v>
      </c>
      <c r="G43" s="40">
        <v>293.2</v>
      </c>
      <c r="H43" s="40">
        <v>293.2</v>
      </c>
      <c r="I43" s="40">
        <v>293.2</v>
      </c>
      <c r="J43" s="40">
        <v>0</v>
      </c>
      <c r="K43" s="40">
        <v>0</v>
      </c>
      <c r="L43" s="40">
        <v>0</v>
      </c>
      <c r="M43" s="40">
        <v>0</v>
      </c>
      <c r="N43" s="40">
        <v>0</v>
      </c>
      <c r="O43" s="40">
        <v>0</v>
      </c>
      <c r="P43" s="40">
        <v>0</v>
      </c>
      <c r="Q43" s="40">
        <v>288.99000030000002</v>
      </c>
      <c r="R43" s="40">
        <v>0.93214956621416301</v>
      </c>
      <c r="S43" s="245" t="s">
        <v>392</v>
      </c>
      <c r="T43" s="40">
        <v>8</v>
      </c>
      <c r="U43" s="40">
        <v>1</v>
      </c>
      <c r="V43" s="40">
        <v>0</v>
      </c>
      <c r="W43" s="40">
        <v>0</v>
      </c>
      <c r="X43" s="40">
        <v>0</v>
      </c>
      <c r="Y43" s="40">
        <v>0</v>
      </c>
      <c r="Z43" s="40">
        <v>0</v>
      </c>
      <c r="AA43" s="40">
        <v>0</v>
      </c>
      <c r="AB43" s="40">
        <v>0</v>
      </c>
      <c r="AC43" s="40">
        <f t="shared" si="13"/>
        <v>4.2099996999999689</v>
      </c>
      <c r="AD43" s="246">
        <f t="shared" si="14"/>
        <v>4.2099996999999689</v>
      </c>
      <c r="AE43" s="40">
        <v>0</v>
      </c>
      <c r="AF43" s="40">
        <f t="shared" si="21"/>
        <v>-288.99000030000002</v>
      </c>
      <c r="AG43" s="40">
        <v>0</v>
      </c>
      <c r="AH43" s="40">
        <v>0</v>
      </c>
      <c r="AI43" s="40">
        <v>0</v>
      </c>
      <c r="AJ43" s="40">
        <f t="shared" si="25"/>
        <v>-288.99000030000002</v>
      </c>
      <c r="AK43" s="40">
        <v>0</v>
      </c>
    </row>
    <row r="44" spans="1:37" ht="14" x14ac:dyDescent="0.15">
      <c r="A44" s="116">
        <v>37957</v>
      </c>
      <c r="C44" s="40" t="s">
        <v>11</v>
      </c>
      <c r="E44" s="40">
        <v>19.417010999999999</v>
      </c>
      <c r="F44" s="40">
        <f t="shared" si="12"/>
        <v>50</v>
      </c>
      <c r="G44" s="40">
        <v>308.2</v>
      </c>
      <c r="H44" s="40">
        <v>308.2</v>
      </c>
      <c r="I44" s="40">
        <v>290.89999999999998</v>
      </c>
      <c r="J44" s="40">
        <v>292.7</v>
      </c>
      <c r="K44" s="40">
        <v>291.89999999999998</v>
      </c>
      <c r="L44" s="40">
        <v>293</v>
      </c>
      <c r="M44" s="40">
        <v>291.2</v>
      </c>
      <c r="N44" s="40">
        <v>291.89999999999998</v>
      </c>
      <c r="O44" s="40">
        <v>293.5</v>
      </c>
      <c r="P44" s="40">
        <v>290.8</v>
      </c>
      <c r="Q44" s="40">
        <v>288.78300050000001</v>
      </c>
      <c r="R44" s="40">
        <v>0.79662469999999996</v>
      </c>
      <c r="S44" s="245"/>
      <c r="T44" s="40">
        <v>33</v>
      </c>
      <c r="U44" s="40">
        <v>1</v>
      </c>
      <c r="V44" s="40">
        <v>2</v>
      </c>
      <c r="W44" s="40">
        <v>3</v>
      </c>
      <c r="X44" s="40">
        <v>4</v>
      </c>
      <c r="Y44" s="40">
        <v>2</v>
      </c>
      <c r="Z44" s="40">
        <v>1</v>
      </c>
      <c r="AA44" s="40">
        <v>3</v>
      </c>
      <c r="AB44" s="40">
        <v>1</v>
      </c>
      <c r="AC44" s="40">
        <f t="shared" si="13"/>
        <v>19.416999499999974</v>
      </c>
      <c r="AD44" s="246">
        <f t="shared" si="14"/>
        <v>2.1169994999999631</v>
      </c>
      <c r="AE44" s="40">
        <f t="shared" ref="AE44:AE53" si="29">J44-Q44</f>
        <v>3.9169994999999744</v>
      </c>
      <c r="AF44" s="40">
        <f t="shared" si="21"/>
        <v>3.1169994999999631</v>
      </c>
      <c r="AG44" s="40">
        <f>L44-Q44</f>
        <v>4.2169994999999858</v>
      </c>
      <c r="AH44" s="40">
        <f>M44-Q44</f>
        <v>2.4169994999999744</v>
      </c>
      <c r="AI44" s="40">
        <f>N44-Q44</f>
        <v>3.1169994999999631</v>
      </c>
      <c r="AJ44" s="40">
        <f t="shared" si="25"/>
        <v>4.7169994999999858</v>
      </c>
      <c r="AK44" s="40">
        <f>P44-Q44</f>
        <v>2.0169994999999972</v>
      </c>
    </row>
    <row r="45" spans="1:37" ht="42" x14ac:dyDescent="0.15">
      <c r="A45" s="116">
        <v>37733</v>
      </c>
      <c r="C45" s="40" t="s">
        <v>11</v>
      </c>
      <c r="E45" s="40">
        <v>7.5199870000000004</v>
      </c>
      <c r="F45" s="40">
        <f t="shared" si="12"/>
        <v>24</v>
      </c>
      <c r="G45" s="40">
        <v>299.8</v>
      </c>
      <c r="H45" s="40">
        <v>299.8</v>
      </c>
      <c r="I45" s="40">
        <v>294.89999999999998</v>
      </c>
      <c r="J45" s="40">
        <v>294.89999999999998</v>
      </c>
      <c r="K45" s="40">
        <v>296.3</v>
      </c>
      <c r="L45" s="40">
        <v>0</v>
      </c>
      <c r="M45" s="40">
        <v>0</v>
      </c>
      <c r="N45" s="40">
        <v>0</v>
      </c>
      <c r="O45" s="40">
        <v>0</v>
      </c>
      <c r="P45" s="40">
        <v>0</v>
      </c>
      <c r="Q45" s="40">
        <v>292.28000100000003</v>
      </c>
      <c r="R45" s="40">
        <v>0.56160511999999996</v>
      </c>
      <c r="S45" s="245" t="s">
        <v>385</v>
      </c>
      <c r="T45" s="40">
        <v>11</v>
      </c>
      <c r="U45" s="40">
        <v>2</v>
      </c>
      <c r="V45" s="40">
        <v>1</v>
      </c>
      <c r="W45" s="40">
        <v>10</v>
      </c>
      <c r="X45" s="40">
        <v>0</v>
      </c>
      <c r="Y45" s="40">
        <v>0</v>
      </c>
      <c r="Z45" s="40">
        <v>0</v>
      </c>
      <c r="AA45" s="40">
        <v>0</v>
      </c>
      <c r="AB45" s="40">
        <v>0</v>
      </c>
      <c r="AC45" s="40">
        <f t="shared" si="13"/>
        <v>7.5199989999999843</v>
      </c>
      <c r="AD45" s="246">
        <f t="shared" si="14"/>
        <v>2.6199989999999502</v>
      </c>
      <c r="AE45" s="40">
        <f t="shared" si="29"/>
        <v>2.6199989999999502</v>
      </c>
      <c r="AF45" s="40">
        <f t="shared" si="21"/>
        <v>4.0199989999999843</v>
      </c>
      <c r="AG45" s="40">
        <v>0</v>
      </c>
      <c r="AH45" s="40">
        <v>0</v>
      </c>
      <c r="AI45" s="40">
        <v>0</v>
      </c>
      <c r="AJ45" s="40">
        <f t="shared" si="25"/>
        <v>-292.28000100000003</v>
      </c>
      <c r="AK45" s="40">
        <v>0</v>
      </c>
    </row>
    <row r="46" spans="1:37" ht="28" x14ac:dyDescent="0.15">
      <c r="A46" s="116">
        <v>37630</v>
      </c>
      <c r="C46" s="40" t="s">
        <v>11</v>
      </c>
      <c r="E46" s="40">
        <v>12.329001</v>
      </c>
      <c r="F46" s="40">
        <f t="shared" si="12"/>
        <v>78</v>
      </c>
      <c r="G46" s="40">
        <v>293.5</v>
      </c>
      <c r="H46" s="40">
        <v>293.5</v>
      </c>
      <c r="I46" s="40">
        <v>285.89999999999998</v>
      </c>
      <c r="J46" s="40">
        <v>284.7</v>
      </c>
      <c r="K46" s="40">
        <v>284.60000000000002</v>
      </c>
      <c r="L46" s="40">
        <v>286.2</v>
      </c>
      <c r="M46" s="40">
        <v>284.2</v>
      </c>
      <c r="N46" s="40">
        <v>0</v>
      </c>
      <c r="O46" s="40">
        <v>0</v>
      </c>
      <c r="P46" s="40">
        <v>0</v>
      </c>
      <c r="Q46" s="40">
        <v>281.17099999999999</v>
      </c>
      <c r="R46" s="40">
        <v>1.4028039999999999</v>
      </c>
      <c r="S46" s="245" t="s">
        <v>387</v>
      </c>
      <c r="T46" s="40">
        <v>49</v>
      </c>
      <c r="U46" s="40">
        <v>5</v>
      </c>
      <c r="V46" s="40">
        <v>7</v>
      </c>
      <c r="W46" s="40">
        <v>2</v>
      </c>
      <c r="X46" s="40">
        <v>11</v>
      </c>
      <c r="Y46" s="40">
        <v>4</v>
      </c>
      <c r="Z46" s="40">
        <v>0</v>
      </c>
      <c r="AA46" s="40">
        <v>0</v>
      </c>
      <c r="AB46" s="40">
        <v>0</v>
      </c>
      <c r="AC46" s="40">
        <f t="shared" si="13"/>
        <v>12.329000000000008</v>
      </c>
      <c r="AD46" s="246">
        <f t="shared" si="14"/>
        <v>4.728999999999985</v>
      </c>
      <c r="AE46" s="40">
        <f t="shared" si="29"/>
        <v>3.5289999999999964</v>
      </c>
      <c r="AF46" s="40">
        <f t="shared" si="21"/>
        <v>3.4290000000000305</v>
      </c>
      <c r="AG46" s="40">
        <f t="shared" ref="AG46:AG53" si="30">L46-Q46</f>
        <v>5.0289999999999964</v>
      </c>
      <c r="AH46" s="40">
        <f t="shared" ref="AH46:AH53" si="31">M46-Q46</f>
        <v>3.0289999999999964</v>
      </c>
      <c r="AI46" s="40">
        <v>0</v>
      </c>
      <c r="AJ46" s="40">
        <f t="shared" si="25"/>
        <v>-281.17099999999999</v>
      </c>
      <c r="AK46" s="40">
        <v>0</v>
      </c>
    </row>
    <row r="47" spans="1:37" ht="28" x14ac:dyDescent="0.15">
      <c r="A47" s="116">
        <v>37605</v>
      </c>
      <c r="C47" s="40" t="s">
        <v>11</v>
      </c>
      <c r="E47" s="40">
        <v>18.437011999999999</v>
      </c>
      <c r="F47" s="40">
        <f t="shared" si="12"/>
        <v>49</v>
      </c>
      <c r="G47" s="40">
        <v>308.7</v>
      </c>
      <c r="H47" s="40">
        <v>308.7</v>
      </c>
      <c r="I47" s="40">
        <v>294.2</v>
      </c>
      <c r="J47" s="40">
        <v>293.60000000000002</v>
      </c>
      <c r="K47" s="40">
        <v>293.8</v>
      </c>
      <c r="L47" s="40">
        <v>293.8</v>
      </c>
      <c r="M47" s="40">
        <v>294.2</v>
      </c>
      <c r="N47" s="134">
        <v>0</v>
      </c>
      <c r="O47" s="40">
        <v>0</v>
      </c>
      <c r="P47" s="40">
        <v>0</v>
      </c>
      <c r="Q47" s="40">
        <v>290.26300079345702</v>
      </c>
      <c r="R47" s="40">
        <v>0.94431412501519096</v>
      </c>
      <c r="S47" s="245" t="s">
        <v>387</v>
      </c>
      <c r="T47" s="40">
        <v>27</v>
      </c>
      <c r="U47" s="40">
        <v>9</v>
      </c>
      <c r="V47" s="40">
        <v>2</v>
      </c>
      <c r="W47" s="40">
        <v>5</v>
      </c>
      <c r="X47" s="40">
        <v>3</v>
      </c>
      <c r="Y47" s="40">
        <v>3</v>
      </c>
      <c r="Z47" s="40">
        <v>0</v>
      </c>
      <c r="AA47" s="40">
        <v>0</v>
      </c>
      <c r="AB47" s="40">
        <v>0</v>
      </c>
      <c r="AC47" s="40">
        <f t="shared" si="13"/>
        <v>18.436999206542964</v>
      </c>
      <c r="AD47" s="246">
        <f t="shared" si="14"/>
        <v>3.9369992065429642</v>
      </c>
      <c r="AE47" s="40">
        <f t="shared" si="29"/>
        <v>3.3369992065429983</v>
      </c>
      <c r="AF47" s="40">
        <f t="shared" si="21"/>
        <v>3.5369992065429869</v>
      </c>
      <c r="AG47" s="40">
        <f t="shared" si="30"/>
        <v>3.5369992065429869</v>
      </c>
      <c r="AH47" s="40">
        <f t="shared" si="31"/>
        <v>3.9369992065429642</v>
      </c>
      <c r="AI47" s="40">
        <v>0</v>
      </c>
      <c r="AJ47" s="40">
        <f t="shared" si="25"/>
        <v>-290.26300079345702</v>
      </c>
      <c r="AK47" s="40">
        <v>0</v>
      </c>
    </row>
    <row r="48" spans="1:37" ht="14" x14ac:dyDescent="0.15">
      <c r="A48" s="116">
        <v>37589</v>
      </c>
      <c r="C48" s="40" t="s">
        <v>11</v>
      </c>
      <c r="E48" s="40">
        <v>22.655011999999999</v>
      </c>
      <c r="F48" s="40">
        <f t="shared" si="12"/>
        <v>52</v>
      </c>
      <c r="G48" s="40">
        <v>311.2</v>
      </c>
      <c r="H48" s="40">
        <v>311.2</v>
      </c>
      <c r="I48" s="40">
        <v>290.89999999999998</v>
      </c>
      <c r="J48" s="40">
        <v>292.3</v>
      </c>
      <c r="K48" s="40">
        <v>293</v>
      </c>
      <c r="L48" s="40">
        <v>292.7</v>
      </c>
      <c r="M48" s="40">
        <v>291.3</v>
      </c>
      <c r="N48" s="134">
        <v>290.8</v>
      </c>
      <c r="O48" s="40">
        <v>293.89999999999998</v>
      </c>
      <c r="P48" s="40">
        <v>0</v>
      </c>
      <c r="Q48" s="40">
        <v>288.54500089999999</v>
      </c>
      <c r="R48" s="40">
        <v>0.95104</v>
      </c>
      <c r="S48" s="245"/>
      <c r="T48" s="40">
        <v>27</v>
      </c>
      <c r="U48" s="40">
        <v>1</v>
      </c>
      <c r="V48" s="40">
        <v>4</v>
      </c>
      <c r="W48" s="40">
        <v>9</v>
      </c>
      <c r="X48" s="40">
        <v>3</v>
      </c>
      <c r="Y48" s="40">
        <v>1</v>
      </c>
      <c r="Z48" s="40">
        <v>2</v>
      </c>
      <c r="AA48" s="40">
        <v>5</v>
      </c>
      <c r="AB48" s="40">
        <v>0</v>
      </c>
      <c r="AC48" s="40">
        <f t="shared" si="13"/>
        <v>22.654999099999998</v>
      </c>
      <c r="AD48" s="246">
        <f t="shared" si="14"/>
        <v>2.3549990999999864</v>
      </c>
      <c r="AE48" s="40">
        <f t="shared" si="29"/>
        <v>3.7549991000000205</v>
      </c>
      <c r="AF48" s="40">
        <f t="shared" si="21"/>
        <v>4.4549991000000091</v>
      </c>
      <c r="AG48" s="40">
        <f t="shared" si="30"/>
        <v>4.1549990999999977</v>
      </c>
      <c r="AH48" s="40">
        <f t="shared" si="31"/>
        <v>2.7549991000000205</v>
      </c>
      <c r="AI48" s="40">
        <f t="shared" ref="AI48:AI51" si="32">N48-Q48</f>
        <v>2.2549991000000205</v>
      </c>
      <c r="AJ48" s="40">
        <f t="shared" si="25"/>
        <v>5.3549990999999864</v>
      </c>
      <c r="AK48" s="40">
        <v>0</v>
      </c>
    </row>
    <row r="49" spans="1:37" ht="70" x14ac:dyDescent="0.15">
      <c r="A49" s="116">
        <v>37518</v>
      </c>
      <c r="C49" s="40" t="s">
        <v>11</v>
      </c>
      <c r="E49" s="40">
        <v>11.269994000000001</v>
      </c>
      <c r="F49" s="40">
        <f t="shared" si="12"/>
        <v>51</v>
      </c>
      <c r="G49" s="40">
        <v>307.89999999999998</v>
      </c>
      <c r="H49" s="40">
        <v>307.89999999999998</v>
      </c>
      <c r="I49" s="40">
        <v>300.60000000000002</v>
      </c>
      <c r="J49" s="40">
        <v>299.3</v>
      </c>
      <c r="K49" s="40">
        <v>300.10000000000002</v>
      </c>
      <c r="L49" s="40">
        <v>298.89999999999998</v>
      </c>
      <c r="M49" s="40">
        <v>300.5</v>
      </c>
      <c r="N49" s="40">
        <v>298.7</v>
      </c>
      <c r="O49" s="40">
        <v>299.10000000000002</v>
      </c>
      <c r="P49" s="40">
        <v>0</v>
      </c>
      <c r="Q49" s="40">
        <v>296.63000030517497</v>
      </c>
      <c r="R49" s="40">
        <v>0.59824934324291801</v>
      </c>
      <c r="S49" s="245" t="s">
        <v>393</v>
      </c>
      <c r="T49" s="40">
        <v>25</v>
      </c>
      <c r="U49" s="40">
        <v>6</v>
      </c>
      <c r="V49" s="40">
        <v>2</v>
      </c>
      <c r="W49" s="40">
        <v>6</v>
      </c>
      <c r="X49" s="40">
        <v>2</v>
      </c>
      <c r="Y49" s="40">
        <v>4</v>
      </c>
      <c r="Z49" s="40">
        <v>2</v>
      </c>
      <c r="AA49" s="40">
        <v>4</v>
      </c>
      <c r="AB49" s="40">
        <v>0</v>
      </c>
      <c r="AC49" s="40">
        <f t="shared" si="13"/>
        <v>11.269999694825003</v>
      </c>
      <c r="AD49" s="246">
        <f t="shared" si="14"/>
        <v>3.9699996948250487</v>
      </c>
      <c r="AE49" s="40">
        <f t="shared" si="29"/>
        <v>2.6699996948250373</v>
      </c>
      <c r="AF49" s="40">
        <f t="shared" si="21"/>
        <v>3.4699996948250487</v>
      </c>
      <c r="AG49" s="40">
        <f t="shared" si="30"/>
        <v>2.2699996948250032</v>
      </c>
      <c r="AH49" s="40">
        <f t="shared" si="31"/>
        <v>3.8699996948250259</v>
      </c>
      <c r="AI49" s="40">
        <f t="shared" si="32"/>
        <v>2.0699996948250146</v>
      </c>
      <c r="AJ49" s="40">
        <f t="shared" si="25"/>
        <v>2.4699996948250487</v>
      </c>
      <c r="AK49" s="40">
        <v>0</v>
      </c>
    </row>
    <row r="50" spans="1:37" ht="56" x14ac:dyDescent="0.15">
      <c r="A50" s="116">
        <v>37461</v>
      </c>
      <c r="C50" s="40" t="s">
        <v>11</v>
      </c>
      <c r="E50" s="40">
        <v>26.902004000000002</v>
      </c>
      <c r="F50" s="40">
        <f t="shared" si="12"/>
        <v>160</v>
      </c>
      <c r="G50" s="40">
        <v>326.60000000000002</v>
      </c>
      <c r="H50" s="40">
        <v>326.60000000000002</v>
      </c>
      <c r="I50" s="40">
        <v>305.89999999999998</v>
      </c>
      <c r="J50" s="40">
        <v>304.5</v>
      </c>
      <c r="K50" s="40">
        <v>305.7</v>
      </c>
      <c r="L50" s="40">
        <v>302.60000000000002</v>
      </c>
      <c r="M50" s="40">
        <v>303</v>
      </c>
      <c r="N50" s="40">
        <v>306</v>
      </c>
      <c r="O50" s="40">
        <v>304.5</v>
      </c>
      <c r="P50" s="40">
        <v>0</v>
      </c>
      <c r="Q50" s="40">
        <v>299.69800099999998</v>
      </c>
      <c r="R50" s="40">
        <v>0.62657430227879995</v>
      </c>
      <c r="S50" s="245" t="s">
        <v>394</v>
      </c>
      <c r="T50" s="40">
        <v>50</v>
      </c>
      <c r="U50" s="40">
        <v>17</v>
      </c>
      <c r="V50" s="40">
        <v>21</v>
      </c>
      <c r="W50" s="40">
        <v>16</v>
      </c>
      <c r="X50" s="40">
        <v>6</v>
      </c>
      <c r="Y50" s="40">
        <v>6</v>
      </c>
      <c r="Z50" s="40">
        <v>24</v>
      </c>
      <c r="AA50" s="40">
        <v>20</v>
      </c>
      <c r="AB50" s="40">
        <v>0</v>
      </c>
      <c r="AC50" s="40">
        <f t="shared" si="13"/>
        <v>26.901999000000046</v>
      </c>
      <c r="AD50" s="246">
        <f t="shared" si="14"/>
        <v>6.2019990000000007</v>
      </c>
      <c r="AE50" s="40">
        <f t="shared" si="29"/>
        <v>4.8019990000000234</v>
      </c>
      <c r="AF50" s="40">
        <f t="shared" si="21"/>
        <v>6.0019990000000121</v>
      </c>
      <c r="AG50" s="40">
        <f t="shared" si="30"/>
        <v>2.9019990000000462</v>
      </c>
      <c r="AH50" s="40">
        <f t="shared" si="31"/>
        <v>3.3019990000000234</v>
      </c>
      <c r="AI50" s="40">
        <f t="shared" si="32"/>
        <v>6.3019990000000234</v>
      </c>
      <c r="AJ50" s="40">
        <f t="shared" si="25"/>
        <v>4.8019990000000234</v>
      </c>
      <c r="AK50" s="40">
        <v>0</v>
      </c>
    </row>
    <row r="51" spans="1:37" ht="70" x14ac:dyDescent="0.15">
      <c r="A51" s="116">
        <v>37342</v>
      </c>
      <c r="C51" s="40" t="s">
        <v>11</v>
      </c>
      <c r="E51" s="40">
        <v>16.913011999999998</v>
      </c>
      <c r="F51" s="40">
        <f t="shared" si="12"/>
        <v>104</v>
      </c>
      <c r="G51" s="40">
        <v>303.2</v>
      </c>
      <c r="H51" s="40">
        <v>303.2</v>
      </c>
      <c r="I51" s="40">
        <v>291.39999999999998</v>
      </c>
      <c r="J51" s="40">
        <v>290.39999999999998</v>
      </c>
      <c r="K51" s="40">
        <v>288.7</v>
      </c>
      <c r="L51" s="40">
        <v>290</v>
      </c>
      <c r="M51" s="40">
        <v>291.60000000000002</v>
      </c>
      <c r="N51" s="40">
        <v>289.89999999999998</v>
      </c>
      <c r="O51" s="40">
        <v>0</v>
      </c>
      <c r="P51" s="40">
        <v>0</v>
      </c>
      <c r="Q51" s="40">
        <v>286.28700040000001</v>
      </c>
      <c r="R51" s="40">
        <v>0.70507517256944097</v>
      </c>
      <c r="S51" s="245" t="s">
        <v>393</v>
      </c>
      <c r="T51" s="40">
        <v>40</v>
      </c>
      <c r="U51" s="40">
        <v>24</v>
      </c>
      <c r="V51" s="40">
        <v>10</v>
      </c>
      <c r="W51" s="40">
        <v>2</v>
      </c>
      <c r="X51" s="40">
        <v>9</v>
      </c>
      <c r="Y51" s="40">
        <v>15</v>
      </c>
      <c r="Z51" s="40">
        <v>4</v>
      </c>
      <c r="AA51" s="40">
        <v>0</v>
      </c>
      <c r="AB51" s="40">
        <v>0</v>
      </c>
      <c r="AC51" s="40">
        <f t="shared" si="13"/>
        <v>16.912999599999978</v>
      </c>
      <c r="AD51" s="246">
        <f t="shared" si="14"/>
        <v>5.1129995999999664</v>
      </c>
      <c r="AE51" s="40">
        <f t="shared" si="29"/>
        <v>4.1129995999999664</v>
      </c>
      <c r="AF51" s="40">
        <f t="shared" si="21"/>
        <v>2.4129995999999778</v>
      </c>
      <c r="AG51" s="40">
        <f t="shared" si="30"/>
        <v>3.7129995999999892</v>
      </c>
      <c r="AH51" s="40">
        <f t="shared" si="31"/>
        <v>5.3129996000000119</v>
      </c>
      <c r="AI51" s="40">
        <f t="shared" si="32"/>
        <v>3.6129995999999664</v>
      </c>
      <c r="AJ51" s="40">
        <v>0</v>
      </c>
      <c r="AK51" s="40">
        <v>0</v>
      </c>
    </row>
    <row r="52" spans="1:37" ht="28" x14ac:dyDescent="0.15">
      <c r="A52" s="116">
        <v>37294</v>
      </c>
      <c r="C52" s="40" t="s">
        <v>11</v>
      </c>
      <c r="E52" s="40">
        <v>14.404006000000001</v>
      </c>
      <c r="F52" s="40">
        <f t="shared" si="12"/>
        <v>69</v>
      </c>
      <c r="G52" s="40">
        <v>298.10000000000002</v>
      </c>
      <c r="H52" s="40">
        <v>298.10000000000002</v>
      </c>
      <c r="I52" s="40">
        <v>286.7</v>
      </c>
      <c r="J52" s="40">
        <v>287.2</v>
      </c>
      <c r="K52" s="40">
        <v>286.8</v>
      </c>
      <c r="L52" s="40">
        <v>287.60000000000002</v>
      </c>
      <c r="M52" s="40">
        <v>286.3</v>
      </c>
      <c r="N52" s="40">
        <v>0</v>
      </c>
      <c r="O52" s="40">
        <v>0</v>
      </c>
      <c r="P52" s="40">
        <v>0</v>
      </c>
      <c r="Q52" s="40">
        <v>283.69600006000002</v>
      </c>
      <c r="R52" s="40">
        <v>0.6646668</v>
      </c>
      <c r="S52" s="245" t="s">
        <v>395</v>
      </c>
      <c r="T52" s="40">
        <v>40</v>
      </c>
      <c r="U52" s="40">
        <v>6</v>
      </c>
      <c r="V52" s="40">
        <v>6</v>
      </c>
      <c r="W52" s="40">
        <v>4</v>
      </c>
      <c r="X52" s="40">
        <v>9</v>
      </c>
      <c r="Y52" s="40">
        <v>4</v>
      </c>
      <c r="Z52" s="40">
        <v>0</v>
      </c>
      <c r="AA52" s="40">
        <v>0</v>
      </c>
      <c r="AB52" s="40">
        <v>0</v>
      </c>
      <c r="AC52" s="40">
        <f t="shared" si="13"/>
        <v>14.403999940000006</v>
      </c>
      <c r="AD52" s="246">
        <f t="shared" si="14"/>
        <v>3.0039999399999715</v>
      </c>
      <c r="AE52" s="40">
        <f t="shared" si="29"/>
        <v>3.5039999399999715</v>
      </c>
      <c r="AF52" s="40">
        <f t="shared" si="21"/>
        <v>3.1039999399999942</v>
      </c>
      <c r="AG52" s="40">
        <f t="shared" si="30"/>
        <v>3.9039999400000056</v>
      </c>
      <c r="AH52" s="40">
        <f t="shared" si="31"/>
        <v>2.6039999399999942</v>
      </c>
      <c r="AI52" s="40">
        <v>0</v>
      </c>
      <c r="AJ52" s="40">
        <v>0</v>
      </c>
      <c r="AK52" s="40">
        <v>0</v>
      </c>
    </row>
    <row r="53" spans="1:37" ht="28" x14ac:dyDescent="0.15">
      <c r="A53" s="116">
        <v>36901</v>
      </c>
      <c r="C53" s="40" t="s">
        <v>11</v>
      </c>
      <c r="E53" s="40">
        <v>9.4522340000000007</v>
      </c>
      <c r="F53" s="40">
        <f t="shared" si="12"/>
        <v>48</v>
      </c>
      <c r="G53" s="40">
        <v>291.7</v>
      </c>
      <c r="H53" s="40">
        <v>291.7</v>
      </c>
      <c r="I53" s="40">
        <v>285.60000000000002</v>
      </c>
      <c r="J53" s="40">
        <v>285.3</v>
      </c>
      <c r="K53" s="40">
        <v>285.10000000000002</v>
      </c>
      <c r="L53" s="40">
        <v>286.39999999999998</v>
      </c>
      <c r="M53" s="40">
        <v>285.5</v>
      </c>
      <c r="N53" s="40">
        <v>0</v>
      </c>
      <c r="O53" s="40">
        <v>0</v>
      </c>
      <c r="P53" s="40">
        <v>0</v>
      </c>
      <c r="Q53" s="40">
        <v>282.24777799999998</v>
      </c>
      <c r="R53" s="40">
        <v>0.82961969999999996</v>
      </c>
      <c r="S53" s="245" t="s">
        <v>384</v>
      </c>
      <c r="T53" s="40">
        <v>27</v>
      </c>
      <c r="U53" s="40">
        <v>8</v>
      </c>
      <c r="V53" s="40">
        <v>3</v>
      </c>
      <c r="W53" s="40">
        <v>7</v>
      </c>
      <c r="X53" s="40">
        <v>3</v>
      </c>
      <c r="Y53" s="40">
        <v>0</v>
      </c>
      <c r="Z53" s="40">
        <v>0</v>
      </c>
      <c r="AA53" s="40">
        <v>0</v>
      </c>
      <c r="AB53" s="40">
        <v>0</v>
      </c>
      <c r="AC53" s="40">
        <f t="shared" si="13"/>
        <v>9.4522220000000061</v>
      </c>
      <c r="AD53" s="246">
        <f t="shared" si="14"/>
        <v>3.3522220000000402</v>
      </c>
      <c r="AE53" s="40">
        <f t="shared" si="29"/>
        <v>3.0522220000000289</v>
      </c>
      <c r="AF53" s="40">
        <f t="shared" si="21"/>
        <v>2.8522220000000402</v>
      </c>
      <c r="AG53" s="40">
        <f t="shared" si="30"/>
        <v>4.1522219999999948</v>
      </c>
      <c r="AH53" s="40">
        <f t="shared" si="31"/>
        <v>3.2522220000000175</v>
      </c>
      <c r="AI53" s="40">
        <v>0</v>
      </c>
      <c r="AJ53" s="40">
        <v>0</v>
      </c>
      <c r="AK53" s="40">
        <v>0</v>
      </c>
    </row>
    <row r="54" spans="1:37" ht="13" x14ac:dyDescent="0.15">
      <c r="S54" s="245"/>
    </row>
    <row r="55" spans="1:37" ht="13" x14ac:dyDescent="0.15">
      <c r="S55" s="245"/>
    </row>
    <row r="56" spans="1:37" ht="13" x14ac:dyDescent="0.15">
      <c r="S56" s="245"/>
    </row>
    <row r="57" spans="1:37" ht="13" x14ac:dyDescent="0.15">
      <c r="S57" s="245"/>
    </row>
    <row r="58" spans="1:37" ht="13" x14ac:dyDescent="0.15">
      <c r="S58" s="245"/>
    </row>
    <row r="59" spans="1:37" ht="13" x14ac:dyDescent="0.15">
      <c r="S59" s="245"/>
    </row>
    <row r="60" spans="1:37" ht="13" x14ac:dyDescent="0.15">
      <c r="S60" s="245"/>
    </row>
    <row r="61" spans="1:37" ht="13" x14ac:dyDescent="0.15">
      <c r="S61" s="245"/>
    </row>
    <row r="62" spans="1:37" ht="13" x14ac:dyDescent="0.15">
      <c r="S62" s="245"/>
    </row>
    <row r="63" spans="1:37" ht="13" x14ac:dyDescent="0.15">
      <c r="S63" s="245"/>
    </row>
    <row r="64" spans="1:37" ht="13" x14ac:dyDescent="0.15">
      <c r="S64" s="245"/>
    </row>
    <row r="65" spans="19:19" ht="13" x14ac:dyDescent="0.15">
      <c r="S65" s="245"/>
    </row>
    <row r="66" spans="19:19" ht="13" x14ac:dyDescent="0.15">
      <c r="S66" s="245"/>
    </row>
    <row r="67" spans="19:19" ht="13" x14ac:dyDescent="0.15">
      <c r="S67" s="245"/>
    </row>
    <row r="68" spans="19:19" ht="13" x14ac:dyDescent="0.15">
      <c r="S68" s="245"/>
    </row>
    <row r="69" spans="19:19" ht="13" x14ac:dyDescent="0.15">
      <c r="S69" s="245"/>
    </row>
    <row r="70" spans="19:19" ht="13" x14ac:dyDescent="0.15">
      <c r="S70" s="245"/>
    </row>
    <row r="71" spans="19:19" ht="13" x14ac:dyDescent="0.15">
      <c r="S71" s="245"/>
    </row>
    <row r="72" spans="19:19" ht="13" x14ac:dyDescent="0.15">
      <c r="S72" s="245"/>
    </row>
    <row r="73" spans="19:19" ht="13" x14ac:dyDescent="0.15">
      <c r="S73" s="245"/>
    </row>
    <row r="74" spans="19:19" ht="13" x14ac:dyDescent="0.15">
      <c r="S74" s="245"/>
    </row>
    <row r="75" spans="19:19" ht="13" x14ac:dyDescent="0.15">
      <c r="S75" s="245"/>
    </row>
    <row r="76" spans="19:19" ht="13" x14ac:dyDescent="0.15">
      <c r="S76" s="245"/>
    </row>
    <row r="77" spans="19:19" ht="13" x14ac:dyDescent="0.15">
      <c r="S77" s="245"/>
    </row>
    <row r="78" spans="19:19" ht="13" x14ac:dyDescent="0.15">
      <c r="S78" s="245"/>
    </row>
    <row r="79" spans="19:19" ht="13" x14ac:dyDescent="0.15">
      <c r="S79" s="245"/>
    </row>
    <row r="80" spans="19:19" ht="13" x14ac:dyDescent="0.15">
      <c r="S80" s="245"/>
    </row>
    <row r="81" spans="19:19" ht="13" x14ac:dyDescent="0.15">
      <c r="S81" s="245"/>
    </row>
    <row r="82" spans="19:19" ht="13" x14ac:dyDescent="0.15">
      <c r="S82" s="245"/>
    </row>
    <row r="83" spans="19:19" ht="13" x14ac:dyDescent="0.15">
      <c r="S83" s="245"/>
    </row>
    <row r="84" spans="19:19" ht="13" x14ac:dyDescent="0.15">
      <c r="S84" s="245"/>
    </row>
    <row r="85" spans="19:19" ht="13" x14ac:dyDescent="0.15">
      <c r="S85" s="245"/>
    </row>
    <row r="86" spans="19:19" ht="13" x14ac:dyDescent="0.15">
      <c r="S86" s="245"/>
    </row>
    <row r="87" spans="19:19" ht="13" x14ac:dyDescent="0.15">
      <c r="S87" s="245"/>
    </row>
    <row r="88" spans="19:19" ht="13" x14ac:dyDescent="0.15">
      <c r="S88" s="245"/>
    </row>
    <row r="89" spans="19:19" ht="13" x14ac:dyDescent="0.15">
      <c r="S89" s="245"/>
    </row>
    <row r="90" spans="19:19" ht="13" x14ac:dyDescent="0.15">
      <c r="S90" s="245"/>
    </row>
    <row r="91" spans="19:19" ht="13" x14ac:dyDescent="0.15">
      <c r="S91" s="245"/>
    </row>
    <row r="92" spans="19:19" ht="13" x14ac:dyDescent="0.15">
      <c r="S92" s="245"/>
    </row>
    <row r="93" spans="19:19" ht="13" x14ac:dyDescent="0.15">
      <c r="S93" s="245"/>
    </row>
    <row r="94" spans="19:19" ht="13" x14ac:dyDescent="0.15">
      <c r="S94" s="245"/>
    </row>
    <row r="95" spans="19:19" ht="13" x14ac:dyDescent="0.15">
      <c r="S95" s="245"/>
    </row>
    <row r="96" spans="19:19" ht="13" x14ac:dyDescent="0.15">
      <c r="S96" s="245"/>
    </row>
    <row r="97" spans="19:19" ht="13" x14ac:dyDescent="0.15">
      <c r="S97" s="245"/>
    </row>
    <row r="98" spans="19:19" ht="13" x14ac:dyDescent="0.15">
      <c r="S98" s="245"/>
    </row>
    <row r="99" spans="19:19" ht="13" x14ac:dyDescent="0.15">
      <c r="S99" s="245"/>
    </row>
    <row r="100" spans="19:19" ht="13" x14ac:dyDescent="0.15">
      <c r="S100" s="245"/>
    </row>
    <row r="101" spans="19:19" ht="13" x14ac:dyDescent="0.15">
      <c r="S101" s="245"/>
    </row>
    <row r="102" spans="19:19" ht="13" x14ac:dyDescent="0.15">
      <c r="S102" s="245"/>
    </row>
    <row r="103" spans="19:19" ht="13" x14ac:dyDescent="0.15">
      <c r="S103" s="245"/>
    </row>
    <row r="104" spans="19:19" ht="13" x14ac:dyDescent="0.15">
      <c r="S104" s="245"/>
    </row>
    <row r="105" spans="19:19" ht="13" x14ac:dyDescent="0.15">
      <c r="S105" s="245"/>
    </row>
    <row r="106" spans="19:19" ht="13" x14ac:dyDescent="0.15">
      <c r="S106" s="245"/>
    </row>
    <row r="107" spans="19:19" ht="13" x14ac:dyDescent="0.15">
      <c r="S107" s="245"/>
    </row>
    <row r="108" spans="19:19" ht="13" x14ac:dyDescent="0.15">
      <c r="S108" s="245"/>
    </row>
    <row r="109" spans="19:19" ht="13" x14ac:dyDescent="0.15">
      <c r="S109" s="245"/>
    </row>
    <row r="110" spans="19:19" ht="13" x14ac:dyDescent="0.15">
      <c r="S110" s="245"/>
    </row>
    <row r="111" spans="19:19" ht="13" x14ac:dyDescent="0.15">
      <c r="S111" s="245"/>
    </row>
    <row r="112" spans="19:19" ht="13" x14ac:dyDescent="0.15">
      <c r="S112" s="245"/>
    </row>
    <row r="113" spans="19:19" ht="13" x14ac:dyDescent="0.15">
      <c r="S113" s="245"/>
    </row>
    <row r="114" spans="19:19" ht="13" x14ac:dyDescent="0.15">
      <c r="S114" s="245"/>
    </row>
    <row r="115" spans="19:19" ht="13" x14ac:dyDescent="0.15">
      <c r="S115" s="245"/>
    </row>
    <row r="116" spans="19:19" ht="13" x14ac:dyDescent="0.15">
      <c r="S116" s="245"/>
    </row>
    <row r="117" spans="19:19" ht="13" x14ac:dyDescent="0.15">
      <c r="S117" s="245"/>
    </row>
    <row r="118" spans="19:19" ht="13" x14ac:dyDescent="0.15">
      <c r="S118" s="245"/>
    </row>
    <row r="119" spans="19:19" ht="13" x14ac:dyDescent="0.15">
      <c r="S119" s="245"/>
    </row>
    <row r="120" spans="19:19" ht="13" x14ac:dyDescent="0.15">
      <c r="S120" s="245"/>
    </row>
    <row r="121" spans="19:19" ht="13" x14ac:dyDescent="0.15">
      <c r="S121" s="245"/>
    </row>
    <row r="122" spans="19:19" ht="13" x14ac:dyDescent="0.15">
      <c r="S122" s="245"/>
    </row>
    <row r="123" spans="19:19" ht="13" x14ac:dyDescent="0.15">
      <c r="S123" s="245"/>
    </row>
    <row r="124" spans="19:19" ht="13" x14ac:dyDescent="0.15">
      <c r="S124" s="245"/>
    </row>
    <row r="125" spans="19:19" ht="13" x14ac:dyDescent="0.15">
      <c r="S125" s="245"/>
    </row>
    <row r="126" spans="19:19" ht="13" x14ac:dyDescent="0.15">
      <c r="S126" s="245"/>
    </row>
    <row r="127" spans="19:19" ht="13" x14ac:dyDescent="0.15">
      <c r="S127" s="245"/>
    </row>
    <row r="128" spans="19:19" ht="13" x14ac:dyDescent="0.15">
      <c r="S128" s="245"/>
    </row>
    <row r="129" spans="19:19" ht="13" x14ac:dyDescent="0.15">
      <c r="S129" s="245"/>
    </row>
    <row r="130" spans="19:19" ht="13" x14ac:dyDescent="0.15">
      <c r="S130" s="245"/>
    </row>
    <row r="131" spans="19:19" ht="13" x14ac:dyDescent="0.15">
      <c r="S131" s="245"/>
    </row>
    <row r="132" spans="19:19" ht="13" x14ac:dyDescent="0.15">
      <c r="S132" s="245"/>
    </row>
    <row r="133" spans="19:19" ht="13" x14ac:dyDescent="0.15">
      <c r="S133" s="245"/>
    </row>
    <row r="134" spans="19:19" ht="13" x14ac:dyDescent="0.15">
      <c r="S134" s="245"/>
    </row>
    <row r="135" spans="19:19" ht="13" x14ac:dyDescent="0.15">
      <c r="S135" s="245"/>
    </row>
    <row r="136" spans="19:19" ht="13" x14ac:dyDescent="0.15">
      <c r="S136" s="245"/>
    </row>
    <row r="137" spans="19:19" ht="13" x14ac:dyDescent="0.15">
      <c r="S137" s="245"/>
    </row>
    <row r="138" spans="19:19" ht="13" x14ac:dyDescent="0.15">
      <c r="S138" s="245"/>
    </row>
    <row r="139" spans="19:19" ht="13" x14ac:dyDescent="0.15">
      <c r="S139" s="245"/>
    </row>
    <row r="140" spans="19:19" ht="13" x14ac:dyDescent="0.15">
      <c r="S140" s="245"/>
    </row>
    <row r="141" spans="19:19" ht="13" x14ac:dyDescent="0.15">
      <c r="S141" s="245"/>
    </row>
    <row r="142" spans="19:19" ht="13" x14ac:dyDescent="0.15">
      <c r="S142" s="245"/>
    </row>
    <row r="143" spans="19:19" ht="13" x14ac:dyDescent="0.15">
      <c r="S143" s="245"/>
    </row>
    <row r="144" spans="19:19" ht="13" x14ac:dyDescent="0.15">
      <c r="S144" s="245"/>
    </row>
    <row r="145" spans="19:19" ht="13" x14ac:dyDescent="0.15">
      <c r="S145" s="245"/>
    </row>
    <row r="146" spans="19:19" ht="13" x14ac:dyDescent="0.15">
      <c r="S146" s="245"/>
    </row>
    <row r="147" spans="19:19" ht="13" x14ac:dyDescent="0.15">
      <c r="S147" s="245"/>
    </row>
    <row r="148" spans="19:19" ht="13" x14ac:dyDescent="0.15">
      <c r="S148" s="245"/>
    </row>
    <row r="149" spans="19:19" ht="13" x14ac:dyDescent="0.15">
      <c r="S149" s="245"/>
    </row>
    <row r="150" spans="19:19" ht="13" x14ac:dyDescent="0.15">
      <c r="S150" s="245"/>
    </row>
    <row r="151" spans="19:19" ht="13" x14ac:dyDescent="0.15">
      <c r="S151" s="245"/>
    </row>
    <row r="152" spans="19:19" ht="13" x14ac:dyDescent="0.15">
      <c r="S152" s="245"/>
    </row>
    <row r="153" spans="19:19" ht="13" x14ac:dyDescent="0.15">
      <c r="S153" s="245"/>
    </row>
    <row r="154" spans="19:19" ht="13" x14ac:dyDescent="0.15">
      <c r="S154" s="245"/>
    </row>
    <row r="155" spans="19:19" ht="13" x14ac:dyDescent="0.15">
      <c r="S155" s="245"/>
    </row>
    <row r="156" spans="19:19" ht="13" x14ac:dyDescent="0.15">
      <c r="S156" s="245"/>
    </row>
    <row r="157" spans="19:19" ht="13" x14ac:dyDescent="0.15">
      <c r="S157" s="245"/>
    </row>
    <row r="158" spans="19:19" ht="13" x14ac:dyDescent="0.15">
      <c r="S158" s="245"/>
    </row>
    <row r="159" spans="19:19" ht="13" x14ac:dyDescent="0.15">
      <c r="S159" s="245"/>
    </row>
    <row r="160" spans="19:19" ht="13" x14ac:dyDescent="0.15">
      <c r="S160" s="245"/>
    </row>
    <row r="161" spans="19:19" ht="13" x14ac:dyDescent="0.15">
      <c r="S161" s="245"/>
    </row>
    <row r="162" spans="19:19" ht="13" x14ac:dyDescent="0.15">
      <c r="S162" s="245"/>
    </row>
    <row r="163" spans="19:19" ht="13" x14ac:dyDescent="0.15">
      <c r="S163" s="245"/>
    </row>
    <row r="164" spans="19:19" ht="13" x14ac:dyDescent="0.15">
      <c r="S164" s="245"/>
    </row>
    <row r="165" spans="19:19" ht="13" x14ac:dyDescent="0.15">
      <c r="S165" s="245"/>
    </row>
    <row r="166" spans="19:19" ht="13" x14ac:dyDescent="0.15">
      <c r="S166" s="245"/>
    </row>
    <row r="167" spans="19:19" ht="13" x14ac:dyDescent="0.15">
      <c r="S167" s="245"/>
    </row>
    <row r="168" spans="19:19" ht="13" x14ac:dyDescent="0.15">
      <c r="S168" s="245"/>
    </row>
    <row r="169" spans="19:19" ht="13" x14ac:dyDescent="0.15">
      <c r="S169" s="245"/>
    </row>
    <row r="170" spans="19:19" ht="13" x14ac:dyDescent="0.15">
      <c r="S170" s="245"/>
    </row>
    <row r="171" spans="19:19" ht="13" x14ac:dyDescent="0.15">
      <c r="S171" s="245"/>
    </row>
    <row r="172" spans="19:19" ht="13" x14ac:dyDescent="0.15">
      <c r="S172" s="245"/>
    </row>
    <row r="173" spans="19:19" ht="13" x14ac:dyDescent="0.15">
      <c r="S173" s="245"/>
    </row>
    <row r="174" spans="19:19" ht="13" x14ac:dyDescent="0.15">
      <c r="S174" s="245"/>
    </row>
    <row r="175" spans="19:19" ht="13" x14ac:dyDescent="0.15">
      <c r="S175" s="245"/>
    </row>
    <row r="176" spans="19:19" ht="13" x14ac:dyDescent="0.15">
      <c r="S176" s="245"/>
    </row>
    <row r="177" spans="19:19" ht="13" x14ac:dyDescent="0.15">
      <c r="S177" s="245"/>
    </row>
    <row r="178" spans="19:19" ht="13" x14ac:dyDescent="0.15">
      <c r="S178" s="245"/>
    </row>
    <row r="179" spans="19:19" ht="13" x14ac:dyDescent="0.15">
      <c r="S179" s="245"/>
    </row>
    <row r="180" spans="19:19" ht="13" x14ac:dyDescent="0.15">
      <c r="S180" s="245"/>
    </row>
    <row r="181" spans="19:19" ht="13" x14ac:dyDescent="0.15">
      <c r="S181" s="245"/>
    </row>
    <row r="182" spans="19:19" ht="13" x14ac:dyDescent="0.15">
      <c r="S182" s="245"/>
    </row>
    <row r="183" spans="19:19" ht="13" x14ac:dyDescent="0.15">
      <c r="S183" s="245"/>
    </row>
    <row r="184" spans="19:19" ht="13" x14ac:dyDescent="0.15">
      <c r="S184" s="245"/>
    </row>
    <row r="185" spans="19:19" ht="13" x14ac:dyDescent="0.15">
      <c r="S185" s="245"/>
    </row>
    <row r="186" spans="19:19" ht="13" x14ac:dyDescent="0.15">
      <c r="S186" s="245"/>
    </row>
    <row r="187" spans="19:19" ht="13" x14ac:dyDescent="0.15">
      <c r="S187" s="245"/>
    </row>
    <row r="188" spans="19:19" ht="13" x14ac:dyDescent="0.15">
      <c r="S188" s="245"/>
    </row>
    <row r="189" spans="19:19" ht="13" x14ac:dyDescent="0.15">
      <c r="S189" s="245"/>
    </row>
    <row r="190" spans="19:19" ht="13" x14ac:dyDescent="0.15">
      <c r="S190" s="245"/>
    </row>
    <row r="191" spans="19:19" ht="13" x14ac:dyDescent="0.15">
      <c r="S191" s="245"/>
    </row>
    <row r="192" spans="19:19" ht="13" x14ac:dyDescent="0.15">
      <c r="S192" s="245"/>
    </row>
    <row r="193" spans="19:19" ht="13" x14ac:dyDescent="0.15">
      <c r="S193" s="245"/>
    </row>
    <row r="194" spans="19:19" ht="13" x14ac:dyDescent="0.15">
      <c r="S194" s="245"/>
    </row>
    <row r="195" spans="19:19" ht="13" x14ac:dyDescent="0.15">
      <c r="S195" s="245"/>
    </row>
    <row r="196" spans="19:19" ht="13" x14ac:dyDescent="0.15">
      <c r="S196" s="245"/>
    </row>
    <row r="197" spans="19:19" ht="13" x14ac:dyDescent="0.15">
      <c r="S197" s="245"/>
    </row>
    <row r="198" spans="19:19" ht="13" x14ac:dyDescent="0.15">
      <c r="S198" s="245"/>
    </row>
    <row r="199" spans="19:19" ht="13" x14ac:dyDescent="0.15">
      <c r="S199" s="245"/>
    </row>
    <row r="200" spans="19:19" ht="13" x14ac:dyDescent="0.15">
      <c r="S200" s="245"/>
    </row>
    <row r="201" spans="19:19" ht="13" x14ac:dyDescent="0.15">
      <c r="S201" s="245"/>
    </row>
    <row r="202" spans="19:19" ht="13" x14ac:dyDescent="0.15">
      <c r="S202" s="245"/>
    </row>
    <row r="203" spans="19:19" ht="13" x14ac:dyDescent="0.15">
      <c r="S203" s="245"/>
    </row>
    <row r="204" spans="19:19" ht="13" x14ac:dyDescent="0.15">
      <c r="S204" s="245"/>
    </row>
    <row r="205" spans="19:19" ht="13" x14ac:dyDescent="0.15">
      <c r="S205" s="245"/>
    </row>
    <row r="206" spans="19:19" ht="13" x14ac:dyDescent="0.15">
      <c r="S206" s="245"/>
    </row>
    <row r="207" spans="19:19" ht="13" x14ac:dyDescent="0.15">
      <c r="S207" s="245"/>
    </row>
    <row r="208" spans="19:19" ht="13" x14ac:dyDescent="0.15">
      <c r="S208" s="245"/>
    </row>
    <row r="209" spans="19:19" ht="13" x14ac:dyDescent="0.15">
      <c r="S209" s="245"/>
    </row>
    <row r="210" spans="19:19" ht="13" x14ac:dyDescent="0.15">
      <c r="S210" s="245"/>
    </row>
    <row r="211" spans="19:19" ht="13" x14ac:dyDescent="0.15">
      <c r="S211" s="245"/>
    </row>
    <row r="212" spans="19:19" ht="13" x14ac:dyDescent="0.15">
      <c r="S212" s="245"/>
    </row>
    <row r="213" spans="19:19" ht="13" x14ac:dyDescent="0.15">
      <c r="S213" s="245"/>
    </row>
    <row r="214" spans="19:19" ht="13" x14ac:dyDescent="0.15">
      <c r="S214" s="245"/>
    </row>
    <row r="215" spans="19:19" ht="13" x14ac:dyDescent="0.15">
      <c r="S215" s="245"/>
    </row>
    <row r="216" spans="19:19" ht="13" x14ac:dyDescent="0.15">
      <c r="S216" s="245"/>
    </row>
    <row r="217" spans="19:19" ht="13" x14ac:dyDescent="0.15">
      <c r="S217" s="245"/>
    </row>
    <row r="218" spans="19:19" ht="13" x14ac:dyDescent="0.15">
      <c r="S218" s="245"/>
    </row>
    <row r="219" spans="19:19" ht="13" x14ac:dyDescent="0.15">
      <c r="S219" s="245"/>
    </row>
    <row r="220" spans="19:19" ht="13" x14ac:dyDescent="0.15">
      <c r="S220" s="245"/>
    </row>
    <row r="221" spans="19:19" ht="13" x14ac:dyDescent="0.15">
      <c r="S221" s="245"/>
    </row>
    <row r="222" spans="19:19" ht="13" x14ac:dyDescent="0.15">
      <c r="S222" s="245"/>
    </row>
    <row r="223" spans="19:19" ht="13" x14ac:dyDescent="0.15">
      <c r="S223" s="245"/>
    </row>
    <row r="224" spans="19:19" ht="13" x14ac:dyDescent="0.15">
      <c r="S224" s="245"/>
    </row>
    <row r="225" spans="19:19" ht="13" x14ac:dyDescent="0.15">
      <c r="S225" s="245"/>
    </row>
    <row r="226" spans="19:19" ht="13" x14ac:dyDescent="0.15">
      <c r="S226" s="245"/>
    </row>
    <row r="227" spans="19:19" ht="13" x14ac:dyDescent="0.15">
      <c r="S227" s="245"/>
    </row>
    <row r="228" spans="19:19" ht="13" x14ac:dyDescent="0.15">
      <c r="S228" s="245"/>
    </row>
    <row r="229" spans="19:19" ht="13" x14ac:dyDescent="0.15">
      <c r="S229" s="245"/>
    </row>
    <row r="230" spans="19:19" ht="13" x14ac:dyDescent="0.15">
      <c r="S230" s="245"/>
    </row>
    <row r="231" spans="19:19" ht="13" x14ac:dyDescent="0.15">
      <c r="S231" s="245"/>
    </row>
    <row r="232" spans="19:19" ht="13" x14ac:dyDescent="0.15">
      <c r="S232" s="245"/>
    </row>
    <row r="233" spans="19:19" ht="13" x14ac:dyDescent="0.15">
      <c r="S233" s="245"/>
    </row>
    <row r="234" spans="19:19" ht="13" x14ac:dyDescent="0.15">
      <c r="S234" s="245"/>
    </row>
    <row r="235" spans="19:19" ht="13" x14ac:dyDescent="0.15">
      <c r="S235" s="245"/>
    </row>
    <row r="236" spans="19:19" ht="13" x14ac:dyDescent="0.15">
      <c r="S236" s="245"/>
    </row>
    <row r="237" spans="19:19" ht="13" x14ac:dyDescent="0.15">
      <c r="S237" s="245"/>
    </row>
    <row r="238" spans="19:19" ht="13" x14ac:dyDescent="0.15">
      <c r="S238" s="245"/>
    </row>
    <row r="239" spans="19:19" ht="13" x14ac:dyDescent="0.15">
      <c r="S239" s="245"/>
    </row>
    <row r="240" spans="19:19" ht="13" x14ac:dyDescent="0.15">
      <c r="S240" s="245"/>
    </row>
    <row r="241" spans="19:19" ht="13" x14ac:dyDescent="0.15">
      <c r="S241" s="245"/>
    </row>
    <row r="242" spans="19:19" ht="13" x14ac:dyDescent="0.15">
      <c r="S242" s="245"/>
    </row>
    <row r="243" spans="19:19" ht="13" x14ac:dyDescent="0.15">
      <c r="S243" s="245"/>
    </row>
    <row r="244" spans="19:19" ht="13" x14ac:dyDescent="0.15">
      <c r="S244" s="245"/>
    </row>
    <row r="245" spans="19:19" ht="13" x14ac:dyDescent="0.15">
      <c r="S245" s="245"/>
    </row>
    <row r="246" spans="19:19" ht="13" x14ac:dyDescent="0.15">
      <c r="S246" s="245"/>
    </row>
    <row r="247" spans="19:19" ht="13" x14ac:dyDescent="0.15">
      <c r="S247" s="245"/>
    </row>
    <row r="248" spans="19:19" ht="13" x14ac:dyDescent="0.15">
      <c r="S248" s="245"/>
    </row>
    <row r="249" spans="19:19" ht="13" x14ac:dyDescent="0.15">
      <c r="S249" s="245"/>
    </row>
    <row r="250" spans="19:19" ht="13" x14ac:dyDescent="0.15">
      <c r="S250" s="245"/>
    </row>
    <row r="251" spans="19:19" ht="13" x14ac:dyDescent="0.15">
      <c r="S251" s="245"/>
    </row>
    <row r="252" spans="19:19" ht="13" x14ac:dyDescent="0.15">
      <c r="S252" s="245"/>
    </row>
    <row r="253" spans="19:19" ht="13" x14ac:dyDescent="0.15">
      <c r="S253" s="245"/>
    </row>
    <row r="254" spans="19:19" ht="13" x14ac:dyDescent="0.15">
      <c r="S254" s="245"/>
    </row>
    <row r="255" spans="19:19" ht="13" x14ac:dyDescent="0.15">
      <c r="S255" s="245"/>
    </row>
    <row r="256" spans="19:19" ht="13" x14ac:dyDescent="0.15">
      <c r="S256" s="245"/>
    </row>
    <row r="257" spans="19:19" ht="13" x14ac:dyDescent="0.15">
      <c r="S257" s="245"/>
    </row>
    <row r="258" spans="19:19" ht="13" x14ac:dyDescent="0.15">
      <c r="S258" s="245"/>
    </row>
    <row r="259" spans="19:19" ht="13" x14ac:dyDescent="0.15">
      <c r="S259" s="245"/>
    </row>
    <row r="260" spans="19:19" ht="13" x14ac:dyDescent="0.15">
      <c r="S260" s="245"/>
    </row>
    <row r="261" spans="19:19" ht="13" x14ac:dyDescent="0.15">
      <c r="S261" s="245"/>
    </row>
    <row r="262" spans="19:19" ht="13" x14ac:dyDescent="0.15">
      <c r="S262" s="245"/>
    </row>
    <row r="263" spans="19:19" ht="13" x14ac:dyDescent="0.15">
      <c r="S263" s="245"/>
    </row>
    <row r="264" spans="19:19" ht="13" x14ac:dyDescent="0.15">
      <c r="S264" s="245"/>
    </row>
    <row r="265" spans="19:19" ht="13" x14ac:dyDescent="0.15">
      <c r="S265" s="245"/>
    </row>
    <row r="266" spans="19:19" ht="13" x14ac:dyDescent="0.15">
      <c r="S266" s="245"/>
    </row>
    <row r="267" spans="19:19" ht="13" x14ac:dyDescent="0.15">
      <c r="S267" s="245"/>
    </row>
    <row r="268" spans="19:19" ht="13" x14ac:dyDescent="0.15">
      <c r="S268" s="245"/>
    </row>
    <row r="269" spans="19:19" ht="13" x14ac:dyDescent="0.15">
      <c r="S269" s="245"/>
    </row>
    <row r="270" spans="19:19" ht="13" x14ac:dyDescent="0.15">
      <c r="S270" s="245"/>
    </row>
    <row r="271" spans="19:19" ht="13" x14ac:dyDescent="0.15">
      <c r="S271" s="245"/>
    </row>
    <row r="272" spans="19:19" ht="13" x14ac:dyDescent="0.15">
      <c r="S272" s="245"/>
    </row>
    <row r="273" spans="19:19" ht="13" x14ac:dyDescent="0.15">
      <c r="S273" s="245"/>
    </row>
    <row r="274" spans="19:19" ht="13" x14ac:dyDescent="0.15">
      <c r="S274" s="245"/>
    </row>
    <row r="275" spans="19:19" ht="13" x14ac:dyDescent="0.15">
      <c r="S275" s="245"/>
    </row>
    <row r="276" spans="19:19" ht="13" x14ac:dyDescent="0.15">
      <c r="S276" s="245"/>
    </row>
    <row r="277" spans="19:19" ht="13" x14ac:dyDescent="0.15">
      <c r="S277" s="245"/>
    </row>
    <row r="278" spans="19:19" ht="13" x14ac:dyDescent="0.15">
      <c r="S278" s="245"/>
    </row>
    <row r="279" spans="19:19" ht="13" x14ac:dyDescent="0.15">
      <c r="S279" s="245"/>
    </row>
    <row r="280" spans="19:19" ht="13" x14ac:dyDescent="0.15">
      <c r="S280" s="245"/>
    </row>
    <row r="281" spans="19:19" ht="13" x14ac:dyDescent="0.15">
      <c r="S281" s="245"/>
    </row>
    <row r="282" spans="19:19" ht="13" x14ac:dyDescent="0.15">
      <c r="S282" s="245"/>
    </row>
    <row r="283" spans="19:19" ht="13" x14ac:dyDescent="0.15">
      <c r="S283" s="245"/>
    </row>
    <row r="284" spans="19:19" ht="13" x14ac:dyDescent="0.15">
      <c r="S284" s="245"/>
    </row>
    <row r="285" spans="19:19" ht="13" x14ac:dyDescent="0.15">
      <c r="S285" s="245"/>
    </row>
    <row r="286" spans="19:19" ht="13" x14ac:dyDescent="0.15">
      <c r="S286" s="245"/>
    </row>
    <row r="287" spans="19:19" ht="13" x14ac:dyDescent="0.15">
      <c r="S287" s="245"/>
    </row>
    <row r="288" spans="19:19" ht="13" x14ac:dyDescent="0.15">
      <c r="S288" s="245"/>
    </row>
    <row r="289" spans="19:19" ht="13" x14ac:dyDescent="0.15">
      <c r="S289" s="245"/>
    </row>
    <row r="290" spans="19:19" ht="13" x14ac:dyDescent="0.15">
      <c r="S290" s="245"/>
    </row>
    <row r="291" spans="19:19" ht="13" x14ac:dyDescent="0.15">
      <c r="S291" s="245"/>
    </row>
    <row r="292" spans="19:19" ht="13" x14ac:dyDescent="0.15">
      <c r="S292" s="245"/>
    </row>
    <row r="293" spans="19:19" ht="13" x14ac:dyDescent="0.15">
      <c r="S293" s="245"/>
    </row>
    <row r="294" spans="19:19" ht="13" x14ac:dyDescent="0.15">
      <c r="S294" s="245"/>
    </row>
    <row r="295" spans="19:19" ht="13" x14ac:dyDescent="0.15">
      <c r="S295" s="245"/>
    </row>
    <row r="296" spans="19:19" ht="13" x14ac:dyDescent="0.15">
      <c r="S296" s="245"/>
    </row>
    <row r="297" spans="19:19" ht="13" x14ac:dyDescent="0.15">
      <c r="S297" s="245"/>
    </row>
    <row r="298" spans="19:19" ht="13" x14ac:dyDescent="0.15">
      <c r="S298" s="245"/>
    </row>
    <row r="299" spans="19:19" ht="13" x14ac:dyDescent="0.15">
      <c r="S299" s="245"/>
    </row>
    <row r="300" spans="19:19" ht="13" x14ac:dyDescent="0.15">
      <c r="S300" s="245"/>
    </row>
    <row r="301" spans="19:19" ht="13" x14ac:dyDescent="0.15">
      <c r="S301" s="245"/>
    </row>
    <row r="302" spans="19:19" ht="13" x14ac:dyDescent="0.15">
      <c r="S302" s="245"/>
    </row>
    <row r="303" spans="19:19" ht="13" x14ac:dyDescent="0.15">
      <c r="S303" s="245"/>
    </row>
    <row r="304" spans="19:19" ht="13" x14ac:dyDescent="0.15">
      <c r="S304" s="245"/>
    </row>
    <row r="305" spans="19:19" ht="13" x14ac:dyDescent="0.15">
      <c r="S305" s="245"/>
    </row>
    <row r="306" spans="19:19" ht="13" x14ac:dyDescent="0.15">
      <c r="S306" s="245"/>
    </row>
    <row r="307" spans="19:19" ht="13" x14ac:dyDescent="0.15">
      <c r="S307" s="245"/>
    </row>
    <row r="308" spans="19:19" ht="13" x14ac:dyDescent="0.15">
      <c r="S308" s="245"/>
    </row>
    <row r="309" spans="19:19" ht="13" x14ac:dyDescent="0.15">
      <c r="S309" s="245"/>
    </row>
    <row r="310" spans="19:19" ht="13" x14ac:dyDescent="0.15">
      <c r="S310" s="245"/>
    </row>
    <row r="311" spans="19:19" ht="13" x14ac:dyDescent="0.15">
      <c r="S311" s="245"/>
    </row>
    <row r="312" spans="19:19" ht="13" x14ac:dyDescent="0.15">
      <c r="S312" s="245"/>
    </row>
    <row r="313" spans="19:19" ht="13" x14ac:dyDescent="0.15">
      <c r="S313" s="245"/>
    </row>
    <row r="314" spans="19:19" ht="13" x14ac:dyDescent="0.15">
      <c r="S314" s="245"/>
    </row>
    <row r="315" spans="19:19" ht="13" x14ac:dyDescent="0.15">
      <c r="S315" s="245"/>
    </row>
    <row r="316" spans="19:19" ht="13" x14ac:dyDescent="0.15">
      <c r="S316" s="245"/>
    </row>
    <row r="317" spans="19:19" ht="13" x14ac:dyDescent="0.15">
      <c r="S317" s="245"/>
    </row>
    <row r="318" spans="19:19" ht="13" x14ac:dyDescent="0.15">
      <c r="S318" s="245"/>
    </row>
    <row r="319" spans="19:19" ht="13" x14ac:dyDescent="0.15">
      <c r="S319" s="245"/>
    </row>
    <row r="320" spans="19:19" ht="13" x14ac:dyDescent="0.15">
      <c r="S320" s="245"/>
    </row>
    <row r="321" spans="19:19" ht="13" x14ac:dyDescent="0.15">
      <c r="S321" s="245"/>
    </row>
    <row r="322" spans="19:19" ht="13" x14ac:dyDescent="0.15">
      <c r="S322" s="245"/>
    </row>
    <row r="323" spans="19:19" ht="13" x14ac:dyDescent="0.15">
      <c r="S323" s="245"/>
    </row>
    <row r="324" spans="19:19" ht="13" x14ac:dyDescent="0.15">
      <c r="S324" s="245"/>
    </row>
    <row r="325" spans="19:19" ht="13" x14ac:dyDescent="0.15">
      <c r="S325" s="245"/>
    </row>
    <row r="326" spans="19:19" ht="13" x14ac:dyDescent="0.15">
      <c r="S326" s="245"/>
    </row>
    <row r="327" spans="19:19" ht="13" x14ac:dyDescent="0.15">
      <c r="S327" s="245"/>
    </row>
    <row r="328" spans="19:19" ht="13" x14ac:dyDescent="0.15">
      <c r="S328" s="245"/>
    </row>
    <row r="329" spans="19:19" ht="13" x14ac:dyDescent="0.15">
      <c r="S329" s="245"/>
    </row>
    <row r="330" spans="19:19" ht="13" x14ac:dyDescent="0.15">
      <c r="S330" s="245"/>
    </row>
    <row r="331" spans="19:19" ht="13" x14ac:dyDescent="0.15">
      <c r="S331" s="245"/>
    </row>
    <row r="332" spans="19:19" ht="13" x14ac:dyDescent="0.15">
      <c r="S332" s="245"/>
    </row>
    <row r="333" spans="19:19" ht="13" x14ac:dyDescent="0.15">
      <c r="S333" s="245"/>
    </row>
    <row r="334" spans="19:19" ht="13" x14ac:dyDescent="0.15">
      <c r="S334" s="245"/>
    </row>
    <row r="335" spans="19:19" ht="13" x14ac:dyDescent="0.15">
      <c r="S335" s="245"/>
    </row>
    <row r="336" spans="19:19" ht="13" x14ac:dyDescent="0.15">
      <c r="S336" s="245"/>
    </row>
    <row r="337" spans="19:19" ht="13" x14ac:dyDescent="0.15">
      <c r="S337" s="245"/>
    </row>
    <row r="338" spans="19:19" ht="13" x14ac:dyDescent="0.15">
      <c r="S338" s="245"/>
    </row>
    <row r="339" spans="19:19" ht="13" x14ac:dyDescent="0.15">
      <c r="S339" s="245"/>
    </row>
    <row r="340" spans="19:19" ht="13" x14ac:dyDescent="0.15">
      <c r="S340" s="245"/>
    </row>
    <row r="341" spans="19:19" ht="13" x14ac:dyDescent="0.15">
      <c r="S341" s="245"/>
    </row>
    <row r="342" spans="19:19" ht="13" x14ac:dyDescent="0.15">
      <c r="S342" s="245"/>
    </row>
    <row r="343" spans="19:19" ht="13" x14ac:dyDescent="0.15">
      <c r="S343" s="245"/>
    </row>
    <row r="344" spans="19:19" ht="13" x14ac:dyDescent="0.15">
      <c r="S344" s="245"/>
    </row>
    <row r="345" spans="19:19" ht="13" x14ac:dyDescent="0.15">
      <c r="S345" s="245"/>
    </row>
    <row r="346" spans="19:19" ht="13" x14ac:dyDescent="0.15">
      <c r="S346" s="245"/>
    </row>
    <row r="347" spans="19:19" ht="13" x14ac:dyDescent="0.15">
      <c r="S347" s="245"/>
    </row>
    <row r="348" spans="19:19" ht="13" x14ac:dyDescent="0.15">
      <c r="S348" s="245"/>
    </row>
    <row r="349" spans="19:19" ht="13" x14ac:dyDescent="0.15">
      <c r="S349" s="245"/>
    </row>
    <row r="350" spans="19:19" ht="13" x14ac:dyDescent="0.15">
      <c r="S350" s="245"/>
    </row>
    <row r="351" spans="19:19" ht="13" x14ac:dyDescent="0.15">
      <c r="S351" s="245"/>
    </row>
    <row r="352" spans="19:19" ht="13" x14ac:dyDescent="0.15">
      <c r="S352" s="245"/>
    </row>
    <row r="353" spans="19:19" ht="13" x14ac:dyDescent="0.15">
      <c r="S353" s="245"/>
    </row>
    <row r="354" spans="19:19" ht="13" x14ac:dyDescent="0.15">
      <c r="S354" s="245"/>
    </row>
    <row r="355" spans="19:19" ht="13" x14ac:dyDescent="0.15">
      <c r="S355" s="245"/>
    </row>
    <row r="356" spans="19:19" ht="13" x14ac:dyDescent="0.15">
      <c r="S356" s="245"/>
    </row>
    <row r="357" spans="19:19" ht="13" x14ac:dyDescent="0.15">
      <c r="S357" s="245"/>
    </row>
    <row r="358" spans="19:19" ht="13" x14ac:dyDescent="0.15">
      <c r="S358" s="245"/>
    </row>
    <row r="359" spans="19:19" ht="13" x14ac:dyDescent="0.15">
      <c r="S359" s="245"/>
    </row>
    <row r="360" spans="19:19" ht="13" x14ac:dyDescent="0.15">
      <c r="S360" s="245"/>
    </row>
    <row r="361" spans="19:19" ht="13" x14ac:dyDescent="0.15">
      <c r="S361" s="245"/>
    </row>
    <row r="362" spans="19:19" ht="13" x14ac:dyDescent="0.15">
      <c r="S362" s="245"/>
    </row>
    <row r="363" spans="19:19" ht="13" x14ac:dyDescent="0.15">
      <c r="S363" s="245"/>
    </row>
    <row r="364" spans="19:19" ht="13" x14ac:dyDescent="0.15">
      <c r="S364" s="245"/>
    </row>
    <row r="365" spans="19:19" ht="13" x14ac:dyDescent="0.15">
      <c r="S365" s="245"/>
    </row>
    <row r="366" spans="19:19" ht="13" x14ac:dyDescent="0.15">
      <c r="S366" s="245"/>
    </row>
    <row r="367" spans="19:19" ht="13" x14ac:dyDescent="0.15">
      <c r="S367" s="245"/>
    </row>
    <row r="368" spans="19:19" ht="13" x14ac:dyDescent="0.15">
      <c r="S368" s="245"/>
    </row>
    <row r="369" spans="19:19" ht="13" x14ac:dyDescent="0.15">
      <c r="S369" s="245"/>
    </row>
    <row r="370" spans="19:19" ht="13" x14ac:dyDescent="0.15">
      <c r="S370" s="245"/>
    </row>
    <row r="371" spans="19:19" ht="13" x14ac:dyDescent="0.15">
      <c r="S371" s="245"/>
    </row>
    <row r="372" spans="19:19" ht="13" x14ac:dyDescent="0.15">
      <c r="S372" s="245"/>
    </row>
    <row r="373" spans="19:19" ht="13" x14ac:dyDescent="0.15">
      <c r="S373" s="245"/>
    </row>
    <row r="374" spans="19:19" ht="13" x14ac:dyDescent="0.15">
      <c r="S374" s="245"/>
    </row>
    <row r="375" spans="19:19" ht="13" x14ac:dyDescent="0.15">
      <c r="S375" s="245"/>
    </row>
    <row r="376" spans="19:19" ht="13" x14ac:dyDescent="0.15">
      <c r="S376" s="245"/>
    </row>
    <row r="377" spans="19:19" ht="13" x14ac:dyDescent="0.15">
      <c r="S377" s="245"/>
    </row>
    <row r="378" spans="19:19" ht="13" x14ac:dyDescent="0.15">
      <c r="S378" s="245"/>
    </row>
    <row r="379" spans="19:19" ht="13" x14ac:dyDescent="0.15">
      <c r="S379" s="245"/>
    </row>
    <row r="380" spans="19:19" ht="13" x14ac:dyDescent="0.15">
      <c r="S380" s="245"/>
    </row>
    <row r="381" spans="19:19" ht="13" x14ac:dyDescent="0.15">
      <c r="S381" s="245"/>
    </row>
    <row r="382" spans="19:19" ht="13" x14ac:dyDescent="0.15">
      <c r="S382" s="245"/>
    </row>
    <row r="383" spans="19:19" ht="13" x14ac:dyDescent="0.15">
      <c r="S383" s="245"/>
    </row>
    <row r="384" spans="19:19" ht="13" x14ac:dyDescent="0.15">
      <c r="S384" s="245"/>
    </row>
    <row r="385" spans="19:19" ht="13" x14ac:dyDescent="0.15">
      <c r="S385" s="245"/>
    </row>
    <row r="386" spans="19:19" ht="13" x14ac:dyDescent="0.15">
      <c r="S386" s="245"/>
    </row>
    <row r="387" spans="19:19" ht="13" x14ac:dyDescent="0.15">
      <c r="S387" s="245"/>
    </row>
    <row r="388" spans="19:19" ht="13" x14ac:dyDescent="0.15">
      <c r="S388" s="245"/>
    </row>
    <row r="389" spans="19:19" ht="13" x14ac:dyDescent="0.15">
      <c r="S389" s="245"/>
    </row>
    <row r="390" spans="19:19" ht="13" x14ac:dyDescent="0.15">
      <c r="S390" s="245"/>
    </row>
    <row r="391" spans="19:19" ht="13" x14ac:dyDescent="0.15">
      <c r="S391" s="245"/>
    </row>
    <row r="392" spans="19:19" ht="13" x14ac:dyDescent="0.15">
      <c r="S392" s="245"/>
    </row>
    <row r="393" spans="19:19" ht="13" x14ac:dyDescent="0.15">
      <c r="S393" s="245"/>
    </row>
    <row r="394" spans="19:19" ht="13" x14ac:dyDescent="0.15">
      <c r="S394" s="245"/>
    </row>
    <row r="395" spans="19:19" ht="13" x14ac:dyDescent="0.15">
      <c r="S395" s="245"/>
    </row>
    <row r="396" spans="19:19" ht="13" x14ac:dyDescent="0.15">
      <c r="S396" s="245"/>
    </row>
    <row r="397" spans="19:19" ht="13" x14ac:dyDescent="0.15">
      <c r="S397" s="245"/>
    </row>
    <row r="398" spans="19:19" ht="13" x14ac:dyDescent="0.15">
      <c r="S398" s="245"/>
    </row>
    <row r="399" spans="19:19" ht="13" x14ac:dyDescent="0.15">
      <c r="S399" s="245"/>
    </row>
    <row r="400" spans="19:19" ht="13" x14ac:dyDescent="0.15">
      <c r="S400" s="245"/>
    </row>
    <row r="401" spans="19:19" ht="13" x14ac:dyDescent="0.15">
      <c r="S401" s="245"/>
    </row>
    <row r="402" spans="19:19" ht="13" x14ac:dyDescent="0.15">
      <c r="S402" s="245"/>
    </row>
    <row r="403" spans="19:19" ht="13" x14ac:dyDescent="0.15">
      <c r="S403" s="245"/>
    </row>
    <row r="404" spans="19:19" ht="13" x14ac:dyDescent="0.15">
      <c r="S404" s="245"/>
    </row>
    <row r="405" spans="19:19" ht="13" x14ac:dyDescent="0.15">
      <c r="S405" s="245"/>
    </row>
    <row r="406" spans="19:19" ht="13" x14ac:dyDescent="0.15">
      <c r="S406" s="245"/>
    </row>
    <row r="407" spans="19:19" ht="13" x14ac:dyDescent="0.15">
      <c r="S407" s="245"/>
    </row>
    <row r="408" spans="19:19" ht="13" x14ac:dyDescent="0.15">
      <c r="S408" s="245"/>
    </row>
    <row r="409" spans="19:19" ht="13" x14ac:dyDescent="0.15">
      <c r="S409" s="245"/>
    </row>
    <row r="410" spans="19:19" ht="13" x14ac:dyDescent="0.15">
      <c r="S410" s="245"/>
    </row>
    <row r="411" spans="19:19" ht="13" x14ac:dyDescent="0.15">
      <c r="S411" s="245"/>
    </row>
    <row r="412" spans="19:19" ht="13" x14ac:dyDescent="0.15">
      <c r="S412" s="245"/>
    </row>
    <row r="413" spans="19:19" ht="13" x14ac:dyDescent="0.15">
      <c r="S413" s="245"/>
    </row>
    <row r="414" spans="19:19" ht="13" x14ac:dyDescent="0.15">
      <c r="S414" s="245"/>
    </row>
    <row r="415" spans="19:19" ht="13" x14ac:dyDescent="0.15">
      <c r="S415" s="245"/>
    </row>
    <row r="416" spans="19:19" ht="13" x14ac:dyDescent="0.15">
      <c r="S416" s="245"/>
    </row>
    <row r="417" spans="19:19" ht="13" x14ac:dyDescent="0.15">
      <c r="S417" s="245"/>
    </row>
    <row r="418" spans="19:19" ht="13" x14ac:dyDescent="0.15">
      <c r="S418" s="245"/>
    </row>
    <row r="419" spans="19:19" ht="13" x14ac:dyDescent="0.15">
      <c r="S419" s="245"/>
    </row>
    <row r="420" spans="19:19" ht="13" x14ac:dyDescent="0.15">
      <c r="S420" s="245"/>
    </row>
    <row r="421" spans="19:19" ht="13" x14ac:dyDescent="0.15">
      <c r="S421" s="245"/>
    </row>
    <row r="422" spans="19:19" ht="13" x14ac:dyDescent="0.15">
      <c r="S422" s="245"/>
    </row>
    <row r="423" spans="19:19" ht="13" x14ac:dyDescent="0.15">
      <c r="S423" s="245"/>
    </row>
    <row r="424" spans="19:19" ht="13" x14ac:dyDescent="0.15">
      <c r="S424" s="245"/>
    </row>
    <row r="425" spans="19:19" ht="13" x14ac:dyDescent="0.15">
      <c r="S425" s="245"/>
    </row>
    <row r="426" spans="19:19" ht="13" x14ac:dyDescent="0.15">
      <c r="S426" s="245"/>
    </row>
    <row r="427" spans="19:19" ht="13" x14ac:dyDescent="0.15">
      <c r="S427" s="245"/>
    </row>
    <row r="428" spans="19:19" ht="13" x14ac:dyDescent="0.15">
      <c r="S428" s="245"/>
    </row>
    <row r="429" spans="19:19" ht="13" x14ac:dyDescent="0.15">
      <c r="S429" s="245"/>
    </row>
    <row r="430" spans="19:19" ht="13" x14ac:dyDescent="0.15">
      <c r="S430" s="245"/>
    </row>
    <row r="431" spans="19:19" ht="13" x14ac:dyDescent="0.15">
      <c r="S431" s="245"/>
    </row>
    <row r="432" spans="19:19" ht="13" x14ac:dyDescent="0.15">
      <c r="S432" s="245"/>
    </row>
    <row r="433" spans="19:19" ht="13" x14ac:dyDescent="0.15">
      <c r="S433" s="245"/>
    </row>
    <row r="434" spans="19:19" ht="13" x14ac:dyDescent="0.15">
      <c r="S434" s="245"/>
    </row>
    <row r="435" spans="19:19" ht="13" x14ac:dyDescent="0.15">
      <c r="S435" s="245"/>
    </row>
    <row r="436" spans="19:19" ht="13" x14ac:dyDescent="0.15">
      <c r="S436" s="245"/>
    </row>
    <row r="437" spans="19:19" ht="13" x14ac:dyDescent="0.15">
      <c r="S437" s="245"/>
    </row>
    <row r="438" spans="19:19" ht="13" x14ac:dyDescent="0.15">
      <c r="S438" s="245"/>
    </row>
    <row r="439" spans="19:19" ht="13" x14ac:dyDescent="0.15">
      <c r="S439" s="245"/>
    </row>
    <row r="440" spans="19:19" ht="13" x14ac:dyDescent="0.15">
      <c r="S440" s="245"/>
    </row>
    <row r="441" spans="19:19" ht="13" x14ac:dyDescent="0.15">
      <c r="S441" s="245"/>
    </row>
    <row r="442" spans="19:19" ht="13" x14ac:dyDescent="0.15">
      <c r="S442" s="245"/>
    </row>
    <row r="443" spans="19:19" ht="13" x14ac:dyDescent="0.15">
      <c r="S443" s="245"/>
    </row>
    <row r="444" spans="19:19" ht="13" x14ac:dyDescent="0.15">
      <c r="S444" s="245"/>
    </row>
    <row r="445" spans="19:19" ht="13" x14ac:dyDescent="0.15">
      <c r="S445" s="245"/>
    </row>
    <row r="446" spans="19:19" ht="13" x14ac:dyDescent="0.15">
      <c r="S446" s="245"/>
    </row>
    <row r="447" spans="19:19" ht="13" x14ac:dyDescent="0.15">
      <c r="S447" s="245"/>
    </row>
    <row r="448" spans="19:19" ht="13" x14ac:dyDescent="0.15">
      <c r="S448" s="245"/>
    </row>
    <row r="449" spans="19:19" ht="13" x14ac:dyDescent="0.15">
      <c r="S449" s="245"/>
    </row>
    <row r="450" spans="19:19" ht="13" x14ac:dyDescent="0.15">
      <c r="S450" s="245"/>
    </row>
    <row r="451" spans="19:19" ht="13" x14ac:dyDescent="0.15">
      <c r="S451" s="245"/>
    </row>
    <row r="452" spans="19:19" ht="13" x14ac:dyDescent="0.15">
      <c r="S452" s="245"/>
    </row>
    <row r="453" spans="19:19" ht="13" x14ac:dyDescent="0.15">
      <c r="S453" s="245"/>
    </row>
    <row r="454" spans="19:19" ht="13" x14ac:dyDescent="0.15">
      <c r="S454" s="245"/>
    </row>
    <row r="455" spans="19:19" ht="13" x14ac:dyDescent="0.15">
      <c r="S455" s="245"/>
    </row>
    <row r="456" spans="19:19" ht="13" x14ac:dyDescent="0.15">
      <c r="S456" s="245"/>
    </row>
    <row r="457" spans="19:19" ht="13" x14ac:dyDescent="0.15">
      <c r="S457" s="245"/>
    </row>
    <row r="458" spans="19:19" ht="13" x14ac:dyDescent="0.15">
      <c r="S458" s="245"/>
    </row>
    <row r="459" spans="19:19" ht="13" x14ac:dyDescent="0.15">
      <c r="S459" s="245"/>
    </row>
    <row r="460" spans="19:19" ht="13" x14ac:dyDescent="0.15">
      <c r="S460" s="245"/>
    </row>
    <row r="461" spans="19:19" ht="13" x14ac:dyDescent="0.15">
      <c r="S461" s="245"/>
    </row>
    <row r="462" spans="19:19" ht="13" x14ac:dyDescent="0.15">
      <c r="S462" s="245"/>
    </row>
    <row r="463" spans="19:19" ht="13" x14ac:dyDescent="0.15">
      <c r="S463" s="245"/>
    </row>
    <row r="464" spans="19:19" ht="13" x14ac:dyDescent="0.15">
      <c r="S464" s="245"/>
    </row>
    <row r="465" spans="19:19" ht="13" x14ac:dyDescent="0.15">
      <c r="S465" s="245"/>
    </row>
    <row r="466" spans="19:19" ht="13" x14ac:dyDescent="0.15">
      <c r="S466" s="245"/>
    </row>
    <row r="467" spans="19:19" ht="13" x14ac:dyDescent="0.15">
      <c r="S467" s="245"/>
    </row>
    <row r="468" spans="19:19" ht="13" x14ac:dyDescent="0.15">
      <c r="S468" s="245"/>
    </row>
    <row r="469" spans="19:19" ht="13" x14ac:dyDescent="0.15">
      <c r="S469" s="245"/>
    </row>
    <row r="470" spans="19:19" ht="13" x14ac:dyDescent="0.15">
      <c r="S470" s="245"/>
    </row>
    <row r="471" spans="19:19" ht="13" x14ac:dyDescent="0.15">
      <c r="S471" s="245"/>
    </row>
    <row r="472" spans="19:19" ht="13" x14ac:dyDescent="0.15">
      <c r="S472" s="245"/>
    </row>
    <row r="473" spans="19:19" ht="13" x14ac:dyDescent="0.15">
      <c r="S473" s="245"/>
    </row>
    <row r="474" spans="19:19" ht="13" x14ac:dyDescent="0.15">
      <c r="S474" s="245"/>
    </row>
    <row r="475" spans="19:19" ht="13" x14ac:dyDescent="0.15">
      <c r="S475" s="245"/>
    </row>
    <row r="476" spans="19:19" ht="13" x14ac:dyDescent="0.15">
      <c r="S476" s="245"/>
    </row>
    <row r="477" spans="19:19" ht="13" x14ac:dyDescent="0.15">
      <c r="S477" s="245"/>
    </row>
    <row r="478" spans="19:19" ht="13" x14ac:dyDescent="0.15">
      <c r="S478" s="245"/>
    </row>
    <row r="479" spans="19:19" ht="13" x14ac:dyDescent="0.15">
      <c r="S479" s="245"/>
    </row>
    <row r="480" spans="19:19" ht="13" x14ac:dyDescent="0.15">
      <c r="S480" s="245"/>
    </row>
    <row r="481" spans="19:19" ht="13" x14ac:dyDescent="0.15">
      <c r="S481" s="245"/>
    </row>
    <row r="482" spans="19:19" ht="13" x14ac:dyDescent="0.15">
      <c r="S482" s="245"/>
    </row>
    <row r="483" spans="19:19" ht="13" x14ac:dyDescent="0.15">
      <c r="S483" s="245"/>
    </row>
    <row r="484" spans="19:19" ht="13" x14ac:dyDescent="0.15">
      <c r="S484" s="245"/>
    </row>
    <row r="485" spans="19:19" ht="13" x14ac:dyDescent="0.15">
      <c r="S485" s="245"/>
    </row>
    <row r="486" spans="19:19" ht="13" x14ac:dyDescent="0.15">
      <c r="S486" s="245"/>
    </row>
    <row r="487" spans="19:19" ht="13" x14ac:dyDescent="0.15">
      <c r="S487" s="245"/>
    </row>
    <row r="488" spans="19:19" ht="13" x14ac:dyDescent="0.15">
      <c r="S488" s="245"/>
    </row>
    <row r="489" spans="19:19" ht="13" x14ac:dyDescent="0.15">
      <c r="S489" s="245"/>
    </row>
    <row r="490" spans="19:19" ht="13" x14ac:dyDescent="0.15">
      <c r="S490" s="245"/>
    </row>
    <row r="491" spans="19:19" ht="13" x14ac:dyDescent="0.15">
      <c r="S491" s="245"/>
    </row>
    <row r="492" spans="19:19" ht="13" x14ac:dyDescent="0.15">
      <c r="S492" s="245"/>
    </row>
    <row r="493" spans="19:19" ht="13" x14ac:dyDescent="0.15">
      <c r="S493" s="245"/>
    </row>
    <row r="494" spans="19:19" ht="13" x14ac:dyDescent="0.15">
      <c r="S494" s="245"/>
    </row>
    <row r="495" spans="19:19" ht="13" x14ac:dyDescent="0.15">
      <c r="S495" s="245"/>
    </row>
    <row r="496" spans="19:19" ht="13" x14ac:dyDescent="0.15">
      <c r="S496" s="245"/>
    </row>
    <row r="497" spans="19:19" ht="13" x14ac:dyDescent="0.15">
      <c r="S497" s="245"/>
    </row>
    <row r="498" spans="19:19" ht="13" x14ac:dyDescent="0.15">
      <c r="S498" s="245"/>
    </row>
    <row r="499" spans="19:19" ht="13" x14ac:dyDescent="0.15">
      <c r="S499" s="245"/>
    </row>
    <row r="500" spans="19:19" ht="13" x14ac:dyDescent="0.15">
      <c r="S500" s="245"/>
    </row>
    <row r="501" spans="19:19" ht="13" x14ac:dyDescent="0.15">
      <c r="S501" s="245"/>
    </row>
    <row r="502" spans="19:19" ht="13" x14ac:dyDescent="0.15">
      <c r="S502" s="245"/>
    </row>
    <row r="503" spans="19:19" ht="13" x14ac:dyDescent="0.15">
      <c r="S503" s="245"/>
    </row>
    <row r="504" spans="19:19" ht="13" x14ac:dyDescent="0.15">
      <c r="S504" s="245"/>
    </row>
    <row r="505" spans="19:19" ht="13" x14ac:dyDescent="0.15">
      <c r="S505" s="245"/>
    </row>
    <row r="506" spans="19:19" ht="13" x14ac:dyDescent="0.15">
      <c r="S506" s="245"/>
    </row>
    <row r="507" spans="19:19" ht="13" x14ac:dyDescent="0.15">
      <c r="S507" s="245"/>
    </row>
    <row r="508" spans="19:19" ht="13" x14ac:dyDescent="0.15">
      <c r="S508" s="245"/>
    </row>
    <row r="509" spans="19:19" ht="13" x14ac:dyDescent="0.15">
      <c r="S509" s="245"/>
    </row>
    <row r="510" spans="19:19" ht="13" x14ac:dyDescent="0.15">
      <c r="S510" s="245"/>
    </row>
    <row r="511" spans="19:19" ht="13" x14ac:dyDescent="0.15">
      <c r="S511" s="245"/>
    </row>
    <row r="512" spans="19:19" ht="13" x14ac:dyDescent="0.15">
      <c r="S512" s="245"/>
    </row>
    <row r="513" spans="19:19" ht="13" x14ac:dyDescent="0.15">
      <c r="S513" s="245"/>
    </row>
    <row r="514" spans="19:19" ht="13" x14ac:dyDescent="0.15">
      <c r="S514" s="245"/>
    </row>
    <row r="515" spans="19:19" ht="13" x14ac:dyDescent="0.15">
      <c r="S515" s="245"/>
    </row>
    <row r="516" spans="19:19" ht="13" x14ac:dyDescent="0.15">
      <c r="S516" s="245"/>
    </row>
    <row r="517" spans="19:19" ht="13" x14ac:dyDescent="0.15">
      <c r="S517" s="245"/>
    </row>
    <row r="518" spans="19:19" ht="13" x14ac:dyDescent="0.15">
      <c r="S518" s="245"/>
    </row>
    <row r="519" spans="19:19" ht="13" x14ac:dyDescent="0.15">
      <c r="S519" s="245"/>
    </row>
    <row r="520" spans="19:19" ht="13" x14ac:dyDescent="0.15">
      <c r="S520" s="245"/>
    </row>
    <row r="521" spans="19:19" ht="13" x14ac:dyDescent="0.15">
      <c r="S521" s="245"/>
    </row>
    <row r="522" spans="19:19" ht="13" x14ac:dyDescent="0.15">
      <c r="S522" s="245"/>
    </row>
    <row r="523" spans="19:19" ht="13" x14ac:dyDescent="0.15">
      <c r="S523" s="245"/>
    </row>
    <row r="524" spans="19:19" ht="13" x14ac:dyDescent="0.15">
      <c r="S524" s="245"/>
    </row>
    <row r="525" spans="19:19" ht="13" x14ac:dyDescent="0.15">
      <c r="S525" s="245"/>
    </row>
    <row r="526" spans="19:19" ht="13" x14ac:dyDescent="0.15">
      <c r="S526" s="245"/>
    </row>
    <row r="527" spans="19:19" ht="13" x14ac:dyDescent="0.15">
      <c r="S527" s="245"/>
    </row>
    <row r="528" spans="19:19" ht="13" x14ac:dyDescent="0.15">
      <c r="S528" s="245"/>
    </row>
    <row r="529" spans="19:19" ht="13" x14ac:dyDescent="0.15">
      <c r="S529" s="245"/>
    </row>
    <row r="530" spans="19:19" ht="13" x14ac:dyDescent="0.15">
      <c r="S530" s="245"/>
    </row>
    <row r="531" spans="19:19" ht="13" x14ac:dyDescent="0.15">
      <c r="S531" s="245"/>
    </row>
    <row r="532" spans="19:19" ht="13" x14ac:dyDescent="0.15">
      <c r="S532" s="245"/>
    </row>
    <row r="533" spans="19:19" ht="13" x14ac:dyDescent="0.15">
      <c r="S533" s="245"/>
    </row>
    <row r="534" spans="19:19" ht="13" x14ac:dyDescent="0.15">
      <c r="S534" s="245"/>
    </row>
    <row r="535" spans="19:19" ht="13" x14ac:dyDescent="0.15">
      <c r="S535" s="245"/>
    </row>
    <row r="536" spans="19:19" ht="13" x14ac:dyDescent="0.15">
      <c r="S536" s="245"/>
    </row>
    <row r="537" spans="19:19" ht="13" x14ac:dyDescent="0.15">
      <c r="S537" s="245"/>
    </row>
    <row r="538" spans="19:19" ht="13" x14ac:dyDescent="0.15">
      <c r="S538" s="245"/>
    </row>
    <row r="539" spans="19:19" ht="13" x14ac:dyDescent="0.15">
      <c r="S539" s="245"/>
    </row>
    <row r="540" spans="19:19" ht="13" x14ac:dyDescent="0.15">
      <c r="S540" s="245"/>
    </row>
    <row r="541" spans="19:19" ht="13" x14ac:dyDescent="0.15">
      <c r="S541" s="245"/>
    </row>
    <row r="542" spans="19:19" ht="13" x14ac:dyDescent="0.15">
      <c r="S542" s="245"/>
    </row>
    <row r="543" spans="19:19" ht="13" x14ac:dyDescent="0.15">
      <c r="S543" s="245"/>
    </row>
    <row r="544" spans="19:19" ht="13" x14ac:dyDescent="0.15">
      <c r="S544" s="245"/>
    </row>
    <row r="545" spans="19:19" ht="13" x14ac:dyDescent="0.15">
      <c r="S545" s="245"/>
    </row>
    <row r="546" spans="19:19" ht="13" x14ac:dyDescent="0.15">
      <c r="S546" s="245"/>
    </row>
    <row r="547" spans="19:19" ht="13" x14ac:dyDescent="0.15">
      <c r="S547" s="245"/>
    </row>
    <row r="548" spans="19:19" ht="13" x14ac:dyDescent="0.15">
      <c r="S548" s="245"/>
    </row>
    <row r="549" spans="19:19" ht="13" x14ac:dyDescent="0.15">
      <c r="S549" s="245"/>
    </row>
    <row r="550" spans="19:19" ht="13" x14ac:dyDescent="0.15">
      <c r="S550" s="245"/>
    </row>
    <row r="551" spans="19:19" ht="13" x14ac:dyDescent="0.15">
      <c r="S551" s="245"/>
    </row>
    <row r="552" spans="19:19" ht="13" x14ac:dyDescent="0.15">
      <c r="S552" s="245"/>
    </row>
    <row r="553" spans="19:19" ht="13" x14ac:dyDescent="0.15">
      <c r="S553" s="245"/>
    </row>
    <row r="554" spans="19:19" ht="13" x14ac:dyDescent="0.15">
      <c r="S554" s="245"/>
    </row>
    <row r="555" spans="19:19" ht="13" x14ac:dyDescent="0.15">
      <c r="S555" s="245"/>
    </row>
    <row r="556" spans="19:19" ht="13" x14ac:dyDescent="0.15">
      <c r="S556" s="245"/>
    </row>
    <row r="557" spans="19:19" ht="13" x14ac:dyDescent="0.15">
      <c r="S557" s="245"/>
    </row>
    <row r="558" spans="19:19" ht="13" x14ac:dyDescent="0.15">
      <c r="S558" s="245"/>
    </row>
    <row r="559" spans="19:19" ht="13" x14ac:dyDescent="0.15">
      <c r="S559" s="245"/>
    </row>
    <row r="560" spans="19:19" ht="13" x14ac:dyDescent="0.15">
      <c r="S560" s="245"/>
    </row>
    <row r="561" spans="19:19" ht="13" x14ac:dyDescent="0.15">
      <c r="S561" s="245"/>
    </row>
    <row r="562" spans="19:19" ht="13" x14ac:dyDescent="0.15">
      <c r="S562" s="245"/>
    </row>
    <row r="563" spans="19:19" ht="13" x14ac:dyDescent="0.15">
      <c r="S563" s="245"/>
    </row>
    <row r="564" spans="19:19" ht="13" x14ac:dyDescent="0.15">
      <c r="S564" s="245"/>
    </row>
    <row r="565" spans="19:19" ht="13" x14ac:dyDescent="0.15">
      <c r="S565" s="245"/>
    </row>
    <row r="566" spans="19:19" ht="13" x14ac:dyDescent="0.15">
      <c r="S566" s="245"/>
    </row>
    <row r="567" spans="19:19" ht="13" x14ac:dyDescent="0.15">
      <c r="S567" s="245"/>
    </row>
    <row r="568" spans="19:19" ht="13" x14ac:dyDescent="0.15">
      <c r="S568" s="245"/>
    </row>
    <row r="569" spans="19:19" ht="13" x14ac:dyDescent="0.15">
      <c r="S569" s="245"/>
    </row>
    <row r="570" spans="19:19" ht="13" x14ac:dyDescent="0.15">
      <c r="S570" s="245"/>
    </row>
    <row r="571" spans="19:19" ht="13" x14ac:dyDescent="0.15">
      <c r="S571" s="245"/>
    </row>
    <row r="572" spans="19:19" ht="13" x14ac:dyDescent="0.15">
      <c r="S572" s="245"/>
    </row>
    <row r="573" spans="19:19" ht="13" x14ac:dyDescent="0.15">
      <c r="S573" s="245"/>
    </row>
    <row r="574" spans="19:19" ht="13" x14ac:dyDescent="0.15">
      <c r="S574" s="245"/>
    </row>
    <row r="575" spans="19:19" ht="13" x14ac:dyDescent="0.15">
      <c r="S575" s="245"/>
    </row>
    <row r="576" spans="19:19" ht="13" x14ac:dyDescent="0.15">
      <c r="S576" s="245"/>
    </row>
    <row r="577" spans="19:19" ht="13" x14ac:dyDescent="0.15">
      <c r="S577" s="245"/>
    </row>
    <row r="578" spans="19:19" ht="13" x14ac:dyDescent="0.15">
      <c r="S578" s="245"/>
    </row>
    <row r="579" spans="19:19" ht="13" x14ac:dyDescent="0.15">
      <c r="S579" s="245"/>
    </row>
    <row r="580" spans="19:19" ht="13" x14ac:dyDescent="0.15">
      <c r="S580" s="245"/>
    </row>
    <row r="581" spans="19:19" ht="13" x14ac:dyDescent="0.15">
      <c r="S581" s="245"/>
    </row>
    <row r="582" spans="19:19" ht="13" x14ac:dyDescent="0.15">
      <c r="S582" s="245"/>
    </row>
    <row r="583" spans="19:19" ht="13" x14ac:dyDescent="0.15">
      <c r="S583" s="245"/>
    </row>
    <row r="584" spans="19:19" ht="13" x14ac:dyDescent="0.15">
      <c r="S584" s="245"/>
    </row>
    <row r="585" spans="19:19" ht="13" x14ac:dyDescent="0.15">
      <c r="S585" s="245"/>
    </row>
    <row r="586" spans="19:19" ht="13" x14ac:dyDescent="0.15">
      <c r="S586" s="245"/>
    </row>
    <row r="587" spans="19:19" ht="13" x14ac:dyDescent="0.15">
      <c r="S587" s="245"/>
    </row>
    <row r="588" spans="19:19" ht="13" x14ac:dyDescent="0.15">
      <c r="S588" s="245"/>
    </row>
    <row r="589" spans="19:19" ht="13" x14ac:dyDescent="0.15">
      <c r="S589" s="245"/>
    </row>
    <row r="590" spans="19:19" ht="13" x14ac:dyDescent="0.15">
      <c r="S590" s="245"/>
    </row>
    <row r="591" spans="19:19" ht="13" x14ac:dyDescent="0.15">
      <c r="S591" s="245"/>
    </row>
    <row r="592" spans="19:19" ht="13" x14ac:dyDescent="0.15">
      <c r="S592" s="245"/>
    </row>
    <row r="593" spans="19:19" ht="13" x14ac:dyDescent="0.15">
      <c r="S593" s="245"/>
    </row>
    <row r="594" spans="19:19" ht="13" x14ac:dyDescent="0.15">
      <c r="S594" s="245"/>
    </row>
    <row r="595" spans="19:19" ht="13" x14ac:dyDescent="0.15">
      <c r="S595" s="245"/>
    </row>
    <row r="596" spans="19:19" ht="13" x14ac:dyDescent="0.15">
      <c r="S596" s="245"/>
    </row>
    <row r="597" spans="19:19" ht="13" x14ac:dyDescent="0.15">
      <c r="S597" s="245"/>
    </row>
    <row r="598" spans="19:19" ht="13" x14ac:dyDescent="0.15">
      <c r="S598" s="245"/>
    </row>
    <row r="599" spans="19:19" ht="13" x14ac:dyDescent="0.15">
      <c r="S599" s="245"/>
    </row>
    <row r="600" spans="19:19" ht="13" x14ac:dyDescent="0.15">
      <c r="S600" s="245"/>
    </row>
    <row r="601" spans="19:19" ht="13" x14ac:dyDescent="0.15">
      <c r="S601" s="245"/>
    </row>
    <row r="602" spans="19:19" ht="13" x14ac:dyDescent="0.15">
      <c r="S602" s="245"/>
    </row>
    <row r="603" spans="19:19" ht="13" x14ac:dyDescent="0.15">
      <c r="S603" s="245"/>
    </row>
    <row r="604" spans="19:19" ht="13" x14ac:dyDescent="0.15">
      <c r="S604" s="245"/>
    </row>
    <row r="605" spans="19:19" ht="13" x14ac:dyDescent="0.15">
      <c r="S605" s="245"/>
    </row>
    <row r="606" spans="19:19" ht="13" x14ac:dyDescent="0.15">
      <c r="S606" s="245"/>
    </row>
    <row r="607" spans="19:19" ht="13" x14ac:dyDescent="0.15">
      <c r="S607" s="245"/>
    </row>
    <row r="608" spans="19:19" ht="13" x14ac:dyDescent="0.15">
      <c r="S608" s="245"/>
    </row>
    <row r="609" spans="19:19" ht="13" x14ac:dyDescent="0.15">
      <c r="S609" s="245"/>
    </row>
    <row r="610" spans="19:19" ht="13" x14ac:dyDescent="0.15">
      <c r="S610" s="245"/>
    </row>
    <row r="611" spans="19:19" ht="13" x14ac:dyDescent="0.15">
      <c r="S611" s="245"/>
    </row>
    <row r="612" spans="19:19" ht="13" x14ac:dyDescent="0.15">
      <c r="S612" s="245"/>
    </row>
    <row r="613" spans="19:19" ht="13" x14ac:dyDescent="0.15">
      <c r="S613" s="245"/>
    </row>
    <row r="614" spans="19:19" ht="13" x14ac:dyDescent="0.15">
      <c r="S614" s="245"/>
    </row>
    <row r="615" spans="19:19" ht="13" x14ac:dyDescent="0.15">
      <c r="S615" s="245"/>
    </row>
    <row r="616" spans="19:19" ht="13" x14ac:dyDescent="0.15">
      <c r="S616" s="245"/>
    </row>
    <row r="617" spans="19:19" ht="13" x14ac:dyDescent="0.15">
      <c r="S617" s="245"/>
    </row>
    <row r="618" spans="19:19" ht="13" x14ac:dyDescent="0.15">
      <c r="S618" s="245"/>
    </row>
    <row r="619" spans="19:19" ht="13" x14ac:dyDescent="0.15">
      <c r="S619" s="245"/>
    </row>
    <row r="620" spans="19:19" ht="13" x14ac:dyDescent="0.15">
      <c r="S620" s="245"/>
    </row>
    <row r="621" spans="19:19" ht="13" x14ac:dyDescent="0.15">
      <c r="S621" s="245"/>
    </row>
    <row r="622" spans="19:19" ht="13" x14ac:dyDescent="0.15">
      <c r="S622" s="245"/>
    </row>
    <row r="623" spans="19:19" ht="13" x14ac:dyDescent="0.15">
      <c r="S623" s="245"/>
    </row>
    <row r="624" spans="19:19" ht="13" x14ac:dyDescent="0.15">
      <c r="S624" s="245"/>
    </row>
    <row r="625" spans="19:19" ht="13" x14ac:dyDescent="0.15">
      <c r="S625" s="245"/>
    </row>
    <row r="626" spans="19:19" ht="13" x14ac:dyDescent="0.15">
      <c r="S626" s="245"/>
    </row>
    <row r="627" spans="19:19" ht="13" x14ac:dyDescent="0.15">
      <c r="S627" s="245"/>
    </row>
    <row r="628" spans="19:19" ht="13" x14ac:dyDescent="0.15">
      <c r="S628" s="245"/>
    </row>
    <row r="629" spans="19:19" ht="13" x14ac:dyDescent="0.15">
      <c r="S629" s="245"/>
    </row>
    <row r="630" spans="19:19" ht="13" x14ac:dyDescent="0.15">
      <c r="S630" s="245"/>
    </row>
    <row r="631" spans="19:19" ht="13" x14ac:dyDescent="0.15">
      <c r="S631" s="245"/>
    </row>
    <row r="632" spans="19:19" ht="13" x14ac:dyDescent="0.15">
      <c r="S632" s="245"/>
    </row>
    <row r="633" spans="19:19" ht="13" x14ac:dyDescent="0.15">
      <c r="S633" s="245"/>
    </row>
    <row r="634" spans="19:19" ht="13" x14ac:dyDescent="0.15">
      <c r="S634" s="245"/>
    </row>
    <row r="635" spans="19:19" ht="13" x14ac:dyDescent="0.15">
      <c r="S635" s="245"/>
    </row>
    <row r="636" spans="19:19" ht="13" x14ac:dyDescent="0.15">
      <c r="S636" s="245"/>
    </row>
    <row r="637" spans="19:19" ht="13" x14ac:dyDescent="0.15">
      <c r="S637" s="245"/>
    </row>
    <row r="638" spans="19:19" ht="13" x14ac:dyDescent="0.15">
      <c r="S638" s="245"/>
    </row>
    <row r="639" spans="19:19" ht="13" x14ac:dyDescent="0.15">
      <c r="S639" s="245"/>
    </row>
    <row r="640" spans="19:19" ht="13" x14ac:dyDescent="0.15">
      <c r="S640" s="245"/>
    </row>
    <row r="641" spans="19:19" ht="13" x14ac:dyDescent="0.15">
      <c r="S641" s="245"/>
    </row>
    <row r="642" spans="19:19" ht="13" x14ac:dyDescent="0.15">
      <c r="S642" s="245"/>
    </row>
    <row r="643" spans="19:19" ht="13" x14ac:dyDescent="0.15">
      <c r="S643" s="245"/>
    </row>
    <row r="644" spans="19:19" ht="13" x14ac:dyDescent="0.15">
      <c r="S644" s="245"/>
    </row>
    <row r="645" spans="19:19" ht="13" x14ac:dyDescent="0.15">
      <c r="S645" s="245"/>
    </row>
    <row r="646" spans="19:19" ht="13" x14ac:dyDescent="0.15">
      <c r="S646" s="245"/>
    </row>
    <row r="647" spans="19:19" ht="13" x14ac:dyDescent="0.15">
      <c r="S647" s="245"/>
    </row>
    <row r="648" spans="19:19" ht="13" x14ac:dyDescent="0.15">
      <c r="S648" s="245"/>
    </row>
    <row r="649" spans="19:19" ht="13" x14ac:dyDescent="0.15">
      <c r="S649" s="245"/>
    </row>
    <row r="650" spans="19:19" ht="13" x14ac:dyDescent="0.15">
      <c r="S650" s="245"/>
    </row>
    <row r="651" spans="19:19" ht="13" x14ac:dyDescent="0.15">
      <c r="S651" s="245"/>
    </row>
    <row r="652" spans="19:19" ht="13" x14ac:dyDescent="0.15">
      <c r="S652" s="245"/>
    </row>
    <row r="653" spans="19:19" ht="13" x14ac:dyDescent="0.15">
      <c r="S653" s="245"/>
    </row>
    <row r="654" spans="19:19" ht="13" x14ac:dyDescent="0.15">
      <c r="S654" s="245"/>
    </row>
    <row r="655" spans="19:19" ht="13" x14ac:dyDescent="0.15">
      <c r="S655" s="245"/>
    </row>
    <row r="656" spans="19:19" ht="13" x14ac:dyDescent="0.15">
      <c r="S656" s="245"/>
    </row>
    <row r="657" spans="19:19" ht="13" x14ac:dyDescent="0.15">
      <c r="S657" s="245"/>
    </row>
    <row r="658" spans="19:19" ht="13" x14ac:dyDescent="0.15">
      <c r="S658" s="245"/>
    </row>
    <row r="659" spans="19:19" ht="13" x14ac:dyDescent="0.15">
      <c r="S659" s="245"/>
    </row>
    <row r="660" spans="19:19" ht="13" x14ac:dyDescent="0.15">
      <c r="S660" s="245"/>
    </row>
    <row r="661" spans="19:19" ht="13" x14ac:dyDescent="0.15">
      <c r="S661" s="245"/>
    </row>
    <row r="662" spans="19:19" ht="13" x14ac:dyDescent="0.15">
      <c r="S662" s="245"/>
    </row>
    <row r="663" spans="19:19" ht="13" x14ac:dyDescent="0.15">
      <c r="S663" s="245"/>
    </row>
    <row r="664" spans="19:19" ht="13" x14ac:dyDescent="0.15">
      <c r="S664" s="245"/>
    </row>
    <row r="665" spans="19:19" ht="13" x14ac:dyDescent="0.15">
      <c r="S665" s="245"/>
    </row>
    <row r="666" spans="19:19" ht="13" x14ac:dyDescent="0.15">
      <c r="S666" s="245"/>
    </row>
    <row r="667" spans="19:19" ht="13" x14ac:dyDescent="0.15">
      <c r="S667" s="245"/>
    </row>
    <row r="668" spans="19:19" ht="13" x14ac:dyDescent="0.15">
      <c r="S668" s="245"/>
    </row>
    <row r="669" spans="19:19" ht="13" x14ac:dyDescent="0.15">
      <c r="S669" s="245"/>
    </row>
    <row r="670" spans="19:19" ht="13" x14ac:dyDescent="0.15">
      <c r="S670" s="245"/>
    </row>
    <row r="671" spans="19:19" ht="13" x14ac:dyDescent="0.15">
      <c r="S671" s="245"/>
    </row>
    <row r="672" spans="19:19" ht="13" x14ac:dyDescent="0.15">
      <c r="S672" s="245"/>
    </row>
    <row r="673" spans="19:19" ht="13" x14ac:dyDescent="0.15">
      <c r="S673" s="245"/>
    </row>
    <row r="674" spans="19:19" ht="13" x14ac:dyDescent="0.15">
      <c r="S674" s="245"/>
    </row>
    <row r="675" spans="19:19" ht="13" x14ac:dyDescent="0.15">
      <c r="S675" s="245"/>
    </row>
    <row r="676" spans="19:19" ht="13" x14ac:dyDescent="0.15">
      <c r="S676" s="245"/>
    </row>
    <row r="677" spans="19:19" ht="13" x14ac:dyDescent="0.15">
      <c r="S677" s="245"/>
    </row>
    <row r="678" spans="19:19" ht="13" x14ac:dyDescent="0.15">
      <c r="S678" s="245"/>
    </row>
    <row r="679" spans="19:19" ht="13" x14ac:dyDescent="0.15">
      <c r="S679" s="245"/>
    </row>
    <row r="680" spans="19:19" ht="13" x14ac:dyDescent="0.15">
      <c r="S680" s="245"/>
    </row>
    <row r="681" spans="19:19" ht="13" x14ac:dyDescent="0.15">
      <c r="S681" s="245"/>
    </row>
    <row r="682" spans="19:19" ht="13" x14ac:dyDescent="0.15">
      <c r="S682" s="245"/>
    </row>
    <row r="683" spans="19:19" ht="13" x14ac:dyDescent="0.15">
      <c r="S683" s="245"/>
    </row>
    <row r="684" spans="19:19" ht="13" x14ac:dyDescent="0.15">
      <c r="S684" s="245"/>
    </row>
    <row r="685" spans="19:19" ht="13" x14ac:dyDescent="0.15">
      <c r="S685" s="245"/>
    </row>
    <row r="686" spans="19:19" ht="13" x14ac:dyDescent="0.15">
      <c r="S686" s="245"/>
    </row>
    <row r="687" spans="19:19" ht="13" x14ac:dyDescent="0.15">
      <c r="S687" s="245"/>
    </row>
    <row r="688" spans="19:19" ht="13" x14ac:dyDescent="0.15">
      <c r="S688" s="245"/>
    </row>
    <row r="689" spans="19:19" ht="13" x14ac:dyDescent="0.15">
      <c r="S689" s="245"/>
    </row>
    <row r="690" spans="19:19" ht="13" x14ac:dyDescent="0.15">
      <c r="S690" s="245"/>
    </row>
    <row r="691" spans="19:19" ht="13" x14ac:dyDescent="0.15">
      <c r="S691" s="245"/>
    </row>
    <row r="692" spans="19:19" ht="13" x14ac:dyDescent="0.15">
      <c r="S692" s="245"/>
    </row>
    <row r="693" spans="19:19" ht="13" x14ac:dyDescent="0.15">
      <c r="S693" s="245"/>
    </row>
    <row r="694" spans="19:19" ht="13" x14ac:dyDescent="0.15">
      <c r="S694" s="245"/>
    </row>
    <row r="695" spans="19:19" ht="13" x14ac:dyDescent="0.15">
      <c r="S695" s="245"/>
    </row>
    <row r="696" spans="19:19" ht="13" x14ac:dyDescent="0.15">
      <c r="S696" s="245"/>
    </row>
    <row r="697" spans="19:19" ht="13" x14ac:dyDescent="0.15">
      <c r="S697" s="245"/>
    </row>
    <row r="698" spans="19:19" ht="13" x14ac:dyDescent="0.15">
      <c r="S698" s="245"/>
    </row>
    <row r="699" spans="19:19" ht="13" x14ac:dyDescent="0.15">
      <c r="S699" s="245"/>
    </row>
    <row r="700" spans="19:19" ht="13" x14ac:dyDescent="0.15">
      <c r="S700" s="245"/>
    </row>
    <row r="701" spans="19:19" ht="13" x14ac:dyDescent="0.15">
      <c r="S701" s="245"/>
    </row>
    <row r="702" spans="19:19" ht="13" x14ac:dyDescent="0.15">
      <c r="S702" s="245"/>
    </row>
    <row r="703" spans="19:19" ht="13" x14ac:dyDescent="0.15">
      <c r="S703" s="245"/>
    </row>
    <row r="704" spans="19:19" ht="13" x14ac:dyDescent="0.15">
      <c r="S704" s="245"/>
    </row>
    <row r="705" spans="19:19" ht="13" x14ac:dyDescent="0.15">
      <c r="S705" s="245"/>
    </row>
    <row r="706" spans="19:19" ht="13" x14ac:dyDescent="0.15">
      <c r="S706" s="245"/>
    </row>
    <row r="707" spans="19:19" ht="13" x14ac:dyDescent="0.15">
      <c r="S707" s="245"/>
    </row>
    <row r="708" spans="19:19" ht="13" x14ac:dyDescent="0.15">
      <c r="S708" s="245"/>
    </row>
    <row r="709" spans="19:19" ht="13" x14ac:dyDescent="0.15">
      <c r="S709" s="245"/>
    </row>
    <row r="710" spans="19:19" ht="13" x14ac:dyDescent="0.15">
      <c r="S710" s="245"/>
    </row>
    <row r="711" spans="19:19" ht="13" x14ac:dyDescent="0.15">
      <c r="S711" s="245"/>
    </row>
    <row r="712" spans="19:19" ht="13" x14ac:dyDescent="0.15">
      <c r="S712" s="245"/>
    </row>
    <row r="713" spans="19:19" ht="13" x14ac:dyDescent="0.15">
      <c r="S713" s="245"/>
    </row>
    <row r="714" spans="19:19" ht="13" x14ac:dyDescent="0.15">
      <c r="S714" s="245"/>
    </row>
    <row r="715" spans="19:19" ht="13" x14ac:dyDescent="0.15">
      <c r="S715" s="245"/>
    </row>
    <row r="716" spans="19:19" ht="13" x14ac:dyDescent="0.15">
      <c r="S716" s="245"/>
    </row>
    <row r="717" spans="19:19" ht="13" x14ac:dyDescent="0.15">
      <c r="S717" s="245"/>
    </row>
    <row r="718" spans="19:19" ht="13" x14ac:dyDescent="0.15">
      <c r="S718" s="245"/>
    </row>
    <row r="719" spans="19:19" ht="13" x14ac:dyDescent="0.15">
      <c r="S719" s="245"/>
    </row>
    <row r="720" spans="19:19" ht="13" x14ac:dyDescent="0.15">
      <c r="S720" s="245"/>
    </row>
    <row r="721" spans="19:19" ht="13" x14ac:dyDescent="0.15">
      <c r="S721" s="245"/>
    </row>
    <row r="722" spans="19:19" ht="13" x14ac:dyDescent="0.15">
      <c r="S722" s="245"/>
    </row>
    <row r="723" spans="19:19" ht="13" x14ac:dyDescent="0.15">
      <c r="S723" s="245"/>
    </row>
    <row r="724" spans="19:19" ht="13" x14ac:dyDescent="0.15">
      <c r="S724" s="245"/>
    </row>
    <row r="725" spans="19:19" ht="13" x14ac:dyDescent="0.15">
      <c r="S725" s="245"/>
    </row>
    <row r="726" spans="19:19" ht="13" x14ac:dyDescent="0.15">
      <c r="S726" s="245"/>
    </row>
    <row r="727" spans="19:19" ht="13" x14ac:dyDescent="0.15">
      <c r="S727" s="245"/>
    </row>
    <row r="728" spans="19:19" ht="13" x14ac:dyDescent="0.15">
      <c r="S728" s="245"/>
    </row>
    <row r="729" spans="19:19" ht="13" x14ac:dyDescent="0.15">
      <c r="S729" s="245"/>
    </row>
    <row r="730" spans="19:19" ht="13" x14ac:dyDescent="0.15">
      <c r="S730" s="245"/>
    </row>
    <row r="731" spans="19:19" ht="13" x14ac:dyDescent="0.15">
      <c r="S731" s="245"/>
    </row>
    <row r="732" spans="19:19" ht="13" x14ac:dyDescent="0.15">
      <c r="S732" s="245"/>
    </row>
    <row r="733" spans="19:19" ht="13" x14ac:dyDescent="0.15">
      <c r="S733" s="245"/>
    </row>
    <row r="734" spans="19:19" ht="13" x14ac:dyDescent="0.15">
      <c r="S734" s="245"/>
    </row>
    <row r="735" spans="19:19" ht="13" x14ac:dyDescent="0.15">
      <c r="S735" s="245"/>
    </row>
    <row r="736" spans="19:19" ht="13" x14ac:dyDescent="0.15">
      <c r="S736" s="245"/>
    </row>
    <row r="737" spans="19:19" ht="13" x14ac:dyDescent="0.15">
      <c r="S737" s="245"/>
    </row>
    <row r="738" spans="19:19" ht="13" x14ac:dyDescent="0.15">
      <c r="S738" s="245"/>
    </row>
    <row r="739" spans="19:19" ht="13" x14ac:dyDescent="0.15">
      <c r="S739" s="245"/>
    </row>
    <row r="740" spans="19:19" ht="13" x14ac:dyDescent="0.15">
      <c r="S740" s="245"/>
    </row>
    <row r="741" spans="19:19" ht="13" x14ac:dyDescent="0.15">
      <c r="S741" s="245"/>
    </row>
    <row r="742" spans="19:19" ht="13" x14ac:dyDescent="0.15">
      <c r="S742" s="245"/>
    </row>
    <row r="743" spans="19:19" ht="13" x14ac:dyDescent="0.15">
      <c r="S743" s="245"/>
    </row>
    <row r="744" spans="19:19" ht="13" x14ac:dyDescent="0.15">
      <c r="S744" s="245"/>
    </row>
    <row r="745" spans="19:19" ht="13" x14ac:dyDescent="0.15">
      <c r="S745" s="245"/>
    </row>
    <row r="746" spans="19:19" ht="13" x14ac:dyDescent="0.15">
      <c r="S746" s="245"/>
    </row>
    <row r="747" spans="19:19" ht="13" x14ac:dyDescent="0.15">
      <c r="S747" s="245"/>
    </row>
    <row r="748" spans="19:19" ht="13" x14ac:dyDescent="0.15">
      <c r="S748" s="245"/>
    </row>
    <row r="749" spans="19:19" ht="13" x14ac:dyDescent="0.15">
      <c r="S749" s="245"/>
    </row>
    <row r="750" spans="19:19" ht="13" x14ac:dyDescent="0.15">
      <c r="S750" s="245"/>
    </row>
    <row r="751" spans="19:19" ht="13" x14ac:dyDescent="0.15">
      <c r="S751" s="245"/>
    </row>
    <row r="752" spans="19:19" ht="13" x14ac:dyDescent="0.15">
      <c r="S752" s="245"/>
    </row>
    <row r="753" spans="19:19" ht="13" x14ac:dyDescent="0.15">
      <c r="S753" s="245"/>
    </row>
    <row r="754" spans="19:19" ht="13" x14ac:dyDescent="0.15">
      <c r="S754" s="245"/>
    </row>
    <row r="755" spans="19:19" ht="13" x14ac:dyDescent="0.15">
      <c r="S755" s="245"/>
    </row>
    <row r="756" spans="19:19" ht="13" x14ac:dyDescent="0.15">
      <c r="S756" s="245"/>
    </row>
    <row r="757" spans="19:19" ht="13" x14ac:dyDescent="0.15">
      <c r="S757" s="245"/>
    </row>
    <row r="758" spans="19:19" ht="13" x14ac:dyDescent="0.15">
      <c r="S758" s="245"/>
    </row>
    <row r="759" spans="19:19" ht="13" x14ac:dyDescent="0.15">
      <c r="S759" s="245"/>
    </row>
    <row r="760" spans="19:19" ht="13" x14ac:dyDescent="0.15">
      <c r="S760" s="245"/>
    </row>
    <row r="761" spans="19:19" ht="13" x14ac:dyDescent="0.15">
      <c r="S761" s="245"/>
    </row>
    <row r="762" spans="19:19" ht="13" x14ac:dyDescent="0.15">
      <c r="S762" s="245"/>
    </row>
    <row r="763" spans="19:19" ht="13" x14ac:dyDescent="0.15">
      <c r="S763" s="245"/>
    </row>
    <row r="764" spans="19:19" ht="13" x14ac:dyDescent="0.15">
      <c r="S764" s="245"/>
    </row>
    <row r="765" spans="19:19" ht="13" x14ac:dyDescent="0.15">
      <c r="S765" s="245"/>
    </row>
    <row r="766" spans="19:19" ht="13" x14ac:dyDescent="0.15">
      <c r="S766" s="245"/>
    </row>
    <row r="767" spans="19:19" ht="13" x14ac:dyDescent="0.15">
      <c r="S767" s="245"/>
    </row>
    <row r="768" spans="19:19" ht="13" x14ac:dyDescent="0.15">
      <c r="S768" s="245"/>
    </row>
    <row r="769" spans="19:19" ht="13" x14ac:dyDescent="0.15">
      <c r="S769" s="245"/>
    </row>
    <row r="770" spans="19:19" ht="13" x14ac:dyDescent="0.15">
      <c r="S770" s="245"/>
    </row>
    <row r="771" spans="19:19" ht="13" x14ac:dyDescent="0.15">
      <c r="S771" s="245"/>
    </row>
    <row r="772" spans="19:19" ht="13" x14ac:dyDescent="0.15">
      <c r="S772" s="245"/>
    </row>
    <row r="773" spans="19:19" ht="13" x14ac:dyDescent="0.15">
      <c r="S773" s="245"/>
    </row>
    <row r="774" spans="19:19" ht="13" x14ac:dyDescent="0.15">
      <c r="S774" s="245"/>
    </row>
    <row r="775" spans="19:19" ht="13" x14ac:dyDescent="0.15">
      <c r="S775" s="245"/>
    </row>
    <row r="776" spans="19:19" ht="13" x14ac:dyDescent="0.15">
      <c r="S776" s="245"/>
    </row>
    <row r="777" spans="19:19" ht="13" x14ac:dyDescent="0.15">
      <c r="S777" s="245"/>
    </row>
    <row r="778" spans="19:19" ht="13" x14ac:dyDescent="0.15">
      <c r="S778" s="245"/>
    </row>
    <row r="779" spans="19:19" ht="13" x14ac:dyDescent="0.15">
      <c r="S779" s="245"/>
    </row>
    <row r="780" spans="19:19" ht="13" x14ac:dyDescent="0.15">
      <c r="S780" s="245"/>
    </row>
    <row r="781" spans="19:19" ht="13" x14ac:dyDescent="0.15">
      <c r="S781" s="245"/>
    </row>
    <row r="782" spans="19:19" ht="13" x14ac:dyDescent="0.15">
      <c r="S782" s="245"/>
    </row>
    <row r="783" spans="19:19" ht="13" x14ac:dyDescent="0.15">
      <c r="S783" s="245"/>
    </row>
    <row r="784" spans="19:19" ht="13" x14ac:dyDescent="0.15">
      <c r="S784" s="245"/>
    </row>
    <row r="785" spans="19:19" ht="13" x14ac:dyDescent="0.15">
      <c r="S785" s="245"/>
    </row>
    <row r="786" spans="19:19" ht="13" x14ac:dyDescent="0.15">
      <c r="S786" s="245"/>
    </row>
    <row r="787" spans="19:19" ht="13" x14ac:dyDescent="0.15">
      <c r="S787" s="245"/>
    </row>
    <row r="788" spans="19:19" ht="13" x14ac:dyDescent="0.15">
      <c r="S788" s="245"/>
    </row>
    <row r="789" spans="19:19" ht="13" x14ac:dyDescent="0.15">
      <c r="S789" s="245"/>
    </row>
    <row r="790" spans="19:19" ht="13" x14ac:dyDescent="0.15">
      <c r="S790" s="245"/>
    </row>
    <row r="791" spans="19:19" ht="13" x14ac:dyDescent="0.15">
      <c r="S791" s="245"/>
    </row>
    <row r="792" spans="19:19" ht="13" x14ac:dyDescent="0.15">
      <c r="S792" s="245"/>
    </row>
    <row r="793" spans="19:19" ht="13" x14ac:dyDescent="0.15">
      <c r="S793" s="245"/>
    </row>
    <row r="794" spans="19:19" ht="13" x14ac:dyDescent="0.15">
      <c r="S794" s="245"/>
    </row>
    <row r="795" spans="19:19" ht="13" x14ac:dyDescent="0.15">
      <c r="S795" s="245"/>
    </row>
    <row r="796" spans="19:19" ht="13" x14ac:dyDescent="0.15">
      <c r="S796" s="245"/>
    </row>
    <row r="797" spans="19:19" ht="13" x14ac:dyDescent="0.15">
      <c r="S797" s="245"/>
    </row>
    <row r="798" spans="19:19" ht="13" x14ac:dyDescent="0.15">
      <c r="S798" s="245"/>
    </row>
    <row r="799" spans="19:19" ht="13" x14ac:dyDescent="0.15">
      <c r="S799" s="245"/>
    </row>
    <row r="800" spans="19:19" ht="13" x14ac:dyDescent="0.15">
      <c r="S800" s="245"/>
    </row>
    <row r="801" spans="19:19" ht="13" x14ac:dyDescent="0.15">
      <c r="S801" s="245"/>
    </row>
    <row r="802" spans="19:19" ht="13" x14ac:dyDescent="0.15">
      <c r="S802" s="245"/>
    </row>
    <row r="803" spans="19:19" ht="13" x14ac:dyDescent="0.15">
      <c r="S803" s="245"/>
    </row>
    <row r="804" spans="19:19" ht="13" x14ac:dyDescent="0.15">
      <c r="S804" s="245"/>
    </row>
    <row r="805" spans="19:19" ht="13" x14ac:dyDescent="0.15">
      <c r="S805" s="245"/>
    </row>
    <row r="806" spans="19:19" ht="13" x14ac:dyDescent="0.15">
      <c r="S806" s="245"/>
    </row>
    <row r="807" spans="19:19" ht="13" x14ac:dyDescent="0.15">
      <c r="S807" s="245"/>
    </row>
    <row r="808" spans="19:19" ht="13" x14ac:dyDescent="0.15">
      <c r="S808" s="245"/>
    </row>
    <row r="809" spans="19:19" ht="13" x14ac:dyDescent="0.15">
      <c r="S809" s="245"/>
    </row>
    <row r="810" spans="19:19" ht="13" x14ac:dyDescent="0.15">
      <c r="S810" s="245"/>
    </row>
    <row r="811" spans="19:19" ht="13" x14ac:dyDescent="0.15">
      <c r="S811" s="245"/>
    </row>
    <row r="812" spans="19:19" ht="13" x14ac:dyDescent="0.15">
      <c r="S812" s="245"/>
    </row>
    <row r="813" spans="19:19" ht="13" x14ac:dyDescent="0.15">
      <c r="S813" s="245"/>
    </row>
    <row r="814" spans="19:19" ht="13" x14ac:dyDescent="0.15">
      <c r="S814" s="245"/>
    </row>
    <row r="815" spans="19:19" ht="13" x14ac:dyDescent="0.15">
      <c r="S815" s="245"/>
    </row>
    <row r="816" spans="19:19" ht="13" x14ac:dyDescent="0.15">
      <c r="S816" s="245"/>
    </row>
    <row r="817" spans="19:19" ht="13" x14ac:dyDescent="0.15">
      <c r="S817" s="245"/>
    </row>
    <row r="818" spans="19:19" ht="13" x14ac:dyDescent="0.15">
      <c r="S818" s="245"/>
    </row>
    <row r="819" spans="19:19" ht="13" x14ac:dyDescent="0.15">
      <c r="S819" s="245"/>
    </row>
    <row r="820" spans="19:19" ht="13" x14ac:dyDescent="0.15">
      <c r="S820" s="245"/>
    </row>
    <row r="821" spans="19:19" ht="13" x14ac:dyDescent="0.15">
      <c r="S821" s="245"/>
    </row>
    <row r="822" spans="19:19" ht="13" x14ac:dyDescent="0.15">
      <c r="S822" s="245"/>
    </row>
    <row r="823" spans="19:19" ht="13" x14ac:dyDescent="0.15">
      <c r="S823" s="245"/>
    </row>
    <row r="824" spans="19:19" ht="13" x14ac:dyDescent="0.15">
      <c r="S824" s="245"/>
    </row>
    <row r="825" spans="19:19" ht="13" x14ac:dyDescent="0.15">
      <c r="S825" s="245"/>
    </row>
    <row r="826" spans="19:19" ht="13" x14ac:dyDescent="0.15">
      <c r="S826" s="245"/>
    </row>
    <row r="827" spans="19:19" ht="13" x14ac:dyDescent="0.15">
      <c r="S827" s="245"/>
    </row>
    <row r="828" spans="19:19" ht="13" x14ac:dyDescent="0.15">
      <c r="S828" s="245"/>
    </row>
    <row r="829" spans="19:19" ht="13" x14ac:dyDescent="0.15">
      <c r="S829" s="245"/>
    </row>
    <row r="830" spans="19:19" ht="13" x14ac:dyDescent="0.15">
      <c r="S830" s="245"/>
    </row>
    <row r="831" spans="19:19" ht="13" x14ac:dyDescent="0.15">
      <c r="S831" s="245"/>
    </row>
    <row r="832" spans="19:19" ht="13" x14ac:dyDescent="0.15">
      <c r="S832" s="245"/>
    </row>
    <row r="833" spans="19:19" ht="13" x14ac:dyDescent="0.15">
      <c r="S833" s="245"/>
    </row>
    <row r="834" spans="19:19" ht="13" x14ac:dyDescent="0.15">
      <c r="S834" s="245"/>
    </row>
    <row r="835" spans="19:19" ht="13" x14ac:dyDescent="0.15">
      <c r="S835" s="245"/>
    </row>
    <row r="836" spans="19:19" ht="13" x14ac:dyDescent="0.15">
      <c r="S836" s="245"/>
    </row>
    <row r="837" spans="19:19" ht="13" x14ac:dyDescent="0.15">
      <c r="S837" s="245"/>
    </row>
    <row r="838" spans="19:19" ht="13" x14ac:dyDescent="0.15">
      <c r="S838" s="245"/>
    </row>
    <row r="839" spans="19:19" ht="13" x14ac:dyDescent="0.15">
      <c r="S839" s="245"/>
    </row>
    <row r="840" spans="19:19" ht="13" x14ac:dyDescent="0.15">
      <c r="S840" s="245"/>
    </row>
    <row r="841" spans="19:19" ht="13" x14ac:dyDescent="0.15">
      <c r="S841" s="245"/>
    </row>
    <row r="842" spans="19:19" ht="13" x14ac:dyDescent="0.15">
      <c r="S842" s="245"/>
    </row>
    <row r="843" spans="19:19" ht="13" x14ac:dyDescent="0.15">
      <c r="S843" s="245"/>
    </row>
    <row r="844" spans="19:19" ht="13" x14ac:dyDescent="0.15">
      <c r="S844" s="245"/>
    </row>
    <row r="845" spans="19:19" ht="13" x14ac:dyDescent="0.15">
      <c r="S845" s="245"/>
    </row>
    <row r="846" spans="19:19" ht="13" x14ac:dyDescent="0.15">
      <c r="S846" s="245"/>
    </row>
    <row r="847" spans="19:19" ht="13" x14ac:dyDescent="0.15">
      <c r="S847" s="245"/>
    </row>
    <row r="848" spans="19:19" ht="13" x14ac:dyDescent="0.15">
      <c r="S848" s="245"/>
    </row>
    <row r="849" spans="19:19" ht="13" x14ac:dyDescent="0.15">
      <c r="S849" s="245"/>
    </row>
    <row r="850" spans="19:19" ht="13" x14ac:dyDescent="0.15">
      <c r="S850" s="245"/>
    </row>
    <row r="851" spans="19:19" ht="13" x14ac:dyDescent="0.15">
      <c r="S851" s="245"/>
    </row>
    <row r="852" spans="19:19" ht="13" x14ac:dyDescent="0.15">
      <c r="S852" s="245"/>
    </row>
    <row r="853" spans="19:19" ht="13" x14ac:dyDescent="0.15">
      <c r="S853" s="245"/>
    </row>
    <row r="854" spans="19:19" ht="13" x14ac:dyDescent="0.15">
      <c r="S854" s="245"/>
    </row>
    <row r="855" spans="19:19" ht="13" x14ac:dyDescent="0.15">
      <c r="S855" s="245"/>
    </row>
    <row r="856" spans="19:19" ht="13" x14ac:dyDescent="0.15">
      <c r="S856" s="245"/>
    </row>
    <row r="857" spans="19:19" ht="13" x14ac:dyDescent="0.15">
      <c r="S857" s="245"/>
    </row>
    <row r="858" spans="19:19" ht="13" x14ac:dyDescent="0.15">
      <c r="S858" s="245"/>
    </row>
    <row r="859" spans="19:19" ht="13" x14ac:dyDescent="0.15">
      <c r="S859" s="245"/>
    </row>
    <row r="860" spans="19:19" ht="13" x14ac:dyDescent="0.15">
      <c r="S860" s="245"/>
    </row>
    <row r="861" spans="19:19" ht="13" x14ac:dyDescent="0.15">
      <c r="S861" s="245"/>
    </row>
    <row r="862" spans="19:19" ht="13" x14ac:dyDescent="0.15">
      <c r="S862" s="245"/>
    </row>
    <row r="863" spans="19:19" ht="13" x14ac:dyDescent="0.15">
      <c r="S863" s="245"/>
    </row>
    <row r="864" spans="19:19" ht="13" x14ac:dyDescent="0.15">
      <c r="S864" s="245"/>
    </row>
    <row r="865" spans="19:19" ht="13" x14ac:dyDescent="0.15">
      <c r="S865" s="245"/>
    </row>
    <row r="866" spans="19:19" ht="13" x14ac:dyDescent="0.15">
      <c r="S866" s="245"/>
    </row>
    <row r="867" spans="19:19" ht="13" x14ac:dyDescent="0.15">
      <c r="S867" s="245"/>
    </row>
    <row r="868" spans="19:19" ht="13" x14ac:dyDescent="0.15">
      <c r="S868" s="245"/>
    </row>
    <row r="869" spans="19:19" ht="13" x14ac:dyDescent="0.15">
      <c r="S869" s="245"/>
    </row>
    <row r="870" spans="19:19" ht="13" x14ac:dyDescent="0.15">
      <c r="S870" s="245"/>
    </row>
    <row r="871" spans="19:19" ht="13" x14ac:dyDescent="0.15">
      <c r="S871" s="245"/>
    </row>
    <row r="872" spans="19:19" ht="13" x14ac:dyDescent="0.15">
      <c r="S872" s="245"/>
    </row>
    <row r="873" spans="19:19" ht="13" x14ac:dyDescent="0.15">
      <c r="S873" s="245"/>
    </row>
    <row r="874" spans="19:19" ht="13" x14ac:dyDescent="0.15">
      <c r="S874" s="245"/>
    </row>
    <row r="875" spans="19:19" ht="13" x14ac:dyDescent="0.15">
      <c r="S875" s="245"/>
    </row>
    <row r="876" spans="19:19" ht="13" x14ac:dyDescent="0.15">
      <c r="S876" s="245"/>
    </row>
    <row r="877" spans="19:19" ht="13" x14ac:dyDescent="0.15">
      <c r="S877" s="245"/>
    </row>
    <row r="878" spans="19:19" ht="13" x14ac:dyDescent="0.15">
      <c r="S878" s="245"/>
    </row>
    <row r="879" spans="19:19" ht="13" x14ac:dyDescent="0.15">
      <c r="S879" s="245"/>
    </row>
    <row r="880" spans="19:19" ht="13" x14ac:dyDescent="0.15">
      <c r="S880" s="245"/>
    </row>
    <row r="881" spans="19:19" ht="13" x14ac:dyDescent="0.15">
      <c r="S881" s="245"/>
    </row>
    <row r="882" spans="19:19" ht="13" x14ac:dyDescent="0.15">
      <c r="S882" s="245"/>
    </row>
    <row r="883" spans="19:19" ht="13" x14ac:dyDescent="0.15">
      <c r="S883" s="245"/>
    </row>
    <row r="884" spans="19:19" ht="13" x14ac:dyDescent="0.15">
      <c r="S884" s="245"/>
    </row>
    <row r="885" spans="19:19" ht="13" x14ac:dyDescent="0.15">
      <c r="S885" s="245"/>
    </row>
    <row r="886" spans="19:19" ht="13" x14ac:dyDescent="0.15">
      <c r="S886" s="245"/>
    </row>
    <row r="887" spans="19:19" ht="13" x14ac:dyDescent="0.15">
      <c r="S887" s="245"/>
    </row>
    <row r="888" spans="19:19" ht="13" x14ac:dyDescent="0.15">
      <c r="S888" s="245"/>
    </row>
    <row r="889" spans="19:19" ht="13" x14ac:dyDescent="0.15">
      <c r="S889" s="245"/>
    </row>
    <row r="890" spans="19:19" ht="13" x14ac:dyDescent="0.15">
      <c r="S890" s="245"/>
    </row>
    <row r="891" spans="19:19" ht="13" x14ac:dyDescent="0.15">
      <c r="S891" s="245"/>
    </row>
    <row r="892" spans="19:19" ht="13" x14ac:dyDescent="0.15">
      <c r="S892" s="245"/>
    </row>
    <row r="893" spans="19:19" ht="13" x14ac:dyDescent="0.15">
      <c r="S893" s="245"/>
    </row>
    <row r="894" spans="19:19" ht="13" x14ac:dyDescent="0.15">
      <c r="S894" s="245"/>
    </row>
    <row r="895" spans="19:19" ht="13" x14ac:dyDescent="0.15">
      <c r="S895" s="245"/>
    </row>
    <row r="896" spans="19:19" ht="13" x14ac:dyDescent="0.15">
      <c r="S896" s="245"/>
    </row>
    <row r="897" spans="19:19" ht="13" x14ac:dyDescent="0.15">
      <c r="S897" s="245"/>
    </row>
    <row r="898" spans="19:19" ht="13" x14ac:dyDescent="0.15">
      <c r="S898" s="245"/>
    </row>
    <row r="899" spans="19:19" ht="13" x14ac:dyDescent="0.15">
      <c r="S899" s="245"/>
    </row>
    <row r="900" spans="19:19" ht="13" x14ac:dyDescent="0.15">
      <c r="S900" s="245"/>
    </row>
    <row r="901" spans="19:19" ht="13" x14ac:dyDescent="0.15">
      <c r="S901" s="245"/>
    </row>
    <row r="902" spans="19:19" ht="13" x14ac:dyDescent="0.15">
      <c r="S902" s="245"/>
    </row>
    <row r="903" spans="19:19" ht="13" x14ac:dyDescent="0.15">
      <c r="S903" s="245"/>
    </row>
    <row r="904" spans="19:19" ht="13" x14ac:dyDescent="0.15">
      <c r="S904" s="245"/>
    </row>
    <row r="905" spans="19:19" ht="13" x14ac:dyDescent="0.15">
      <c r="S905" s="245"/>
    </row>
    <row r="906" spans="19:19" ht="13" x14ac:dyDescent="0.15">
      <c r="S906" s="245"/>
    </row>
    <row r="907" spans="19:19" ht="13" x14ac:dyDescent="0.15">
      <c r="S907" s="245"/>
    </row>
    <row r="908" spans="19:19" ht="13" x14ac:dyDescent="0.15">
      <c r="S908" s="245"/>
    </row>
    <row r="909" spans="19:19" ht="13" x14ac:dyDescent="0.15">
      <c r="S909" s="245"/>
    </row>
    <row r="910" spans="19:19" ht="13" x14ac:dyDescent="0.15">
      <c r="S910" s="245"/>
    </row>
    <row r="911" spans="19:19" ht="13" x14ac:dyDescent="0.15">
      <c r="S911" s="245"/>
    </row>
    <row r="912" spans="19:19" ht="13" x14ac:dyDescent="0.15">
      <c r="S912" s="245"/>
    </row>
    <row r="913" spans="19:19" ht="13" x14ac:dyDescent="0.15">
      <c r="S913" s="245"/>
    </row>
    <row r="914" spans="19:19" ht="13" x14ac:dyDescent="0.15">
      <c r="S914" s="245"/>
    </row>
    <row r="915" spans="19:19" ht="13" x14ac:dyDescent="0.15">
      <c r="S915" s="245"/>
    </row>
    <row r="916" spans="19:19" ht="13" x14ac:dyDescent="0.15">
      <c r="S916" s="245"/>
    </row>
    <row r="917" spans="19:19" ht="13" x14ac:dyDescent="0.15">
      <c r="S917" s="245"/>
    </row>
    <row r="918" spans="19:19" ht="13" x14ac:dyDescent="0.15">
      <c r="S918" s="245"/>
    </row>
    <row r="919" spans="19:19" ht="13" x14ac:dyDescent="0.15">
      <c r="S919" s="245"/>
    </row>
    <row r="920" spans="19:19" ht="13" x14ac:dyDescent="0.15">
      <c r="S920" s="245"/>
    </row>
    <row r="921" spans="19:19" ht="13" x14ac:dyDescent="0.15">
      <c r="S921" s="245"/>
    </row>
    <row r="922" spans="19:19" ht="13" x14ac:dyDescent="0.15">
      <c r="S922" s="245"/>
    </row>
    <row r="923" spans="19:19" ht="13" x14ac:dyDescent="0.15">
      <c r="S923" s="245"/>
    </row>
    <row r="924" spans="19:19" ht="13" x14ac:dyDescent="0.15">
      <c r="S924" s="245"/>
    </row>
    <row r="925" spans="19:19" ht="13" x14ac:dyDescent="0.15">
      <c r="S925" s="245"/>
    </row>
    <row r="926" spans="19:19" ht="13" x14ac:dyDescent="0.15">
      <c r="S926" s="245"/>
    </row>
    <row r="927" spans="19:19" ht="13" x14ac:dyDescent="0.15">
      <c r="S927" s="245"/>
    </row>
    <row r="928" spans="19:19" ht="13" x14ac:dyDescent="0.15">
      <c r="S928" s="245"/>
    </row>
    <row r="929" spans="19:19" ht="13" x14ac:dyDescent="0.15">
      <c r="S929" s="245"/>
    </row>
    <row r="930" spans="19:19" ht="13" x14ac:dyDescent="0.15">
      <c r="S930" s="245"/>
    </row>
    <row r="931" spans="19:19" ht="13" x14ac:dyDescent="0.15">
      <c r="S931" s="245"/>
    </row>
    <row r="932" spans="19:19" ht="13" x14ac:dyDescent="0.15">
      <c r="S932" s="245"/>
    </row>
    <row r="933" spans="19:19" ht="13" x14ac:dyDescent="0.15">
      <c r="S933" s="245"/>
    </row>
    <row r="934" spans="19:19" ht="13" x14ac:dyDescent="0.15">
      <c r="S934" s="245"/>
    </row>
    <row r="935" spans="19:19" ht="13" x14ac:dyDescent="0.15">
      <c r="S935" s="245"/>
    </row>
    <row r="936" spans="19:19" ht="13" x14ac:dyDescent="0.15">
      <c r="S936" s="245"/>
    </row>
    <row r="937" spans="19:19" ht="13" x14ac:dyDescent="0.15">
      <c r="S937" s="245"/>
    </row>
    <row r="938" spans="19:19" ht="13" x14ac:dyDescent="0.15">
      <c r="S938" s="245"/>
    </row>
    <row r="939" spans="19:19" ht="13" x14ac:dyDescent="0.15">
      <c r="S939" s="245"/>
    </row>
    <row r="940" spans="19:19" ht="13" x14ac:dyDescent="0.15">
      <c r="S940" s="245"/>
    </row>
    <row r="941" spans="19:19" ht="13" x14ac:dyDescent="0.15">
      <c r="S941" s="245"/>
    </row>
    <row r="942" spans="19:19" ht="13" x14ac:dyDescent="0.15">
      <c r="S942" s="245"/>
    </row>
    <row r="943" spans="19:19" ht="13" x14ac:dyDescent="0.15">
      <c r="S943" s="245"/>
    </row>
    <row r="944" spans="19:19" ht="13" x14ac:dyDescent="0.15">
      <c r="S944" s="245"/>
    </row>
    <row r="945" spans="19:19" ht="13" x14ac:dyDescent="0.15">
      <c r="S945" s="245"/>
    </row>
    <row r="946" spans="19:19" ht="13" x14ac:dyDescent="0.15">
      <c r="S946" s="245"/>
    </row>
    <row r="947" spans="19:19" ht="13" x14ac:dyDescent="0.15">
      <c r="S947" s="245"/>
    </row>
    <row r="948" spans="19:19" ht="13" x14ac:dyDescent="0.15">
      <c r="S948" s="245"/>
    </row>
    <row r="949" spans="19:19" ht="13" x14ac:dyDescent="0.15">
      <c r="S949" s="245"/>
    </row>
    <row r="950" spans="19:19" ht="13" x14ac:dyDescent="0.15">
      <c r="S950" s="245"/>
    </row>
    <row r="951" spans="19:19" ht="13" x14ac:dyDescent="0.15">
      <c r="S951" s="245"/>
    </row>
    <row r="952" spans="19:19" ht="13" x14ac:dyDescent="0.15">
      <c r="S952" s="245"/>
    </row>
    <row r="953" spans="19:19" ht="13" x14ac:dyDescent="0.15">
      <c r="S953" s="245"/>
    </row>
    <row r="954" spans="19:19" ht="13" x14ac:dyDescent="0.15">
      <c r="S954" s="245"/>
    </row>
    <row r="955" spans="19:19" ht="13" x14ac:dyDescent="0.15">
      <c r="S955" s="245"/>
    </row>
    <row r="956" spans="19:19" ht="13" x14ac:dyDescent="0.15">
      <c r="S956" s="245"/>
    </row>
    <row r="957" spans="19:19" ht="13" x14ac:dyDescent="0.15">
      <c r="S957" s="245"/>
    </row>
    <row r="958" spans="19:19" ht="13" x14ac:dyDescent="0.15">
      <c r="S958" s="245"/>
    </row>
    <row r="959" spans="19:19" ht="13" x14ac:dyDescent="0.15">
      <c r="S959" s="245"/>
    </row>
    <row r="960" spans="19:19" ht="13" x14ac:dyDescent="0.15">
      <c r="S960" s="245"/>
    </row>
    <row r="961" spans="19:19" ht="13" x14ac:dyDescent="0.15">
      <c r="S961" s="245"/>
    </row>
    <row r="962" spans="19:19" ht="13" x14ac:dyDescent="0.15">
      <c r="S962" s="245"/>
    </row>
    <row r="963" spans="19:19" ht="13" x14ac:dyDescent="0.15">
      <c r="S963" s="245"/>
    </row>
    <row r="964" spans="19:19" ht="13" x14ac:dyDescent="0.15">
      <c r="S964" s="245"/>
    </row>
    <row r="965" spans="19:19" ht="13" x14ac:dyDescent="0.15">
      <c r="S965" s="245"/>
    </row>
    <row r="966" spans="19:19" ht="13" x14ac:dyDescent="0.15">
      <c r="S966" s="245"/>
    </row>
    <row r="967" spans="19:19" ht="13" x14ac:dyDescent="0.15">
      <c r="S967" s="245"/>
    </row>
    <row r="968" spans="19:19" ht="13" x14ac:dyDescent="0.15">
      <c r="S968" s="245"/>
    </row>
    <row r="969" spans="19:19" ht="13" x14ac:dyDescent="0.15">
      <c r="S969" s="245"/>
    </row>
    <row r="970" spans="19:19" ht="13" x14ac:dyDescent="0.15">
      <c r="S970" s="245"/>
    </row>
    <row r="971" spans="19:19" ht="13" x14ac:dyDescent="0.15">
      <c r="S971" s="245"/>
    </row>
    <row r="972" spans="19:19" ht="13" x14ac:dyDescent="0.15">
      <c r="S972" s="245"/>
    </row>
    <row r="973" spans="19:19" ht="13" x14ac:dyDescent="0.15">
      <c r="S973" s="245"/>
    </row>
    <row r="974" spans="19:19" ht="13" x14ac:dyDescent="0.15">
      <c r="S974" s="245"/>
    </row>
    <row r="975" spans="19:19" ht="13" x14ac:dyDescent="0.15">
      <c r="S975" s="245"/>
    </row>
    <row r="976" spans="19:19" ht="13" x14ac:dyDescent="0.15">
      <c r="S976" s="245"/>
    </row>
    <row r="977" spans="19:19" ht="13" x14ac:dyDescent="0.15">
      <c r="S977" s="245"/>
    </row>
    <row r="978" spans="19:19" ht="13" x14ac:dyDescent="0.15">
      <c r="S978" s="245"/>
    </row>
    <row r="979" spans="19:19" ht="13" x14ac:dyDescent="0.15">
      <c r="S979" s="245"/>
    </row>
    <row r="980" spans="19:19" ht="13" x14ac:dyDescent="0.15">
      <c r="S980" s="245"/>
    </row>
    <row r="981" spans="19:19" ht="13" x14ac:dyDescent="0.15">
      <c r="S981" s="245"/>
    </row>
    <row r="982" spans="19:19" ht="13" x14ac:dyDescent="0.15">
      <c r="S982" s="245"/>
    </row>
    <row r="983" spans="19:19" ht="13" x14ac:dyDescent="0.15">
      <c r="S983" s="245"/>
    </row>
    <row r="984" spans="19:19" ht="13" x14ac:dyDescent="0.15">
      <c r="S984" s="245"/>
    </row>
    <row r="985" spans="19:19" ht="13" x14ac:dyDescent="0.15">
      <c r="S985" s="245"/>
    </row>
    <row r="986" spans="19:19" ht="13" x14ac:dyDescent="0.15">
      <c r="S986" s="245"/>
    </row>
    <row r="987" spans="19:19" ht="13" x14ac:dyDescent="0.15">
      <c r="S987" s="245"/>
    </row>
    <row r="988" spans="19:19" ht="13" x14ac:dyDescent="0.15">
      <c r="S988" s="245"/>
    </row>
    <row r="989" spans="19:19" ht="13" x14ac:dyDescent="0.15">
      <c r="S989" s="245"/>
    </row>
    <row r="990" spans="19:19" ht="13" x14ac:dyDescent="0.15">
      <c r="S990" s="245"/>
    </row>
    <row r="991" spans="19:19" ht="13" x14ac:dyDescent="0.15">
      <c r="S991" s="245"/>
    </row>
    <row r="992" spans="19:19" ht="13" x14ac:dyDescent="0.15">
      <c r="S992" s="245"/>
    </row>
    <row r="993" spans="19:19" ht="13" x14ac:dyDescent="0.15">
      <c r="S993" s="245"/>
    </row>
    <row r="994" spans="19:19" ht="13" x14ac:dyDescent="0.15">
      <c r="S994" s="245"/>
    </row>
    <row r="995" spans="19:19" ht="13" x14ac:dyDescent="0.15">
      <c r="S995" s="245"/>
    </row>
    <row r="996" spans="19:19" ht="13" x14ac:dyDescent="0.15">
      <c r="S996" s="245"/>
    </row>
    <row r="997" spans="19:19" ht="13" x14ac:dyDescent="0.15">
      <c r="S997" s="245"/>
    </row>
    <row r="998" spans="19:19" ht="13" x14ac:dyDescent="0.15">
      <c r="S998" s="245"/>
    </row>
    <row r="999" spans="19:19" ht="13" x14ac:dyDescent="0.15">
      <c r="S999" s="245"/>
    </row>
    <row r="1000" spans="19:19" ht="13" x14ac:dyDescent="0.15">
      <c r="S1000" s="245"/>
    </row>
    <row r="1001" spans="19:19" ht="13" x14ac:dyDescent="0.15">
      <c r="S1001" s="245"/>
    </row>
    <row r="1002" spans="19:19" ht="13" x14ac:dyDescent="0.15">
      <c r="S1002" s="245"/>
    </row>
    <row r="1003" spans="19:19" ht="13" x14ac:dyDescent="0.15">
      <c r="S1003" s="245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997C9-10FB-7E4F-B166-DB9BD43D065B}">
  <sheetPr>
    <outlinePr summaryBelow="0" summaryRight="0"/>
  </sheetPr>
  <dimension ref="A1:AD39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baseColWidth="10" defaultColWidth="12.6640625" defaultRowHeight="15.75" customHeight="1" x14ac:dyDescent="0.15"/>
  <cols>
    <col min="1" max="1" width="12.6640625" style="32"/>
    <col min="2" max="2" width="9.1640625" style="32" customWidth="1"/>
    <col min="3" max="4" width="10.1640625" style="32" customWidth="1"/>
    <col min="5" max="11" width="12.6640625" style="32"/>
    <col min="12" max="12" width="19.33203125" style="32" customWidth="1"/>
    <col min="13" max="16384" width="12.6640625" style="32"/>
  </cols>
  <sheetData>
    <row r="1" spans="1:30" ht="15" x14ac:dyDescent="0.2">
      <c r="A1" s="64" t="s">
        <v>0</v>
      </c>
      <c r="B1" s="35" t="s">
        <v>1</v>
      </c>
      <c r="C1" s="35" t="s">
        <v>2</v>
      </c>
      <c r="D1" s="35" t="s">
        <v>3</v>
      </c>
      <c r="E1" s="34" t="s">
        <v>4</v>
      </c>
      <c r="F1" s="34" t="s">
        <v>5</v>
      </c>
      <c r="G1" s="34" t="s">
        <v>14</v>
      </c>
      <c r="H1" s="64" t="s">
        <v>15</v>
      </c>
      <c r="I1" s="34" t="s">
        <v>16</v>
      </c>
      <c r="J1" s="34" t="s">
        <v>7</v>
      </c>
      <c r="K1" s="34" t="s">
        <v>8</v>
      </c>
      <c r="L1" s="34" t="s">
        <v>9</v>
      </c>
      <c r="M1" s="244" t="s">
        <v>18</v>
      </c>
      <c r="N1" s="34" t="s">
        <v>352</v>
      </c>
      <c r="O1" s="113" t="s">
        <v>25</v>
      </c>
      <c r="P1" s="41" t="s">
        <v>26</v>
      </c>
      <c r="Q1" s="113"/>
    </row>
    <row r="2" spans="1:30" ht="15.75" customHeight="1" x14ac:dyDescent="0.15">
      <c r="A2" s="116">
        <v>44501</v>
      </c>
      <c r="C2" s="40" t="s">
        <v>11</v>
      </c>
      <c r="E2" s="40">
        <v>7.8979900000000001</v>
      </c>
      <c r="F2" s="40">
        <v>6</v>
      </c>
      <c r="G2" s="40">
        <v>298.3</v>
      </c>
      <c r="H2" s="40">
        <v>298.3</v>
      </c>
      <c r="I2" s="40">
        <v>0</v>
      </c>
      <c r="J2" s="40">
        <v>290.40199999999999</v>
      </c>
      <c r="K2" s="40">
        <v>1.138331</v>
      </c>
      <c r="L2" s="245" t="s">
        <v>384</v>
      </c>
      <c r="M2" s="40">
        <v>6</v>
      </c>
      <c r="N2" s="40">
        <v>0</v>
      </c>
      <c r="O2" s="40">
        <f t="shared" ref="O2:P39" si="0">H2-I2</f>
        <v>298.3</v>
      </c>
      <c r="P2" s="40">
        <v>0</v>
      </c>
    </row>
    <row r="3" spans="1:30" ht="15.75" customHeight="1" x14ac:dyDescent="0.15">
      <c r="A3" s="33">
        <v>44437</v>
      </c>
      <c r="C3" s="40" t="s">
        <v>11</v>
      </c>
      <c r="E3" s="40">
        <v>3.0189889999999999</v>
      </c>
      <c r="F3" s="40">
        <v>5</v>
      </c>
      <c r="G3" s="40">
        <v>301.3</v>
      </c>
      <c r="H3" s="40">
        <v>301.3</v>
      </c>
      <c r="I3" s="40">
        <v>0</v>
      </c>
      <c r="J3" s="40">
        <v>298.28099900000001</v>
      </c>
      <c r="K3" s="40">
        <v>0.646173</v>
      </c>
      <c r="L3" s="245"/>
      <c r="M3" s="40">
        <v>5</v>
      </c>
      <c r="N3" s="40">
        <v>0</v>
      </c>
      <c r="O3" s="40">
        <f t="shared" si="0"/>
        <v>301.3</v>
      </c>
      <c r="P3" s="40">
        <v>0</v>
      </c>
    </row>
    <row r="4" spans="1:30" ht="15.75" customHeight="1" x14ac:dyDescent="0.15">
      <c r="A4" s="116">
        <v>44149</v>
      </c>
      <c r="C4" s="40" t="s">
        <v>11</v>
      </c>
      <c r="E4" s="40">
        <v>8.4009940000000007</v>
      </c>
      <c r="F4" s="40">
        <v>5</v>
      </c>
      <c r="G4" s="40">
        <v>300.89999999999998</v>
      </c>
      <c r="H4" s="40">
        <v>300.89999999999998</v>
      </c>
      <c r="I4" s="40">
        <v>0</v>
      </c>
      <c r="J4" s="40">
        <v>292.4989999</v>
      </c>
      <c r="K4" s="40">
        <v>0.98757139999999999</v>
      </c>
      <c r="L4" s="245" t="s">
        <v>384</v>
      </c>
      <c r="M4" s="40">
        <v>5</v>
      </c>
      <c r="N4" s="40">
        <v>0</v>
      </c>
      <c r="O4" s="40">
        <f t="shared" si="0"/>
        <v>300.89999999999998</v>
      </c>
      <c r="P4" s="40">
        <v>0</v>
      </c>
    </row>
    <row r="5" spans="1:30" ht="15.75" customHeight="1" x14ac:dyDescent="0.15">
      <c r="A5" s="116">
        <v>44117</v>
      </c>
      <c r="C5" s="40" t="s">
        <v>11</v>
      </c>
      <c r="E5" s="40">
        <v>13.595005</v>
      </c>
      <c r="F5" s="40">
        <v>13</v>
      </c>
      <c r="G5" s="40">
        <v>306.60000000000002</v>
      </c>
      <c r="H5" s="40">
        <v>306.60000000000002</v>
      </c>
      <c r="I5" s="40">
        <v>0</v>
      </c>
      <c r="J5" s="40">
        <v>293.00500090000003</v>
      </c>
      <c r="K5" s="40">
        <v>0.97060639999999998</v>
      </c>
      <c r="L5" s="245"/>
      <c r="M5" s="40">
        <v>13</v>
      </c>
      <c r="N5" s="40">
        <v>0</v>
      </c>
      <c r="O5" s="40">
        <f t="shared" si="0"/>
        <v>306.60000000000002</v>
      </c>
      <c r="P5" s="40">
        <v>0</v>
      </c>
    </row>
    <row r="6" spans="1:30" ht="15.75" customHeight="1" x14ac:dyDescent="0.15">
      <c r="A6" s="250">
        <v>43957</v>
      </c>
      <c r="B6" s="251"/>
      <c r="C6" s="251" t="s">
        <v>37</v>
      </c>
      <c r="D6" s="251"/>
      <c r="E6" s="251">
        <v>0</v>
      </c>
      <c r="F6" s="251">
        <v>0</v>
      </c>
      <c r="G6" s="251"/>
      <c r="H6" s="251"/>
      <c r="I6" s="40">
        <v>0</v>
      </c>
      <c r="J6" s="251"/>
      <c r="K6" s="251"/>
      <c r="L6" s="252" t="s">
        <v>396</v>
      </c>
      <c r="M6" s="251">
        <v>0</v>
      </c>
      <c r="N6" s="40">
        <v>0</v>
      </c>
      <c r="O6" s="40">
        <f t="shared" si="0"/>
        <v>0</v>
      </c>
      <c r="P6" s="40">
        <f>I6-J6</f>
        <v>0</v>
      </c>
      <c r="Q6" s="251"/>
      <c r="R6" s="251"/>
      <c r="S6" s="251"/>
      <c r="T6" s="251"/>
      <c r="U6" s="251"/>
      <c r="V6" s="251"/>
      <c r="W6" s="251"/>
      <c r="X6" s="251"/>
      <c r="Y6" s="251"/>
      <c r="Z6" s="251"/>
      <c r="AA6" s="251"/>
      <c r="AB6" s="251"/>
      <c r="AC6" s="251"/>
      <c r="AD6" s="251"/>
    </row>
    <row r="7" spans="1:30" ht="15.75" customHeight="1" x14ac:dyDescent="0.15">
      <c r="A7" s="253">
        <v>43541</v>
      </c>
      <c r="B7" s="121"/>
      <c r="C7" s="121" t="s">
        <v>11</v>
      </c>
      <c r="D7" s="121"/>
      <c r="E7" s="121">
        <v>13.784000000000001</v>
      </c>
      <c r="F7" s="121">
        <v>24</v>
      </c>
      <c r="G7" s="121">
        <v>294.3</v>
      </c>
      <c r="H7" s="121">
        <v>294.3</v>
      </c>
      <c r="I7" s="40">
        <v>0</v>
      </c>
      <c r="J7" s="40">
        <v>280.5160004</v>
      </c>
      <c r="K7" s="40">
        <v>0.97741999999999996</v>
      </c>
      <c r="L7" s="245" t="s">
        <v>384</v>
      </c>
      <c r="M7" s="121">
        <v>24</v>
      </c>
      <c r="N7" s="40">
        <v>0</v>
      </c>
      <c r="O7" s="40">
        <f t="shared" si="0"/>
        <v>294.3</v>
      </c>
      <c r="P7" s="40">
        <v>0</v>
      </c>
    </row>
    <row r="8" spans="1:30" ht="15.75" customHeight="1" x14ac:dyDescent="0.15">
      <c r="A8" s="248">
        <v>43365</v>
      </c>
      <c r="B8" s="70"/>
      <c r="C8" s="121" t="s">
        <v>11</v>
      </c>
      <c r="D8" s="70"/>
      <c r="E8" s="70">
        <v>6.6689873000000004</v>
      </c>
      <c r="F8" s="70">
        <v>17</v>
      </c>
      <c r="G8" s="40">
        <v>302.3</v>
      </c>
      <c r="H8" s="40">
        <v>302.3</v>
      </c>
      <c r="I8" s="40">
        <v>0</v>
      </c>
      <c r="J8" s="40">
        <v>295.6310004</v>
      </c>
      <c r="K8" s="40">
        <v>0.63932728723173504</v>
      </c>
      <c r="L8" s="245" t="s">
        <v>384</v>
      </c>
      <c r="M8" s="70">
        <v>17</v>
      </c>
      <c r="N8" s="40">
        <v>0</v>
      </c>
      <c r="O8" s="40">
        <f t="shared" si="0"/>
        <v>302.3</v>
      </c>
      <c r="P8" s="40">
        <v>0</v>
      </c>
    </row>
    <row r="9" spans="1:30" ht="15.75" customHeight="1" x14ac:dyDescent="0.15">
      <c r="A9" s="248">
        <v>43317</v>
      </c>
      <c r="B9" s="70"/>
      <c r="C9" s="121" t="s">
        <v>11</v>
      </c>
      <c r="D9" s="70"/>
      <c r="E9" s="70">
        <v>0</v>
      </c>
      <c r="F9" s="70">
        <v>0</v>
      </c>
      <c r="I9" s="40">
        <v>0</v>
      </c>
      <c r="L9" s="245"/>
      <c r="M9" s="70">
        <v>0</v>
      </c>
      <c r="N9" s="40">
        <v>0</v>
      </c>
      <c r="O9" s="40">
        <f t="shared" si="0"/>
        <v>0</v>
      </c>
      <c r="P9" s="40">
        <f>I9-J9</f>
        <v>0</v>
      </c>
    </row>
    <row r="10" spans="1:30" ht="15.75" customHeight="1" x14ac:dyDescent="0.15">
      <c r="A10" s="248">
        <v>43230</v>
      </c>
      <c r="B10" s="70"/>
      <c r="C10" s="121" t="s">
        <v>11</v>
      </c>
      <c r="D10" s="70"/>
      <c r="E10" s="70">
        <v>31.425007000000001</v>
      </c>
      <c r="F10" s="70">
        <v>15</v>
      </c>
      <c r="G10" s="254">
        <v>320.10000000000002</v>
      </c>
      <c r="H10" s="254">
        <v>320.10000000000002</v>
      </c>
      <c r="I10" s="40">
        <v>0</v>
      </c>
      <c r="J10" s="40">
        <v>288.67500000000001</v>
      </c>
      <c r="K10" s="40">
        <v>0.79549999999999998</v>
      </c>
      <c r="L10" s="245"/>
      <c r="M10" s="70">
        <v>15</v>
      </c>
      <c r="N10" s="40">
        <v>0</v>
      </c>
      <c r="O10" s="40">
        <f t="shared" si="0"/>
        <v>320.10000000000002</v>
      </c>
      <c r="P10" s="40">
        <v>0</v>
      </c>
    </row>
    <row r="11" spans="1:30" ht="15.75" customHeight="1" x14ac:dyDescent="0.15">
      <c r="A11" s="248">
        <v>43277</v>
      </c>
      <c r="B11" s="70"/>
      <c r="C11" s="121" t="s">
        <v>11</v>
      </c>
      <c r="D11" s="70"/>
      <c r="E11" s="70">
        <v>17.569980000000001</v>
      </c>
      <c r="F11" s="70">
        <v>21</v>
      </c>
      <c r="G11" s="40">
        <v>298.8</v>
      </c>
      <c r="H11" s="40">
        <v>298.8</v>
      </c>
      <c r="I11" s="40">
        <v>0</v>
      </c>
      <c r="J11" s="40">
        <v>281.23000029999997</v>
      </c>
      <c r="K11" s="40">
        <v>0.85714699999999999</v>
      </c>
      <c r="L11" s="245"/>
      <c r="M11" s="70">
        <v>21</v>
      </c>
      <c r="N11" s="40">
        <v>0</v>
      </c>
      <c r="O11" s="40">
        <f t="shared" si="0"/>
        <v>298.8</v>
      </c>
      <c r="P11" s="40">
        <v>0</v>
      </c>
    </row>
    <row r="12" spans="1:30" ht="15.75" customHeight="1" x14ac:dyDescent="0.15">
      <c r="A12" s="116">
        <v>42933</v>
      </c>
      <c r="C12" s="121" t="s">
        <v>11</v>
      </c>
      <c r="E12" s="40">
        <v>10.974000999999999</v>
      </c>
      <c r="F12" s="40">
        <v>4</v>
      </c>
      <c r="G12" s="40">
        <v>310.5</v>
      </c>
      <c r="H12" s="40">
        <v>310.5</v>
      </c>
      <c r="I12" s="40">
        <v>0</v>
      </c>
      <c r="J12" s="40">
        <v>299.52599950000001</v>
      </c>
      <c r="K12" s="40">
        <v>0.58797999999999995</v>
      </c>
      <c r="L12" s="245" t="s">
        <v>384</v>
      </c>
      <c r="M12" s="40">
        <v>4</v>
      </c>
      <c r="N12" s="40">
        <v>0</v>
      </c>
      <c r="O12" s="40">
        <f t="shared" si="0"/>
        <v>310.5</v>
      </c>
      <c r="P12" s="40">
        <v>0</v>
      </c>
    </row>
    <row r="13" spans="1:30" ht="15.75" customHeight="1" x14ac:dyDescent="0.15">
      <c r="A13" s="116">
        <v>42869</v>
      </c>
      <c r="C13" s="40" t="s">
        <v>37</v>
      </c>
      <c r="E13" s="40">
        <v>0</v>
      </c>
      <c r="F13" s="40">
        <v>0</v>
      </c>
      <c r="I13" s="40">
        <v>0</v>
      </c>
      <c r="L13" s="245"/>
      <c r="M13" s="40">
        <v>0</v>
      </c>
      <c r="N13" s="40">
        <v>0</v>
      </c>
      <c r="O13" s="40">
        <f t="shared" si="0"/>
        <v>0</v>
      </c>
      <c r="P13" s="40">
        <f>I13-J13</f>
        <v>0</v>
      </c>
    </row>
    <row r="14" spans="1:30" ht="15.75" customHeight="1" x14ac:dyDescent="0.15">
      <c r="A14" s="116">
        <v>42837</v>
      </c>
      <c r="C14" s="40" t="s">
        <v>11</v>
      </c>
      <c r="E14" s="40">
        <v>11.876004999999999</v>
      </c>
      <c r="F14" s="40">
        <v>18</v>
      </c>
      <c r="G14" s="40">
        <v>297.10000000000002</v>
      </c>
      <c r="H14" s="40">
        <v>297.10000000000002</v>
      </c>
      <c r="I14" s="40">
        <v>0</v>
      </c>
      <c r="J14" s="40">
        <v>285.22400099999999</v>
      </c>
      <c r="K14" s="40">
        <v>0.656524</v>
      </c>
      <c r="L14" s="245" t="s">
        <v>387</v>
      </c>
      <c r="M14" s="40">
        <v>18</v>
      </c>
      <c r="N14" s="40">
        <v>0</v>
      </c>
      <c r="O14" s="40">
        <f t="shared" si="0"/>
        <v>297.10000000000002</v>
      </c>
      <c r="P14" s="40">
        <v>0</v>
      </c>
    </row>
    <row r="15" spans="1:30" ht="15.75" customHeight="1" x14ac:dyDescent="0.15">
      <c r="A15" s="116">
        <v>42773</v>
      </c>
      <c r="C15" s="40" t="s">
        <v>11</v>
      </c>
      <c r="E15" s="40">
        <v>16.416</v>
      </c>
      <c r="F15" s="40">
        <v>25</v>
      </c>
      <c r="G15" s="40">
        <v>295.7</v>
      </c>
      <c r="H15" s="40">
        <v>295.7</v>
      </c>
      <c r="I15" s="40">
        <v>0</v>
      </c>
      <c r="J15" s="40">
        <v>279.28399999999999</v>
      </c>
      <c r="K15" s="40">
        <v>1.131257</v>
      </c>
      <c r="L15" s="245"/>
      <c r="M15" s="40">
        <v>25</v>
      </c>
      <c r="N15" s="40">
        <v>0</v>
      </c>
      <c r="O15" s="40">
        <f t="shared" si="0"/>
        <v>295.7</v>
      </c>
      <c r="P15" s="40">
        <v>0</v>
      </c>
    </row>
    <row r="16" spans="1:30" ht="15.75" customHeight="1" x14ac:dyDescent="0.15">
      <c r="A16" s="116">
        <v>42613</v>
      </c>
      <c r="C16" s="40" t="s">
        <v>11</v>
      </c>
      <c r="E16" s="40">
        <v>10.250999</v>
      </c>
      <c r="F16" s="40">
        <v>10</v>
      </c>
      <c r="G16" s="40">
        <v>307.5</v>
      </c>
      <c r="H16" s="40">
        <v>307.5</v>
      </c>
      <c r="I16" s="40">
        <v>0</v>
      </c>
      <c r="J16" s="40">
        <v>297.24900100000002</v>
      </c>
      <c r="K16" s="40">
        <v>0.87629919999999994</v>
      </c>
      <c r="L16" s="245" t="s">
        <v>387</v>
      </c>
      <c r="M16" s="40">
        <v>10</v>
      </c>
      <c r="N16" s="40">
        <v>0</v>
      </c>
      <c r="O16" s="40">
        <f t="shared" si="0"/>
        <v>307.5</v>
      </c>
      <c r="P16" s="40">
        <v>0</v>
      </c>
    </row>
    <row r="17" spans="1:30" ht="15.75" customHeight="1" x14ac:dyDescent="0.15">
      <c r="A17" s="33">
        <v>42293</v>
      </c>
      <c r="C17" s="40" t="s">
        <v>11</v>
      </c>
      <c r="E17" s="40">
        <v>9.3749889999999994</v>
      </c>
      <c r="F17" s="40">
        <v>13</v>
      </c>
      <c r="G17" s="40">
        <v>302.3</v>
      </c>
      <c r="H17" s="40">
        <v>302.3</v>
      </c>
      <c r="I17" s="40">
        <v>0</v>
      </c>
      <c r="J17" s="40">
        <v>292.924999695</v>
      </c>
      <c r="K17" s="40">
        <v>0.86051</v>
      </c>
      <c r="L17" s="245"/>
      <c r="M17" s="40">
        <v>13</v>
      </c>
      <c r="N17" s="40">
        <v>0</v>
      </c>
      <c r="O17" s="40">
        <f t="shared" si="0"/>
        <v>302.3</v>
      </c>
      <c r="P17" s="40">
        <v>0</v>
      </c>
    </row>
    <row r="18" spans="1:30" ht="15.75" customHeight="1" x14ac:dyDescent="0.15">
      <c r="A18" s="255">
        <v>42117</v>
      </c>
      <c r="B18" s="256"/>
      <c r="C18" s="40" t="s">
        <v>11</v>
      </c>
      <c r="D18" s="256"/>
      <c r="E18" s="256">
        <v>17.434006</v>
      </c>
      <c r="F18" s="256">
        <f>SUM(M18:N18)</f>
        <v>34</v>
      </c>
      <c r="G18" s="256">
        <v>301.60000000000002</v>
      </c>
      <c r="H18" s="256">
        <v>301.60000000000002</v>
      </c>
      <c r="I18" s="256">
        <v>287.2</v>
      </c>
      <c r="J18" s="256">
        <v>284.166</v>
      </c>
      <c r="K18" s="256">
        <v>0.60550000000000004</v>
      </c>
      <c r="L18" s="257" t="s">
        <v>397</v>
      </c>
      <c r="M18" s="256">
        <v>32</v>
      </c>
      <c r="N18" s="256">
        <v>2</v>
      </c>
      <c r="O18" s="40">
        <f t="shared" si="0"/>
        <v>14.400000000000034</v>
      </c>
      <c r="P18" s="40">
        <f>I18-J18</f>
        <v>3.0339999999999918</v>
      </c>
      <c r="Q18" s="256"/>
      <c r="R18" s="256"/>
      <c r="S18" s="256"/>
      <c r="T18" s="256"/>
      <c r="U18" s="256"/>
      <c r="V18" s="256"/>
      <c r="W18" s="256"/>
      <c r="X18" s="256"/>
      <c r="Y18" s="256"/>
      <c r="Z18" s="256"/>
      <c r="AA18" s="256"/>
      <c r="AB18" s="256"/>
      <c r="AC18" s="256"/>
      <c r="AD18" s="256"/>
    </row>
    <row r="19" spans="1:30" ht="15.75" customHeight="1" x14ac:dyDescent="0.15">
      <c r="A19" s="116">
        <v>42088</v>
      </c>
      <c r="C19" s="40" t="s">
        <v>11</v>
      </c>
      <c r="E19" s="40">
        <v>3.4809999999999999</v>
      </c>
      <c r="F19" s="40">
        <v>6</v>
      </c>
      <c r="G19" s="40">
        <v>285.2</v>
      </c>
      <c r="H19" s="40">
        <v>285.2</v>
      </c>
      <c r="I19" s="40">
        <v>0</v>
      </c>
      <c r="J19" s="40">
        <v>281.71890000000002</v>
      </c>
      <c r="K19" s="40">
        <v>1.0497510000000001</v>
      </c>
      <c r="L19" s="245"/>
      <c r="M19" s="40">
        <f t="shared" ref="M19:M22" si="1">F19</f>
        <v>6</v>
      </c>
      <c r="N19" s="40">
        <v>0</v>
      </c>
      <c r="O19" s="40">
        <f t="shared" si="0"/>
        <v>285.2</v>
      </c>
      <c r="P19" s="40">
        <v>0</v>
      </c>
    </row>
    <row r="20" spans="1:30" ht="15.75" customHeight="1" x14ac:dyDescent="0.15">
      <c r="A20" s="116">
        <v>41733</v>
      </c>
      <c r="C20" s="40" t="s">
        <v>11</v>
      </c>
      <c r="E20" s="40">
        <v>3.548</v>
      </c>
      <c r="F20" s="40">
        <v>3</v>
      </c>
      <c r="G20" s="40">
        <v>284.8</v>
      </c>
      <c r="H20" s="40">
        <v>284.8</v>
      </c>
      <c r="I20" s="40">
        <v>0</v>
      </c>
      <c r="J20" s="40">
        <v>281.25200000000001</v>
      </c>
      <c r="K20" s="40">
        <v>0.83840000000000003</v>
      </c>
      <c r="L20" s="245"/>
      <c r="M20" s="40">
        <f t="shared" si="1"/>
        <v>3</v>
      </c>
      <c r="N20" s="40">
        <v>0</v>
      </c>
      <c r="O20" s="40">
        <f t="shared" si="0"/>
        <v>284.8</v>
      </c>
      <c r="P20" s="40">
        <v>0</v>
      </c>
    </row>
    <row r="21" spans="1:30" ht="15.75" customHeight="1" x14ac:dyDescent="0.15">
      <c r="A21" s="116">
        <v>41701</v>
      </c>
      <c r="C21" s="40" t="s">
        <v>37</v>
      </c>
      <c r="E21" s="40">
        <v>0</v>
      </c>
      <c r="F21" s="40">
        <v>0</v>
      </c>
      <c r="G21" s="40">
        <v>0</v>
      </c>
      <c r="H21" s="40">
        <v>0</v>
      </c>
      <c r="I21" s="40">
        <v>0</v>
      </c>
      <c r="L21" s="245"/>
      <c r="M21" s="40">
        <f t="shared" si="1"/>
        <v>0</v>
      </c>
      <c r="N21" s="40">
        <v>0</v>
      </c>
      <c r="O21" s="40">
        <f t="shared" si="0"/>
        <v>0</v>
      </c>
      <c r="P21" s="40">
        <f t="shared" si="0"/>
        <v>0</v>
      </c>
    </row>
    <row r="22" spans="1:30" ht="15.75" customHeight="1" x14ac:dyDescent="0.15">
      <c r="A22" s="116">
        <v>41438</v>
      </c>
      <c r="C22" s="40" t="s">
        <v>37</v>
      </c>
      <c r="E22" s="40">
        <v>0</v>
      </c>
      <c r="F22" s="40">
        <v>0</v>
      </c>
      <c r="G22" s="40">
        <v>0</v>
      </c>
      <c r="H22" s="40">
        <v>0</v>
      </c>
      <c r="I22" s="40">
        <v>0</v>
      </c>
      <c r="L22" s="245"/>
      <c r="M22" s="40">
        <f t="shared" si="1"/>
        <v>0</v>
      </c>
      <c r="N22" s="40">
        <v>0</v>
      </c>
      <c r="O22" s="40">
        <f t="shared" si="0"/>
        <v>0</v>
      </c>
      <c r="P22" s="40">
        <f t="shared" si="0"/>
        <v>0</v>
      </c>
    </row>
    <row r="23" spans="1:30" ht="15.75" customHeight="1" x14ac:dyDescent="0.15">
      <c r="A23" s="33">
        <v>41118</v>
      </c>
      <c r="B23" s="40"/>
      <c r="C23" s="40" t="s">
        <v>11</v>
      </c>
      <c r="E23" s="40">
        <v>3.286</v>
      </c>
      <c r="F23" s="40">
        <f>SUM(M23:N23)</f>
        <v>9</v>
      </c>
      <c r="G23" s="40">
        <v>301.7</v>
      </c>
      <c r="H23" s="40">
        <v>301.7</v>
      </c>
      <c r="I23" s="40">
        <v>301.10000000000002</v>
      </c>
      <c r="J23" s="40">
        <v>298.41399999999999</v>
      </c>
      <c r="K23" s="40">
        <v>0.68703000000000003</v>
      </c>
      <c r="L23" s="245"/>
      <c r="M23" s="40">
        <v>7</v>
      </c>
      <c r="N23" s="40">
        <v>2</v>
      </c>
      <c r="O23" s="40">
        <f t="shared" si="0"/>
        <v>0.59999999999996589</v>
      </c>
      <c r="P23" s="40">
        <f t="shared" si="0"/>
        <v>2.6860000000000355</v>
      </c>
    </row>
    <row r="24" spans="1:30" ht="15.75" customHeight="1" x14ac:dyDescent="0.15">
      <c r="A24" s="33">
        <v>40565</v>
      </c>
      <c r="C24" s="40" t="s">
        <v>11</v>
      </c>
      <c r="E24" s="40">
        <v>2.5979999999999999</v>
      </c>
      <c r="F24" s="40">
        <v>3</v>
      </c>
      <c r="G24" s="40">
        <v>280.60000000000002</v>
      </c>
      <c r="H24" s="40">
        <v>280.60000000000002</v>
      </c>
      <c r="I24" s="40">
        <v>0</v>
      </c>
      <c r="J24" s="40">
        <v>278.00199900000001</v>
      </c>
      <c r="K24" s="40">
        <v>0.997394</v>
      </c>
      <c r="L24" s="245"/>
      <c r="M24" s="40">
        <f t="shared" ref="M24:M27" si="2">F24</f>
        <v>3</v>
      </c>
      <c r="N24" s="40">
        <v>0</v>
      </c>
      <c r="O24" s="40">
        <f t="shared" si="0"/>
        <v>280.60000000000002</v>
      </c>
      <c r="P24" s="40">
        <v>0</v>
      </c>
    </row>
    <row r="25" spans="1:30" ht="15.75" customHeight="1" x14ac:dyDescent="0.15">
      <c r="A25" s="33">
        <v>40382</v>
      </c>
      <c r="C25" s="40" t="s">
        <v>11</v>
      </c>
      <c r="E25" s="40">
        <v>4.3379989999999999</v>
      </c>
      <c r="F25" s="40">
        <v>2</v>
      </c>
      <c r="G25" s="40">
        <v>303.5</v>
      </c>
      <c r="H25" s="40">
        <v>303.5</v>
      </c>
      <c r="I25" s="40">
        <v>0</v>
      </c>
      <c r="J25" s="40">
        <v>299.16200099999998</v>
      </c>
      <c r="K25" s="40">
        <v>0.58682000000000001</v>
      </c>
      <c r="L25" s="245"/>
      <c r="M25" s="40">
        <f t="shared" si="2"/>
        <v>2</v>
      </c>
      <c r="N25" s="40">
        <v>0</v>
      </c>
      <c r="O25" s="40">
        <f t="shared" si="0"/>
        <v>303.5</v>
      </c>
      <c r="P25" s="40">
        <v>0</v>
      </c>
    </row>
    <row r="26" spans="1:30" ht="15.75" customHeight="1" x14ac:dyDescent="0.15">
      <c r="A26" s="33">
        <v>40325</v>
      </c>
      <c r="C26" s="40" t="s">
        <v>11</v>
      </c>
      <c r="E26" s="40">
        <v>6.1109999999999998</v>
      </c>
      <c r="F26" s="40">
        <v>12</v>
      </c>
      <c r="G26" s="40">
        <v>293.3</v>
      </c>
      <c r="H26" s="40">
        <v>293.3</v>
      </c>
      <c r="I26" s="40">
        <v>0</v>
      </c>
      <c r="J26" s="40">
        <v>287.18900100000002</v>
      </c>
      <c r="K26" s="40">
        <v>0.80360399999999998</v>
      </c>
      <c r="L26" s="245"/>
      <c r="M26" s="40">
        <f t="shared" si="2"/>
        <v>12</v>
      </c>
      <c r="N26" s="40">
        <v>0</v>
      </c>
      <c r="O26" s="40">
        <f t="shared" si="0"/>
        <v>293.3</v>
      </c>
      <c r="P26" s="40">
        <v>0</v>
      </c>
    </row>
    <row r="27" spans="1:30" ht="15.75" customHeight="1" x14ac:dyDescent="0.15">
      <c r="A27" s="33">
        <v>40142</v>
      </c>
      <c r="C27" s="40" t="s">
        <v>37</v>
      </c>
      <c r="E27" s="40">
        <v>0</v>
      </c>
      <c r="F27" s="40">
        <v>0</v>
      </c>
      <c r="G27" s="40">
        <v>0</v>
      </c>
      <c r="H27" s="40">
        <v>0</v>
      </c>
      <c r="I27" s="40">
        <v>0</v>
      </c>
      <c r="L27" s="245"/>
      <c r="M27" s="40">
        <f t="shared" si="2"/>
        <v>0</v>
      </c>
      <c r="N27" s="40">
        <v>0</v>
      </c>
      <c r="O27" s="40">
        <f t="shared" si="0"/>
        <v>0</v>
      </c>
      <c r="P27" s="40">
        <f t="shared" si="0"/>
        <v>0</v>
      </c>
    </row>
    <row r="28" spans="1:30" ht="15.75" customHeight="1" x14ac:dyDescent="0.15">
      <c r="A28" s="116">
        <v>39294</v>
      </c>
      <c r="C28" s="40" t="s">
        <v>11</v>
      </c>
      <c r="E28" s="40">
        <v>5.4577799999999996</v>
      </c>
      <c r="F28" s="40">
        <f t="shared" ref="F28:F30" si="3">SUM(M28:N28)</f>
        <v>15</v>
      </c>
      <c r="G28" s="40">
        <v>304.5</v>
      </c>
      <c r="H28" s="40">
        <v>304.5</v>
      </c>
      <c r="I28" s="40">
        <v>301.39999999999998</v>
      </c>
      <c r="J28" s="40">
        <v>299.04221999999999</v>
      </c>
      <c r="K28" s="40">
        <v>0.59085200000000004</v>
      </c>
      <c r="L28" s="245"/>
      <c r="M28" s="40">
        <v>14</v>
      </c>
      <c r="N28" s="40">
        <v>1</v>
      </c>
      <c r="O28" s="40">
        <f t="shared" si="0"/>
        <v>3.1000000000000227</v>
      </c>
      <c r="P28" s="40">
        <f t="shared" si="0"/>
        <v>2.3577799999999911</v>
      </c>
    </row>
    <row r="29" spans="1:30" ht="15.75" customHeight="1" x14ac:dyDescent="0.15">
      <c r="A29" s="116">
        <v>38955</v>
      </c>
      <c r="C29" s="40" t="s">
        <v>11</v>
      </c>
      <c r="E29" s="40">
        <v>11.876987</v>
      </c>
      <c r="F29" s="40">
        <f t="shared" si="3"/>
        <v>17</v>
      </c>
      <c r="G29" s="40">
        <v>311.3</v>
      </c>
      <c r="H29" s="40">
        <v>311.3</v>
      </c>
      <c r="I29" s="40">
        <v>304.39999999999998</v>
      </c>
      <c r="J29" s="40">
        <v>299.423</v>
      </c>
      <c r="K29" s="40">
        <v>0.50355799999999995</v>
      </c>
      <c r="L29" s="245"/>
      <c r="M29" s="40">
        <v>13</v>
      </c>
      <c r="N29" s="40">
        <v>4</v>
      </c>
      <c r="O29" s="40">
        <f t="shared" si="0"/>
        <v>6.9000000000000341</v>
      </c>
      <c r="P29" s="40">
        <f t="shared" si="0"/>
        <v>4.9769999999999754</v>
      </c>
    </row>
    <row r="30" spans="1:30" ht="15.75" customHeight="1" x14ac:dyDescent="0.15">
      <c r="A30" s="116">
        <v>38927</v>
      </c>
      <c r="C30" s="40" t="s">
        <v>11</v>
      </c>
      <c r="E30" s="40">
        <v>7.8709899999999999</v>
      </c>
      <c r="F30" s="40">
        <f t="shared" si="3"/>
        <v>19</v>
      </c>
      <c r="H30" s="40">
        <v>305.8</v>
      </c>
      <c r="I30" s="40">
        <v>302.10000000000002</v>
      </c>
      <c r="J30" s="40">
        <v>297.92899871999998</v>
      </c>
      <c r="K30" s="40">
        <v>0.79489600000000005</v>
      </c>
      <c r="L30" s="245"/>
      <c r="M30" s="40">
        <v>15</v>
      </c>
      <c r="N30" s="40">
        <v>4</v>
      </c>
      <c r="O30" s="40">
        <f t="shared" si="0"/>
        <v>3.6999999999999886</v>
      </c>
      <c r="P30" s="40">
        <f t="shared" si="0"/>
        <v>4.1710012800000413</v>
      </c>
    </row>
    <row r="31" spans="1:30" ht="15.75" customHeight="1" x14ac:dyDescent="0.15">
      <c r="A31" s="116">
        <v>38814</v>
      </c>
      <c r="C31" s="40" t="s">
        <v>11</v>
      </c>
      <c r="E31" s="40">
        <v>3.5859999999999999</v>
      </c>
      <c r="F31" s="40">
        <v>7</v>
      </c>
      <c r="G31" s="40">
        <v>287.89999999999998</v>
      </c>
      <c r="H31" s="40">
        <v>287.89999999999998</v>
      </c>
      <c r="I31" s="40">
        <v>0</v>
      </c>
      <c r="J31" s="40">
        <v>284.31400000000002</v>
      </c>
      <c r="K31" s="40">
        <v>0.74739999999999995</v>
      </c>
      <c r="L31" s="245"/>
      <c r="M31" s="40">
        <f t="shared" ref="M31:M33" si="4">F31</f>
        <v>7</v>
      </c>
      <c r="N31" s="40">
        <v>0</v>
      </c>
      <c r="O31" s="40">
        <f t="shared" si="0"/>
        <v>287.89999999999998</v>
      </c>
      <c r="P31" s="40">
        <v>0</v>
      </c>
    </row>
    <row r="32" spans="1:30" ht="15.75" customHeight="1" x14ac:dyDescent="0.15">
      <c r="A32" s="116">
        <v>38590</v>
      </c>
      <c r="C32" s="40" t="s">
        <v>37</v>
      </c>
      <c r="E32" s="40">
        <v>0</v>
      </c>
      <c r="F32" s="40">
        <v>0</v>
      </c>
      <c r="G32" s="40">
        <v>0</v>
      </c>
      <c r="H32" s="40">
        <v>0</v>
      </c>
      <c r="I32" s="40">
        <v>0</v>
      </c>
      <c r="L32" s="245" t="s">
        <v>384</v>
      </c>
      <c r="M32" s="40">
        <f t="shared" si="4"/>
        <v>0</v>
      </c>
      <c r="N32" s="40">
        <v>0</v>
      </c>
      <c r="O32" s="40">
        <f t="shared" si="0"/>
        <v>0</v>
      </c>
      <c r="P32" s="40">
        <f>I32-J32</f>
        <v>0</v>
      </c>
    </row>
    <row r="33" spans="1:16" ht="15.75" customHeight="1" x14ac:dyDescent="0.15">
      <c r="A33" s="116">
        <v>38085</v>
      </c>
      <c r="C33" s="40" t="s">
        <v>11</v>
      </c>
      <c r="E33" s="40">
        <v>6.4279999999999999</v>
      </c>
      <c r="F33" s="40">
        <v>12</v>
      </c>
      <c r="G33" s="40">
        <v>290.39999999999998</v>
      </c>
      <c r="H33" s="40">
        <v>290.39999999999998</v>
      </c>
      <c r="I33" s="40">
        <v>0</v>
      </c>
      <c r="J33" s="40">
        <v>283.97199999999998</v>
      </c>
      <c r="K33" s="40">
        <v>1.026653</v>
      </c>
      <c r="L33" s="245" t="s">
        <v>398</v>
      </c>
      <c r="M33" s="40">
        <f t="shared" si="4"/>
        <v>12</v>
      </c>
      <c r="N33" s="40">
        <v>0</v>
      </c>
      <c r="O33" s="40">
        <f t="shared" si="0"/>
        <v>290.39999999999998</v>
      </c>
      <c r="P33" s="40">
        <v>0</v>
      </c>
    </row>
    <row r="34" spans="1:16" ht="15.75" customHeight="1" x14ac:dyDescent="0.15">
      <c r="A34" s="116">
        <v>38037</v>
      </c>
      <c r="C34" s="40" t="s">
        <v>11</v>
      </c>
      <c r="E34" s="40">
        <v>4.2320000000000002</v>
      </c>
      <c r="F34" s="40"/>
      <c r="G34" s="40">
        <v>290.8</v>
      </c>
      <c r="H34" s="40">
        <v>290.8</v>
      </c>
      <c r="I34" s="40">
        <v>289.2</v>
      </c>
      <c r="J34" s="40">
        <v>286.56799999999998</v>
      </c>
      <c r="K34" s="40">
        <v>1.4338</v>
      </c>
      <c r="L34" s="245" t="s">
        <v>399</v>
      </c>
      <c r="M34" s="40">
        <v>7</v>
      </c>
      <c r="N34" s="40">
        <v>2</v>
      </c>
      <c r="O34" s="40">
        <f t="shared" si="0"/>
        <v>1.6000000000000227</v>
      </c>
      <c r="P34" s="40">
        <f>I34-J34</f>
        <v>2.632000000000005</v>
      </c>
    </row>
    <row r="35" spans="1:16" ht="15.75" customHeight="1" x14ac:dyDescent="0.15">
      <c r="A35" s="116">
        <v>37893</v>
      </c>
      <c r="C35" s="40" t="s">
        <v>11</v>
      </c>
      <c r="E35" s="40">
        <v>4.1509989999999997</v>
      </c>
      <c r="F35" s="40">
        <v>6</v>
      </c>
      <c r="G35" s="40">
        <v>299</v>
      </c>
      <c r="H35" s="40">
        <v>299</v>
      </c>
      <c r="I35" s="40">
        <v>0</v>
      </c>
      <c r="J35" s="40">
        <v>294.84900090000002</v>
      </c>
      <c r="K35" s="40">
        <v>0.49688919999999998</v>
      </c>
      <c r="L35" s="245" t="s">
        <v>387</v>
      </c>
      <c r="M35" s="40">
        <f>F35</f>
        <v>6</v>
      </c>
      <c r="N35" s="40">
        <v>0</v>
      </c>
      <c r="O35" s="40">
        <f t="shared" si="0"/>
        <v>299</v>
      </c>
      <c r="P35" s="40">
        <v>0</v>
      </c>
    </row>
    <row r="36" spans="1:16" ht="15.75" customHeight="1" x14ac:dyDescent="0.15">
      <c r="A36" s="116">
        <v>37733</v>
      </c>
      <c r="C36" s="40" t="s">
        <v>11</v>
      </c>
      <c r="E36" s="40">
        <v>7.2629999999999999</v>
      </c>
      <c r="F36" s="40">
        <f>SUM(M36:N36)</f>
        <v>22</v>
      </c>
      <c r="G36" s="40">
        <v>294.5</v>
      </c>
      <c r="H36" s="40">
        <v>294.5</v>
      </c>
      <c r="I36" s="40">
        <v>291.10000000000002</v>
      </c>
      <c r="J36" s="40">
        <v>287.23700000000002</v>
      </c>
      <c r="K36" s="40">
        <v>0.58166200000000001</v>
      </c>
      <c r="L36" s="245"/>
      <c r="M36" s="40">
        <v>16</v>
      </c>
      <c r="N36" s="40">
        <v>6</v>
      </c>
      <c r="O36" s="40">
        <f t="shared" si="0"/>
        <v>3.3999999999999773</v>
      </c>
      <c r="P36" s="40">
        <f t="shared" si="0"/>
        <v>3.8629999999999995</v>
      </c>
    </row>
    <row r="37" spans="1:16" ht="15.75" customHeight="1" x14ac:dyDescent="0.15">
      <c r="A37" s="116">
        <v>37605</v>
      </c>
      <c r="C37" s="40" t="s">
        <v>37</v>
      </c>
      <c r="E37" s="40">
        <v>0</v>
      </c>
      <c r="F37" s="40">
        <v>0</v>
      </c>
      <c r="G37" s="40">
        <v>0</v>
      </c>
      <c r="H37" s="40">
        <v>0</v>
      </c>
      <c r="I37" s="40">
        <v>0</v>
      </c>
      <c r="J37" s="40"/>
      <c r="K37" s="40"/>
      <c r="L37" s="245"/>
      <c r="M37" s="40">
        <f t="shared" ref="M37:M39" si="5">F37</f>
        <v>0</v>
      </c>
      <c r="N37" s="40">
        <v>0</v>
      </c>
      <c r="O37" s="40">
        <f t="shared" si="0"/>
        <v>0</v>
      </c>
      <c r="P37" s="40">
        <f t="shared" si="0"/>
        <v>0</v>
      </c>
    </row>
    <row r="38" spans="1:16" ht="15.75" customHeight="1" x14ac:dyDescent="0.15">
      <c r="A38" s="116">
        <v>37342</v>
      </c>
      <c r="C38" s="40" t="s">
        <v>11</v>
      </c>
      <c r="E38" s="40">
        <v>3.0259939999999999</v>
      </c>
      <c r="F38" s="40">
        <v>4</v>
      </c>
      <c r="G38" s="40">
        <v>287.89999999999998</v>
      </c>
      <c r="H38" s="40">
        <v>287.89999999999998</v>
      </c>
      <c r="I38" s="40">
        <v>0</v>
      </c>
      <c r="J38" s="40">
        <v>284.87400000000002</v>
      </c>
      <c r="K38" s="40">
        <v>1.0623210000000001</v>
      </c>
      <c r="L38" s="245"/>
      <c r="M38" s="40">
        <f t="shared" si="5"/>
        <v>4</v>
      </c>
      <c r="N38" s="40">
        <v>0</v>
      </c>
      <c r="O38" s="40">
        <f t="shared" si="0"/>
        <v>287.89999999999998</v>
      </c>
      <c r="P38" s="40">
        <v>0</v>
      </c>
    </row>
    <row r="39" spans="1:16" ht="15.75" customHeight="1" x14ac:dyDescent="0.15">
      <c r="A39" s="116">
        <v>37294</v>
      </c>
      <c r="C39" s="40" t="s">
        <v>11</v>
      </c>
      <c r="E39" s="40">
        <v>3.7549999999999999</v>
      </c>
      <c r="F39" s="40">
        <v>5</v>
      </c>
      <c r="G39" s="40">
        <v>284.5</v>
      </c>
      <c r="H39" s="40">
        <v>284.5</v>
      </c>
      <c r="I39" s="40">
        <v>0</v>
      </c>
      <c r="J39" s="40">
        <v>280.745</v>
      </c>
      <c r="K39" s="40">
        <v>1.13784</v>
      </c>
      <c r="L39" s="245"/>
      <c r="M39" s="40">
        <f t="shared" si="5"/>
        <v>5</v>
      </c>
      <c r="N39" s="40">
        <v>0</v>
      </c>
      <c r="O39" s="40">
        <f t="shared" si="0"/>
        <v>284.5</v>
      </c>
      <c r="P39" s="40">
        <v>0</v>
      </c>
    </row>
  </sheetData>
  <pageMargins left="0.7" right="0.7" top="0.75" bottom="0.75" header="0.3" footer="0.3"/>
  <legacy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BE603-7EA2-564E-B458-2CD4B72AD9D1}">
  <dimension ref="A1:AC961"/>
  <sheetViews>
    <sheetView zoomScaleNormal="100" workbookViewId="0">
      <pane xSplit="1" ySplit="1" topLeftCell="B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baseColWidth="10" defaultColWidth="12.6640625" defaultRowHeight="13" x14ac:dyDescent="0.15"/>
  <cols>
    <col min="1" max="1" width="10.5" style="149" customWidth="1"/>
    <col min="2" max="2" width="5.5" style="149" customWidth="1"/>
    <col min="3" max="3" width="6.6640625" style="149" customWidth="1"/>
    <col min="4" max="4" width="5.6640625" style="149" customWidth="1"/>
    <col min="5" max="5" width="12.6640625" style="149"/>
    <col min="6" max="6" width="7.5" style="149" customWidth="1"/>
    <col min="7" max="7" width="11.6640625" style="149" customWidth="1"/>
    <col min="8" max="8" width="14.1640625" style="149" customWidth="1"/>
    <col min="9" max="9" width="12.33203125" style="149" customWidth="1"/>
    <col min="10" max="10" width="14.6640625" style="149" customWidth="1"/>
    <col min="11" max="13" width="12.6640625" style="149"/>
    <col min="14" max="14" width="7.33203125" style="149" customWidth="1"/>
    <col min="15" max="15" width="7.6640625" style="149" customWidth="1"/>
    <col min="16" max="16" width="7.5" style="149" customWidth="1"/>
    <col min="17" max="16384" width="12.6640625" style="149"/>
  </cols>
  <sheetData>
    <row r="1" spans="1:29" ht="16" x14ac:dyDescent="0.2">
      <c r="A1" s="258" t="s">
        <v>0</v>
      </c>
      <c r="B1" s="259" t="s">
        <v>1</v>
      </c>
      <c r="C1" s="259" t="s">
        <v>2</v>
      </c>
      <c r="D1" s="259" t="s">
        <v>3</v>
      </c>
      <c r="E1" s="258" t="s">
        <v>4</v>
      </c>
      <c r="F1" s="258" t="s">
        <v>5</v>
      </c>
      <c r="G1" s="258" t="s">
        <v>14</v>
      </c>
      <c r="H1" s="260" t="s">
        <v>15</v>
      </c>
      <c r="I1" s="258" t="s">
        <v>16</v>
      </c>
      <c r="J1" s="260" t="s">
        <v>17</v>
      </c>
      <c r="K1" s="261" t="s">
        <v>7</v>
      </c>
      <c r="L1" s="261" t="s">
        <v>8</v>
      </c>
      <c r="N1" s="262" t="s">
        <v>18</v>
      </c>
      <c r="O1" s="262" t="s">
        <v>19</v>
      </c>
      <c r="P1" s="262" t="s">
        <v>20</v>
      </c>
      <c r="Q1" s="214" t="s">
        <v>25</v>
      </c>
      <c r="R1" s="154" t="s">
        <v>26</v>
      </c>
      <c r="S1" s="214" t="s">
        <v>27</v>
      </c>
      <c r="T1" s="154"/>
      <c r="U1" s="258" t="s">
        <v>9</v>
      </c>
      <c r="V1" s="154"/>
      <c r="W1" s="154"/>
      <c r="X1" s="154"/>
      <c r="Y1" s="154"/>
      <c r="Z1" s="154"/>
      <c r="AA1" s="154"/>
      <c r="AB1" s="154"/>
      <c r="AC1" s="154"/>
    </row>
    <row r="2" spans="1:29" ht="14" x14ac:dyDescent="0.15">
      <c r="A2" s="263">
        <v>44764</v>
      </c>
      <c r="B2" s="154"/>
      <c r="C2" s="154" t="s">
        <v>11</v>
      </c>
      <c r="D2" s="154" t="s">
        <v>37</v>
      </c>
      <c r="E2" s="154">
        <f>G2-K2</f>
        <v>22.175012207031045</v>
      </c>
      <c r="F2" s="154">
        <v>1577</v>
      </c>
      <c r="G2" s="154">
        <v>316.70001220703102</v>
      </c>
      <c r="H2" s="154">
        <v>300</v>
      </c>
      <c r="I2" s="154">
        <v>316.70001220703102</v>
      </c>
      <c r="J2" s="154">
        <v>0</v>
      </c>
      <c r="K2" s="154">
        <v>294.52499999999998</v>
      </c>
      <c r="L2" s="154">
        <v>0.83765976209576598</v>
      </c>
      <c r="N2" s="154">
        <v>50</v>
      </c>
      <c r="O2" s="154">
        <v>1577</v>
      </c>
      <c r="P2" s="154">
        <v>0</v>
      </c>
      <c r="Q2" s="154">
        <f>H2-K2</f>
        <v>5.4750000000000227</v>
      </c>
      <c r="R2" s="154">
        <f t="shared" ref="R2:R9" si="0">I2-K2</f>
        <v>22.175012207031045</v>
      </c>
      <c r="S2" s="154">
        <f>J2-K2</f>
        <v>-294.52499999999998</v>
      </c>
      <c r="U2" s="154" t="s">
        <v>400</v>
      </c>
    </row>
    <row r="3" spans="1:29" ht="14" x14ac:dyDescent="0.15">
      <c r="A3" s="263">
        <v>44757</v>
      </c>
      <c r="B3" s="154"/>
      <c r="C3" s="154" t="s">
        <v>11</v>
      </c>
      <c r="D3" s="154" t="s">
        <v>37</v>
      </c>
      <c r="E3" s="154">
        <f>G3-K3</f>
        <v>29.530013122559012</v>
      </c>
      <c r="F3" s="154">
        <v>1410</v>
      </c>
      <c r="G3" s="154">
        <v>321.70001220703102</v>
      </c>
      <c r="H3" s="154">
        <v>298.2</v>
      </c>
      <c r="I3" s="154">
        <v>321.70001220703102</v>
      </c>
      <c r="J3" s="154">
        <v>295.89999999999998</v>
      </c>
      <c r="K3" s="154">
        <v>292.16999908447201</v>
      </c>
      <c r="L3" s="154">
        <v>0.63363950114477896</v>
      </c>
      <c r="N3" s="154">
        <v>19</v>
      </c>
      <c r="O3" s="154">
        <v>1410</v>
      </c>
      <c r="P3" s="154">
        <v>14</v>
      </c>
      <c r="Q3" s="154">
        <f>H3-K3</f>
        <v>6.0300009155279781</v>
      </c>
      <c r="R3" s="154">
        <f t="shared" si="0"/>
        <v>29.530013122559012</v>
      </c>
      <c r="S3" s="154">
        <f>J3-K3</f>
        <v>3.7300009155279668</v>
      </c>
      <c r="U3" s="154" t="s">
        <v>400</v>
      </c>
    </row>
    <row r="4" spans="1:29" ht="14" x14ac:dyDescent="0.15">
      <c r="A4" s="263">
        <v>44748</v>
      </c>
      <c r="B4" s="154"/>
      <c r="C4" s="154" t="s">
        <v>11</v>
      </c>
      <c r="D4" s="154" t="s">
        <v>37</v>
      </c>
      <c r="E4" s="154">
        <f>G4-K4</f>
        <v>30.069987182617012</v>
      </c>
      <c r="F4" s="154">
        <v>1447</v>
      </c>
      <c r="G4" s="154">
        <v>321.29998779296801</v>
      </c>
      <c r="H4" s="154">
        <v>297.60000000000002</v>
      </c>
      <c r="I4" s="154">
        <v>321.29998779296801</v>
      </c>
      <c r="J4" s="154">
        <v>295.8</v>
      </c>
      <c r="K4" s="154">
        <v>291.230000610351</v>
      </c>
      <c r="L4" s="154">
        <v>0.56364913010623696</v>
      </c>
      <c r="N4" s="154">
        <v>10</v>
      </c>
      <c r="O4" s="154">
        <v>1447</v>
      </c>
      <c r="P4" s="154">
        <v>13</v>
      </c>
      <c r="Q4" s="154">
        <f>H4-K4</f>
        <v>6.3699993896490241</v>
      </c>
      <c r="R4" s="154">
        <f t="shared" si="0"/>
        <v>30.069987182617012</v>
      </c>
      <c r="S4" s="154">
        <f>J4-K4</f>
        <v>4.5699993896490128</v>
      </c>
      <c r="U4" s="154" t="s">
        <v>400</v>
      </c>
    </row>
    <row r="5" spans="1:29" ht="14" x14ac:dyDescent="0.15">
      <c r="A5" s="263">
        <v>44725</v>
      </c>
      <c r="B5" s="154"/>
      <c r="C5" s="154" t="s">
        <v>11</v>
      </c>
      <c r="D5" s="154" t="s">
        <v>37</v>
      </c>
      <c r="E5" s="154">
        <f>G5-K5</f>
        <v>23.887006530761994</v>
      </c>
      <c r="F5" s="154">
        <v>1323</v>
      </c>
      <c r="G5" s="154">
        <v>315.100006103515</v>
      </c>
      <c r="H5" s="154">
        <v>297.2</v>
      </c>
      <c r="I5" s="154">
        <v>315.100006103515</v>
      </c>
      <c r="J5" s="154">
        <v>0</v>
      </c>
      <c r="K5" s="154">
        <v>291.21299957275301</v>
      </c>
      <c r="L5" s="154">
        <v>0.93964338597857899</v>
      </c>
      <c r="N5" s="154">
        <v>10</v>
      </c>
      <c r="O5" s="154">
        <v>1323</v>
      </c>
      <c r="P5" s="154">
        <v>0</v>
      </c>
      <c r="Q5" s="154">
        <f>H5-K5</f>
        <v>5.9870004272469828</v>
      </c>
      <c r="R5" s="154">
        <f t="shared" si="0"/>
        <v>23.887006530761994</v>
      </c>
      <c r="S5" s="154">
        <v>0</v>
      </c>
      <c r="U5" s="154" t="s">
        <v>400</v>
      </c>
    </row>
    <row r="6" spans="1:29" ht="14" x14ac:dyDescent="0.15">
      <c r="A6" s="263">
        <v>44716</v>
      </c>
      <c r="B6" s="154"/>
      <c r="C6" s="154" t="s">
        <v>11</v>
      </c>
      <c r="D6" s="154" t="s">
        <v>37</v>
      </c>
      <c r="E6" s="154">
        <v>24.759989000000001</v>
      </c>
      <c r="F6" s="154">
        <v>1047</v>
      </c>
      <c r="G6" s="154">
        <v>313.79998779296801</v>
      </c>
      <c r="H6" s="154">
        <v>295.60000000000002</v>
      </c>
      <c r="I6" s="154">
        <v>313.79998779296801</v>
      </c>
      <c r="J6" s="154">
        <v>0</v>
      </c>
      <c r="K6" s="154">
        <v>289.03999969482402</v>
      </c>
      <c r="L6" s="154">
        <v>0.58206603300397397</v>
      </c>
      <c r="N6" s="154">
        <v>12</v>
      </c>
      <c r="O6" s="154">
        <v>1047</v>
      </c>
      <c r="P6" s="154">
        <v>0</v>
      </c>
      <c r="Q6" s="154">
        <f>H6-K6</f>
        <v>6.5600003051760041</v>
      </c>
      <c r="R6" s="154">
        <f t="shared" si="0"/>
        <v>24.759988098143992</v>
      </c>
      <c r="S6" s="154">
        <v>0</v>
      </c>
      <c r="U6" s="154" t="s">
        <v>401</v>
      </c>
    </row>
    <row r="7" spans="1:29" ht="14" x14ac:dyDescent="0.15">
      <c r="A7" s="264">
        <v>44549</v>
      </c>
      <c r="B7" s="154"/>
      <c r="C7" s="154" t="s">
        <v>11</v>
      </c>
      <c r="D7" s="154" t="s">
        <v>37</v>
      </c>
      <c r="E7" s="154">
        <f>I7-K7</f>
        <v>46.067011718749995</v>
      </c>
      <c r="F7" s="154">
        <v>1229</v>
      </c>
      <c r="G7" s="154">
        <v>333.20001220703102</v>
      </c>
      <c r="H7" s="154">
        <v>0</v>
      </c>
      <c r="I7" s="154">
        <v>333.20001220703102</v>
      </c>
      <c r="J7" s="154">
        <v>0</v>
      </c>
      <c r="K7" s="154">
        <v>287.13300048828103</v>
      </c>
      <c r="L7" s="154">
        <v>0.91891931825128603</v>
      </c>
      <c r="N7" s="154">
        <v>0</v>
      </c>
      <c r="O7" s="154">
        <v>1229</v>
      </c>
      <c r="P7" s="154">
        <v>0</v>
      </c>
      <c r="Q7" s="154">
        <v>0</v>
      </c>
      <c r="R7" s="154">
        <f t="shared" si="0"/>
        <v>46.067011718749995</v>
      </c>
      <c r="S7" s="154">
        <v>0</v>
      </c>
      <c r="U7" s="154" t="s">
        <v>401</v>
      </c>
    </row>
    <row r="8" spans="1:29" ht="14" x14ac:dyDescent="0.15">
      <c r="A8" s="263">
        <v>44501</v>
      </c>
      <c r="B8" s="154"/>
      <c r="C8" s="154" t="s">
        <v>11</v>
      </c>
      <c r="D8" s="154" t="s">
        <v>37</v>
      </c>
      <c r="E8" s="154">
        <v>120</v>
      </c>
      <c r="F8" s="154">
        <v>1148</v>
      </c>
      <c r="G8" s="154">
        <f>120+K8</f>
        <v>408.821000976562</v>
      </c>
      <c r="H8" s="154">
        <v>0</v>
      </c>
      <c r="I8" s="154">
        <f>120+K8</f>
        <v>408.821000976562</v>
      </c>
      <c r="J8" s="154">
        <v>0</v>
      </c>
      <c r="K8" s="154">
        <v>288.821000976562</v>
      </c>
      <c r="L8" s="154">
        <v>0.53912806356370702</v>
      </c>
      <c r="N8" s="154">
        <v>0</v>
      </c>
      <c r="O8" s="154">
        <v>1148</v>
      </c>
      <c r="P8" s="154">
        <v>0</v>
      </c>
      <c r="Q8" s="154">
        <v>0</v>
      </c>
      <c r="R8" s="154">
        <f t="shared" si="0"/>
        <v>120</v>
      </c>
      <c r="S8" s="154">
        <v>0</v>
      </c>
      <c r="U8" s="154" t="s">
        <v>402</v>
      </c>
    </row>
    <row r="9" spans="1:29" ht="14" x14ac:dyDescent="0.15">
      <c r="A9" s="264">
        <v>44485</v>
      </c>
      <c r="B9" s="154"/>
      <c r="C9" s="154" t="s">
        <v>11</v>
      </c>
      <c r="D9" s="154" t="s">
        <v>37</v>
      </c>
      <c r="E9" s="154">
        <v>120</v>
      </c>
      <c r="F9" s="154">
        <v>1574</v>
      </c>
      <c r="G9" s="154">
        <f>120+K9</f>
        <v>411.641000976562</v>
      </c>
      <c r="H9" s="154">
        <v>0</v>
      </c>
      <c r="I9" s="154">
        <f>120+O9</f>
        <v>1694</v>
      </c>
      <c r="J9" s="154">
        <v>0</v>
      </c>
      <c r="K9" s="154">
        <v>291.641000976562</v>
      </c>
      <c r="L9" s="154">
        <v>0.66724603561279605</v>
      </c>
      <c r="N9" s="154">
        <v>0</v>
      </c>
      <c r="O9" s="154">
        <v>1574</v>
      </c>
      <c r="P9" s="154">
        <v>0</v>
      </c>
      <c r="Q9" s="154">
        <v>0</v>
      </c>
      <c r="R9" s="154">
        <f t="shared" si="0"/>
        <v>1402.3589990234379</v>
      </c>
      <c r="S9" s="154">
        <v>0</v>
      </c>
      <c r="T9" s="154" t="s">
        <v>403</v>
      </c>
      <c r="U9" s="154" t="s">
        <v>400</v>
      </c>
    </row>
    <row r="10" spans="1:29" ht="14" x14ac:dyDescent="0.15">
      <c r="A10" s="263">
        <v>44453</v>
      </c>
      <c r="B10" s="154"/>
      <c r="C10" s="154" t="s">
        <v>11</v>
      </c>
      <c r="D10" s="154" t="s">
        <v>37</v>
      </c>
      <c r="E10" s="154">
        <v>3.9679869999999999</v>
      </c>
      <c r="F10" s="154">
        <v>4</v>
      </c>
      <c r="G10" s="154">
        <v>297.3</v>
      </c>
      <c r="H10" s="154">
        <v>297.3</v>
      </c>
      <c r="I10" s="154">
        <v>0</v>
      </c>
      <c r="J10" s="154">
        <v>297</v>
      </c>
      <c r="K10" s="154">
        <v>293.33200134277303</v>
      </c>
      <c r="L10" s="154">
        <v>0.59947965194083597</v>
      </c>
      <c r="N10" s="154">
        <v>4</v>
      </c>
      <c r="O10" s="154">
        <v>0</v>
      </c>
      <c r="P10" s="154">
        <v>3</v>
      </c>
      <c r="Q10" s="154">
        <f t="shared" ref="Q10:Q18" si="1">H10-K10</f>
        <v>3.9679986572269854</v>
      </c>
      <c r="R10" s="154">
        <v>0</v>
      </c>
      <c r="S10" s="154">
        <f>J10-K10</f>
        <v>3.667998657226974</v>
      </c>
      <c r="U10" s="154"/>
    </row>
    <row r="11" spans="1:29" ht="14" x14ac:dyDescent="0.15">
      <c r="A11" s="263">
        <v>44444</v>
      </c>
      <c r="B11" s="154"/>
      <c r="C11" s="154" t="s">
        <v>11</v>
      </c>
      <c r="D11" s="154" t="s">
        <v>37</v>
      </c>
      <c r="E11" s="154">
        <v>4.1700052999999997</v>
      </c>
      <c r="F11" s="154">
        <v>8</v>
      </c>
      <c r="G11" s="154">
        <v>298.60000000000002</v>
      </c>
      <c r="H11" s="154">
        <v>298.60000000000002</v>
      </c>
      <c r="I11" s="154">
        <v>0</v>
      </c>
      <c r="J11" s="154">
        <v>298</v>
      </c>
      <c r="K11" s="154">
        <v>294.43000061035099</v>
      </c>
      <c r="L11" s="154">
        <v>0.53581550412545298</v>
      </c>
      <c r="N11" s="154">
        <v>8</v>
      </c>
      <c r="O11" s="154">
        <v>0</v>
      </c>
      <c r="P11" s="154">
        <v>5</v>
      </c>
      <c r="Q11" s="154">
        <f t="shared" si="1"/>
        <v>4.1699993896490355</v>
      </c>
      <c r="R11" s="154">
        <v>0</v>
      </c>
      <c r="S11" s="154">
        <f>J11-K11</f>
        <v>3.5699993896490128</v>
      </c>
      <c r="U11" s="154"/>
    </row>
    <row r="12" spans="1:29" ht="14" x14ac:dyDescent="0.15">
      <c r="A12" s="263">
        <v>44380</v>
      </c>
      <c r="B12" s="154"/>
      <c r="C12" s="154" t="s">
        <v>11</v>
      </c>
      <c r="D12" s="154" t="s">
        <v>37</v>
      </c>
      <c r="E12" s="154">
        <v>6.3239884000000002</v>
      </c>
      <c r="F12" s="154">
        <v>24</v>
      </c>
      <c r="G12" s="154">
        <v>298.3</v>
      </c>
      <c r="H12" s="154">
        <v>298.3</v>
      </c>
      <c r="I12" s="154">
        <v>0</v>
      </c>
      <c r="J12" s="154">
        <v>296.8</v>
      </c>
      <c r="K12" s="154">
        <v>291.97599945068299</v>
      </c>
      <c r="L12" s="154">
        <v>0.69758523334996902</v>
      </c>
      <c r="N12" s="154">
        <v>24</v>
      </c>
      <c r="O12" s="154">
        <v>0</v>
      </c>
      <c r="P12" s="154">
        <v>20</v>
      </c>
      <c r="Q12" s="154">
        <f t="shared" si="1"/>
        <v>6.3240005493170202</v>
      </c>
      <c r="R12" s="154">
        <v>0</v>
      </c>
      <c r="S12" s="154">
        <f>J12-K12</f>
        <v>4.8240005493170202</v>
      </c>
      <c r="U12" s="154"/>
    </row>
    <row r="13" spans="1:29" ht="14" x14ac:dyDescent="0.15">
      <c r="A13" s="263">
        <v>44261</v>
      </c>
      <c r="B13" s="154"/>
      <c r="C13" s="154" t="s">
        <v>11</v>
      </c>
      <c r="D13" s="154" t="s">
        <v>37</v>
      </c>
      <c r="E13" s="154">
        <v>6.0840059999999996</v>
      </c>
      <c r="F13" s="154">
        <v>34</v>
      </c>
      <c r="G13" s="154">
        <v>291.10000000000002</v>
      </c>
      <c r="H13" s="154">
        <v>291.10000000000002</v>
      </c>
      <c r="I13" s="154">
        <v>0</v>
      </c>
      <c r="J13" s="154">
        <v>288.89999999999998</v>
      </c>
      <c r="K13" s="154">
        <v>285.01600036620999</v>
      </c>
      <c r="L13" s="154">
        <v>0.59206753325705097</v>
      </c>
      <c r="N13" s="154">
        <v>34</v>
      </c>
      <c r="O13" s="154">
        <v>0</v>
      </c>
      <c r="P13" s="154">
        <v>23</v>
      </c>
      <c r="Q13" s="154">
        <f t="shared" si="1"/>
        <v>6.0839996337900288</v>
      </c>
      <c r="R13" s="154">
        <v>0</v>
      </c>
      <c r="S13" s="154">
        <f>J13-K13</f>
        <v>3.8839996337899834</v>
      </c>
      <c r="U13" s="154"/>
    </row>
    <row r="14" spans="1:29" ht="14" x14ac:dyDescent="0.15">
      <c r="A14" s="264">
        <v>44181</v>
      </c>
      <c r="B14" s="154"/>
      <c r="C14" s="154" t="s">
        <v>11</v>
      </c>
      <c r="D14" s="154" t="s">
        <v>37</v>
      </c>
      <c r="E14" s="154">
        <v>4.6250070000000001</v>
      </c>
      <c r="F14" s="154">
        <v>5</v>
      </c>
      <c r="G14" s="154">
        <v>290.60000000000002</v>
      </c>
      <c r="H14" s="154">
        <v>290.60000000000002</v>
      </c>
      <c r="I14" s="154">
        <v>0</v>
      </c>
      <c r="J14" s="154">
        <v>0</v>
      </c>
      <c r="K14" s="154">
        <v>285.97499908447202</v>
      </c>
      <c r="L14" s="154">
        <v>0.50643158703278701</v>
      </c>
      <c r="N14" s="154">
        <v>5</v>
      </c>
      <c r="O14" s="154">
        <v>0</v>
      </c>
      <c r="P14" s="154">
        <v>0</v>
      </c>
      <c r="Q14" s="154">
        <f t="shared" si="1"/>
        <v>4.6250009155280054</v>
      </c>
      <c r="R14" s="154">
        <v>0</v>
      </c>
      <c r="S14" s="154">
        <v>0</v>
      </c>
      <c r="U14" s="154"/>
    </row>
    <row r="15" spans="1:29" ht="14" x14ac:dyDescent="0.15">
      <c r="A15" s="263">
        <v>43861</v>
      </c>
      <c r="B15" s="154"/>
      <c r="C15" s="154" t="s">
        <v>37</v>
      </c>
      <c r="D15" s="154" t="s">
        <v>37</v>
      </c>
      <c r="E15" s="154">
        <v>0</v>
      </c>
      <c r="F15" s="154">
        <v>0</v>
      </c>
      <c r="G15" s="154"/>
      <c r="H15" s="154">
        <v>0</v>
      </c>
      <c r="I15" s="154">
        <v>0</v>
      </c>
      <c r="J15" s="154">
        <v>0</v>
      </c>
      <c r="K15" s="154"/>
      <c r="L15" s="154"/>
      <c r="N15" s="154">
        <v>0</v>
      </c>
      <c r="O15" s="154">
        <v>0</v>
      </c>
      <c r="P15" s="154">
        <v>0</v>
      </c>
      <c r="Q15" s="154">
        <f t="shared" si="1"/>
        <v>0</v>
      </c>
      <c r="R15" s="154">
        <f>I15-K15</f>
        <v>0</v>
      </c>
      <c r="S15" s="154">
        <f>J15-K15</f>
        <v>0</v>
      </c>
    </row>
    <row r="16" spans="1:29" ht="14" x14ac:dyDescent="0.15">
      <c r="A16" s="263">
        <v>43669</v>
      </c>
      <c r="B16" s="154"/>
      <c r="C16" s="154" t="s">
        <v>11</v>
      </c>
      <c r="D16" s="154" t="s">
        <v>37</v>
      </c>
      <c r="E16" s="154">
        <v>5.6419945</v>
      </c>
      <c r="F16" s="154">
        <v>17</v>
      </c>
      <c r="G16" s="154">
        <v>296.89999999999998</v>
      </c>
      <c r="H16" s="154">
        <v>296.89999999999998</v>
      </c>
      <c r="I16" s="154">
        <v>0</v>
      </c>
      <c r="J16" s="154">
        <v>295.39999999999998</v>
      </c>
      <c r="K16" s="154">
        <v>291.25799926757799</v>
      </c>
      <c r="L16" s="154">
        <v>0.53817849942092399</v>
      </c>
      <c r="N16" s="154">
        <v>17</v>
      </c>
      <c r="O16" s="154">
        <v>0</v>
      </c>
      <c r="P16" s="154">
        <v>10</v>
      </c>
      <c r="Q16" s="154">
        <f t="shared" si="1"/>
        <v>5.642000732421991</v>
      </c>
      <c r="R16" s="154">
        <v>0</v>
      </c>
      <c r="S16" s="154">
        <f>J16-K16</f>
        <v>4.142000732421991</v>
      </c>
      <c r="U16" s="154"/>
    </row>
    <row r="17" spans="1:21" ht="14" x14ac:dyDescent="0.15">
      <c r="A17" s="263">
        <v>43557</v>
      </c>
      <c r="B17" s="154"/>
      <c r="C17" s="154" t="s">
        <v>11</v>
      </c>
      <c r="D17" s="154" t="s">
        <v>37</v>
      </c>
      <c r="E17" s="154">
        <v>6.6740120000000003</v>
      </c>
      <c r="F17" s="154">
        <v>19</v>
      </c>
      <c r="G17" s="154">
        <v>291.7</v>
      </c>
      <c r="H17" s="154">
        <v>291.7</v>
      </c>
      <c r="I17" s="154">
        <v>0</v>
      </c>
      <c r="J17" s="154">
        <v>289.3</v>
      </c>
      <c r="K17" s="154">
        <v>285.025999755859</v>
      </c>
      <c r="L17" s="154">
        <v>0.59760035611749096</v>
      </c>
      <c r="N17" s="154">
        <v>8</v>
      </c>
      <c r="O17" s="154">
        <v>0</v>
      </c>
      <c r="P17" s="154">
        <v>19</v>
      </c>
      <c r="Q17" s="154">
        <f t="shared" si="1"/>
        <v>6.6740002441409843</v>
      </c>
      <c r="R17" s="154">
        <v>0</v>
      </c>
      <c r="S17" s="154">
        <f>J17-K17</f>
        <v>4.274000244141007</v>
      </c>
    </row>
    <row r="18" spans="1:21" ht="14" x14ac:dyDescent="0.15">
      <c r="A18" s="263">
        <v>43461</v>
      </c>
      <c r="B18" s="154"/>
      <c r="C18" s="154" t="s">
        <v>11</v>
      </c>
      <c r="D18" s="154" t="s">
        <v>37</v>
      </c>
      <c r="E18" s="154">
        <v>2.3730120000000001</v>
      </c>
      <c r="F18" s="154">
        <v>2</v>
      </c>
      <c r="G18" s="154">
        <v>298.7</v>
      </c>
      <c r="H18" s="154">
        <v>298.7</v>
      </c>
      <c r="I18" s="154">
        <v>0</v>
      </c>
      <c r="J18" s="154">
        <v>0</v>
      </c>
      <c r="K18" s="154">
        <v>287.32700073242103</v>
      </c>
      <c r="L18" s="154">
        <v>0.51144055040022096</v>
      </c>
      <c r="N18" s="154">
        <v>2</v>
      </c>
      <c r="O18" s="154">
        <v>0</v>
      </c>
      <c r="P18" s="154">
        <v>0</v>
      </c>
      <c r="Q18" s="154">
        <f t="shared" si="1"/>
        <v>11.372999267578962</v>
      </c>
      <c r="R18" s="154">
        <v>0</v>
      </c>
      <c r="S18" s="154">
        <v>0</v>
      </c>
      <c r="U18" s="154"/>
    </row>
    <row r="19" spans="1:21" ht="14" x14ac:dyDescent="0.15">
      <c r="A19" s="263">
        <v>42965</v>
      </c>
      <c r="B19" s="154"/>
      <c r="C19" s="154" t="s">
        <v>11</v>
      </c>
      <c r="D19" s="154" t="s">
        <v>37</v>
      </c>
      <c r="E19" s="154">
        <v>4.1190123999999999</v>
      </c>
      <c r="F19" s="154">
        <v>42</v>
      </c>
      <c r="G19" s="154">
        <f>E19+K19</f>
        <v>299.70001246103499</v>
      </c>
      <c r="H19" s="154">
        <f>F19+L19</f>
        <v>42.787234547867222</v>
      </c>
      <c r="I19" s="154">
        <v>0</v>
      </c>
      <c r="J19" s="154">
        <v>0</v>
      </c>
      <c r="K19" s="154">
        <v>295.58100006103501</v>
      </c>
      <c r="L19" s="154">
        <v>0.78723454786722302</v>
      </c>
      <c r="N19" s="154">
        <v>42</v>
      </c>
      <c r="O19" s="154">
        <v>0</v>
      </c>
      <c r="P19" s="154">
        <v>0</v>
      </c>
      <c r="Q19" s="154">
        <v>0</v>
      </c>
      <c r="R19" s="154">
        <v>0</v>
      </c>
      <c r="S19" s="154">
        <v>0</v>
      </c>
      <c r="U19" s="154"/>
    </row>
    <row r="20" spans="1:21" ht="14" x14ac:dyDescent="0.15">
      <c r="A20" s="263">
        <v>42517</v>
      </c>
      <c r="B20" s="154"/>
      <c r="C20" s="154" t="s">
        <v>11</v>
      </c>
      <c r="D20" s="154" t="s">
        <v>37</v>
      </c>
      <c r="E20" s="154">
        <v>6.7069900000000002</v>
      </c>
      <c r="F20" s="154">
        <v>19</v>
      </c>
      <c r="G20" s="154">
        <v>295.8</v>
      </c>
      <c r="H20" s="154">
        <v>295.8</v>
      </c>
      <c r="I20" s="154">
        <v>0</v>
      </c>
      <c r="J20" s="154">
        <v>293.39999999999998</v>
      </c>
      <c r="K20" s="154">
        <v>289.09299865722602</v>
      </c>
      <c r="L20" s="154">
        <v>0.53856465219247995</v>
      </c>
      <c r="N20" s="154">
        <v>14</v>
      </c>
      <c r="O20" s="154">
        <v>0</v>
      </c>
      <c r="P20" s="154">
        <v>19</v>
      </c>
      <c r="Q20" s="154">
        <f>H20-K20</f>
        <v>6.7070013427739923</v>
      </c>
      <c r="R20" s="154">
        <v>0</v>
      </c>
      <c r="S20" s="154">
        <f>J20-K20</f>
        <v>4.3070013427739582</v>
      </c>
      <c r="U20" s="154"/>
    </row>
    <row r="21" spans="1:21" ht="14" x14ac:dyDescent="0.15">
      <c r="A21" s="263">
        <v>42373</v>
      </c>
      <c r="B21" s="154"/>
      <c r="C21" s="154" t="s">
        <v>11</v>
      </c>
      <c r="D21" s="154" t="s">
        <v>37</v>
      </c>
      <c r="E21" s="154">
        <v>2.515012</v>
      </c>
      <c r="F21" s="154">
        <v>3</v>
      </c>
      <c r="G21" s="154">
        <v>290.7</v>
      </c>
      <c r="H21" s="154">
        <v>0</v>
      </c>
      <c r="I21" s="154">
        <v>0</v>
      </c>
      <c r="J21" s="154">
        <v>0</v>
      </c>
      <c r="K21" s="154">
        <v>288.185</v>
      </c>
      <c r="L21" s="154">
        <v>0.60932349547764197</v>
      </c>
      <c r="N21" s="154">
        <v>3</v>
      </c>
      <c r="O21" s="154">
        <v>0</v>
      </c>
      <c r="P21" s="154">
        <v>0</v>
      </c>
      <c r="Q21" s="154">
        <v>0</v>
      </c>
      <c r="R21" s="154">
        <v>0</v>
      </c>
      <c r="S21" s="154">
        <v>0</v>
      </c>
      <c r="U21" s="154" t="s">
        <v>404</v>
      </c>
    </row>
    <row r="22" spans="1:21" ht="14" x14ac:dyDescent="0.15">
      <c r="A22" s="263">
        <v>41893</v>
      </c>
      <c r="B22" s="154"/>
      <c r="C22" s="154" t="s">
        <v>11</v>
      </c>
      <c r="D22" s="154" t="s">
        <v>37</v>
      </c>
      <c r="E22" s="154">
        <v>4.6839880000000003</v>
      </c>
      <c r="F22" s="154">
        <v>8</v>
      </c>
      <c r="G22" s="154">
        <v>298.3</v>
      </c>
      <c r="H22" s="154">
        <v>298.3</v>
      </c>
      <c r="I22" s="154">
        <v>0</v>
      </c>
      <c r="J22" s="154">
        <v>297.2</v>
      </c>
      <c r="K22" s="154">
        <v>293.61600006103498</v>
      </c>
      <c r="L22" s="154">
        <v>0.52244086936653999</v>
      </c>
      <c r="N22" s="154">
        <v>8</v>
      </c>
      <c r="O22" s="154">
        <v>0</v>
      </c>
      <c r="P22" s="154">
        <v>7</v>
      </c>
      <c r="Q22" s="154">
        <f>H22-K22</f>
        <v>4.6839999389650302</v>
      </c>
      <c r="R22" s="154">
        <v>0</v>
      </c>
      <c r="S22" s="154">
        <f t="shared" ref="S22:S31" si="2">J22-K22</f>
        <v>3.5839999389650075</v>
      </c>
      <c r="U22" s="154"/>
    </row>
    <row r="23" spans="1:21" ht="14" x14ac:dyDescent="0.15">
      <c r="A23" s="264">
        <v>41621</v>
      </c>
      <c r="B23" s="154"/>
      <c r="C23" s="154" t="s">
        <v>37</v>
      </c>
      <c r="D23" s="154" t="s">
        <v>37</v>
      </c>
      <c r="E23" s="154">
        <v>0</v>
      </c>
      <c r="F23" s="154">
        <v>0</v>
      </c>
      <c r="G23" s="154"/>
      <c r="H23" s="154">
        <v>0</v>
      </c>
      <c r="I23" s="154">
        <v>0</v>
      </c>
      <c r="J23" s="154">
        <v>0</v>
      </c>
      <c r="K23" s="154"/>
      <c r="L23" s="154"/>
      <c r="N23" s="154">
        <v>0</v>
      </c>
      <c r="O23" s="154">
        <v>0</v>
      </c>
      <c r="P23" s="154">
        <v>0</v>
      </c>
      <c r="Q23" s="154">
        <f>H23-K23</f>
        <v>0</v>
      </c>
      <c r="R23" s="154">
        <f>I23-K23</f>
        <v>0</v>
      </c>
      <c r="S23" s="154">
        <f t="shared" si="2"/>
        <v>0</v>
      </c>
      <c r="U23" s="154"/>
    </row>
    <row r="24" spans="1:21" ht="14" x14ac:dyDescent="0.15">
      <c r="A24" s="263">
        <v>41612</v>
      </c>
      <c r="B24" s="154"/>
      <c r="C24" s="154" t="s">
        <v>37</v>
      </c>
      <c r="D24" s="154" t="s">
        <v>37</v>
      </c>
      <c r="E24" s="154">
        <v>0</v>
      </c>
      <c r="F24" s="154">
        <v>0</v>
      </c>
      <c r="G24" s="154"/>
      <c r="H24" s="154">
        <v>0</v>
      </c>
      <c r="I24" s="154">
        <v>0</v>
      </c>
      <c r="J24" s="154">
        <v>0</v>
      </c>
      <c r="K24" s="154"/>
      <c r="L24" s="154"/>
      <c r="N24" s="154">
        <v>0</v>
      </c>
      <c r="O24" s="154">
        <v>0</v>
      </c>
      <c r="P24" s="154">
        <v>0</v>
      </c>
      <c r="Q24" s="154">
        <f>H24-K24</f>
        <v>0</v>
      </c>
      <c r="R24" s="154">
        <f>I24-K24</f>
        <v>0</v>
      </c>
      <c r="S24" s="154">
        <f t="shared" si="2"/>
        <v>0</v>
      </c>
      <c r="U24" s="154"/>
    </row>
    <row r="25" spans="1:21" ht="14" x14ac:dyDescent="0.15">
      <c r="A25" s="263">
        <v>41365</v>
      </c>
      <c r="B25" s="154"/>
      <c r="C25" s="154" t="s">
        <v>11</v>
      </c>
      <c r="D25" s="154" t="s">
        <v>37</v>
      </c>
      <c r="E25" s="154">
        <v>6.803013</v>
      </c>
      <c r="F25" s="154">
        <v>28</v>
      </c>
      <c r="G25" s="154">
        <f>K25+E25</f>
        <v>294.200012511718</v>
      </c>
      <c r="H25" s="154">
        <f>L25+F25</f>
        <v>28.67918528937146</v>
      </c>
      <c r="I25" s="154">
        <v>0</v>
      </c>
      <c r="J25" s="154">
        <v>292.2</v>
      </c>
      <c r="K25" s="154">
        <v>287.39699951171798</v>
      </c>
      <c r="L25" s="154">
        <v>0.67918528937146005</v>
      </c>
      <c r="N25" s="154">
        <v>28</v>
      </c>
      <c r="O25" s="154">
        <v>0</v>
      </c>
      <c r="P25" s="154">
        <v>27</v>
      </c>
      <c r="Q25" s="154">
        <v>0</v>
      </c>
      <c r="R25" s="154">
        <v>0</v>
      </c>
      <c r="S25" s="154">
        <f t="shared" si="2"/>
        <v>4.8030004882820094</v>
      </c>
      <c r="U25" s="154" t="s">
        <v>405</v>
      </c>
    </row>
    <row r="26" spans="1:21" ht="14" x14ac:dyDescent="0.15">
      <c r="A26" s="263">
        <v>41324</v>
      </c>
      <c r="B26" s="154"/>
      <c r="C26" s="154" t="s">
        <v>11</v>
      </c>
      <c r="D26" s="154" t="s">
        <v>37</v>
      </c>
      <c r="E26" s="154">
        <v>4.3440050000000001</v>
      </c>
      <c r="F26" s="154">
        <v>15</v>
      </c>
      <c r="G26" s="154">
        <v>289.10000000000002</v>
      </c>
      <c r="H26" s="154">
        <v>289.10000000000002</v>
      </c>
      <c r="I26" s="154">
        <v>0</v>
      </c>
      <c r="J26" s="154">
        <v>287.89999999999998</v>
      </c>
      <c r="K26" s="154">
        <v>284.75600128173801</v>
      </c>
      <c r="L26" s="154">
        <v>0.46050396886774703</v>
      </c>
      <c r="N26" s="154">
        <v>13</v>
      </c>
      <c r="O26" s="154">
        <v>0</v>
      </c>
      <c r="P26" s="154">
        <v>15</v>
      </c>
      <c r="Q26" s="154">
        <f t="shared" ref="Q26:Q32" si="3">H26-K26</f>
        <v>4.3439987182620143</v>
      </c>
      <c r="R26" s="154">
        <v>0</v>
      </c>
      <c r="S26" s="154">
        <f t="shared" si="2"/>
        <v>3.1439987182619689</v>
      </c>
      <c r="U26" s="154"/>
    </row>
    <row r="27" spans="1:21" ht="14" x14ac:dyDescent="0.15">
      <c r="A27" s="263">
        <v>41077</v>
      </c>
      <c r="B27" s="154"/>
      <c r="C27" s="154" t="s">
        <v>11</v>
      </c>
      <c r="D27" s="154" t="s">
        <v>37</v>
      </c>
      <c r="E27" s="154">
        <v>6.14</v>
      </c>
      <c r="F27" s="154">
        <v>12</v>
      </c>
      <c r="G27" s="154">
        <v>298</v>
      </c>
      <c r="H27" s="154">
        <v>298</v>
      </c>
      <c r="I27" s="154">
        <v>0</v>
      </c>
      <c r="J27" s="154">
        <v>297.7</v>
      </c>
      <c r="K27" s="154">
        <v>291.86</v>
      </c>
      <c r="L27" s="154">
        <v>0.63419112951308798</v>
      </c>
      <c r="N27" s="154">
        <v>12</v>
      </c>
      <c r="O27" s="154">
        <v>0</v>
      </c>
      <c r="P27" s="154">
        <v>10</v>
      </c>
      <c r="Q27" s="154">
        <f t="shared" si="3"/>
        <v>6.1399999999999864</v>
      </c>
      <c r="R27" s="154">
        <v>0</v>
      </c>
      <c r="S27" s="154">
        <f t="shared" si="2"/>
        <v>5.839999999999975</v>
      </c>
      <c r="U27" s="154"/>
    </row>
    <row r="28" spans="1:21" ht="14" x14ac:dyDescent="0.15">
      <c r="A28" s="263">
        <v>40933</v>
      </c>
      <c r="B28" s="154"/>
      <c r="C28" s="154" t="s">
        <v>11</v>
      </c>
      <c r="D28" s="154" t="s">
        <v>37</v>
      </c>
      <c r="E28" s="154">
        <v>4.4950013000000002</v>
      </c>
      <c r="F28" s="154">
        <v>5</v>
      </c>
      <c r="G28" s="154">
        <v>288.5</v>
      </c>
      <c r="H28" s="154">
        <v>288.5</v>
      </c>
      <c r="I28" s="154">
        <v>0</v>
      </c>
      <c r="J28" s="154">
        <v>287.7</v>
      </c>
      <c r="K28" s="154">
        <v>284.00499847412101</v>
      </c>
      <c r="L28" s="154">
        <v>0.41045700663732498</v>
      </c>
      <c r="N28" s="154">
        <v>5</v>
      </c>
      <c r="O28" s="154">
        <v>0</v>
      </c>
      <c r="P28" s="154">
        <v>14</v>
      </c>
      <c r="Q28" s="154">
        <f t="shared" si="3"/>
        <v>4.4950015258789904</v>
      </c>
      <c r="R28" s="154">
        <v>0</v>
      </c>
      <c r="S28" s="154">
        <f t="shared" si="2"/>
        <v>3.695001525878979</v>
      </c>
      <c r="U28" s="154"/>
    </row>
    <row r="29" spans="1:21" ht="14" x14ac:dyDescent="0.15">
      <c r="A29" s="264">
        <v>40828</v>
      </c>
      <c r="B29" s="154"/>
      <c r="C29" s="154" t="s">
        <v>11</v>
      </c>
      <c r="D29" s="154" t="s">
        <v>37</v>
      </c>
      <c r="E29" s="154">
        <v>2.6589999999999998</v>
      </c>
      <c r="F29" s="154">
        <v>4</v>
      </c>
      <c r="G29" s="154">
        <v>294</v>
      </c>
      <c r="H29" s="154">
        <v>294</v>
      </c>
      <c r="I29" s="154">
        <v>0</v>
      </c>
      <c r="J29" s="154">
        <v>293.7</v>
      </c>
      <c r="K29" s="154">
        <v>291.34100036620998</v>
      </c>
      <c r="L29" s="154">
        <v>0.88046618528826004</v>
      </c>
      <c r="N29" s="154">
        <v>4</v>
      </c>
      <c r="O29" s="154">
        <v>0</v>
      </c>
      <c r="P29" s="154">
        <v>2</v>
      </c>
      <c r="Q29" s="154">
        <f t="shared" si="3"/>
        <v>2.6589996337900175</v>
      </c>
      <c r="R29" s="154">
        <v>0</v>
      </c>
      <c r="S29" s="154">
        <f t="shared" si="2"/>
        <v>2.3589996337900061</v>
      </c>
      <c r="U29" s="154"/>
    </row>
    <row r="30" spans="1:21" ht="14" x14ac:dyDescent="0.15">
      <c r="A30" s="263">
        <v>40764</v>
      </c>
      <c r="B30" s="154"/>
      <c r="C30" s="154" t="s">
        <v>11</v>
      </c>
      <c r="D30" s="154" t="s">
        <v>37</v>
      </c>
      <c r="E30" s="154">
        <v>6.5329943000000004</v>
      </c>
      <c r="F30" s="154">
        <v>17</v>
      </c>
      <c r="G30" s="154">
        <v>299.39999999999998</v>
      </c>
      <c r="H30" s="154">
        <v>299.39999999999998</v>
      </c>
      <c r="I30" s="154">
        <v>0</v>
      </c>
      <c r="J30" s="154">
        <v>297.5</v>
      </c>
      <c r="K30" s="154">
        <v>292.86699951171801</v>
      </c>
      <c r="L30" s="154">
        <v>0.56303666332419999</v>
      </c>
      <c r="N30" s="154">
        <v>17</v>
      </c>
      <c r="O30" s="154">
        <v>0</v>
      </c>
      <c r="P30" s="154">
        <v>22</v>
      </c>
      <c r="Q30" s="154">
        <f t="shared" si="3"/>
        <v>6.5330004882819708</v>
      </c>
      <c r="R30" s="154">
        <v>0</v>
      </c>
      <c r="S30" s="154">
        <f t="shared" si="2"/>
        <v>4.6330004882819935</v>
      </c>
      <c r="U30" s="154"/>
    </row>
    <row r="31" spans="1:21" ht="14" x14ac:dyDescent="0.15">
      <c r="A31" s="263">
        <v>40677</v>
      </c>
      <c r="B31" s="154"/>
      <c r="C31" s="154" t="s">
        <v>11</v>
      </c>
      <c r="D31" s="154" t="s">
        <v>37</v>
      </c>
      <c r="E31" s="154">
        <v>5.3410053</v>
      </c>
      <c r="F31" s="154">
        <v>28</v>
      </c>
      <c r="G31" s="154">
        <v>293.60000000000002</v>
      </c>
      <c r="H31" s="154">
        <v>293.60000000000002</v>
      </c>
      <c r="I31" s="154">
        <v>0</v>
      </c>
      <c r="J31" s="154">
        <v>292.7</v>
      </c>
      <c r="K31" s="154">
        <v>288.259000854492</v>
      </c>
      <c r="L31" s="154">
        <v>0.48910077759174198</v>
      </c>
      <c r="N31" s="154">
        <v>28</v>
      </c>
      <c r="O31" s="154">
        <v>0</v>
      </c>
      <c r="P31" s="154">
        <v>23</v>
      </c>
      <c r="Q31" s="154">
        <f t="shared" si="3"/>
        <v>5.3409991455080217</v>
      </c>
      <c r="R31" s="154">
        <v>0</v>
      </c>
      <c r="S31" s="154">
        <f t="shared" si="2"/>
        <v>4.4409991455079876</v>
      </c>
      <c r="U31" s="154"/>
    </row>
    <row r="32" spans="1:21" ht="14" x14ac:dyDescent="0.15">
      <c r="A32" s="263">
        <v>40556</v>
      </c>
      <c r="B32" s="154"/>
      <c r="C32" s="154" t="s">
        <v>11</v>
      </c>
      <c r="D32" s="154" t="s">
        <v>37</v>
      </c>
      <c r="E32" s="154">
        <v>4.1390000000000002</v>
      </c>
      <c r="F32" s="154">
        <v>5</v>
      </c>
      <c r="G32" s="154">
        <v>288.5</v>
      </c>
      <c r="H32" s="154">
        <v>288.5</v>
      </c>
      <c r="I32" s="154">
        <v>0</v>
      </c>
      <c r="J32" s="154">
        <v>0</v>
      </c>
      <c r="K32" s="154">
        <v>284.36100036621002</v>
      </c>
      <c r="L32" s="154">
        <v>0.64232333975351996</v>
      </c>
      <c r="N32" s="154">
        <v>5</v>
      </c>
      <c r="O32" s="154">
        <v>0</v>
      </c>
      <c r="P32" s="154">
        <v>0</v>
      </c>
      <c r="Q32" s="154">
        <f t="shared" si="3"/>
        <v>4.1389996337899788</v>
      </c>
      <c r="R32" s="154">
        <v>0</v>
      </c>
      <c r="S32" s="154">
        <v>0</v>
      </c>
      <c r="U32" s="154"/>
    </row>
    <row r="33" spans="1:21" ht="14" x14ac:dyDescent="0.15">
      <c r="A33" s="263">
        <v>40549</v>
      </c>
      <c r="B33" s="154"/>
      <c r="C33" s="154" t="s">
        <v>11</v>
      </c>
      <c r="D33" s="154" t="s">
        <v>37</v>
      </c>
      <c r="E33" s="154">
        <v>2.9260134999999998</v>
      </c>
      <c r="F33" s="154">
        <v>4</v>
      </c>
      <c r="G33" s="154">
        <v>290.3</v>
      </c>
      <c r="H33" s="154">
        <v>290.3</v>
      </c>
      <c r="I33" s="154">
        <v>0</v>
      </c>
      <c r="J33" s="154">
        <v>0</v>
      </c>
      <c r="K33" s="154">
        <v>287.773998718261</v>
      </c>
      <c r="L33" s="154">
        <v>0.49691549346250502</v>
      </c>
      <c r="N33" s="154">
        <v>4</v>
      </c>
      <c r="O33" s="154">
        <v>0</v>
      </c>
      <c r="P33" s="154">
        <v>0</v>
      </c>
      <c r="Q33" s="154">
        <v>0</v>
      </c>
      <c r="R33" s="154">
        <v>0</v>
      </c>
      <c r="S33" s="154">
        <v>0</v>
      </c>
      <c r="U33" s="154"/>
    </row>
    <row r="34" spans="1:21" ht="14" x14ac:dyDescent="0.15">
      <c r="A34" s="263">
        <v>40412</v>
      </c>
      <c r="B34" s="154"/>
      <c r="C34" s="154" t="s">
        <v>11</v>
      </c>
      <c r="D34" s="154" t="s">
        <v>37</v>
      </c>
      <c r="E34" s="154">
        <v>7.1819879999999996</v>
      </c>
      <c r="F34" s="154">
        <v>27</v>
      </c>
      <c r="G34" s="154">
        <f>E34+K34</f>
        <v>300.29998818310497</v>
      </c>
      <c r="H34" s="154">
        <f>F34+L34</f>
        <v>27.588622643169689</v>
      </c>
      <c r="I34" s="154">
        <v>0</v>
      </c>
      <c r="J34" s="154">
        <v>299.2</v>
      </c>
      <c r="K34" s="154">
        <v>293.11800018310498</v>
      </c>
      <c r="L34" s="154">
        <v>0.58862264316969004</v>
      </c>
      <c r="N34" s="154">
        <v>21</v>
      </c>
      <c r="O34" s="154">
        <v>0</v>
      </c>
      <c r="P34" s="154">
        <v>27</v>
      </c>
      <c r="Q34" s="154">
        <v>0</v>
      </c>
      <c r="R34" s="154">
        <v>0</v>
      </c>
      <c r="S34" s="154">
        <f t="shared" ref="S34:S40" si="4">J34-K34</f>
        <v>6.0819998168950065</v>
      </c>
      <c r="U34" s="154"/>
    </row>
    <row r="35" spans="1:21" ht="14" x14ac:dyDescent="0.15">
      <c r="A35" s="263">
        <v>40392</v>
      </c>
      <c r="B35" s="154"/>
      <c r="C35" s="154" t="s">
        <v>11</v>
      </c>
      <c r="D35" s="154" t="s">
        <v>37</v>
      </c>
      <c r="E35" s="154">
        <v>5.9400069999999996</v>
      </c>
      <c r="F35" s="154">
        <v>18</v>
      </c>
      <c r="G35" s="154">
        <v>298.60000000000002</v>
      </c>
      <c r="H35" s="154">
        <v>298.60000000000002</v>
      </c>
      <c r="I35" s="154">
        <v>0</v>
      </c>
      <c r="J35" s="154">
        <v>297</v>
      </c>
      <c r="K35" s="154">
        <v>292.65999938964802</v>
      </c>
      <c r="L35" s="154">
        <v>0.63213674380457197</v>
      </c>
      <c r="N35" s="154">
        <v>17</v>
      </c>
      <c r="O35" s="154">
        <v>0</v>
      </c>
      <c r="P35" s="154">
        <v>18</v>
      </c>
      <c r="Q35" s="154">
        <f t="shared" ref="Q35:Q57" si="5">H35-K35</f>
        <v>5.9400006103520013</v>
      </c>
      <c r="R35" s="154">
        <v>0</v>
      </c>
      <c r="S35" s="154">
        <f t="shared" si="4"/>
        <v>4.3400006103519786</v>
      </c>
      <c r="U35" s="154" t="s">
        <v>406</v>
      </c>
    </row>
    <row r="36" spans="1:21" ht="14" x14ac:dyDescent="0.15">
      <c r="A36" s="263">
        <v>40380</v>
      </c>
      <c r="B36" s="154"/>
      <c r="C36" s="154" t="s">
        <v>11</v>
      </c>
      <c r="D36" s="154" t="s">
        <v>37</v>
      </c>
      <c r="E36" s="154">
        <v>6.6120010000000002</v>
      </c>
      <c r="F36" s="154">
        <v>20</v>
      </c>
      <c r="G36" s="154">
        <v>298.5</v>
      </c>
      <c r="H36" s="154">
        <v>298.5</v>
      </c>
      <c r="I36" s="154">
        <v>0</v>
      </c>
      <c r="J36" s="154">
        <v>296.60000000000002</v>
      </c>
      <c r="K36" s="154">
        <v>291.88799896240198</v>
      </c>
      <c r="L36" s="154">
        <v>0.54959568196706599</v>
      </c>
      <c r="N36" s="154">
        <v>20</v>
      </c>
      <c r="O36" s="154">
        <v>0</v>
      </c>
      <c r="P36" s="154">
        <v>18</v>
      </c>
      <c r="Q36" s="154">
        <f t="shared" si="5"/>
        <v>6.61200103759802</v>
      </c>
      <c r="R36" s="154">
        <v>0</v>
      </c>
      <c r="S36" s="154">
        <f t="shared" si="4"/>
        <v>4.7120010375980428</v>
      </c>
      <c r="U36" s="154"/>
    </row>
    <row r="37" spans="1:21" ht="14" x14ac:dyDescent="0.15">
      <c r="A37" s="263">
        <v>40316</v>
      </c>
      <c r="B37" s="154"/>
      <c r="C37" s="154" t="s">
        <v>11</v>
      </c>
      <c r="D37" s="154" t="s">
        <v>37</v>
      </c>
      <c r="E37" s="154">
        <v>6.4689874999999999</v>
      </c>
      <c r="F37" s="154">
        <v>24</v>
      </c>
      <c r="G37" s="154">
        <v>294.3</v>
      </c>
      <c r="H37" s="154">
        <v>294.3</v>
      </c>
      <c r="I37" s="154">
        <v>0</v>
      </c>
      <c r="J37" s="154">
        <v>292.7</v>
      </c>
      <c r="K37" s="154">
        <v>287.83100036620999</v>
      </c>
      <c r="L37" s="154">
        <v>0.47596146815514701</v>
      </c>
      <c r="N37" s="154">
        <v>24</v>
      </c>
      <c r="O37" s="154">
        <v>0</v>
      </c>
      <c r="P37" s="154">
        <v>18</v>
      </c>
      <c r="Q37" s="154">
        <f t="shared" si="5"/>
        <v>6.4689996337900197</v>
      </c>
      <c r="R37" s="154">
        <v>0</v>
      </c>
      <c r="S37" s="154">
        <f t="shared" si="4"/>
        <v>4.868999633789997</v>
      </c>
      <c r="U37" s="154"/>
    </row>
    <row r="38" spans="1:21" ht="14" x14ac:dyDescent="0.15">
      <c r="A38" s="263">
        <v>40181</v>
      </c>
      <c r="B38" s="154"/>
      <c r="C38" s="154" t="s">
        <v>37</v>
      </c>
      <c r="D38" s="154" t="s">
        <v>37</v>
      </c>
      <c r="E38" s="154">
        <v>0</v>
      </c>
      <c r="F38" s="154">
        <v>0</v>
      </c>
      <c r="G38" s="154"/>
      <c r="H38" s="154">
        <v>0</v>
      </c>
      <c r="I38" s="154">
        <v>0</v>
      </c>
      <c r="J38" s="154">
        <v>0</v>
      </c>
      <c r="K38" s="154"/>
      <c r="L38" s="154"/>
      <c r="N38" s="154">
        <v>0</v>
      </c>
      <c r="O38" s="154">
        <v>0</v>
      </c>
      <c r="P38" s="154">
        <v>0</v>
      </c>
      <c r="Q38" s="154">
        <f t="shared" si="5"/>
        <v>0</v>
      </c>
      <c r="R38" s="154">
        <f>I38-K38</f>
        <v>0</v>
      </c>
      <c r="S38" s="154">
        <f t="shared" si="4"/>
        <v>0</v>
      </c>
      <c r="U38" s="154"/>
    </row>
    <row r="39" spans="1:21" ht="14" x14ac:dyDescent="0.15">
      <c r="A39" s="263">
        <v>40044</v>
      </c>
      <c r="B39" s="154"/>
      <c r="C39" s="154" t="s">
        <v>11</v>
      </c>
      <c r="D39" s="154" t="s">
        <v>37</v>
      </c>
      <c r="E39" s="154">
        <v>5.5499890000000001</v>
      </c>
      <c r="F39" s="154">
        <v>13</v>
      </c>
      <c r="G39" s="154">
        <v>298.3</v>
      </c>
      <c r="H39" s="154">
        <v>298.3</v>
      </c>
      <c r="I39" s="154">
        <v>0</v>
      </c>
      <c r="J39" s="154">
        <v>296.3</v>
      </c>
      <c r="K39" s="154">
        <v>292.74999877929599</v>
      </c>
      <c r="L39" s="154">
        <v>0.64953875805761996</v>
      </c>
      <c r="N39" s="154">
        <v>13</v>
      </c>
      <c r="O39" s="154">
        <v>0</v>
      </c>
      <c r="P39" s="154">
        <v>11</v>
      </c>
      <c r="Q39" s="154">
        <f t="shared" si="5"/>
        <v>5.5500012207040186</v>
      </c>
      <c r="R39" s="154">
        <v>0</v>
      </c>
      <c r="S39" s="154">
        <f t="shared" si="4"/>
        <v>3.5500012207040186</v>
      </c>
      <c r="U39" s="154"/>
    </row>
    <row r="40" spans="1:21" ht="14" x14ac:dyDescent="0.15">
      <c r="A40" s="263">
        <v>40021</v>
      </c>
      <c r="B40" s="154"/>
      <c r="C40" s="154" t="s">
        <v>37</v>
      </c>
      <c r="D40" s="154" t="s">
        <v>37</v>
      </c>
      <c r="E40" s="154">
        <v>0</v>
      </c>
      <c r="F40" s="154">
        <v>0</v>
      </c>
      <c r="G40" s="154">
        <v>0</v>
      </c>
      <c r="H40" s="154">
        <v>0</v>
      </c>
      <c r="I40" s="154">
        <v>0</v>
      </c>
      <c r="J40" s="154">
        <v>0</v>
      </c>
      <c r="K40" s="154"/>
      <c r="L40" s="154"/>
      <c r="N40" s="154">
        <v>0</v>
      </c>
      <c r="O40" s="154">
        <v>0</v>
      </c>
      <c r="P40" s="154">
        <v>0</v>
      </c>
      <c r="Q40" s="154">
        <f t="shared" si="5"/>
        <v>0</v>
      </c>
      <c r="R40" s="154">
        <f>I40-K40</f>
        <v>0</v>
      </c>
      <c r="S40" s="154">
        <f t="shared" si="4"/>
        <v>0</v>
      </c>
      <c r="U40" s="154"/>
    </row>
    <row r="41" spans="1:21" ht="14" x14ac:dyDescent="0.15">
      <c r="A41" s="263">
        <v>39829</v>
      </c>
      <c r="B41" s="154"/>
      <c r="C41" s="154" t="s">
        <v>11</v>
      </c>
      <c r="D41" s="154" t="s">
        <v>37</v>
      </c>
      <c r="E41" s="154">
        <v>4.8409934000000003</v>
      </c>
      <c r="F41" s="154">
        <v>8</v>
      </c>
      <c r="G41" s="154">
        <v>287.39999999999998</v>
      </c>
      <c r="H41" s="154">
        <v>287.39999999999998</v>
      </c>
      <c r="I41" s="154">
        <v>0</v>
      </c>
      <c r="J41" s="154">
        <v>0</v>
      </c>
      <c r="K41" s="154">
        <v>282.55900054931601</v>
      </c>
      <c r="L41" s="154">
        <v>0.587382916949034</v>
      </c>
      <c r="N41" s="154">
        <v>8</v>
      </c>
      <c r="O41" s="154">
        <v>0</v>
      </c>
      <c r="P41" s="154">
        <v>0</v>
      </c>
      <c r="Q41" s="154">
        <f t="shared" si="5"/>
        <v>4.8409994506839666</v>
      </c>
      <c r="R41" s="154">
        <v>0</v>
      </c>
      <c r="S41" s="154">
        <v>0</v>
      </c>
      <c r="U41" s="154"/>
    </row>
    <row r="42" spans="1:21" ht="14" x14ac:dyDescent="0.15">
      <c r="A42" s="263">
        <v>39548</v>
      </c>
      <c r="B42" s="154"/>
      <c r="C42" s="154" t="s">
        <v>11</v>
      </c>
      <c r="D42" s="154" t="s">
        <v>37</v>
      </c>
      <c r="E42" s="154">
        <v>5.2679879999999999</v>
      </c>
      <c r="F42" s="154">
        <v>7</v>
      </c>
      <c r="G42" s="154">
        <v>290.3</v>
      </c>
      <c r="H42" s="154">
        <v>290.3</v>
      </c>
      <c r="I42" s="154">
        <v>0</v>
      </c>
      <c r="J42" s="154">
        <v>0</v>
      </c>
      <c r="K42" s="154">
        <v>285.03199981689397</v>
      </c>
      <c r="L42" s="154">
        <v>0.60479527953063394</v>
      </c>
      <c r="N42" s="154">
        <v>7</v>
      </c>
      <c r="O42" s="154">
        <v>0</v>
      </c>
      <c r="P42" s="154">
        <v>0</v>
      </c>
      <c r="Q42" s="154">
        <f t="shared" si="5"/>
        <v>5.2680001831060395</v>
      </c>
      <c r="R42" s="154">
        <v>0</v>
      </c>
      <c r="S42" s="154">
        <v>0</v>
      </c>
      <c r="U42" s="154" t="s">
        <v>405</v>
      </c>
    </row>
    <row r="43" spans="1:21" ht="14" x14ac:dyDescent="0.15">
      <c r="A43" s="263">
        <v>39541</v>
      </c>
      <c r="B43" s="154"/>
      <c r="C43" s="154" t="s">
        <v>11</v>
      </c>
      <c r="D43" s="154" t="s">
        <v>37</v>
      </c>
      <c r="E43" s="154">
        <f>G43-K43</f>
        <v>5.1859997558599957</v>
      </c>
      <c r="F43" s="154">
        <v>34</v>
      </c>
      <c r="G43" s="154">
        <v>292.5</v>
      </c>
      <c r="H43" s="154">
        <v>292.5</v>
      </c>
      <c r="I43" s="154">
        <v>0</v>
      </c>
      <c r="J43" s="154">
        <v>291.60000000000002</v>
      </c>
      <c r="K43" s="154">
        <v>287.31400024414</v>
      </c>
      <c r="L43" s="154">
        <v>0.68513164621150702</v>
      </c>
      <c r="N43" s="154">
        <v>25</v>
      </c>
      <c r="O43" s="154">
        <v>0</v>
      </c>
      <c r="P43" s="154">
        <v>34</v>
      </c>
      <c r="Q43" s="154">
        <f t="shared" si="5"/>
        <v>5.1859997558599957</v>
      </c>
      <c r="R43" s="154">
        <v>0</v>
      </c>
      <c r="S43" s="154">
        <f t="shared" ref="S43:S52" si="6">J43-K43</f>
        <v>4.2859997558600185</v>
      </c>
      <c r="U43" s="154" t="s">
        <v>407</v>
      </c>
    </row>
    <row r="44" spans="1:21" ht="14" x14ac:dyDescent="0.15">
      <c r="A44" s="264">
        <v>39429</v>
      </c>
      <c r="B44" s="154"/>
      <c r="C44" s="154" t="s">
        <v>11</v>
      </c>
      <c r="D44" s="154" t="s">
        <v>37</v>
      </c>
      <c r="E44" s="154">
        <f>G44-K44</f>
        <v>2.7200009155280327</v>
      </c>
      <c r="F44" s="154">
        <v>2</v>
      </c>
      <c r="G44" s="154">
        <v>289.8</v>
      </c>
      <c r="H44" s="154">
        <v>289.8</v>
      </c>
      <c r="I44" s="154">
        <v>0</v>
      </c>
      <c r="J44" s="154">
        <v>289.5</v>
      </c>
      <c r="K44" s="154">
        <v>287.07999908447198</v>
      </c>
      <c r="L44" s="154">
        <v>0.48703186415529698</v>
      </c>
      <c r="N44" s="154">
        <v>2</v>
      </c>
      <c r="O44" s="154">
        <v>0</v>
      </c>
      <c r="P44" s="154">
        <v>2</v>
      </c>
      <c r="Q44" s="154">
        <f t="shared" si="5"/>
        <v>2.7200009155280327</v>
      </c>
      <c r="R44" s="154">
        <v>0</v>
      </c>
      <c r="S44" s="154">
        <f t="shared" si="6"/>
        <v>2.4200009155280213</v>
      </c>
      <c r="U44" s="154"/>
    </row>
    <row r="45" spans="1:21" ht="14" x14ac:dyDescent="0.15">
      <c r="A45" s="264">
        <v>39404</v>
      </c>
      <c r="B45" s="154"/>
      <c r="C45" s="154" t="s">
        <v>11</v>
      </c>
      <c r="D45" s="154" t="s">
        <v>37</v>
      </c>
      <c r="E45" s="154">
        <v>5.6149940000000003</v>
      </c>
      <c r="F45" s="154">
        <v>11</v>
      </c>
      <c r="G45" s="154">
        <v>291.39999999999998</v>
      </c>
      <c r="H45" s="154">
        <v>291.39999999999998</v>
      </c>
      <c r="I45" s="154">
        <v>0</v>
      </c>
      <c r="J45" s="154">
        <v>289.60000000000002</v>
      </c>
      <c r="K45" s="154">
        <v>285.78499969482402</v>
      </c>
      <c r="L45" s="154">
        <v>0.567867815309263</v>
      </c>
      <c r="N45" s="154">
        <v>6</v>
      </c>
      <c r="O45" s="154">
        <v>0</v>
      </c>
      <c r="P45" s="154">
        <v>11</v>
      </c>
      <c r="Q45" s="154">
        <f t="shared" si="5"/>
        <v>5.6150003051759541</v>
      </c>
      <c r="R45" s="154">
        <v>0</v>
      </c>
      <c r="S45" s="154">
        <f t="shared" si="6"/>
        <v>3.8150003051759995</v>
      </c>
      <c r="U45" s="154"/>
    </row>
    <row r="46" spans="1:21" ht="14" x14ac:dyDescent="0.15">
      <c r="A46" s="263">
        <v>38853</v>
      </c>
      <c r="B46" s="154"/>
      <c r="C46" s="154" t="s">
        <v>37</v>
      </c>
      <c r="D46" s="154" t="s">
        <v>37</v>
      </c>
      <c r="E46" s="154">
        <v>0</v>
      </c>
      <c r="F46" s="154">
        <v>0</v>
      </c>
      <c r="G46" s="154"/>
      <c r="H46" s="154">
        <v>0</v>
      </c>
      <c r="I46" s="154">
        <v>0</v>
      </c>
      <c r="J46" s="154">
        <v>0</v>
      </c>
      <c r="K46" s="154"/>
      <c r="L46" s="154"/>
      <c r="N46" s="154">
        <v>0</v>
      </c>
      <c r="O46" s="154">
        <v>0</v>
      </c>
      <c r="P46" s="154">
        <v>0</v>
      </c>
      <c r="Q46" s="154">
        <f t="shared" si="5"/>
        <v>0</v>
      </c>
      <c r="R46" s="154">
        <f>I46-K46</f>
        <v>0</v>
      </c>
      <c r="S46" s="154">
        <f t="shared" si="6"/>
        <v>0</v>
      </c>
      <c r="U46" s="154"/>
    </row>
    <row r="47" spans="1:21" ht="14" x14ac:dyDescent="0.15">
      <c r="A47" s="263">
        <v>38732</v>
      </c>
      <c r="B47" s="154"/>
      <c r="C47" s="154" t="s">
        <v>11</v>
      </c>
      <c r="D47" s="154" t="s">
        <v>37</v>
      </c>
      <c r="E47" s="154">
        <v>4.4160060000000003</v>
      </c>
      <c r="F47" s="154">
        <v>17</v>
      </c>
      <c r="G47" s="154">
        <v>288.10000000000002</v>
      </c>
      <c r="H47" s="154">
        <v>288.10000000000002</v>
      </c>
      <c r="I47" s="154">
        <v>0</v>
      </c>
      <c r="J47" s="154">
        <v>287.39999999999998</v>
      </c>
      <c r="K47" s="154">
        <v>283.68400024414001</v>
      </c>
      <c r="L47" s="154">
        <v>0.44960566389655099</v>
      </c>
      <c r="N47" s="154">
        <v>4</v>
      </c>
      <c r="O47" s="154">
        <v>0</v>
      </c>
      <c r="P47" s="154">
        <v>17</v>
      </c>
      <c r="Q47" s="154">
        <f t="shared" si="5"/>
        <v>4.4159997558600139</v>
      </c>
      <c r="R47" s="154">
        <v>0</v>
      </c>
      <c r="S47" s="154">
        <f t="shared" si="6"/>
        <v>3.7159997558599684</v>
      </c>
      <c r="U47" s="154"/>
    </row>
    <row r="48" spans="1:21" ht="14" x14ac:dyDescent="0.15">
      <c r="A48" s="263">
        <v>38149</v>
      </c>
      <c r="B48" s="154"/>
      <c r="C48" s="154" t="s">
        <v>11</v>
      </c>
      <c r="D48" s="154" t="s">
        <v>37</v>
      </c>
      <c r="E48" s="154">
        <v>5.6589879999999999</v>
      </c>
      <c r="F48" s="154">
        <v>30</v>
      </c>
      <c r="G48" s="154">
        <v>296.3</v>
      </c>
      <c r="H48" s="154">
        <v>296.3</v>
      </c>
      <c r="I48" s="154">
        <v>0</v>
      </c>
      <c r="J48" s="154">
        <v>296.2</v>
      </c>
      <c r="K48" s="154">
        <v>290.64099975585901</v>
      </c>
      <c r="L48" s="154">
        <v>0.60184583552677695</v>
      </c>
      <c r="N48" s="154">
        <v>26</v>
      </c>
      <c r="O48" s="154">
        <v>0</v>
      </c>
      <c r="P48" s="154">
        <v>30</v>
      </c>
      <c r="Q48" s="154">
        <f t="shared" si="5"/>
        <v>5.6590002441409979</v>
      </c>
      <c r="R48" s="154">
        <v>0</v>
      </c>
      <c r="S48" s="154">
        <f t="shared" si="6"/>
        <v>5.5590002441409752</v>
      </c>
      <c r="U48" s="154"/>
    </row>
    <row r="49" spans="1:21" ht="14" x14ac:dyDescent="0.15">
      <c r="A49" s="263">
        <v>37781</v>
      </c>
      <c r="B49" s="154"/>
      <c r="C49" s="154" t="s">
        <v>11</v>
      </c>
      <c r="D49" s="154" t="s">
        <v>37</v>
      </c>
      <c r="E49" s="154">
        <v>5.3360070000000004</v>
      </c>
      <c r="F49" s="154">
        <v>25</v>
      </c>
      <c r="G49" s="154">
        <v>296.10000000000002</v>
      </c>
      <c r="H49" s="154">
        <v>296.10000000000002</v>
      </c>
      <c r="I49" s="154">
        <v>0</v>
      </c>
      <c r="J49" s="154">
        <v>295.60000000000002</v>
      </c>
      <c r="K49" s="154">
        <v>290.76399932861301</v>
      </c>
      <c r="L49" s="154">
        <v>0.53132240690530097</v>
      </c>
      <c r="N49" s="154">
        <v>23</v>
      </c>
      <c r="O49" s="154">
        <v>0</v>
      </c>
      <c r="P49" s="154">
        <v>25</v>
      </c>
      <c r="Q49" s="154">
        <f t="shared" si="5"/>
        <v>5.3360006713870121</v>
      </c>
      <c r="R49" s="154">
        <v>0</v>
      </c>
      <c r="S49" s="154">
        <f t="shared" si="6"/>
        <v>4.8360006713870121</v>
      </c>
      <c r="U49" s="154"/>
    </row>
    <row r="50" spans="1:21" ht="14" x14ac:dyDescent="0.15">
      <c r="A50" s="263">
        <v>37701</v>
      </c>
      <c r="B50" s="154"/>
      <c r="C50" s="154" t="s">
        <v>11</v>
      </c>
      <c r="D50" s="154" t="s">
        <v>37</v>
      </c>
      <c r="E50" s="154">
        <v>6.0670123</v>
      </c>
      <c r="F50" s="154">
        <v>25</v>
      </c>
      <c r="G50" s="154">
        <v>290.2</v>
      </c>
      <c r="H50" s="154">
        <v>290.2</v>
      </c>
      <c r="I50" s="154">
        <v>0</v>
      </c>
      <c r="J50" s="154">
        <v>290</v>
      </c>
      <c r="K50" s="154">
        <v>284.13299987792902</v>
      </c>
      <c r="L50" s="154">
        <v>0.48888856964542698</v>
      </c>
      <c r="N50" s="154">
        <v>20</v>
      </c>
      <c r="O50" s="154">
        <v>0</v>
      </c>
      <c r="P50" s="154">
        <v>25</v>
      </c>
      <c r="Q50" s="154">
        <f t="shared" si="5"/>
        <v>6.0670001220709651</v>
      </c>
      <c r="R50" s="154">
        <v>0</v>
      </c>
      <c r="S50" s="154">
        <f t="shared" si="6"/>
        <v>5.8670001220709764</v>
      </c>
      <c r="U50" s="154"/>
    </row>
    <row r="51" spans="1:21" ht="14" x14ac:dyDescent="0.15">
      <c r="A51" s="263">
        <v>37692</v>
      </c>
      <c r="B51" s="154"/>
      <c r="C51" s="154" t="s">
        <v>11</v>
      </c>
      <c r="D51" s="154" t="s">
        <v>37</v>
      </c>
      <c r="E51" s="154">
        <v>5.2980049999999999</v>
      </c>
      <c r="F51" s="154">
        <v>28</v>
      </c>
      <c r="G51" s="154">
        <v>290.60000000000002</v>
      </c>
      <c r="H51" s="154">
        <v>290.60000000000002</v>
      </c>
      <c r="I51" s="154">
        <v>0</v>
      </c>
      <c r="J51" s="154">
        <v>290.10000000000002</v>
      </c>
      <c r="K51" s="154">
        <v>285.302001342773</v>
      </c>
      <c r="L51" s="154">
        <v>0.51341793136162595</v>
      </c>
      <c r="N51" s="154">
        <v>28</v>
      </c>
      <c r="O51" s="154">
        <v>0</v>
      </c>
      <c r="P51" s="154">
        <v>26</v>
      </c>
      <c r="Q51" s="154">
        <f t="shared" si="5"/>
        <v>5.2979986572270263</v>
      </c>
      <c r="R51" s="154">
        <v>0</v>
      </c>
      <c r="S51" s="154">
        <f t="shared" si="6"/>
        <v>4.7979986572270263</v>
      </c>
      <c r="U51" s="154"/>
    </row>
    <row r="52" spans="1:21" ht="14" x14ac:dyDescent="0.15">
      <c r="A52" s="263">
        <v>37685</v>
      </c>
      <c r="B52" s="154"/>
      <c r="C52" s="154" t="s">
        <v>37</v>
      </c>
      <c r="D52" s="154" t="s">
        <v>37</v>
      </c>
      <c r="E52" s="154">
        <v>0</v>
      </c>
      <c r="F52" s="154">
        <v>0</v>
      </c>
      <c r="G52" s="154"/>
      <c r="H52" s="154">
        <v>0</v>
      </c>
      <c r="I52" s="154">
        <v>0</v>
      </c>
      <c r="J52" s="154">
        <v>0</v>
      </c>
      <c r="K52" s="154"/>
      <c r="L52" s="154"/>
      <c r="N52" s="154">
        <v>0</v>
      </c>
      <c r="O52" s="154">
        <v>0</v>
      </c>
      <c r="P52" s="154">
        <v>0</v>
      </c>
      <c r="Q52" s="154">
        <f t="shared" si="5"/>
        <v>0</v>
      </c>
      <c r="R52" s="154">
        <f>I52-K52</f>
        <v>0</v>
      </c>
      <c r="S52" s="154">
        <f t="shared" si="6"/>
        <v>0</v>
      </c>
      <c r="U52" s="154" t="s">
        <v>408</v>
      </c>
    </row>
    <row r="53" spans="1:21" ht="14" x14ac:dyDescent="0.15">
      <c r="A53" s="263">
        <v>37637</v>
      </c>
      <c r="B53" s="154"/>
      <c r="C53" s="154" t="s">
        <v>11</v>
      </c>
      <c r="D53" s="154" t="s">
        <v>37</v>
      </c>
      <c r="E53" s="154">
        <v>3.6880060000000001</v>
      </c>
      <c r="F53" s="154">
        <v>5</v>
      </c>
      <c r="G53" s="154">
        <v>287.60000000000002</v>
      </c>
      <c r="H53" s="154">
        <v>287.60000000000002</v>
      </c>
      <c r="I53" s="154">
        <v>0</v>
      </c>
      <c r="J53" s="154">
        <v>0</v>
      </c>
      <c r="K53" s="154">
        <v>283.91200012207003</v>
      </c>
      <c r="L53" s="154">
        <v>0.52101326784859603</v>
      </c>
      <c r="N53" s="154">
        <v>5</v>
      </c>
      <c r="O53" s="154">
        <v>0</v>
      </c>
      <c r="P53" s="154">
        <v>0</v>
      </c>
      <c r="Q53" s="154">
        <f t="shared" si="5"/>
        <v>3.6879998779299967</v>
      </c>
      <c r="R53" s="154">
        <v>0</v>
      </c>
      <c r="S53" s="154">
        <v>0</v>
      </c>
      <c r="U53" s="154"/>
    </row>
    <row r="54" spans="1:21" ht="14" x14ac:dyDescent="0.15">
      <c r="A54" s="263">
        <v>37269</v>
      </c>
      <c r="B54" s="154"/>
      <c r="C54" s="154" t="s">
        <v>37</v>
      </c>
      <c r="D54" s="154" t="s">
        <v>37</v>
      </c>
      <c r="E54" s="154">
        <v>0</v>
      </c>
      <c r="F54" s="154">
        <v>0</v>
      </c>
      <c r="G54" s="154"/>
      <c r="H54" s="154">
        <v>0</v>
      </c>
      <c r="I54" s="154">
        <v>0</v>
      </c>
      <c r="J54" s="154">
        <v>0</v>
      </c>
      <c r="K54" s="154"/>
      <c r="L54" s="154"/>
      <c r="N54" s="154">
        <v>0</v>
      </c>
      <c r="O54" s="154">
        <v>0</v>
      </c>
      <c r="P54" s="154">
        <v>0</v>
      </c>
      <c r="Q54" s="154">
        <f t="shared" si="5"/>
        <v>0</v>
      </c>
      <c r="R54" s="154">
        <f>I54-K54</f>
        <v>0</v>
      </c>
      <c r="S54" s="154">
        <f>J54-K54</f>
        <v>0</v>
      </c>
      <c r="U54" s="154"/>
    </row>
    <row r="55" spans="1:21" ht="14" x14ac:dyDescent="0.15">
      <c r="A55" s="263">
        <v>37109</v>
      </c>
      <c r="B55" s="154"/>
      <c r="C55" s="154" t="s">
        <v>37</v>
      </c>
      <c r="D55" s="154" t="s">
        <v>37</v>
      </c>
      <c r="E55" s="154">
        <v>0</v>
      </c>
      <c r="F55" s="154">
        <v>0</v>
      </c>
      <c r="G55" s="154"/>
      <c r="H55" s="154">
        <v>0</v>
      </c>
      <c r="I55" s="154">
        <v>0</v>
      </c>
      <c r="J55" s="154">
        <v>0</v>
      </c>
      <c r="K55" s="154"/>
      <c r="L55" s="154"/>
      <c r="N55" s="154">
        <v>0</v>
      </c>
      <c r="O55" s="154">
        <v>0</v>
      </c>
      <c r="P55" s="154">
        <v>0</v>
      </c>
      <c r="Q55" s="154">
        <f t="shared" si="5"/>
        <v>0</v>
      </c>
      <c r="R55" s="154">
        <f>I55-K55</f>
        <v>0</v>
      </c>
      <c r="S55" s="154">
        <f>J55-K55</f>
        <v>0</v>
      </c>
      <c r="U55" s="154"/>
    </row>
    <row r="56" spans="1:21" ht="14" x14ac:dyDescent="0.15">
      <c r="A56" s="263">
        <v>36988</v>
      </c>
      <c r="B56" s="154"/>
      <c r="C56" s="154" t="s">
        <v>11</v>
      </c>
      <c r="D56" s="154" t="s">
        <v>37</v>
      </c>
      <c r="E56" s="154">
        <v>3.2220140000000002</v>
      </c>
      <c r="F56" s="154">
        <v>18</v>
      </c>
      <c r="G56" s="154">
        <v>292.2</v>
      </c>
      <c r="H56" s="154">
        <v>291.10000000000002</v>
      </c>
      <c r="I56" s="154">
        <v>0</v>
      </c>
      <c r="J56" s="154">
        <v>292.2</v>
      </c>
      <c r="K56" s="154">
        <v>288.97799804687497</v>
      </c>
      <c r="L56" s="154">
        <v>0.83205566047983404</v>
      </c>
      <c r="N56" s="154">
        <v>10</v>
      </c>
      <c r="O56" s="154">
        <v>0</v>
      </c>
      <c r="P56" s="154">
        <v>18</v>
      </c>
      <c r="Q56" s="154">
        <f t="shared" si="5"/>
        <v>2.12200195312505</v>
      </c>
      <c r="R56" s="154">
        <v>0</v>
      </c>
      <c r="S56" s="154">
        <f>J56-K56</f>
        <v>3.2220019531250159</v>
      </c>
      <c r="U56" s="154"/>
    </row>
    <row r="57" spans="1:21" ht="14" x14ac:dyDescent="0.15">
      <c r="A57" s="263">
        <v>36908</v>
      </c>
      <c r="B57" s="154"/>
      <c r="C57" s="154" t="s">
        <v>37</v>
      </c>
      <c r="D57" s="154" t="s">
        <v>37</v>
      </c>
      <c r="E57" s="154">
        <v>0</v>
      </c>
      <c r="F57" s="154">
        <v>0</v>
      </c>
      <c r="G57" s="154"/>
      <c r="H57" s="154">
        <v>0</v>
      </c>
      <c r="I57" s="154">
        <v>0</v>
      </c>
      <c r="J57" s="154">
        <v>0</v>
      </c>
      <c r="K57" s="154"/>
      <c r="L57" s="154"/>
      <c r="N57" s="154">
        <v>0</v>
      </c>
      <c r="O57" s="154">
        <v>0</v>
      </c>
      <c r="P57" s="154">
        <v>0</v>
      </c>
      <c r="Q57" s="154">
        <f t="shared" si="5"/>
        <v>0</v>
      </c>
      <c r="R57" s="154">
        <f>I57-K57</f>
        <v>0</v>
      </c>
      <c r="S57" s="154">
        <f>J57-K57</f>
        <v>0</v>
      </c>
      <c r="U57" s="154"/>
    </row>
    <row r="58" spans="1:21" ht="14" x14ac:dyDescent="0.15">
      <c r="A58" s="265"/>
      <c r="U58" s="154"/>
    </row>
    <row r="59" spans="1:21" ht="14" x14ac:dyDescent="0.15">
      <c r="A59" s="265"/>
      <c r="U59" s="154"/>
    </row>
    <row r="60" spans="1:21" ht="14" x14ac:dyDescent="0.15">
      <c r="A60" s="265"/>
      <c r="U60" s="154"/>
    </row>
    <row r="61" spans="1:21" ht="14" x14ac:dyDescent="0.15">
      <c r="A61" s="265"/>
      <c r="U61" s="154"/>
    </row>
    <row r="62" spans="1:21" ht="14" x14ac:dyDescent="0.15">
      <c r="A62" s="265"/>
      <c r="U62" s="154"/>
    </row>
    <row r="63" spans="1:21" ht="14" x14ac:dyDescent="0.15">
      <c r="A63" s="265"/>
      <c r="U63" s="154"/>
    </row>
    <row r="64" spans="1:21" ht="14" x14ac:dyDescent="0.15">
      <c r="A64" s="265"/>
      <c r="U64" s="154"/>
    </row>
    <row r="65" spans="1:21" ht="14" x14ac:dyDescent="0.15">
      <c r="A65" s="265"/>
      <c r="U65" s="154"/>
    </row>
    <row r="66" spans="1:21" ht="14" x14ac:dyDescent="0.15">
      <c r="A66" s="265"/>
      <c r="U66" s="154"/>
    </row>
    <row r="67" spans="1:21" ht="14" x14ac:dyDescent="0.15">
      <c r="A67" s="265"/>
      <c r="U67" s="154"/>
    </row>
    <row r="68" spans="1:21" ht="14" x14ac:dyDescent="0.15">
      <c r="A68" s="265"/>
      <c r="U68" s="154"/>
    </row>
    <row r="69" spans="1:21" ht="14" x14ac:dyDescent="0.15">
      <c r="A69" s="265"/>
      <c r="U69" s="154"/>
    </row>
    <row r="70" spans="1:21" ht="14" x14ac:dyDescent="0.15">
      <c r="A70" s="265"/>
      <c r="U70" s="154"/>
    </row>
    <row r="71" spans="1:21" ht="14" x14ac:dyDescent="0.15">
      <c r="A71" s="265"/>
      <c r="U71" s="154"/>
    </row>
    <row r="72" spans="1:21" ht="14" x14ac:dyDescent="0.15">
      <c r="A72" s="265"/>
      <c r="U72" s="154"/>
    </row>
    <row r="73" spans="1:21" ht="14" x14ac:dyDescent="0.15">
      <c r="A73" s="265"/>
      <c r="U73" s="154"/>
    </row>
    <row r="74" spans="1:21" ht="14" x14ac:dyDescent="0.15">
      <c r="A74" s="265"/>
      <c r="U74" s="154"/>
    </row>
    <row r="75" spans="1:21" ht="14" x14ac:dyDescent="0.15">
      <c r="A75" s="265"/>
      <c r="U75" s="154"/>
    </row>
    <row r="76" spans="1:21" ht="14" x14ac:dyDescent="0.15">
      <c r="A76" s="265"/>
      <c r="U76" s="154"/>
    </row>
    <row r="77" spans="1:21" ht="14" x14ac:dyDescent="0.15">
      <c r="A77" s="265"/>
      <c r="U77" s="154"/>
    </row>
    <row r="78" spans="1:21" ht="14" x14ac:dyDescent="0.15">
      <c r="A78" s="265"/>
      <c r="U78" s="154"/>
    </row>
    <row r="79" spans="1:21" ht="14" x14ac:dyDescent="0.15">
      <c r="A79" s="265"/>
      <c r="U79" s="154"/>
    </row>
    <row r="80" spans="1:21" ht="14" x14ac:dyDescent="0.15">
      <c r="A80" s="265"/>
      <c r="U80" s="154"/>
    </row>
    <row r="81" spans="1:21" ht="14" x14ac:dyDescent="0.15">
      <c r="A81" s="265"/>
      <c r="U81" s="154"/>
    </row>
    <row r="82" spans="1:21" ht="14" x14ac:dyDescent="0.15">
      <c r="A82" s="265"/>
      <c r="U82" s="154"/>
    </row>
    <row r="83" spans="1:21" ht="14" x14ac:dyDescent="0.15">
      <c r="A83" s="265"/>
      <c r="U83" s="154"/>
    </row>
    <row r="84" spans="1:21" ht="14" x14ac:dyDescent="0.15">
      <c r="A84" s="265"/>
      <c r="U84" s="154"/>
    </row>
    <row r="85" spans="1:21" ht="14" x14ac:dyDescent="0.15">
      <c r="A85" s="265"/>
      <c r="U85" s="154"/>
    </row>
    <row r="86" spans="1:21" ht="14" x14ac:dyDescent="0.15">
      <c r="A86" s="265"/>
      <c r="U86" s="154"/>
    </row>
    <row r="87" spans="1:21" ht="14" x14ac:dyDescent="0.15">
      <c r="A87" s="265"/>
      <c r="U87" s="154"/>
    </row>
    <row r="88" spans="1:21" ht="14" x14ac:dyDescent="0.15">
      <c r="A88" s="265"/>
      <c r="U88" s="154"/>
    </row>
    <row r="89" spans="1:21" ht="14" x14ac:dyDescent="0.15">
      <c r="A89" s="265"/>
      <c r="U89" s="154"/>
    </row>
    <row r="90" spans="1:21" ht="14" x14ac:dyDescent="0.15">
      <c r="A90" s="265"/>
      <c r="U90" s="154"/>
    </row>
    <row r="91" spans="1:21" ht="14" x14ac:dyDescent="0.15">
      <c r="A91" s="265"/>
      <c r="U91" s="154"/>
    </row>
    <row r="92" spans="1:21" ht="14" x14ac:dyDescent="0.15">
      <c r="A92" s="265"/>
      <c r="U92" s="154"/>
    </row>
    <row r="93" spans="1:21" ht="14" x14ac:dyDescent="0.15">
      <c r="A93" s="265"/>
      <c r="U93" s="154"/>
    </row>
    <row r="94" spans="1:21" ht="14" x14ac:dyDescent="0.15">
      <c r="A94" s="265"/>
      <c r="U94" s="154"/>
    </row>
    <row r="95" spans="1:21" ht="14" x14ac:dyDescent="0.15">
      <c r="A95" s="265"/>
      <c r="U95" s="154"/>
    </row>
    <row r="96" spans="1:21" ht="14" x14ac:dyDescent="0.15">
      <c r="A96" s="265"/>
      <c r="U96" s="154"/>
    </row>
    <row r="97" spans="1:21" ht="14" x14ac:dyDescent="0.15">
      <c r="A97" s="265"/>
      <c r="U97" s="154"/>
    </row>
    <row r="98" spans="1:21" ht="14" x14ac:dyDescent="0.15">
      <c r="A98" s="265"/>
      <c r="U98" s="154"/>
    </row>
    <row r="99" spans="1:21" ht="14" x14ac:dyDescent="0.15">
      <c r="A99" s="265"/>
      <c r="U99" s="154"/>
    </row>
    <row r="100" spans="1:21" ht="14" x14ac:dyDescent="0.15">
      <c r="A100" s="265"/>
      <c r="U100" s="154"/>
    </row>
    <row r="101" spans="1:21" ht="14" x14ac:dyDescent="0.15">
      <c r="A101" s="265"/>
      <c r="U101" s="154"/>
    </row>
    <row r="102" spans="1:21" ht="14" x14ac:dyDescent="0.15">
      <c r="A102" s="265"/>
      <c r="U102" s="154"/>
    </row>
    <row r="103" spans="1:21" ht="14" x14ac:dyDescent="0.15">
      <c r="A103" s="265"/>
      <c r="U103" s="154"/>
    </row>
    <row r="104" spans="1:21" ht="14" x14ac:dyDescent="0.15">
      <c r="A104" s="265"/>
      <c r="U104" s="154"/>
    </row>
    <row r="105" spans="1:21" ht="14" x14ac:dyDescent="0.15">
      <c r="A105" s="265"/>
      <c r="U105" s="154"/>
    </row>
    <row r="106" spans="1:21" ht="14" x14ac:dyDescent="0.15">
      <c r="A106" s="265"/>
      <c r="U106" s="154"/>
    </row>
    <row r="107" spans="1:21" ht="14" x14ac:dyDescent="0.15">
      <c r="A107" s="265"/>
      <c r="U107" s="154"/>
    </row>
    <row r="108" spans="1:21" ht="14" x14ac:dyDescent="0.15">
      <c r="A108" s="265"/>
      <c r="U108" s="154"/>
    </row>
    <row r="109" spans="1:21" ht="14" x14ac:dyDescent="0.15">
      <c r="A109" s="265"/>
      <c r="U109" s="154"/>
    </row>
    <row r="110" spans="1:21" ht="14" x14ac:dyDescent="0.15">
      <c r="A110" s="265"/>
      <c r="U110" s="154"/>
    </row>
    <row r="111" spans="1:21" ht="14" x14ac:dyDescent="0.15">
      <c r="A111" s="265"/>
      <c r="U111" s="154"/>
    </row>
    <row r="112" spans="1:21" ht="14" x14ac:dyDescent="0.15">
      <c r="A112" s="265"/>
      <c r="U112" s="154"/>
    </row>
    <row r="113" spans="1:21" ht="14" x14ac:dyDescent="0.15">
      <c r="A113" s="265"/>
      <c r="U113" s="154"/>
    </row>
    <row r="114" spans="1:21" ht="14" x14ac:dyDescent="0.15">
      <c r="A114" s="265"/>
      <c r="U114" s="154"/>
    </row>
    <row r="115" spans="1:21" ht="14" x14ac:dyDescent="0.15">
      <c r="A115" s="265"/>
      <c r="U115" s="154"/>
    </row>
    <row r="116" spans="1:21" ht="14" x14ac:dyDescent="0.15">
      <c r="A116" s="265"/>
      <c r="U116" s="154"/>
    </row>
    <row r="117" spans="1:21" ht="14" x14ac:dyDescent="0.15">
      <c r="A117" s="265"/>
      <c r="U117" s="154"/>
    </row>
    <row r="118" spans="1:21" ht="14" x14ac:dyDescent="0.15">
      <c r="A118" s="265"/>
      <c r="U118" s="154"/>
    </row>
    <row r="119" spans="1:21" ht="14" x14ac:dyDescent="0.15">
      <c r="A119" s="265"/>
      <c r="U119" s="154"/>
    </row>
    <row r="120" spans="1:21" ht="14" x14ac:dyDescent="0.15">
      <c r="A120" s="265"/>
      <c r="U120" s="154"/>
    </row>
    <row r="121" spans="1:21" ht="14" x14ac:dyDescent="0.15">
      <c r="A121" s="265"/>
      <c r="U121" s="154"/>
    </row>
    <row r="122" spans="1:21" ht="14" x14ac:dyDescent="0.15">
      <c r="A122" s="265"/>
      <c r="U122" s="154"/>
    </row>
    <row r="123" spans="1:21" ht="14" x14ac:dyDescent="0.15">
      <c r="A123" s="265"/>
      <c r="U123" s="154"/>
    </row>
    <row r="124" spans="1:21" ht="14" x14ac:dyDescent="0.15">
      <c r="A124" s="265"/>
      <c r="U124" s="154"/>
    </row>
    <row r="125" spans="1:21" ht="14" x14ac:dyDescent="0.15">
      <c r="A125" s="265"/>
      <c r="U125" s="154"/>
    </row>
    <row r="126" spans="1:21" ht="14" x14ac:dyDescent="0.15">
      <c r="A126" s="265"/>
      <c r="U126" s="154"/>
    </row>
    <row r="127" spans="1:21" ht="14" x14ac:dyDescent="0.15">
      <c r="A127" s="265"/>
      <c r="U127" s="154"/>
    </row>
    <row r="128" spans="1:21" ht="14" x14ac:dyDescent="0.15">
      <c r="A128" s="265"/>
      <c r="U128" s="154"/>
    </row>
    <row r="129" spans="1:21" ht="14" x14ac:dyDescent="0.15">
      <c r="A129" s="265"/>
      <c r="U129" s="154"/>
    </row>
    <row r="130" spans="1:21" ht="14" x14ac:dyDescent="0.15">
      <c r="A130" s="265"/>
      <c r="U130" s="154"/>
    </row>
    <row r="131" spans="1:21" ht="14" x14ac:dyDescent="0.15">
      <c r="A131" s="265"/>
      <c r="U131" s="154"/>
    </row>
    <row r="132" spans="1:21" ht="14" x14ac:dyDescent="0.15">
      <c r="A132" s="265"/>
      <c r="U132" s="154"/>
    </row>
    <row r="133" spans="1:21" ht="14" x14ac:dyDescent="0.15">
      <c r="A133" s="265"/>
      <c r="U133" s="154"/>
    </row>
    <row r="134" spans="1:21" ht="14" x14ac:dyDescent="0.15">
      <c r="A134" s="265"/>
      <c r="U134" s="154"/>
    </row>
    <row r="135" spans="1:21" ht="14" x14ac:dyDescent="0.15">
      <c r="A135" s="265"/>
      <c r="U135" s="154"/>
    </row>
    <row r="136" spans="1:21" ht="14" x14ac:dyDescent="0.15">
      <c r="A136" s="265"/>
      <c r="U136" s="154"/>
    </row>
    <row r="137" spans="1:21" ht="14" x14ac:dyDescent="0.15">
      <c r="A137" s="265"/>
      <c r="U137" s="154"/>
    </row>
    <row r="138" spans="1:21" ht="14" x14ac:dyDescent="0.15">
      <c r="A138" s="265"/>
      <c r="U138" s="154"/>
    </row>
    <row r="139" spans="1:21" ht="14" x14ac:dyDescent="0.15">
      <c r="A139" s="265"/>
      <c r="U139" s="154"/>
    </row>
    <row r="140" spans="1:21" ht="14" x14ac:dyDescent="0.15">
      <c r="A140" s="265"/>
      <c r="U140" s="154"/>
    </row>
    <row r="141" spans="1:21" ht="14" x14ac:dyDescent="0.15">
      <c r="A141" s="265"/>
      <c r="U141" s="154"/>
    </row>
    <row r="142" spans="1:21" ht="14" x14ac:dyDescent="0.15">
      <c r="A142" s="265"/>
      <c r="U142" s="154"/>
    </row>
    <row r="143" spans="1:21" ht="14" x14ac:dyDescent="0.15">
      <c r="A143" s="265"/>
      <c r="U143" s="154"/>
    </row>
    <row r="144" spans="1:21" ht="14" x14ac:dyDescent="0.15">
      <c r="A144" s="265"/>
      <c r="U144" s="154"/>
    </row>
    <row r="145" spans="1:21" ht="14" x14ac:dyDescent="0.15">
      <c r="A145" s="265"/>
      <c r="U145" s="154"/>
    </row>
    <row r="146" spans="1:21" ht="14" x14ac:dyDescent="0.15">
      <c r="A146" s="265"/>
      <c r="U146" s="154"/>
    </row>
    <row r="147" spans="1:21" ht="14" x14ac:dyDescent="0.15">
      <c r="A147" s="265"/>
      <c r="U147" s="154"/>
    </row>
    <row r="148" spans="1:21" ht="14" x14ac:dyDescent="0.15">
      <c r="A148" s="265"/>
      <c r="U148" s="154"/>
    </row>
    <row r="149" spans="1:21" ht="14" x14ac:dyDescent="0.15">
      <c r="A149" s="265"/>
      <c r="U149" s="154"/>
    </row>
    <row r="150" spans="1:21" ht="14" x14ac:dyDescent="0.15">
      <c r="A150" s="265"/>
      <c r="U150" s="154"/>
    </row>
    <row r="151" spans="1:21" ht="14" x14ac:dyDescent="0.15">
      <c r="A151" s="265"/>
      <c r="U151" s="154"/>
    </row>
    <row r="152" spans="1:21" ht="14" x14ac:dyDescent="0.15">
      <c r="A152" s="265"/>
      <c r="U152" s="154"/>
    </row>
    <row r="153" spans="1:21" ht="14" x14ac:dyDescent="0.15">
      <c r="A153" s="265"/>
      <c r="U153" s="154"/>
    </row>
    <row r="154" spans="1:21" ht="14" x14ac:dyDescent="0.15">
      <c r="A154" s="265"/>
      <c r="U154" s="154"/>
    </row>
    <row r="155" spans="1:21" ht="14" x14ac:dyDescent="0.15">
      <c r="A155" s="265"/>
      <c r="U155" s="154"/>
    </row>
    <row r="156" spans="1:21" ht="14" x14ac:dyDescent="0.15">
      <c r="A156" s="265"/>
      <c r="U156" s="154"/>
    </row>
    <row r="157" spans="1:21" ht="14" x14ac:dyDescent="0.15">
      <c r="A157" s="265"/>
      <c r="U157" s="154"/>
    </row>
    <row r="158" spans="1:21" ht="14" x14ac:dyDescent="0.15">
      <c r="A158" s="265"/>
      <c r="U158" s="154"/>
    </row>
    <row r="159" spans="1:21" ht="14" x14ac:dyDescent="0.15">
      <c r="A159" s="265"/>
      <c r="U159" s="154"/>
    </row>
    <row r="160" spans="1:21" ht="14" x14ac:dyDescent="0.15">
      <c r="A160" s="265"/>
      <c r="U160" s="154"/>
    </row>
    <row r="161" spans="1:21" ht="14" x14ac:dyDescent="0.15">
      <c r="A161" s="265"/>
      <c r="U161" s="154"/>
    </row>
    <row r="162" spans="1:21" ht="14" x14ac:dyDescent="0.15">
      <c r="A162" s="265"/>
      <c r="U162" s="154"/>
    </row>
    <row r="163" spans="1:21" ht="14" x14ac:dyDescent="0.15">
      <c r="A163" s="265"/>
      <c r="U163" s="154"/>
    </row>
    <row r="164" spans="1:21" ht="14" x14ac:dyDescent="0.15">
      <c r="A164" s="265"/>
      <c r="U164" s="154"/>
    </row>
    <row r="165" spans="1:21" ht="14" x14ac:dyDescent="0.15">
      <c r="A165" s="265"/>
      <c r="U165" s="154"/>
    </row>
    <row r="166" spans="1:21" ht="14" x14ac:dyDescent="0.15">
      <c r="A166" s="265"/>
      <c r="U166" s="154"/>
    </row>
    <row r="167" spans="1:21" ht="14" x14ac:dyDescent="0.15">
      <c r="A167" s="265"/>
      <c r="U167" s="154"/>
    </row>
    <row r="168" spans="1:21" ht="14" x14ac:dyDescent="0.15">
      <c r="A168" s="265"/>
      <c r="U168" s="154"/>
    </row>
    <row r="169" spans="1:21" ht="14" x14ac:dyDescent="0.15">
      <c r="A169" s="265"/>
      <c r="U169" s="154"/>
    </row>
    <row r="170" spans="1:21" ht="14" x14ac:dyDescent="0.15">
      <c r="A170" s="265"/>
      <c r="U170" s="154"/>
    </row>
    <row r="171" spans="1:21" ht="14" x14ac:dyDescent="0.15">
      <c r="A171" s="265"/>
      <c r="U171" s="154"/>
    </row>
    <row r="172" spans="1:21" ht="14" x14ac:dyDescent="0.15">
      <c r="A172" s="265"/>
      <c r="U172" s="154"/>
    </row>
    <row r="173" spans="1:21" ht="14" x14ac:dyDescent="0.15">
      <c r="A173" s="265"/>
      <c r="U173" s="154"/>
    </row>
    <row r="174" spans="1:21" ht="14" x14ac:dyDescent="0.15">
      <c r="A174" s="265"/>
      <c r="U174" s="154"/>
    </row>
    <row r="175" spans="1:21" ht="14" x14ac:dyDescent="0.15">
      <c r="A175" s="265"/>
      <c r="U175" s="154"/>
    </row>
    <row r="176" spans="1:21" ht="14" x14ac:dyDescent="0.15">
      <c r="A176" s="265"/>
      <c r="U176" s="154"/>
    </row>
    <row r="177" spans="1:21" ht="14" x14ac:dyDescent="0.15">
      <c r="A177" s="265"/>
      <c r="U177" s="154"/>
    </row>
    <row r="178" spans="1:21" ht="14" x14ac:dyDescent="0.15">
      <c r="A178" s="265"/>
      <c r="U178" s="154"/>
    </row>
    <row r="179" spans="1:21" ht="14" x14ac:dyDescent="0.15">
      <c r="A179" s="265"/>
      <c r="U179" s="154"/>
    </row>
    <row r="180" spans="1:21" ht="14" x14ac:dyDescent="0.15">
      <c r="A180" s="265"/>
      <c r="U180" s="154"/>
    </row>
    <row r="181" spans="1:21" ht="14" x14ac:dyDescent="0.15">
      <c r="A181" s="265"/>
      <c r="U181" s="154"/>
    </row>
    <row r="182" spans="1:21" ht="14" x14ac:dyDescent="0.15">
      <c r="A182" s="265"/>
      <c r="U182" s="154"/>
    </row>
    <row r="183" spans="1:21" ht="14" x14ac:dyDescent="0.15">
      <c r="A183" s="265"/>
      <c r="U183" s="154"/>
    </row>
    <row r="184" spans="1:21" ht="14" x14ac:dyDescent="0.15">
      <c r="A184" s="265"/>
      <c r="U184" s="154"/>
    </row>
    <row r="185" spans="1:21" ht="14" x14ac:dyDescent="0.15">
      <c r="A185" s="265"/>
      <c r="U185" s="154"/>
    </row>
    <row r="186" spans="1:21" ht="14" x14ac:dyDescent="0.15">
      <c r="A186" s="265"/>
      <c r="U186" s="154"/>
    </row>
    <row r="187" spans="1:21" ht="14" x14ac:dyDescent="0.15">
      <c r="A187" s="265"/>
      <c r="U187" s="154"/>
    </row>
    <row r="188" spans="1:21" ht="14" x14ac:dyDescent="0.15">
      <c r="A188" s="265"/>
      <c r="U188" s="154"/>
    </row>
    <row r="189" spans="1:21" ht="14" x14ac:dyDescent="0.15">
      <c r="A189" s="265"/>
      <c r="U189" s="154"/>
    </row>
    <row r="190" spans="1:21" ht="14" x14ac:dyDescent="0.15">
      <c r="A190" s="265"/>
      <c r="U190" s="154"/>
    </row>
    <row r="191" spans="1:21" ht="14" x14ac:dyDescent="0.15">
      <c r="A191" s="265"/>
      <c r="U191" s="154"/>
    </row>
    <row r="192" spans="1:21" ht="14" x14ac:dyDescent="0.15">
      <c r="A192" s="265"/>
      <c r="U192" s="154"/>
    </row>
    <row r="193" spans="1:21" ht="14" x14ac:dyDescent="0.15">
      <c r="A193" s="265"/>
      <c r="U193" s="154"/>
    </row>
    <row r="194" spans="1:21" ht="14" x14ac:dyDescent="0.15">
      <c r="A194" s="265"/>
      <c r="U194" s="154"/>
    </row>
    <row r="195" spans="1:21" ht="14" x14ac:dyDescent="0.15">
      <c r="A195" s="265"/>
      <c r="U195" s="154"/>
    </row>
    <row r="196" spans="1:21" ht="14" x14ac:dyDescent="0.15">
      <c r="A196" s="265"/>
      <c r="U196" s="154"/>
    </row>
    <row r="197" spans="1:21" ht="14" x14ac:dyDescent="0.15">
      <c r="A197" s="265"/>
      <c r="U197" s="154"/>
    </row>
    <row r="198" spans="1:21" ht="14" x14ac:dyDescent="0.15">
      <c r="A198" s="265"/>
      <c r="U198" s="154"/>
    </row>
    <row r="199" spans="1:21" ht="14" x14ac:dyDescent="0.15">
      <c r="A199" s="265"/>
      <c r="U199" s="154"/>
    </row>
    <row r="200" spans="1:21" ht="14" x14ac:dyDescent="0.15">
      <c r="A200" s="265"/>
      <c r="U200" s="154"/>
    </row>
    <row r="201" spans="1:21" ht="14" x14ac:dyDescent="0.15">
      <c r="A201" s="265"/>
      <c r="U201" s="154"/>
    </row>
    <row r="202" spans="1:21" ht="14" x14ac:dyDescent="0.15">
      <c r="A202" s="265"/>
      <c r="U202" s="154"/>
    </row>
    <row r="203" spans="1:21" ht="14" x14ac:dyDescent="0.15">
      <c r="A203" s="265"/>
      <c r="U203" s="154"/>
    </row>
    <row r="204" spans="1:21" ht="14" x14ac:dyDescent="0.15">
      <c r="A204" s="265"/>
      <c r="U204" s="154"/>
    </row>
    <row r="205" spans="1:21" ht="14" x14ac:dyDescent="0.15">
      <c r="A205" s="265"/>
      <c r="U205" s="154"/>
    </row>
    <row r="206" spans="1:21" ht="14" x14ac:dyDescent="0.15">
      <c r="A206" s="265"/>
      <c r="U206" s="154"/>
    </row>
    <row r="207" spans="1:21" ht="14" x14ac:dyDescent="0.15">
      <c r="A207" s="265"/>
      <c r="U207" s="154"/>
    </row>
    <row r="208" spans="1:21" ht="14" x14ac:dyDescent="0.15">
      <c r="A208" s="265"/>
      <c r="U208" s="154"/>
    </row>
    <row r="209" spans="1:21" ht="14" x14ac:dyDescent="0.15">
      <c r="A209" s="265"/>
      <c r="U209" s="154"/>
    </row>
    <row r="210" spans="1:21" ht="14" x14ac:dyDescent="0.15">
      <c r="A210" s="265"/>
      <c r="U210" s="154"/>
    </row>
    <row r="211" spans="1:21" ht="14" x14ac:dyDescent="0.15">
      <c r="A211" s="265"/>
      <c r="U211" s="154"/>
    </row>
    <row r="212" spans="1:21" ht="14" x14ac:dyDescent="0.15">
      <c r="A212" s="265"/>
      <c r="U212" s="154"/>
    </row>
    <row r="213" spans="1:21" ht="14" x14ac:dyDescent="0.15">
      <c r="A213" s="265"/>
      <c r="U213" s="154"/>
    </row>
    <row r="214" spans="1:21" ht="14" x14ac:dyDescent="0.15">
      <c r="A214" s="265"/>
      <c r="U214" s="154"/>
    </row>
    <row r="215" spans="1:21" ht="14" x14ac:dyDescent="0.15">
      <c r="A215" s="265"/>
      <c r="U215" s="154"/>
    </row>
    <row r="216" spans="1:21" ht="14" x14ac:dyDescent="0.15">
      <c r="A216" s="265"/>
      <c r="U216" s="154"/>
    </row>
    <row r="217" spans="1:21" ht="14" x14ac:dyDescent="0.15">
      <c r="A217" s="265"/>
      <c r="U217" s="154"/>
    </row>
    <row r="218" spans="1:21" ht="14" x14ac:dyDescent="0.15">
      <c r="A218" s="265"/>
      <c r="U218" s="154"/>
    </row>
    <row r="219" spans="1:21" ht="14" x14ac:dyDescent="0.15">
      <c r="A219" s="265"/>
      <c r="U219" s="154"/>
    </row>
    <row r="220" spans="1:21" ht="14" x14ac:dyDescent="0.15">
      <c r="A220" s="265"/>
      <c r="U220" s="154"/>
    </row>
    <row r="221" spans="1:21" ht="14" x14ac:dyDescent="0.15">
      <c r="A221" s="265"/>
      <c r="U221" s="154"/>
    </row>
    <row r="222" spans="1:21" ht="14" x14ac:dyDescent="0.15">
      <c r="A222" s="265"/>
      <c r="U222" s="154"/>
    </row>
    <row r="223" spans="1:21" ht="14" x14ac:dyDescent="0.15">
      <c r="A223" s="265"/>
      <c r="U223" s="154"/>
    </row>
    <row r="224" spans="1:21" ht="14" x14ac:dyDescent="0.15">
      <c r="A224" s="265"/>
      <c r="U224" s="154"/>
    </row>
    <row r="225" spans="1:21" ht="14" x14ac:dyDescent="0.15">
      <c r="A225" s="265"/>
      <c r="U225" s="154"/>
    </row>
    <row r="226" spans="1:21" ht="14" x14ac:dyDescent="0.15">
      <c r="A226" s="265"/>
      <c r="U226" s="154"/>
    </row>
    <row r="227" spans="1:21" ht="14" x14ac:dyDescent="0.15">
      <c r="A227" s="265"/>
      <c r="U227" s="154"/>
    </row>
    <row r="228" spans="1:21" ht="14" x14ac:dyDescent="0.15">
      <c r="A228" s="265"/>
      <c r="U228" s="154"/>
    </row>
    <row r="229" spans="1:21" ht="14" x14ac:dyDescent="0.15">
      <c r="A229" s="265"/>
      <c r="U229" s="154"/>
    </row>
    <row r="230" spans="1:21" ht="14" x14ac:dyDescent="0.15">
      <c r="A230" s="265"/>
      <c r="U230" s="154"/>
    </row>
    <row r="231" spans="1:21" ht="14" x14ac:dyDescent="0.15">
      <c r="A231" s="265"/>
      <c r="U231" s="154"/>
    </row>
    <row r="232" spans="1:21" ht="14" x14ac:dyDescent="0.15">
      <c r="A232" s="265"/>
      <c r="U232" s="154"/>
    </row>
    <row r="233" spans="1:21" ht="14" x14ac:dyDescent="0.15">
      <c r="A233" s="265"/>
      <c r="U233" s="154"/>
    </row>
    <row r="234" spans="1:21" ht="14" x14ac:dyDescent="0.15">
      <c r="A234" s="265"/>
      <c r="U234" s="154"/>
    </row>
    <row r="235" spans="1:21" ht="14" x14ac:dyDescent="0.15">
      <c r="A235" s="265"/>
      <c r="U235" s="154"/>
    </row>
    <row r="236" spans="1:21" ht="14" x14ac:dyDescent="0.15">
      <c r="A236" s="265"/>
      <c r="U236" s="154"/>
    </row>
    <row r="237" spans="1:21" ht="14" x14ac:dyDescent="0.15">
      <c r="A237" s="265"/>
      <c r="U237" s="154"/>
    </row>
    <row r="238" spans="1:21" ht="14" x14ac:dyDescent="0.15">
      <c r="A238" s="265"/>
      <c r="U238" s="154"/>
    </row>
    <row r="239" spans="1:21" ht="14" x14ac:dyDescent="0.15">
      <c r="A239" s="265"/>
      <c r="U239" s="154"/>
    </row>
    <row r="240" spans="1:21" ht="14" x14ac:dyDescent="0.15">
      <c r="A240" s="265"/>
      <c r="U240" s="154"/>
    </row>
    <row r="241" spans="1:21" ht="14" x14ac:dyDescent="0.15">
      <c r="A241" s="265"/>
      <c r="U241" s="154"/>
    </row>
    <row r="242" spans="1:21" ht="14" x14ac:dyDescent="0.15">
      <c r="A242" s="265"/>
      <c r="U242" s="154"/>
    </row>
    <row r="243" spans="1:21" ht="14" x14ac:dyDescent="0.15">
      <c r="A243" s="265"/>
      <c r="U243" s="154"/>
    </row>
    <row r="244" spans="1:21" ht="14" x14ac:dyDescent="0.15">
      <c r="A244" s="265"/>
      <c r="U244" s="154"/>
    </row>
    <row r="245" spans="1:21" ht="14" x14ac:dyDescent="0.15">
      <c r="A245" s="265"/>
      <c r="U245" s="154"/>
    </row>
    <row r="246" spans="1:21" ht="14" x14ac:dyDescent="0.15">
      <c r="A246" s="265"/>
      <c r="U246" s="154"/>
    </row>
    <row r="247" spans="1:21" ht="14" x14ac:dyDescent="0.15">
      <c r="A247" s="265"/>
      <c r="U247" s="154"/>
    </row>
    <row r="248" spans="1:21" ht="14" x14ac:dyDescent="0.15">
      <c r="A248" s="265"/>
      <c r="U248" s="154"/>
    </row>
    <row r="249" spans="1:21" ht="14" x14ac:dyDescent="0.15">
      <c r="A249" s="265"/>
      <c r="U249" s="154"/>
    </row>
    <row r="250" spans="1:21" ht="14" x14ac:dyDescent="0.15">
      <c r="A250" s="265"/>
      <c r="U250" s="154"/>
    </row>
    <row r="251" spans="1:21" ht="14" x14ac:dyDescent="0.15">
      <c r="A251" s="265"/>
      <c r="U251" s="154"/>
    </row>
    <row r="252" spans="1:21" ht="14" x14ac:dyDescent="0.15">
      <c r="A252" s="265"/>
      <c r="U252" s="154"/>
    </row>
    <row r="253" spans="1:21" ht="14" x14ac:dyDescent="0.15">
      <c r="A253" s="265"/>
      <c r="U253" s="154"/>
    </row>
    <row r="254" spans="1:21" ht="14" x14ac:dyDescent="0.15">
      <c r="A254" s="265"/>
      <c r="U254" s="154"/>
    </row>
    <row r="255" spans="1:21" ht="14" x14ac:dyDescent="0.15">
      <c r="A255" s="265"/>
      <c r="U255" s="154"/>
    </row>
    <row r="256" spans="1:21" ht="14" x14ac:dyDescent="0.15">
      <c r="A256" s="265"/>
      <c r="U256" s="154"/>
    </row>
    <row r="257" spans="1:21" ht="14" x14ac:dyDescent="0.15">
      <c r="A257" s="265"/>
      <c r="U257" s="154"/>
    </row>
    <row r="258" spans="1:21" ht="14" x14ac:dyDescent="0.15">
      <c r="A258" s="265"/>
      <c r="U258" s="154"/>
    </row>
    <row r="259" spans="1:21" ht="14" x14ac:dyDescent="0.15">
      <c r="A259" s="265"/>
      <c r="U259" s="154"/>
    </row>
    <row r="260" spans="1:21" ht="14" x14ac:dyDescent="0.15">
      <c r="A260" s="265"/>
      <c r="U260" s="154"/>
    </row>
    <row r="261" spans="1:21" ht="14" x14ac:dyDescent="0.15">
      <c r="A261" s="265"/>
      <c r="U261" s="154"/>
    </row>
    <row r="262" spans="1:21" ht="14" x14ac:dyDescent="0.15">
      <c r="A262" s="265"/>
      <c r="U262" s="154"/>
    </row>
    <row r="263" spans="1:21" ht="14" x14ac:dyDescent="0.15">
      <c r="A263" s="265"/>
      <c r="U263" s="154"/>
    </row>
    <row r="264" spans="1:21" ht="14" x14ac:dyDescent="0.15">
      <c r="A264" s="265"/>
      <c r="U264" s="154"/>
    </row>
    <row r="265" spans="1:21" ht="14" x14ac:dyDescent="0.15">
      <c r="A265" s="265"/>
      <c r="U265" s="154"/>
    </row>
    <row r="266" spans="1:21" ht="14" x14ac:dyDescent="0.15">
      <c r="A266" s="265"/>
      <c r="U266" s="154"/>
    </row>
    <row r="267" spans="1:21" ht="14" x14ac:dyDescent="0.15">
      <c r="A267" s="265"/>
      <c r="U267" s="154"/>
    </row>
    <row r="268" spans="1:21" ht="14" x14ac:dyDescent="0.15">
      <c r="A268" s="265"/>
      <c r="U268" s="154"/>
    </row>
    <row r="269" spans="1:21" ht="14" x14ac:dyDescent="0.15">
      <c r="A269" s="265"/>
      <c r="U269" s="154"/>
    </row>
    <row r="270" spans="1:21" ht="14" x14ac:dyDescent="0.15">
      <c r="A270" s="265"/>
      <c r="U270" s="154"/>
    </row>
    <row r="271" spans="1:21" ht="14" x14ac:dyDescent="0.15">
      <c r="A271" s="265"/>
      <c r="U271" s="154"/>
    </row>
    <row r="272" spans="1:21" ht="14" x14ac:dyDescent="0.15">
      <c r="A272" s="265"/>
      <c r="U272" s="154"/>
    </row>
    <row r="273" spans="1:21" ht="14" x14ac:dyDescent="0.15">
      <c r="A273" s="265"/>
      <c r="U273" s="154"/>
    </row>
    <row r="274" spans="1:21" ht="14" x14ac:dyDescent="0.15">
      <c r="A274" s="265"/>
      <c r="U274" s="154"/>
    </row>
    <row r="275" spans="1:21" ht="14" x14ac:dyDescent="0.15">
      <c r="A275" s="265"/>
      <c r="U275" s="154"/>
    </row>
    <row r="276" spans="1:21" ht="14" x14ac:dyDescent="0.15">
      <c r="A276" s="265"/>
      <c r="U276" s="154"/>
    </row>
    <row r="277" spans="1:21" ht="14" x14ac:dyDescent="0.15">
      <c r="A277" s="265"/>
      <c r="U277" s="154"/>
    </row>
    <row r="278" spans="1:21" ht="14" x14ac:dyDescent="0.15">
      <c r="A278" s="265"/>
      <c r="U278" s="154"/>
    </row>
    <row r="279" spans="1:21" ht="14" x14ac:dyDescent="0.15">
      <c r="A279" s="265"/>
      <c r="U279" s="154"/>
    </row>
    <row r="280" spans="1:21" ht="14" x14ac:dyDescent="0.15">
      <c r="A280" s="265"/>
      <c r="U280" s="154"/>
    </row>
    <row r="281" spans="1:21" ht="14" x14ac:dyDescent="0.15">
      <c r="A281" s="265"/>
      <c r="U281" s="154"/>
    </row>
    <row r="282" spans="1:21" ht="14" x14ac:dyDescent="0.15">
      <c r="A282" s="265"/>
      <c r="U282" s="154"/>
    </row>
    <row r="283" spans="1:21" ht="14" x14ac:dyDescent="0.15">
      <c r="A283" s="265"/>
      <c r="U283" s="154"/>
    </row>
    <row r="284" spans="1:21" ht="14" x14ac:dyDescent="0.15">
      <c r="A284" s="265"/>
      <c r="U284" s="154"/>
    </row>
    <row r="285" spans="1:21" ht="14" x14ac:dyDescent="0.15">
      <c r="A285" s="265"/>
      <c r="U285" s="154"/>
    </row>
    <row r="286" spans="1:21" ht="14" x14ac:dyDescent="0.15">
      <c r="A286" s="265"/>
      <c r="U286" s="154"/>
    </row>
    <row r="287" spans="1:21" ht="14" x14ac:dyDescent="0.15">
      <c r="A287" s="265"/>
      <c r="U287" s="154"/>
    </row>
    <row r="288" spans="1:21" ht="14" x14ac:dyDescent="0.15">
      <c r="A288" s="265"/>
      <c r="U288" s="154"/>
    </row>
    <row r="289" spans="1:21" ht="14" x14ac:dyDescent="0.15">
      <c r="A289" s="265"/>
      <c r="U289" s="154"/>
    </row>
    <row r="290" spans="1:21" ht="14" x14ac:dyDescent="0.15">
      <c r="A290" s="265"/>
      <c r="U290" s="154"/>
    </row>
    <row r="291" spans="1:21" ht="14" x14ac:dyDescent="0.15">
      <c r="A291" s="265"/>
      <c r="U291" s="154"/>
    </row>
    <row r="292" spans="1:21" ht="14" x14ac:dyDescent="0.15">
      <c r="A292" s="265"/>
      <c r="U292" s="154"/>
    </row>
    <row r="293" spans="1:21" ht="14" x14ac:dyDescent="0.15">
      <c r="A293" s="265"/>
      <c r="U293" s="154"/>
    </row>
    <row r="294" spans="1:21" ht="14" x14ac:dyDescent="0.15">
      <c r="A294" s="265"/>
      <c r="U294" s="154"/>
    </row>
    <row r="295" spans="1:21" ht="14" x14ac:dyDescent="0.15">
      <c r="A295" s="265"/>
      <c r="U295" s="154"/>
    </row>
    <row r="296" spans="1:21" ht="14" x14ac:dyDescent="0.15">
      <c r="A296" s="265"/>
      <c r="U296" s="154"/>
    </row>
    <row r="297" spans="1:21" ht="14" x14ac:dyDescent="0.15">
      <c r="A297" s="265"/>
      <c r="U297" s="154"/>
    </row>
    <row r="298" spans="1:21" ht="14" x14ac:dyDescent="0.15">
      <c r="A298" s="265"/>
      <c r="U298" s="154"/>
    </row>
    <row r="299" spans="1:21" ht="14" x14ac:dyDescent="0.15">
      <c r="A299" s="265"/>
      <c r="U299" s="154"/>
    </row>
    <row r="300" spans="1:21" ht="14" x14ac:dyDescent="0.15">
      <c r="A300" s="265"/>
      <c r="U300" s="154"/>
    </row>
    <row r="301" spans="1:21" ht="14" x14ac:dyDescent="0.15">
      <c r="A301" s="265"/>
      <c r="U301" s="154"/>
    </row>
    <row r="302" spans="1:21" ht="14" x14ac:dyDescent="0.15">
      <c r="A302" s="265"/>
      <c r="U302" s="154"/>
    </row>
    <row r="303" spans="1:21" ht="14" x14ac:dyDescent="0.15">
      <c r="A303" s="265"/>
      <c r="U303" s="154"/>
    </row>
    <row r="304" spans="1:21" ht="14" x14ac:dyDescent="0.15">
      <c r="A304" s="265"/>
      <c r="U304" s="154"/>
    </row>
    <row r="305" spans="1:21" ht="14" x14ac:dyDescent="0.15">
      <c r="A305" s="265"/>
      <c r="U305" s="154"/>
    </row>
    <row r="306" spans="1:21" ht="14" x14ac:dyDescent="0.15">
      <c r="A306" s="265"/>
      <c r="U306" s="154"/>
    </row>
    <row r="307" spans="1:21" ht="14" x14ac:dyDescent="0.15">
      <c r="A307" s="265"/>
      <c r="U307" s="154"/>
    </row>
    <row r="308" spans="1:21" ht="14" x14ac:dyDescent="0.15">
      <c r="A308" s="265"/>
      <c r="U308" s="154"/>
    </row>
    <row r="309" spans="1:21" ht="14" x14ac:dyDescent="0.15">
      <c r="A309" s="265"/>
      <c r="U309" s="154"/>
    </row>
    <row r="310" spans="1:21" ht="14" x14ac:dyDescent="0.15">
      <c r="A310" s="265"/>
      <c r="U310" s="154"/>
    </row>
    <row r="311" spans="1:21" ht="14" x14ac:dyDescent="0.15">
      <c r="A311" s="265"/>
      <c r="U311" s="154"/>
    </row>
    <row r="312" spans="1:21" ht="14" x14ac:dyDescent="0.15">
      <c r="A312" s="265"/>
      <c r="U312" s="154"/>
    </row>
    <row r="313" spans="1:21" ht="14" x14ac:dyDescent="0.15">
      <c r="A313" s="265"/>
      <c r="U313" s="154"/>
    </row>
    <row r="314" spans="1:21" ht="14" x14ac:dyDescent="0.15">
      <c r="A314" s="265"/>
      <c r="U314" s="154"/>
    </row>
    <row r="315" spans="1:21" ht="14" x14ac:dyDescent="0.15">
      <c r="A315" s="265"/>
      <c r="U315" s="154"/>
    </row>
    <row r="316" spans="1:21" ht="14" x14ac:dyDescent="0.15">
      <c r="A316" s="265"/>
      <c r="U316" s="154"/>
    </row>
    <row r="317" spans="1:21" ht="14" x14ac:dyDescent="0.15">
      <c r="A317" s="265"/>
      <c r="U317" s="154"/>
    </row>
    <row r="318" spans="1:21" ht="14" x14ac:dyDescent="0.15">
      <c r="A318" s="265"/>
      <c r="U318" s="154"/>
    </row>
    <row r="319" spans="1:21" ht="14" x14ac:dyDescent="0.15">
      <c r="A319" s="265"/>
      <c r="U319" s="154"/>
    </row>
    <row r="320" spans="1:21" ht="14" x14ac:dyDescent="0.15">
      <c r="A320" s="265"/>
      <c r="U320" s="154"/>
    </row>
    <row r="321" spans="1:21" ht="14" x14ac:dyDescent="0.15">
      <c r="A321" s="265"/>
      <c r="U321" s="154"/>
    </row>
    <row r="322" spans="1:21" ht="14" x14ac:dyDescent="0.15">
      <c r="A322" s="265"/>
      <c r="U322" s="154"/>
    </row>
    <row r="323" spans="1:21" ht="14" x14ac:dyDescent="0.15">
      <c r="A323" s="265"/>
      <c r="U323" s="154"/>
    </row>
    <row r="324" spans="1:21" ht="14" x14ac:dyDescent="0.15">
      <c r="A324" s="265"/>
      <c r="U324" s="154"/>
    </row>
    <row r="325" spans="1:21" ht="14" x14ac:dyDescent="0.15">
      <c r="A325" s="265"/>
      <c r="U325" s="154"/>
    </row>
    <row r="326" spans="1:21" ht="14" x14ac:dyDescent="0.15">
      <c r="A326" s="265"/>
      <c r="U326" s="154"/>
    </row>
    <row r="327" spans="1:21" ht="14" x14ac:dyDescent="0.15">
      <c r="A327" s="265"/>
      <c r="U327" s="154"/>
    </row>
    <row r="328" spans="1:21" ht="14" x14ac:dyDescent="0.15">
      <c r="A328" s="265"/>
      <c r="U328" s="154"/>
    </row>
    <row r="329" spans="1:21" ht="14" x14ac:dyDescent="0.15">
      <c r="A329" s="265"/>
      <c r="U329" s="154"/>
    </row>
    <row r="330" spans="1:21" ht="14" x14ac:dyDescent="0.15">
      <c r="A330" s="265"/>
      <c r="U330" s="154"/>
    </row>
    <row r="331" spans="1:21" ht="14" x14ac:dyDescent="0.15">
      <c r="A331" s="265"/>
      <c r="U331" s="154"/>
    </row>
    <row r="332" spans="1:21" ht="14" x14ac:dyDescent="0.15">
      <c r="A332" s="265"/>
      <c r="U332" s="154"/>
    </row>
    <row r="333" spans="1:21" ht="14" x14ac:dyDescent="0.15">
      <c r="A333" s="265"/>
      <c r="U333" s="154"/>
    </row>
    <row r="334" spans="1:21" ht="14" x14ac:dyDescent="0.15">
      <c r="A334" s="265"/>
      <c r="U334" s="154"/>
    </row>
    <row r="335" spans="1:21" ht="14" x14ac:dyDescent="0.15">
      <c r="A335" s="265"/>
      <c r="U335" s="154"/>
    </row>
    <row r="336" spans="1:21" ht="14" x14ac:dyDescent="0.15">
      <c r="A336" s="265"/>
      <c r="U336" s="154"/>
    </row>
    <row r="337" spans="1:21" ht="14" x14ac:dyDescent="0.15">
      <c r="A337" s="265"/>
      <c r="U337" s="154"/>
    </row>
    <row r="338" spans="1:21" ht="14" x14ac:dyDescent="0.15">
      <c r="A338" s="265"/>
      <c r="U338" s="154"/>
    </row>
    <row r="339" spans="1:21" ht="14" x14ac:dyDescent="0.15">
      <c r="A339" s="265"/>
      <c r="U339" s="154"/>
    </row>
    <row r="340" spans="1:21" ht="14" x14ac:dyDescent="0.15">
      <c r="A340" s="265"/>
      <c r="U340" s="154"/>
    </row>
    <row r="341" spans="1:21" ht="14" x14ac:dyDescent="0.15">
      <c r="A341" s="265"/>
      <c r="U341" s="154"/>
    </row>
    <row r="342" spans="1:21" ht="14" x14ac:dyDescent="0.15">
      <c r="A342" s="265"/>
      <c r="U342" s="154"/>
    </row>
    <row r="343" spans="1:21" ht="14" x14ac:dyDescent="0.15">
      <c r="A343" s="265"/>
      <c r="U343" s="154"/>
    </row>
    <row r="344" spans="1:21" ht="14" x14ac:dyDescent="0.15">
      <c r="A344" s="265"/>
      <c r="U344" s="154"/>
    </row>
    <row r="345" spans="1:21" ht="14" x14ac:dyDescent="0.15">
      <c r="A345" s="265"/>
      <c r="U345" s="154"/>
    </row>
    <row r="346" spans="1:21" ht="14" x14ac:dyDescent="0.15">
      <c r="A346" s="265"/>
      <c r="U346" s="154"/>
    </row>
    <row r="347" spans="1:21" ht="14" x14ac:dyDescent="0.15">
      <c r="A347" s="265"/>
      <c r="U347" s="154"/>
    </row>
    <row r="348" spans="1:21" ht="14" x14ac:dyDescent="0.15">
      <c r="A348" s="265"/>
      <c r="U348" s="154"/>
    </row>
    <row r="349" spans="1:21" ht="14" x14ac:dyDescent="0.15">
      <c r="A349" s="265"/>
      <c r="U349" s="154"/>
    </row>
    <row r="350" spans="1:21" ht="14" x14ac:dyDescent="0.15">
      <c r="A350" s="265"/>
      <c r="U350" s="154"/>
    </row>
    <row r="351" spans="1:21" ht="14" x14ac:dyDescent="0.15">
      <c r="A351" s="265"/>
      <c r="U351" s="154"/>
    </row>
    <row r="352" spans="1:21" ht="14" x14ac:dyDescent="0.15">
      <c r="A352" s="265"/>
      <c r="U352" s="154"/>
    </row>
    <row r="353" spans="1:21" ht="14" x14ac:dyDescent="0.15">
      <c r="A353" s="265"/>
      <c r="U353" s="154"/>
    </row>
    <row r="354" spans="1:21" ht="14" x14ac:dyDescent="0.15">
      <c r="A354" s="265"/>
      <c r="U354" s="154"/>
    </row>
    <row r="355" spans="1:21" ht="14" x14ac:dyDescent="0.15">
      <c r="A355" s="265"/>
      <c r="U355" s="154"/>
    </row>
    <row r="356" spans="1:21" ht="14" x14ac:dyDescent="0.15">
      <c r="A356" s="265"/>
      <c r="U356" s="154"/>
    </row>
    <row r="357" spans="1:21" ht="14" x14ac:dyDescent="0.15">
      <c r="A357" s="265"/>
      <c r="U357" s="154"/>
    </row>
    <row r="358" spans="1:21" ht="14" x14ac:dyDescent="0.15">
      <c r="A358" s="265"/>
      <c r="U358" s="154"/>
    </row>
    <row r="359" spans="1:21" ht="14" x14ac:dyDescent="0.15">
      <c r="A359" s="265"/>
      <c r="U359" s="154"/>
    </row>
    <row r="360" spans="1:21" ht="14" x14ac:dyDescent="0.15">
      <c r="A360" s="265"/>
      <c r="U360" s="154"/>
    </row>
    <row r="361" spans="1:21" ht="14" x14ac:dyDescent="0.15">
      <c r="A361" s="265"/>
      <c r="U361" s="154"/>
    </row>
    <row r="362" spans="1:21" ht="14" x14ac:dyDescent="0.15">
      <c r="A362" s="265"/>
      <c r="U362" s="154"/>
    </row>
    <row r="363" spans="1:21" ht="14" x14ac:dyDescent="0.15">
      <c r="A363" s="265"/>
      <c r="U363" s="154"/>
    </row>
    <row r="364" spans="1:21" ht="14" x14ac:dyDescent="0.15">
      <c r="A364" s="265"/>
      <c r="U364" s="154"/>
    </row>
    <row r="365" spans="1:21" ht="14" x14ac:dyDescent="0.15">
      <c r="A365" s="265"/>
      <c r="U365" s="154"/>
    </row>
    <row r="366" spans="1:21" ht="14" x14ac:dyDescent="0.15">
      <c r="A366" s="265"/>
      <c r="U366" s="154"/>
    </row>
    <row r="367" spans="1:21" ht="14" x14ac:dyDescent="0.15">
      <c r="A367" s="265"/>
      <c r="U367" s="154"/>
    </row>
    <row r="368" spans="1:21" ht="14" x14ac:dyDescent="0.15">
      <c r="A368" s="265"/>
      <c r="U368" s="154"/>
    </row>
    <row r="369" spans="1:21" ht="14" x14ac:dyDescent="0.15">
      <c r="A369" s="265"/>
      <c r="U369" s="154"/>
    </row>
    <row r="370" spans="1:21" ht="14" x14ac:dyDescent="0.15">
      <c r="A370" s="265"/>
      <c r="U370" s="154"/>
    </row>
    <row r="371" spans="1:21" ht="14" x14ac:dyDescent="0.15">
      <c r="A371" s="265"/>
      <c r="U371" s="154"/>
    </row>
    <row r="372" spans="1:21" ht="14" x14ac:dyDescent="0.15">
      <c r="A372" s="265"/>
      <c r="U372" s="154"/>
    </row>
    <row r="373" spans="1:21" ht="14" x14ac:dyDescent="0.15">
      <c r="A373" s="265"/>
      <c r="U373" s="154"/>
    </row>
    <row r="374" spans="1:21" ht="14" x14ac:dyDescent="0.15">
      <c r="A374" s="265"/>
      <c r="U374" s="154"/>
    </row>
    <row r="375" spans="1:21" ht="14" x14ac:dyDescent="0.15">
      <c r="A375" s="265"/>
      <c r="U375" s="154"/>
    </row>
    <row r="376" spans="1:21" ht="14" x14ac:dyDescent="0.15">
      <c r="A376" s="265"/>
      <c r="U376" s="154"/>
    </row>
    <row r="377" spans="1:21" ht="14" x14ac:dyDescent="0.15">
      <c r="A377" s="265"/>
      <c r="U377" s="154"/>
    </row>
    <row r="378" spans="1:21" ht="14" x14ac:dyDescent="0.15">
      <c r="A378" s="265"/>
      <c r="U378" s="154"/>
    </row>
    <row r="379" spans="1:21" ht="14" x14ac:dyDescent="0.15">
      <c r="A379" s="265"/>
      <c r="U379" s="154"/>
    </row>
    <row r="380" spans="1:21" ht="14" x14ac:dyDescent="0.15">
      <c r="A380" s="265"/>
      <c r="U380" s="154"/>
    </row>
    <row r="381" spans="1:21" ht="14" x14ac:dyDescent="0.15">
      <c r="A381" s="265"/>
      <c r="U381" s="154"/>
    </row>
    <row r="382" spans="1:21" ht="14" x14ac:dyDescent="0.15">
      <c r="A382" s="265"/>
      <c r="U382" s="154"/>
    </row>
    <row r="383" spans="1:21" ht="14" x14ac:dyDescent="0.15">
      <c r="A383" s="265"/>
      <c r="U383" s="154"/>
    </row>
    <row r="384" spans="1:21" ht="14" x14ac:dyDescent="0.15">
      <c r="A384" s="265"/>
      <c r="U384" s="154"/>
    </row>
    <row r="385" spans="1:21" ht="14" x14ac:dyDescent="0.15">
      <c r="A385" s="265"/>
      <c r="U385" s="154"/>
    </row>
    <row r="386" spans="1:21" ht="14" x14ac:dyDescent="0.15">
      <c r="A386" s="265"/>
      <c r="U386" s="154"/>
    </row>
    <row r="387" spans="1:21" ht="14" x14ac:dyDescent="0.15">
      <c r="A387" s="265"/>
      <c r="U387" s="154"/>
    </row>
    <row r="388" spans="1:21" ht="14" x14ac:dyDescent="0.15">
      <c r="A388" s="265"/>
      <c r="U388" s="154"/>
    </row>
    <row r="389" spans="1:21" ht="14" x14ac:dyDescent="0.15">
      <c r="A389" s="265"/>
      <c r="U389" s="154"/>
    </row>
    <row r="390" spans="1:21" ht="14" x14ac:dyDescent="0.15">
      <c r="A390" s="265"/>
      <c r="U390" s="154"/>
    </row>
    <row r="391" spans="1:21" ht="14" x14ac:dyDescent="0.15">
      <c r="A391" s="265"/>
      <c r="U391" s="154"/>
    </row>
    <row r="392" spans="1:21" ht="14" x14ac:dyDescent="0.15">
      <c r="A392" s="265"/>
      <c r="U392" s="154"/>
    </row>
    <row r="393" spans="1:21" ht="14" x14ac:dyDescent="0.15">
      <c r="A393" s="265"/>
      <c r="U393" s="154"/>
    </row>
    <row r="394" spans="1:21" ht="14" x14ac:dyDescent="0.15">
      <c r="A394" s="265"/>
      <c r="U394" s="154"/>
    </row>
    <row r="395" spans="1:21" ht="14" x14ac:dyDescent="0.15">
      <c r="A395" s="265"/>
      <c r="U395" s="154"/>
    </row>
    <row r="396" spans="1:21" ht="14" x14ac:dyDescent="0.15">
      <c r="A396" s="265"/>
      <c r="U396" s="154"/>
    </row>
    <row r="397" spans="1:21" ht="14" x14ac:dyDescent="0.15">
      <c r="A397" s="265"/>
      <c r="U397" s="154"/>
    </row>
    <row r="398" spans="1:21" ht="14" x14ac:dyDescent="0.15">
      <c r="A398" s="265"/>
      <c r="U398" s="154"/>
    </row>
    <row r="399" spans="1:21" ht="14" x14ac:dyDescent="0.15">
      <c r="A399" s="265"/>
      <c r="U399" s="154"/>
    </row>
    <row r="400" spans="1:21" ht="14" x14ac:dyDescent="0.15">
      <c r="A400" s="265"/>
      <c r="U400" s="154"/>
    </row>
    <row r="401" spans="1:21" ht="14" x14ac:dyDescent="0.15">
      <c r="A401" s="265"/>
      <c r="U401" s="154"/>
    </row>
    <row r="402" spans="1:21" ht="14" x14ac:dyDescent="0.15">
      <c r="A402" s="265"/>
      <c r="U402" s="154"/>
    </row>
    <row r="403" spans="1:21" ht="14" x14ac:dyDescent="0.15">
      <c r="A403" s="265"/>
      <c r="U403" s="154"/>
    </row>
    <row r="404" spans="1:21" ht="14" x14ac:dyDescent="0.15">
      <c r="A404" s="265"/>
      <c r="U404" s="154"/>
    </row>
    <row r="405" spans="1:21" ht="14" x14ac:dyDescent="0.15">
      <c r="A405" s="265"/>
      <c r="U405" s="154"/>
    </row>
    <row r="406" spans="1:21" ht="14" x14ac:dyDescent="0.15">
      <c r="A406" s="265"/>
      <c r="U406" s="154"/>
    </row>
    <row r="407" spans="1:21" ht="14" x14ac:dyDescent="0.15">
      <c r="A407" s="265"/>
      <c r="U407" s="154"/>
    </row>
    <row r="408" spans="1:21" ht="14" x14ac:dyDescent="0.15">
      <c r="A408" s="265"/>
      <c r="U408" s="154"/>
    </row>
    <row r="409" spans="1:21" ht="14" x14ac:dyDescent="0.15">
      <c r="A409" s="265"/>
      <c r="U409" s="154"/>
    </row>
    <row r="410" spans="1:21" ht="14" x14ac:dyDescent="0.15">
      <c r="A410" s="265"/>
      <c r="U410" s="154"/>
    </row>
    <row r="411" spans="1:21" ht="14" x14ac:dyDescent="0.15">
      <c r="A411" s="265"/>
      <c r="U411" s="154"/>
    </row>
    <row r="412" spans="1:21" ht="14" x14ac:dyDescent="0.15">
      <c r="A412" s="265"/>
      <c r="U412" s="154"/>
    </row>
    <row r="413" spans="1:21" ht="14" x14ac:dyDescent="0.15">
      <c r="A413" s="265"/>
      <c r="U413" s="154"/>
    </row>
    <row r="414" spans="1:21" ht="14" x14ac:dyDescent="0.15">
      <c r="A414" s="265"/>
      <c r="U414" s="154"/>
    </row>
    <row r="415" spans="1:21" ht="14" x14ac:dyDescent="0.15">
      <c r="A415" s="265"/>
      <c r="U415" s="154"/>
    </row>
    <row r="416" spans="1:21" ht="14" x14ac:dyDescent="0.15">
      <c r="A416" s="265"/>
      <c r="U416" s="154"/>
    </row>
    <row r="417" spans="1:21" ht="14" x14ac:dyDescent="0.15">
      <c r="A417" s="265"/>
      <c r="U417" s="154"/>
    </row>
    <row r="418" spans="1:21" ht="14" x14ac:dyDescent="0.15">
      <c r="A418" s="265"/>
      <c r="U418" s="154"/>
    </row>
    <row r="419" spans="1:21" ht="14" x14ac:dyDescent="0.15">
      <c r="A419" s="265"/>
      <c r="U419" s="154"/>
    </row>
    <row r="420" spans="1:21" ht="14" x14ac:dyDescent="0.15">
      <c r="A420" s="265"/>
      <c r="U420" s="154"/>
    </row>
    <row r="421" spans="1:21" ht="14" x14ac:dyDescent="0.15">
      <c r="A421" s="265"/>
      <c r="U421" s="154"/>
    </row>
    <row r="422" spans="1:21" ht="14" x14ac:dyDescent="0.15">
      <c r="A422" s="265"/>
      <c r="U422" s="154"/>
    </row>
    <row r="423" spans="1:21" ht="14" x14ac:dyDescent="0.15">
      <c r="A423" s="265"/>
      <c r="U423" s="154"/>
    </row>
    <row r="424" spans="1:21" ht="14" x14ac:dyDescent="0.15">
      <c r="A424" s="265"/>
      <c r="U424" s="154"/>
    </row>
    <row r="425" spans="1:21" ht="14" x14ac:dyDescent="0.15">
      <c r="A425" s="265"/>
      <c r="U425" s="154"/>
    </row>
    <row r="426" spans="1:21" ht="14" x14ac:dyDescent="0.15">
      <c r="A426" s="265"/>
      <c r="U426" s="154"/>
    </row>
    <row r="427" spans="1:21" ht="14" x14ac:dyDescent="0.15">
      <c r="A427" s="265"/>
      <c r="U427" s="154"/>
    </row>
    <row r="428" spans="1:21" ht="14" x14ac:dyDescent="0.15">
      <c r="A428" s="265"/>
      <c r="U428" s="154"/>
    </row>
    <row r="429" spans="1:21" ht="14" x14ac:dyDescent="0.15">
      <c r="A429" s="265"/>
      <c r="U429" s="154"/>
    </row>
    <row r="430" spans="1:21" ht="14" x14ac:dyDescent="0.15">
      <c r="A430" s="265"/>
      <c r="U430" s="154"/>
    </row>
    <row r="431" spans="1:21" ht="14" x14ac:dyDescent="0.15">
      <c r="A431" s="265"/>
      <c r="U431" s="154"/>
    </row>
    <row r="432" spans="1:21" ht="14" x14ac:dyDescent="0.15">
      <c r="A432" s="265"/>
      <c r="U432" s="154"/>
    </row>
    <row r="433" spans="1:21" ht="14" x14ac:dyDescent="0.15">
      <c r="A433" s="265"/>
      <c r="U433" s="154"/>
    </row>
    <row r="434" spans="1:21" ht="14" x14ac:dyDescent="0.15">
      <c r="A434" s="265"/>
      <c r="U434" s="154"/>
    </row>
    <row r="435" spans="1:21" ht="14" x14ac:dyDescent="0.15">
      <c r="A435" s="265"/>
      <c r="U435" s="154"/>
    </row>
    <row r="436" spans="1:21" ht="14" x14ac:dyDescent="0.15">
      <c r="A436" s="265"/>
      <c r="U436" s="154"/>
    </row>
    <row r="437" spans="1:21" ht="14" x14ac:dyDescent="0.15">
      <c r="A437" s="265"/>
      <c r="U437" s="154"/>
    </row>
    <row r="438" spans="1:21" ht="14" x14ac:dyDescent="0.15">
      <c r="A438" s="265"/>
      <c r="U438" s="154"/>
    </row>
    <row r="439" spans="1:21" ht="14" x14ac:dyDescent="0.15">
      <c r="A439" s="265"/>
      <c r="U439" s="154"/>
    </row>
    <row r="440" spans="1:21" ht="14" x14ac:dyDescent="0.15">
      <c r="A440" s="265"/>
      <c r="U440" s="154"/>
    </row>
    <row r="441" spans="1:21" ht="14" x14ac:dyDescent="0.15">
      <c r="A441" s="265"/>
      <c r="U441" s="154"/>
    </row>
    <row r="442" spans="1:21" ht="14" x14ac:dyDescent="0.15">
      <c r="A442" s="265"/>
      <c r="U442" s="154"/>
    </row>
    <row r="443" spans="1:21" ht="14" x14ac:dyDescent="0.15">
      <c r="A443" s="265"/>
      <c r="U443" s="154"/>
    </row>
    <row r="444" spans="1:21" ht="14" x14ac:dyDescent="0.15">
      <c r="A444" s="265"/>
      <c r="U444" s="154"/>
    </row>
    <row r="445" spans="1:21" ht="14" x14ac:dyDescent="0.15">
      <c r="A445" s="265"/>
      <c r="U445" s="154"/>
    </row>
    <row r="446" spans="1:21" ht="14" x14ac:dyDescent="0.15">
      <c r="A446" s="265"/>
      <c r="U446" s="154"/>
    </row>
    <row r="447" spans="1:21" ht="14" x14ac:dyDescent="0.15">
      <c r="A447" s="265"/>
      <c r="U447" s="154"/>
    </row>
    <row r="448" spans="1:21" ht="14" x14ac:dyDescent="0.15">
      <c r="A448" s="265"/>
      <c r="U448" s="154"/>
    </row>
    <row r="449" spans="1:21" ht="14" x14ac:dyDescent="0.15">
      <c r="A449" s="265"/>
      <c r="U449" s="154"/>
    </row>
    <row r="450" spans="1:21" ht="14" x14ac:dyDescent="0.15">
      <c r="A450" s="265"/>
      <c r="U450" s="154"/>
    </row>
    <row r="451" spans="1:21" ht="14" x14ac:dyDescent="0.15">
      <c r="A451" s="265"/>
      <c r="U451" s="154"/>
    </row>
    <row r="452" spans="1:21" ht="14" x14ac:dyDescent="0.15">
      <c r="A452" s="265"/>
      <c r="U452" s="154"/>
    </row>
    <row r="453" spans="1:21" ht="14" x14ac:dyDescent="0.15">
      <c r="A453" s="265"/>
      <c r="U453" s="154"/>
    </row>
    <row r="454" spans="1:21" ht="14" x14ac:dyDescent="0.15">
      <c r="A454" s="265"/>
      <c r="U454" s="154"/>
    </row>
    <row r="455" spans="1:21" ht="14" x14ac:dyDescent="0.15">
      <c r="A455" s="265"/>
      <c r="U455" s="154"/>
    </row>
    <row r="456" spans="1:21" ht="14" x14ac:dyDescent="0.15">
      <c r="A456" s="265"/>
      <c r="U456" s="154"/>
    </row>
    <row r="457" spans="1:21" ht="14" x14ac:dyDescent="0.15">
      <c r="A457" s="265"/>
      <c r="U457" s="154"/>
    </row>
    <row r="458" spans="1:21" ht="14" x14ac:dyDescent="0.15">
      <c r="A458" s="265"/>
      <c r="U458" s="154"/>
    </row>
    <row r="459" spans="1:21" ht="14" x14ac:dyDescent="0.15">
      <c r="A459" s="265"/>
      <c r="U459" s="154"/>
    </row>
    <row r="460" spans="1:21" ht="14" x14ac:dyDescent="0.15">
      <c r="A460" s="265"/>
      <c r="U460" s="154"/>
    </row>
    <row r="461" spans="1:21" ht="14" x14ac:dyDescent="0.15">
      <c r="A461" s="265"/>
      <c r="U461" s="154"/>
    </row>
    <row r="462" spans="1:21" ht="14" x14ac:dyDescent="0.15">
      <c r="A462" s="265"/>
      <c r="U462" s="154"/>
    </row>
    <row r="463" spans="1:21" ht="14" x14ac:dyDescent="0.15">
      <c r="A463" s="265"/>
      <c r="U463" s="154"/>
    </row>
    <row r="464" spans="1:21" ht="14" x14ac:dyDescent="0.15">
      <c r="A464" s="265"/>
      <c r="U464" s="154"/>
    </row>
    <row r="465" spans="1:21" ht="14" x14ac:dyDescent="0.15">
      <c r="A465" s="265"/>
      <c r="U465" s="154"/>
    </row>
    <row r="466" spans="1:21" ht="14" x14ac:dyDescent="0.15">
      <c r="A466" s="265"/>
      <c r="U466" s="154"/>
    </row>
    <row r="467" spans="1:21" ht="14" x14ac:dyDescent="0.15">
      <c r="A467" s="265"/>
      <c r="U467" s="154"/>
    </row>
    <row r="468" spans="1:21" ht="14" x14ac:dyDescent="0.15">
      <c r="A468" s="265"/>
      <c r="U468" s="154"/>
    </row>
    <row r="469" spans="1:21" ht="14" x14ac:dyDescent="0.15">
      <c r="A469" s="265"/>
      <c r="U469" s="154"/>
    </row>
    <row r="470" spans="1:21" ht="14" x14ac:dyDescent="0.15">
      <c r="A470" s="265"/>
      <c r="U470" s="154"/>
    </row>
    <row r="471" spans="1:21" ht="14" x14ac:dyDescent="0.15">
      <c r="A471" s="265"/>
      <c r="U471" s="154"/>
    </row>
    <row r="472" spans="1:21" ht="14" x14ac:dyDescent="0.15">
      <c r="A472" s="265"/>
      <c r="U472" s="154"/>
    </row>
    <row r="473" spans="1:21" ht="14" x14ac:dyDescent="0.15">
      <c r="A473" s="265"/>
      <c r="U473" s="154"/>
    </row>
    <row r="474" spans="1:21" ht="14" x14ac:dyDescent="0.15">
      <c r="A474" s="265"/>
      <c r="U474" s="154"/>
    </row>
    <row r="475" spans="1:21" ht="14" x14ac:dyDescent="0.15">
      <c r="A475" s="265"/>
      <c r="U475" s="154"/>
    </row>
    <row r="476" spans="1:21" ht="14" x14ac:dyDescent="0.15">
      <c r="A476" s="265"/>
      <c r="U476" s="154"/>
    </row>
    <row r="477" spans="1:21" ht="14" x14ac:dyDescent="0.15">
      <c r="A477" s="265"/>
      <c r="U477" s="154"/>
    </row>
    <row r="478" spans="1:21" ht="14" x14ac:dyDescent="0.15">
      <c r="A478" s="265"/>
      <c r="U478" s="154"/>
    </row>
    <row r="479" spans="1:21" ht="14" x14ac:dyDescent="0.15">
      <c r="A479" s="265"/>
      <c r="U479" s="154"/>
    </row>
    <row r="480" spans="1:21" ht="14" x14ac:dyDescent="0.15">
      <c r="A480" s="265"/>
      <c r="U480" s="154"/>
    </row>
    <row r="481" spans="1:21" ht="14" x14ac:dyDescent="0.15">
      <c r="A481" s="265"/>
      <c r="U481" s="154"/>
    </row>
    <row r="482" spans="1:21" ht="14" x14ac:dyDescent="0.15">
      <c r="A482" s="265"/>
      <c r="U482" s="154"/>
    </row>
    <row r="483" spans="1:21" ht="14" x14ac:dyDescent="0.15">
      <c r="A483" s="265"/>
      <c r="U483" s="154"/>
    </row>
    <row r="484" spans="1:21" ht="14" x14ac:dyDescent="0.15">
      <c r="A484" s="265"/>
      <c r="U484" s="154"/>
    </row>
    <row r="485" spans="1:21" ht="14" x14ac:dyDescent="0.15">
      <c r="A485" s="265"/>
      <c r="U485" s="154"/>
    </row>
    <row r="486" spans="1:21" ht="14" x14ac:dyDescent="0.15">
      <c r="A486" s="265"/>
      <c r="U486" s="154"/>
    </row>
    <row r="487" spans="1:21" ht="14" x14ac:dyDescent="0.15">
      <c r="A487" s="265"/>
      <c r="U487" s="154"/>
    </row>
    <row r="488" spans="1:21" ht="14" x14ac:dyDescent="0.15">
      <c r="A488" s="265"/>
      <c r="U488" s="154"/>
    </row>
    <row r="489" spans="1:21" ht="14" x14ac:dyDescent="0.15">
      <c r="A489" s="265"/>
      <c r="U489" s="154"/>
    </row>
    <row r="490" spans="1:21" ht="14" x14ac:dyDescent="0.15">
      <c r="A490" s="265"/>
      <c r="U490" s="154"/>
    </row>
    <row r="491" spans="1:21" ht="14" x14ac:dyDescent="0.15">
      <c r="A491" s="265"/>
      <c r="U491" s="154"/>
    </row>
    <row r="492" spans="1:21" ht="14" x14ac:dyDescent="0.15">
      <c r="A492" s="265"/>
      <c r="U492" s="154"/>
    </row>
    <row r="493" spans="1:21" ht="14" x14ac:dyDescent="0.15">
      <c r="A493" s="265"/>
      <c r="U493" s="154"/>
    </row>
    <row r="494" spans="1:21" ht="14" x14ac:dyDescent="0.15">
      <c r="A494" s="265"/>
      <c r="U494" s="154"/>
    </row>
    <row r="495" spans="1:21" ht="14" x14ac:dyDescent="0.15">
      <c r="A495" s="265"/>
      <c r="U495" s="154"/>
    </row>
    <row r="496" spans="1:21" ht="14" x14ac:dyDescent="0.15">
      <c r="A496" s="265"/>
      <c r="U496" s="154"/>
    </row>
    <row r="497" spans="1:21" ht="14" x14ac:dyDescent="0.15">
      <c r="A497" s="265"/>
      <c r="U497" s="154"/>
    </row>
    <row r="498" spans="1:21" ht="14" x14ac:dyDescent="0.15">
      <c r="A498" s="265"/>
      <c r="U498" s="154"/>
    </row>
    <row r="499" spans="1:21" ht="14" x14ac:dyDescent="0.15">
      <c r="A499" s="265"/>
      <c r="U499" s="154"/>
    </row>
    <row r="500" spans="1:21" ht="14" x14ac:dyDescent="0.15">
      <c r="A500" s="265"/>
      <c r="U500" s="154"/>
    </row>
    <row r="501" spans="1:21" ht="14" x14ac:dyDescent="0.15">
      <c r="A501" s="265"/>
      <c r="U501" s="154"/>
    </row>
    <row r="502" spans="1:21" ht="14" x14ac:dyDescent="0.15">
      <c r="A502" s="265"/>
      <c r="U502" s="154"/>
    </row>
    <row r="503" spans="1:21" ht="14" x14ac:dyDescent="0.15">
      <c r="A503" s="265"/>
      <c r="U503" s="154"/>
    </row>
    <row r="504" spans="1:21" ht="14" x14ac:dyDescent="0.15">
      <c r="A504" s="265"/>
      <c r="U504" s="154"/>
    </row>
    <row r="505" spans="1:21" ht="14" x14ac:dyDescent="0.15">
      <c r="A505" s="265"/>
      <c r="U505" s="154"/>
    </row>
    <row r="506" spans="1:21" ht="14" x14ac:dyDescent="0.15">
      <c r="A506" s="265"/>
      <c r="U506" s="154"/>
    </row>
    <row r="507" spans="1:21" ht="14" x14ac:dyDescent="0.15">
      <c r="A507" s="265"/>
      <c r="U507" s="154"/>
    </row>
    <row r="508" spans="1:21" ht="14" x14ac:dyDescent="0.15">
      <c r="A508" s="265"/>
      <c r="U508" s="154"/>
    </row>
    <row r="509" spans="1:21" ht="14" x14ac:dyDescent="0.15">
      <c r="A509" s="265"/>
      <c r="U509" s="154"/>
    </row>
    <row r="510" spans="1:21" ht="14" x14ac:dyDescent="0.15">
      <c r="A510" s="265"/>
      <c r="U510" s="154"/>
    </row>
    <row r="511" spans="1:21" ht="14" x14ac:dyDescent="0.15">
      <c r="A511" s="265"/>
      <c r="U511" s="154"/>
    </row>
    <row r="512" spans="1:21" ht="14" x14ac:dyDescent="0.15">
      <c r="A512" s="265"/>
      <c r="U512" s="154"/>
    </row>
    <row r="513" spans="1:21" ht="14" x14ac:dyDescent="0.15">
      <c r="A513" s="265"/>
      <c r="U513" s="154"/>
    </row>
    <row r="514" spans="1:21" ht="14" x14ac:dyDescent="0.15">
      <c r="A514" s="265"/>
      <c r="U514" s="154"/>
    </row>
    <row r="515" spans="1:21" ht="14" x14ac:dyDescent="0.15">
      <c r="A515" s="265"/>
      <c r="U515" s="154"/>
    </row>
    <row r="516" spans="1:21" ht="14" x14ac:dyDescent="0.15">
      <c r="A516" s="265"/>
      <c r="U516" s="154"/>
    </row>
    <row r="517" spans="1:21" ht="14" x14ac:dyDescent="0.15">
      <c r="A517" s="265"/>
      <c r="U517" s="154"/>
    </row>
    <row r="518" spans="1:21" ht="14" x14ac:dyDescent="0.15">
      <c r="A518" s="265"/>
      <c r="U518" s="154"/>
    </row>
    <row r="519" spans="1:21" ht="14" x14ac:dyDescent="0.15">
      <c r="A519" s="265"/>
      <c r="U519" s="154"/>
    </row>
    <row r="520" spans="1:21" ht="14" x14ac:dyDescent="0.15">
      <c r="A520" s="265"/>
      <c r="U520" s="154"/>
    </row>
    <row r="521" spans="1:21" ht="14" x14ac:dyDescent="0.15">
      <c r="A521" s="265"/>
      <c r="U521" s="154"/>
    </row>
    <row r="522" spans="1:21" ht="14" x14ac:dyDescent="0.15">
      <c r="A522" s="265"/>
      <c r="U522" s="154"/>
    </row>
    <row r="523" spans="1:21" ht="14" x14ac:dyDescent="0.15">
      <c r="A523" s="265"/>
      <c r="U523" s="154"/>
    </row>
    <row r="524" spans="1:21" ht="14" x14ac:dyDescent="0.15">
      <c r="A524" s="265"/>
      <c r="U524" s="154"/>
    </row>
    <row r="525" spans="1:21" ht="14" x14ac:dyDescent="0.15">
      <c r="A525" s="265"/>
      <c r="U525" s="154"/>
    </row>
    <row r="526" spans="1:21" ht="14" x14ac:dyDescent="0.15">
      <c r="A526" s="265"/>
      <c r="U526" s="154"/>
    </row>
    <row r="527" spans="1:21" ht="14" x14ac:dyDescent="0.15">
      <c r="A527" s="265"/>
      <c r="U527" s="154"/>
    </row>
    <row r="528" spans="1:21" ht="14" x14ac:dyDescent="0.15">
      <c r="A528" s="265"/>
      <c r="U528" s="154"/>
    </row>
    <row r="529" spans="1:21" ht="14" x14ac:dyDescent="0.15">
      <c r="A529" s="265"/>
      <c r="U529" s="154"/>
    </row>
    <row r="530" spans="1:21" ht="14" x14ac:dyDescent="0.15">
      <c r="A530" s="265"/>
      <c r="U530" s="154"/>
    </row>
    <row r="531" spans="1:21" ht="14" x14ac:dyDescent="0.15">
      <c r="A531" s="265"/>
      <c r="U531" s="154"/>
    </row>
    <row r="532" spans="1:21" ht="14" x14ac:dyDescent="0.15">
      <c r="A532" s="265"/>
      <c r="U532" s="154"/>
    </row>
    <row r="533" spans="1:21" ht="14" x14ac:dyDescent="0.15">
      <c r="A533" s="265"/>
      <c r="U533" s="154"/>
    </row>
    <row r="534" spans="1:21" ht="14" x14ac:dyDescent="0.15">
      <c r="A534" s="265"/>
      <c r="U534" s="154"/>
    </row>
    <row r="535" spans="1:21" ht="14" x14ac:dyDescent="0.15">
      <c r="A535" s="265"/>
      <c r="U535" s="154"/>
    </row>
    <row r="536" spans="1:21" ht="14" x14ac:dyDescent="0.15">
      <c r="A536" s="265"/>
      <c r="U536" s="154"/>
    </row>
    <row r="537" spans="1:21" ht="14" x14ac:dyDescent="0.15">
      <c r="A537" s="265"/>
      <c r="U537" s="154"/>
    </row>
    <row r="538" spans="1:21" ht="14" x14ac:dyDescent="0.15">
      <c r="A538" s="265"/>
      <c r="U538" s="154"/>
    </row>
    <row r="539" spans="1:21" ht="14" x14ac:dyDescent="0.15">
      <c r="A539" s="265"/>
      <c r="U539" s="154"/>
    </row>
    <row r="540" spans="1:21" ht="14" x14ac:dyDescent="0.15">
      <c r="A540" s="265"/>
      <c r="U540" s="154"/>
    </row>
    <row r="541" spans="1:21" ht="14" x14ac:dyDescent="0.15">
      <c r="A541" s="265"/>
      <c r="U541" s="154"/>
    </row>
    <row r="542" spans="1:21" ht="14" x14ac:dyDescent="0.15">
      <c r="A542" s="265"/>
      <c r="U542" s="154"/>
    </row>
    <row r="543" spans="1:21" ht="14" x14ac:dyDescent="0.15">
      <c r="A543" s="265"/>
      <c r="U543" s="154"/>
    </row>
    <row r="544" spans="1:21" ht="14" x14ac:dyDescent="0.15">
      <c r="A544" s="265"/>
      <c r="U544" s="154"/>
    </row>
    <row r="545" spans="1:21" ht="14" x14ac:dyDescent="0.15">
      <c r="A545" s="265"/>
      <c r="U545" s="154"/>
    </row>
    <row r="546" spans="1:21" ht="14" x14ac:dyDescent="0.15">
      <c r="A546" s="265"/>
      <c r="U546" s="154"/>
    </row>
    <row r="547" spans="1:21" ht="14" x14ac:dyDescent="0.15">
      <c r="A547" s="265"/>
      <c r="U547" s="154"/>
    </row>
    <row r="548" spans="1:21" ht="14" x14ac:dyDescent="0.15">
      <c r="A548" s="265"/>
      <c r="U548" s="154"/>
    </row>
    <row r="549" spans="1:21" ht="14" x14ac:dyDescent="0.15">
      <c r="A549" s="265"/>
      <c r="U549" s="154"/>
    </row>
    <row r="550" spans="1:21" ht="14" x14ac:dyDescent="0.15">
      <c r="A550" s="265"/>
      <c r="U550" s="154"/>
    </row>
    <row r="551" spans="1:21" ht="14" x14ac:dyDescent="0.15">
      <c r="A551" s="265"/>
      <c r="U551" s="154"/>
    </row>
    <row r="552" spans="1:21" ht="14" x14ac:dyDescent="0.15">
      <c r="A552" s="265"/>
      <c r="U552" s="154"/>
    </row>
    <row r="553" spans="1:21" ht="14" x14ac:dyDescent="0.15">
      <c r="A553" s="265"/>
      <c r="U553" s="154"/>
    </row>
    <row r="554" spans="1:21" ht="14" x14ac:dyDescent="0.15">
      <c r="A554" s="265"/>
      <c r="U554" s="154"/>
    </row>
    <row r="555" spans="1:21" ht="14" x14ac:dyDescent="0.15">
      <c r="A555" s="265"/>
      <c r="U555" s="154"/>
    </row>
    <row r="556" spans="1:21" ht="14" x14ac:dyDescent="0.15">
      <c r="A556" s="265"/>
      <c r="U556" s="154"/>
    </row>
    <row r="557" spans="1:21" ht="14" x14ac:dyDescent="0.15">
      <c r="A557" s="265"/>
      <c r="U557" s="154"/>
    </row>
    <row r="558" spans="1:21" ht="14" x14ac:dyDescent="0.15">
      <c r="A558" s="265"/>
      <c r="U558" s="154"/>
    </row>
    <row r="559" spans="1:21" ht="14" x14ac:dyDescent="0.15">
      <c r="A559" s="265"/>
      <c r="U559" s="154"/>
    </row>
    <row r="560" spans="1:21" ht="14" x14ac:dyDescent="0.15">
      <c r="A560" s="265"/>
      <c r="U560" s="154"/>
    </row>
    <row r="561" spans="1:21" ht="14" x14ac:dyDescent="0.15">
      <c r="A561" s="265"/>
      <c r="U561" s="154"/>
    </row>
    <row r="562" spans="1:21" ht="14" x14ac:dyDescent="0.15">
      <c r="A562" s="265"/>
      <c r="U562" s="154"/>
    </row>
    <row r="563" spans="1:21" ht="14" x14ac:dyDescent="0.15">
      <c r="A563" s="265"/>
      <c r="U563" s="154"/>
    </row>
    <row r="564" spans="1:21" ht="14" x14ac:dyDescent="0.15">
      <c r="A564" s="265"/>
      <c r="U564" s="154"/>
    </row>
    <row r="565" spans="1:21" ht="14" x14ac:dyDescent="0.15">
      <c r="A565" s="265"/>
      <c r="U565" s="154"/>
    </row>
    <row r="566" spans="1:21" ht="14" x14ac:dyDescent="0.15">
      <c r="A566" s="265"/>
      <c r="U566" s="154"/>
    </row>
    <row r="567" spans="1:21" ht="14" x14ac:dyDescent="0.15">
      <c r="A567" s="265"/>
      <c r="U567" s="154"/>
    </row>
    <row r="568" spans="1:21" ht="14" x14ac:dyDescent="0.15">
      <c r="A568" s="265"/>
      <c r="U568" s="154"/>
    </row>
    <row r="569" spans="1:21" ht="14" x14ac:dyDescent="0.15">
      <c r="A569" s="265"/>
      <c r="U569" s="154"/>
    </row>
    <row r="570" spans="1:21" ht="14" x14ac:dyDescent="0.15">
      <c r="A570" s="265"/>
      <c r="U570" s="154"/>
    </row>
    <row r="571" spans="1:21" ht="14" x14ac:dyDescent="0.15">
      <c r="A571" s="265"/>
      <c r="U571" s="154"/>
    </row>
    <row r="572" spans="1:21" ht="14" x14ac:dyDescent="0.15">
      <c r="A572" s="265"/>
      <c r="U572" s="154"/>
    </row>
    <row r="573" spans="1:21" ht="14" x14ac:dyDescent="0.15">
      <c r="A573" s="265"/>
      <c r="U573" s="154"/>
    </row>
    <row r="574" spans="1:21" ht="14" x14ac:dyDescent="0.15">
      <c r="A574" s="265"/>
      <c r="U574" s="154"/>
    </row>
    <row r="575" spans="1:21" ht="14" x14ac:dyDescent="0.15">
      <c r="A575" s="265"/>
      <c r="U575" s="154"/>
    </row>
    <row r="576" spans="1:21" ht="14" x14ac:dyDescent="0.15">
      <c r="A576" s="265"/>
      <c r="U576" s="154"/>
    </row>
    <row r="577" spans="1:21" ht="14" x14ac:dyDescent="0.15">
      <c r="A577" s="265"/>
      <c r="U577" s="154"/>
    </row>
    <row r="578" spans="1:21" ht="14" x14ac:dyDescent="0.15">
      <c r="A578" s="265"/>
      <c r="U578" s="154"/>
    </row>
    <row r="579" spans="1:21" ht="14" x14ac:dyDescent="0.15">
      <c r="A579" s="265"/>
      <c r="U579" s="154"/>
    </row>
    <row r="580" spans="1:21" ht="14" x14ac:dyDescent="0.15">
      <c r="A580" s="265"/>
      <c r="U580" s="154"/>
    </row>
    <row r="581" spans="1:21" ht="14" x14ac:dyDescent="0.15">
      <c r="A581" s="265"/>
      <c r="U581" s="154"/>
    </row>
    <row r="582" spans="1:21" ht="14" x14ac:dyDescent="0.15">
      <c r="A582" s="265"/>
      <c r="U582" s="154"/>
    </row>
    <row r="583" spans="1:21" ht="14" x14ac:dyDescent="0.15">
      <c r="A583" s="265"/>
      <c r="U583" s="154"/>
    </row>
    <row r="584" spans="1:21" ht="14" x14ac:dyDescent="0.15">
      <c r="A584" s="265"/>
      <c r="U584" s="154"/>
    </row>
    <row r="585" spans="1:21" ht="14" x14ac:dyDescent="0.15">
      <c r="A585" s="265"/>
      <c r="U585" s="154"/>
    </row>
    <row r="586" spans="1:21" ht="14" x14ac:dyDescent="0.15">
      <c r="A586" s="265"/>
      <c r="U586" s="154"/>
    </row>
    <row r="587" spans="1:21" ht="14" x14ac:dyDescent="0.15">
      <c r="A587" s="265"/>
      <c r="U587" s="154"/>
    </row>
    <row r="588" spans="1:21" ht="14" x14ac:dyDescent="0.15">
      <c r="A588" s="265"/>
      <c r="U588" s="154"/>
    </row>
    <row r="589" spans="1:21" ht="14" x14ac:dyDescent="0.15">
      <c r="A589" s="265"/>
      <c r="U589" s="154"/>
    </row>
    <row r="590" spans="1:21" ht="14" x14ac:dyDescent="0.15">
      <c r="A590" s="265"/>
      <c r="U590" s="154"/>
    </row>
    <row r="591" spans="1:21" ht="14" x14ac:dyDescent="0.15">
      <c r="A591" s="265"/>
      <c r="U591" s="154"/>
    </row>
    <row r="592" spans="1:21" ht="14" x14ac:dyDescent="0.15">
      <c r="A592" s="265"/>
      <c r="U592" s="154"/>
    </row>
    <row r="593" spans="1:21" ht="14" x14ac:dyDescent="0.15">
      <c r="A593" s="265"/>
      <c r="U593" s="154"/>
    </row>
    <row r="594" spans="1:21" ht="14" x14ac:dyDescent="0.15">
      <c r="A594" s="265"/>
      <c r="U594" s="154"/>
    </row>
    <row r="595" spans="1:21" ht="14" x14ac:dyDescent="0.15">
      <c r="A595" s="265"/>
      <c r="U595" s="154"/>
    </row>
    <row r="596" spans="1:21" ht="14" x14ac:dyDescent="0.15">
      <c r="A596" s="265"/>
      <c r="U596" s="154"/>
    </row>
    <row r="597" spans="1:21" ht="14" x14ac:dyDescent="0.15">
      <c r="A597" s="265"/>
      <c r="U597" s="154"/>
    </row>
    <row r="598" spans="1:21" ht="14" x14ac:dyDescent="0.15">
      <c r="A598" s="265"/>
      <c r="U598" s="154"/>
    </row>
    <row r="599" spans="1:21" ht="14" x14ac:dyDescent="0.15">
      <c r="A599" s="265"/>
      <c r="U599" s="154"/>
    </row>
    <row r="600" spans="1:21" ht="14" x14ac:dyDescent="0.15">
      <c r="A600" s="265"/>
      <c r="U600" s="154"/>
    </row>
    <row r="601" spans="1:21" ht="14" x14ac:dyDescent="0.15">
      <c r="A601" s="265"/>
      <c r="U601" s="154"/>
    </row>
    <row r="602" spans="1:21" ht="14" x14ac:dyDescent="0.15">
      <c r="A602" s="265"/>
      <c r="U602" s="154"/>
    </row>
    <row r="603" spans="1:21" ht="14" x14ac:dyDescent="0.15">
      <c r="A603" s="265"/>
      <c r="U603" s="154"/>
    </row>
    <row r="604" spans="1:21" ht="14" x14ac:dyDescent="0.15">
      <c r="A604" s="265"/>
      <c r="U604" s="154"/>
    </row>
    <row r="605" spans="1:21" ht="14" x14ac:dyDescent="0.15">
      <c r="A605" s="265"/>
      <c r="U605" s="154"/>
    </row>
    <row r="606" spans="1:21" ht="14" x14ac:dyDescent="0.15">
      <c r="A606" s="265"/>
      <c r="U606" s="154"/>
    </row>
    <row r="607" spans="1:21" ht="14" x14ac:dyDescent="0.15">
      <c r="A607" s="265"/>
      <c r="U607" s="154"/>
    </row>
    <row r="608" spans="1:21" ht="14" x14ac:dyDescent="0.15">
      <c r="A608" s="265"/>
      <c r="U608" s="154"/>
    </row>
    <row r="609" spans="1:21" ht="14" x14ac:dyDescent="0.15">
      <c r="A609" s="265"/>
      <c r="U609" s="154"/>
    </row>
    <row r="610" spans="1:21" ht="14" x14ac:dyDescent="0.15">
      <c r="A610" s="265"/>
      <c r="U610" s="154"/>
    </row>
    <row r="611" spans="1:21" ht="14" x14ac:dyDescent="0.15">
      <c r="A611" s="265"/>
      <c r="U611" s="154"/>
    </row>
    <row r="612" spans="1:21" ht="14" x14ac:dyDescent="0.15">
      <c r="A612" s="265"/>
      <c r="U612" s="154"/>
    </row>
    <row r="613" spans="1:21" ht="14" x14ac:dyDescent="0.15">
      <c r="A613" s="265"/>
      <c r="U613" s="154"/>
    </row>
    <row r="614" spans="1:21" ht="14" x14ac:dyDescent="0.15">
      <c r="A614" s="265"/>
      <c r="U614" s="154"/>
    </row>
    <row r="615" spans="1:21" ht="14" x14ac:dyDescent="0.15">
      <c r="A615" s="265"/>
      <c r="U615" s="154"/>
    </row>
    <row r="616" spans="1:21" ht="14" x14ac:dyDescent="0.15">
      <c r="A616" s="265"/>
      <c r="U616" s="154"/>
    </row>
    <row r="617" spans="1:21" ht="14" x14ac:dyDescent="0.15">
      <c r="A617" s="265"/>
      <c r="U617" s="154"/>
    </row>
    <row r="618" spans="1:21" ht="14" x14ac:dyDescent="0.15">
      <c r="A618" s="265"/>
      <c r="U618" s="154"/>
    </row>
    <row r="619" spans="1:21" ht="14" x14ac:dyDescent="0.15">
      <c r="A619" s="265"/>
      <c r="U619" s="154"/>
    </row>
    <row r="620" spans="1:21" ht="14" x14ac:dyDescent="0.15">
      <c r="A620" s="265"/>
      <c r="U620" s="154"/>
    </row>
    <row r="621" spans="1:21" ht="14" x14ac:dyDescent="0.15">
      <c r="A621" s="265"/>
      <c r="U621" s="154"/>
    </row>
    <row r="622" spans="1:21" ht="14" x14ac:dyDescent="0.15">
      <c r="A622" s="265"/>
      <c r="U622" s="154"/>
    </row>
    <row r="623" spans="1:21" ht="14" x14ac:dyDescent="0.15">
      <c r="A623" s="265"/>
      <c r="U623" s="154"/>
    </row>
    <row r="624" spans="1:21" ht="14" x14ac:dyDescent="0.15">
      <c r="A624" s="265"/>
      <c r="U624" s="154"/>
    </row>
    <row r="625" spans="1:21" ht="14" x14ac:dyDescent="0.15">
      <c r="A625" s="265"/>
      <c r="U625" s="154"/>
    </row>
    <row r="626" spans="1:21" ht="14" x14ac:dyDescent="0.15">
      <c r="A626" s="265"/>
      <c r="U626" s="154"/>
    </row>
    <row r="627" spans="1:21" ht="14" x14ac:dyDescent="0.15">
      <c r="A627" s="265"/>
      <c r="U627" s="154"/>
    </row>
    <row r="628" spans="1:21" ht="14" x14ac:dyDescent="0.15">
      <c r="A628" s="265"/>
      <c r="U628" s="154"/>
    </row>
    <row r="629" spans="1:21" ht="14" x14ac:dyDescent="0.15">
      <c r="A629" s="265"/>
      <c r="U629" s="154"/>
    </row>
    <row r="630" spans="1:21" ht="14" x14ac:dyDescent="0.15">
      <c r="A630" s="265"/>
      <c r="U630" s="154"/>
    </row>
    <row r="631" spans="1:21" ht="14" x14ac:dyDescent="0.15">
      <c r="A631" s="265"/>
      <c r="U631" s="154"/>
    </row>
    <row r="632" spans="1:21" ht="14" x14ac:dyDescent="0.15">
      <c r="A632" s="265"/>
      <c r="U632" s="154"/>
    </row>
    <row r="633" spans="1:21" ht="14" x14ac:dyDescent="0.15">
      <c r="A633" s="265"/>
      <c r="U633" s="154"/>
    </row>
    <row r="634" spans="1:21" ht="14" x14ac:dyDescent="0.15">
      <c r="A634" s="265"/>
      <c r="U634" s="154"/>
    </row>
    <row r="635" spans="1:21" ht="14" x14ac:dyDescent="0.15">
      <c r="A635" s="265"/>
      <c r="U635" s="154"/>
    </row>
    <row r="636" spans="1:21" ht="14" x14ac:dyDescent="0.15">
      <c r="A636" s="265"/>
      <c r="U636" s="154"/>
    </row>
    <row r="637" spans="1:21" ht="14" x14ac:dyDescent="0.15">
      <c r="A637" s="265"/>
      <c r="U637" s="154"/>
    </row>
    <row r="638" spans="1:21" ht="14" x14ac:dyDescent="0.15">
      <c r="A638" s="265"/>
      <c r="U638" s="154"/>
    </row>
    <row r="639" spans="1:21" ht="14" x14ac:dyDescent="0.15">
      <c r="A639" s="265"/>
      <c r="U639" s="154"/>
    </row>
    <row r="640" spans="1:21" ht="14" x14ac:dyDescent="0.15">
      <c r="A640" s="265"/>
      <c r="U640" s="154"/>
    </row>
    <row r="641" spans="1:21" ht="14" x14ac:dyDescent="0.15">
      <c r="A641" s="265"/>
      <c r="U641" s="154"/>
    </row>
    <row r="642" spans="1:21" ht="14" x14ac:dyDescent="0.15">
      <c r="A642" s="265"/>
      <c r="U642" s="154"/>
    </row>
    <row r="643" spans="1:21" ht="14" x14ac:dyDescent="0.15">
      <c r="A643" s="265"/>
      <c r="U643" s="154"/>
    </row>
    <row r="644" spans="1:21" ht="14" x14ac:dyDescent="0.15">
      <c r="A644" s="265"/>
      <c r="U644" s="154"/>
    </row>
    <row r="645" spans="1:21" ht="14" x14ac:dyDescent="0.15">
      <c r="A645" s="265"/>
      <c r="U645" s="154"/>
    </row>
    <row r="646" spans="1:21" ht="14" x14ac:dyDescent="0.15">
      <c r="A646" s="265"/>
      <c r="U646" s="154"/>
    </row>
    <row r="647" spans="1:21" ht="14" x14ac:dyDescent="0.15">
      <c r="A647" s="265"/>
      <c r="U647" s="154"/>
    </row>
    <row r="648" spans="1:21" ht="14" x14ac:dyDescent="0.15">
      <c r="A648" s="265"/>
      <c r="U648" s="154"/>
    </row>
    <row r="649" spans="1:21" ht="14" x14ac:dyDescent="0.15">
      <c r="A649" s="265"/>
      <c r="U649" s="154"/>
    </row>
    <row r="650" spans="1:21" ht="14" x14ac:dyDescent="0.15">
      <c r="A650" s="265"/>
      <c r="U650" s="154"/>
    </row>
    <row r="651" spans="1:21" ht="14" x14ac:dyDescent="0.15">
      <c r="A651" s="265"/>
      <c r="U651" s="154"/>
    </row>
    <row r="652" spans="1:21" ht="14" x14ac:dyDescent="0.15">
      <c r="A652" s="265"/>
      <c r="U652" s="154"/>
    </row>
    <row r="653" spans="1:21" ht="14" x14ac:dyDescent="0.15">
      <c r="A653" s="265"/>
      <c r="U653" s="154"/>
    </row>
    <row r="654" spans="1:21" ht="14" x14ac:dyDescent="0.15">
      <c r="A654" s="265"/>
      <c r="U654" s="154"/>
    </row>
    <row r="655" spans="1:21" ht="14" x14ac:dyDescent="0.15">
      <c r="A655" s="265"/>
      <c r="U655" s="154"/>
    </row>
    <row r="656" spans="1:21" ht="14" x14ac:dyDescent="0.15">
      <c r="A656" s="265"/>
      <c r="U656" s="154"/>
    </row>
    <row r="657" spans="1:21" ht="14" x14ac:dyDescent="0.15">
      <c r="A657" s="265"/>
      <c r="U657" s="154"/>
    </row>
    <row r="658" spans="1:21" ht="14" x14ac:dyDescent="0.15">
      <c r="A658" s="265"/>
      <c r="U658" s="154"/>
    </row>
    <row r="659" spans="1:21" ht="14" x14ac:dyDescent="0.15">
      <c r="A659" s="265"/>
      <c r="U659" s="154"/>
    </row>
    <row r="660" spans="1:21" ht="14" x14ac:dyDescent="0.15">
      <c r="A660" s="265"/>
      <c r="U660" s="154"/>
    </row>
    <row r="661" spans="1:21" ht="14" x14ac:dyDescent="0.15">
      <c r="A661" s="265"/>
      <c r="U661" s="154"/>
    </row>
    <row r="662" spans="1:21" ht="14" x14ac:dyDescent="0.15">
      <c r="A662" s="265"/>
      <c r="U662" s="154"/>
    </row>
    <row r="663" spans="1:21" ht="14" x14ac:dyDescent="0.15">
      <c r="A663" s="265"/>
      <c r="U663" s="154"/>
    </row>
    <row r="664" spans="1:21" ht="14" x14ac:dyDescent="0.15">
      <c r="A664" s="265"/>
      <c r="U664" s="154"/>
    </row>
    <row r="665" spans="1:21" ht="14" x14ac:dyDescent="0.15">
      <c r="A665" s="265"/>
      <c r="U665" s="154"/>
    </row>
    <row r="666" spans="1:21" ht="14" x14ac:dyDescent="0.15">
      <c r="A666" s="265"/>
      <c r="U666" s="154"/>
    </row>
    <row r="667" spans="1:21" ht="14" x14ac:dyDescent="0.15">
      <c r="A667" s="265"/>
      <c r="U667" s="154"/>
    </row>
    <row r="668" spans="1:21" ht="14" x14ac:dyDescent="0.15">
      <c r="A668" s="265"/>
      <c r="U668" s="154"/>
    </row>
    <row r="669" spans="1:21" ht="14" x14ac:dyDescent="0.15">
      <c r="A669" s="265"/>
      <c r="U669" s="154"/>
    </row>
    <row r="670" spans="1:21" ht="14" x14ac:dyDescent="0.15">
      <c r="A670" s="265"/>
      <c r="U670" s="154"/>
    </row>
    <row r="671" spans="1:21" ht="14" x14ac:dyDescent="0.15">
      <c r="A671" s="265"/>
      <c r="U671" s="154"/>
    </row>
    <row r="672" spans="1:21" ht="14" x14ac:dyDescent="0.15">
      <c r="A672" s="265"/>
      <c r="U672" s="154"/>
    </row>
    <row r="673" spans="1:21" ht="14" x14ac:dyDescent="0.15">
      <c r="A673" s="265"/>
      <c r="U673" s="154"/>
    </row>
    <row r="674" spans="1:21" ht="14" x14ac:dyDescent="0.15">
      <c r="A674" s="265"/>
      <c r="U674" s="154"/>
    </row>
    <row r="675" spans="1:21" ht="14" x14ac:dyDescent="0.15">
      <c r="A675" s="265"/>
      <c r="U675" s="154"/>
    </row>
    <row r="676" spans="1:21" ht="14" x14ac:dyDescent="0.15">
      <c r="A676" s="265"/>
      <c r="U676" s="154"/>
    </row>
    <row r="677" spans="1:21" ht="14" x14ac:dyDescent="0.15">
      <c r="A677" s="265"/>
      <c r="U677" s="154"/>
    </row>
    <row r="678" spans="1:21" ht="14" x14ac:dyDescent="0.15">
      <c r="A678" s="265"/>
      <c r="U678" s="154"/>
    </row>
    <row r="679" spans="1:21" ht="14" x14ac:dyDescent="0.15">
      <c r="A679" s="265"/>
      <c r="U679" s="154"/>
    </row>
    <row r="680" spans="1:21" ht="14" x14ac:dyDescent="0.15">
      <c r="A680" s="265"/>
      <c r="U680" s="154"/>
    </row>
    <row r="681" spans="1:21" ht="14" x14ac:dyDescent="0.15">
      <c r="A681" s="265"/>
      <c r="U681" s="154"/>
    </row>
    <row r="682" spans="1:21" ht="14" x14ac:dyDescent="0.15">
      <c r="A682" s="265"/>
      <c r="U682" s="154"/>
    </row>
    <row r="683" spans="1:21" ht="14" x14ac:dyDescent="0.15">
      <c r="A683" s="265"/>
      <c r="U683" s="154"/>
    </row>
    <row r="684" spans="1:21" ht="14" x14ac:dyDescent="0.15">
      <c r="A684" s="265"/>
      <c r="U684" s="154"/>
    </row>
    <row r="685" spans="1:21" ht="14" x14ac:dyDescent="0.15">
      <c r="A685" s="265"/>
      <c r="U685" s="154"/>
    </row>
    <row r="686" spans="1:21" ht="14" x14ac:dyDescent="0.15">
      <c r="A686" s="265"/>
      <c r="U686" s="154"/>
    </row>
    <row r="687" spans="1:21" ht="14" x14ac:dyDescent="0.15">
      <c r="A687" s="265"/>
      <c r="U687" s="154"/>
    </row>
    <row r="688" spans="1:21" ht="14" x14ac:dyDescent="0.15">
      <c r="A688" s="265"/>
      <c r="U688" s="154"/>
    </row>
    <row r="689" spans="1:21" ht="14" x14ac:dyDescent="0.15">
      <c r="A689" s="265"/>
      <c r="U689" s="154"/>
    </row>
    <row r="690" spans="1:21" ht="14" x14ac:dyDescent="0.15">
      <c r="A690" s="265"/>
      <c r="U690" s="154"/>
    </row>
    <row r="691" spans="1:21" ht="14" x14ac:dyDescent="0.15">
      <c r="A691" s="265"/>
      <c r="U691" s="154"/>
    </row>
    <row r="692" spans="1:21" ht="14" x14ac:dyDescent="0.15">
      <c r="A692" s="265"/>
      <c r="U692" s="154"/>
    </row>
    <row r="693" spans="1:21" ht="14" x14ac:dyDescent="0.15">
      <c r="A693" s="265"/>
      <c r="U693" s="154"/>
    </row>
    <row r="694" spans="1:21" ht="14" x14ac:dyDescent="0.15">
      <c r="A694" s="265"/>
      <c r="U694" s="154"/>
    </row>
    <row r="695" spans="1:21" ht="14" x14ac:dyDescent="0.15">
      <c r="A695" s="265"/>
      <c r="U695" s="154"/>
    </row>
    <row r="696" spans="1:21" ht="14" x14ac:dyDescent="0.15">
      <c r="A696" s="265"/>
      <c r="U696" s="154"/>
    </row>
    <row r="697" spans="1:21" ht="14" x14ac:dyDescent="0.15">
      <c r="A697" s="265"/>
      <c r="U697" s="154"/>
    </row>
    <row r="698" spans="1:21" ht="14" x14ac:dyDescent="0.15">
      <c r="A698" s="265"/>
      <c r="U698" s="154"/>
    </row>
    <row r="699" spans="1:21" ht="14" x14ac:dyDescent="0.15">
      <c r="A699" s="265"/>
      <c r="U699" s="154"/>
    </row>
    <row r="700" spans="1:21" ht="14" x14ac:dyDescent="0.15">
      <c r="A700" s="265"/>
      <c r="U700" s="154"/>
    </row>
    <row r="701" spans="1:21" ht="14" x14ac:dyDescent="0.15">
      <c r="A701" s="265"/>
      <c r="U701" s="154"/>
    </row>
    <row r="702" spans="1:21" ht="14" x14ac:dyDescent="0.15">
      <c r="A702" s="265"/>
      <c r="U702" s="154"/>
    </row>
    <row r="703" spans="1:21" ht="14" x14ac:dyDescent="0.15">
      <c r="A703" s="265"/>
      <c r="U703" s="154"/>
    </row>
    <row r="704" spans="1:21" ht="14" x14ac:dyDescent="0.15">
      <c r="A704" s="265"/>
      <c r="U704" s="154"/>
    </row>
    <row r="705" spans="1:21" ht="14" x14ac:dyDescent="0.15">
      <c r="A705" s="265"/>
      <c r="U705" s="154"/>
    </row>
    <row r="706" spans="1:21" ht="14" x14ac:dyDescent="0.15">
      <c r="A706" s="265"/>
      <c r="U706" s="154"/>
    </row>
    <row r="707" spans="1:21" ht="14" x14ac:dyDescent="0.15">
      <c r="A707" s="265"/>
      <c r="U707" s="154"/>
    </row>
    <row r="708" spans="1:21" ht="14" x14ac:dyDescent="0.15">
      <c r="A708" s="265"/>
      <c r="U708" s="154"/>
    </row>
    <row r="709" spans="1:21" ht="14" x14ac:dyDescent="0.15">
      <c r="A709" s="265"/>
      <c r="U709" s="154"/>
    </row>
    <row r="710" spans="1:21" ht="14" x14ac:dyDescent="0.15">
      <c r="A710" s="265"/>
      <c r="U710" s="154"/>
    </row>
    <row r="711" spans="1:21" ht="14" x14ac:dyDescent="0.15">
      <c r="A711" s="265"/>
      <c r="U711" s="154"/>
    </row>
    <row r="712" spans="1:21" ht="14" x14ac:dyDescent="0.15">
      <c r="A712" s="265"/>
      <c r="U712" s="154"/>
    </row>
    <row r="713" spans="1:21" ht="14" x14ac:dyDescent="0.15">
      <c r="A713" s="265"/>
      <c r="U713" s="154"/>
    </row>
    <row r="714" spans="1:21" ht="14" x14ac:dyDescent="0.15">
      <c r="A714" s="265"/>
      <c r="U714" s="154"/>
    </row>
    <row r="715" spans="1:21" ht="14" x14ac:dyDescent="0.15">
      <c r="A715" s="265"/>
      <c r="U715" s="154"/>
    </row>
    <row r="716" spans="1:21" ht="14" x14ac:dyDescent="0.15">
      <c r="A716" s="265"/>
      <c r="U716" s="154"/>
    </row>
    <row r="717" spans="1:21" ht="14" x14ac:dyDescent="0.15">
      <c r="A717" s="265"/>
      <c r="U717" s="154"/>
    </row>
    <row r="718" spans="1:21" ht="14" x14ac:dyDescent="0.15">
      <c r="A718" s="265"/>
      <c r="U718" s="154"/>
    </row>
    <row r="719" spans="1:21" ht="14" x14ac:dyDescent="0.15">
      <c r="A719" s="265"/>
      <c r="U719" s="154"/>
    </row>
    <row r="720" spans="1:21" ht="14" x14ac:dyDescent="0.15">
      <c r="A720" s="265"/>
      <c r="U720" s="154"/>
    </row>
    <row r="721" spans="1:21" ht="14" x14ac:dyDescent="0.15">
      <c r="A721" s="265"/>
      <c r="U721" s="154"/>
    </row>
    <row r="722" spans="1:21" ht="14" x14ac:dyDescent="0.15">
      <c r="A722" s="265"/>
      <c r="U722" s="154"/>
    </row>
    <row r="723" spans="1:21" ht="14" x14ac:dyDescent="0.15">
      <c r="A723" s="265"/>
      <c r="U723" s="154"/>
    </row>
    <row r="724" spans="1:21" ht="14" x14ac:dyDescent="0.15">
      <c r="A724" s="265"/>
      <c r="U724" s="154"/>
    </row>
    <row r="725" spans="1:21" ht="14" x14ac:dyDescent="0.15">
      <c r="A725" s="265"/>
      <c r="U725" s="154"/>
    </row>
    <row r="726" spans="1:21" ht="14" x14ac:dyDescent="0.15">
      <c r="A726" s="265"/>
      <c r="U726" s="154"/>
    </row>
    <row r="727" spans="1:21" ht="14" x14ac:dyDescent="0.15">
      <c r="A727" s="265"/>
      <c r="U727" s="154"/>
    </row>
    <row r="728" spans="1:21" ht="14" x14ac:dyDescent="0.15">
      <c r="A728" s="265"/>
      <c r="U728" s="154"/>
    </row>
    <row r="729" spans="1:21" ht="14" x14ac:dyDescent="0.15">
      <c r="A729" s="265"/>
      <c r="U729" s="154"/>
    </row>
    <row r="730" spans="1:21" ht="14" x14ac:dyDescent="0.15">
      <c r="A730" s="265"/>
      <c r="U730" s="154"/>
    </row>
    <row r="731" spans="1:21" ht="14" x14ac:dyDescent="0.15">
      <c r="A731" s="265"/>
      <c r="U731" s="154"/>
    </row>
    <row r="732" spans="1:21" ht="14" x14ac:dyDescent="0.15">
      <c r="A732" s="265"/>
      <c r="U732" s="154"/>
    </row>
    <row r="733" spans="1:21" ht="14" x14ac:dyDescent="0.15">
      <c r="A733" s="265"/>
      <c r="U733" s="154"/>
    </row>
    <row r="734" spans="1:21" ht="14" x14ac:dyDescent="0.15">
      <c r="A734" s="265"/>
      <c r="U734" s="154"/>
    </row>
    <row r="735" spans="1:21" ht="14" x14ac:dyDescent="0.15">
      <c r="A735" s="265"/>
      <c r="U735" s="154"/>
    </row>
    <row r="736" spans="1:21" ht="14" x14ac:dyDescent="0.15">
      <c r="A736" s="265"/>
      <c r="U736" s="154"/>
    </row>
    <row r="737" spans="1:21" ht="14" x14ac:dyDescent="0.15">
      <c r="A737" s="265"/>
      <c r="U737" s="154"/>
    </row>
    <row r="738" spans="1:21" ht="14" x14ac:dyDescent="0.15">
      <c r="A738" s="265"/>
      <c r="U738" s="154"/>
    </row>
    <row r="739" spans="1:21" ht="14" x14ac:dyDescent="0.15">
      <c r="A739" s="265"/>
      <c r="U739" s="154"/>
    </row>
    <row r="740" spans="1:21" ht="14" x14ac:dyDescent="0.15">
      <c r="A740" s="265"/>
      <c r="U740" s="154"/>
    </row>
    <row r="741" spans="1:21" ht="14" x14ac:dyDescent="0.15">
      <c r="A741" s="265"/>
      <c r="U741" s="154"/>
    </row>
    <row r="742" spans="1:21" ht="14" x14ac:dyDescent="0.15">
      <c r="A742" s="265"/>
      <c r="U742" s="154"/>
    </row>
    <row r="743" spans="1:21" ht="14" x14ac:dyDescent="0.15">
      <c r="A743" s="265"/>
      <c r="U743" s="154"/>
    </row>
    <row r="744" spans="1:21" ht="14" x14ac:dyDescent="0.15">
      <c r="A744" s="265"/>
      <c r="U744" s="154"/>
    </row>
    <row r="745" spans="1:21" ht="14" x14ac:dyDescent="0.15">
      <c r="A745" s="265"/>
      <c r="U745" s="154"/>
    </row>
    <row r="746" spans="1:21" ht="14" x14ac:dyDescent="0.15">
      <c r="A746" s="265"/>
      <c r="U746" s="154"/>
    </row>
    <row r="747" spans="1:21" ht="14" x14ac:dyDescent="0.15">
      <c r="A747" s="265"/>
      <c r="U747" s="154"/>
    </row>
    <row r="748" spans="1:21" ht="14" x14ac:dyDescent="0.15">
      <c r="A748" s="265"/>
      <c r="U748" s="154"/>
    </row>
    <row r="749" spans="1:21" ht="14" x14ac:dyDescent="0.15">
      <c r="A749" s="265"/>
      <c r="U749" s="154"/>
    </row>
    <row r="750" spans="1:21" ht="14" x14ac:dyDescent="0.15">
      <c r="A750" s="265"/>
      <c r="U750" s="154"/>
    </row>
    <row r="751" spans="1:21" ht="14" x14ac:dyDescent="0.15">
      <c r="A751" s="265"/>
      <c r="U751" s="154"/>
    </row>
    <row r="752" spans="1:21" ht="14" x14ac:dyDescent="0.15">
      <c r="A752" s="265"/>
      <c r="U752" s="154"/>
    </row>
    <row r="753" spans="1:21" ht="14" x14ac:dyDescent="0.15">
      <c r="A753" s="265"/>
      <c r="U753" s="154"/>
    </row>
    <row r="754" spans="1:21" ht="14" x14ac:dyDescent="0.15">
      <c r="A754" s="265"/>
      <c r="U754" s="154"/>
    </row>
    <row r="755" spans="1:21" ht="14" x14ac:dyDescent="0.15">
      <c r="A755" s="265"/>
      <c r="U755" s="154"/>
    </row>
    <row r="756" spans="1:21" ht="14" x14ac:dyDescent="0.15">
      <c r="A756" s="265"/>
      <c r="U756" s="154"/>
    </row>
    <row r="757" spans="1:21" ht="14" x14ac:dyDescent="0.15">
      <c r="A757" s="265"/>
      <c r="U757" s="154"/>
    </row>
    <row r="758" spans="1:21" ht="14" x14ac:dyDescent="0.15">
      <c r="A758" s="265"/>
      <c r="U758" s="154"/>
    </row>
    <row r="759" spans="1:21" ht="14" x14ac:dyDescent="0.15">
      <c r="A759" s="265"/>
      <c r="U759" s="154"/>
    </row>
    <row r="760" spans="1:21" ht="14" x14ac:dyDescent="0.15">
      <c r="A760" s="265"/>
      <c r="U760" s="154"/>
    </row>
    <row r="761" spans="1:21" ht="14" x14ac:dyDescent="0.15">
      <c r="A761" s="265"/>
      <c r="U761" s="154"/>
    </row>
    <row r="762" spans="1:21" ht="14" x14ac:dyDescent="0.15">
      <c r="A762" s="265"/>
      <c r="U762" s="154"/>
    </row>
    <row r="763" spans="1:21" ht="14" x14ac:dyDescent="0.15">
      <c r="A763" s="265"/>
      <c r="U763" s="154"/>
    </row>
    <row r="764" spans="1:21" ht="14" x14ac:dyDescent="0.15">
      <c r="A764" s="265"/>
      <c r="U764" s="154"/>
    </row>
    <row r="765" spans="1:21" ht="14" x14ac:dyDescent="0.15">
      <c r="A765" s="265"/>
      <c r="U765" s="154"/>
    </row>
    <row r="766" spans="1:21" ht="14" x14ac:dyDescent="0.15">
      <c r="A766" s="265"/>
      <c r="U766" s="154"/>
    </row>
    <row r="767" spans="1:21" ht="14" x14ac:dyDescent="0.15">
      <c r="A767" s="265"/>
      <c r="U767" s="154"/>
    </row>
    <row r="768" spans="1:21" ht="14" x14ac:dyDescent="0.15">
      <c r="A768" s="265"/>
      <c r="U768" s="154"/>
    </row>
    <row r="769" spans="1:21" ht="14" x14ac:dyDescent="0.15">
      <c r="A769" s="265"/>
      <c r="U769" s="154"/>
    </row>
    <row r="770" spans="1:21" ht="14" x14ac:dyDescent="0.15">
      <c r="A770" s="265"/>
      <c r="U770" s="154"/>
    </row>
    <row r="771" spans="1:21" ht="14" x14ac:dyDescent="0.15">
      <c r="A771" s="265"/>
      <c r="U771" s="154"/>
    </row>
    <row r="772" spans="1:21" ht="14" x14ac:dyDescent="0.15">
      <c r="A772" s="265"/>
      <c r="U772" s="154"/>
    </row>
    <row r="773" spans="1:21" ht="14" x14ac:dyDescent="0.15">
      <c r="A773" s="265"/>
      <c r="U773" s="154"/>
    </row>
    <row r="774" spans="1:21" ht="14" x14ac:dyDescent="0.15">
      <c r="A774" s="265"/>
      <c r="U774" s="154"/>
    </row>
    <row r="775" spans="1:21" ht="14" x14ac:dyDescent="0.15">
      <c r="A775" s="265"/>
      <c r="U775" s="154"/>
    </row>
    <row r="776" spans="1:21" ht="14" x14ac:dyDescent="0.15">
      <c r="A776" s="265"/>
      <c r="U776" s="154"/>
    </row>
    <row r="777" spans="1:21" ht="14" x14ac:dyDescent="0.15">
      <c r="A777" s="265"/>
      <c r="U777" s="154"/>
    </row>
    <row r="778" spans="1:21" ht="14" x14ac:dyDescent="0.15">
      <c r="A778" s="265"/>
      <c r="U778" s="154"/>
    </row>
    <row r="779" spans="1:21" ht="14" x14ac:dyDescent="0.15">
      <c r="A779" s="265"/>
      <c r="U779" s="154"/>
    </row>
    <row r="780" spans="1:21" ht="14" x14ac:dyDescent="0.15">
      <c r="A780" s="265"/>
      <c r="U780" s="154"/>
    </row>
    <row r="781" spans="1:21" ht="14" x14ac:dyDescent="0.15">
      <c r="A781" s="265"/>
      <c r="U781" s="154"/>
    </row>
    <row r="782" spans="1:21" ht="14" x14ac:dyDescent="0.15">
      <c r="A782" s="265"/>
      <c r="U782" s="154"/>
    </row>
    <row r="783" spans="1:21" ht="14" x14ac:dyDescent="0.15">
      <c r="A783" s="265"/>
      <c r="U783" s="154"/>
    </row>
    <row r="784" spans="1:21" ht="14" x14ac:dyDescent="0.15">
      <c r="A784" s="265"/>
      <c r="U784" s="154"/>
    </row>
    <row r="785" spans="1:21" ht="14" x14ac:dyDescent="0.15">
      <c r="A785" s="265"/>
      <c r="U785" s="154"/>
    </row>
    <row r="786" spans="1:21" ht="14" x14ac:dyDescent="0.15">
      <c r="A786" s="265"/>
      <c r="U786" s="154"/>
    </row>
    <row r="787" spans="1:21" ht="14" x14ac:dyDescent="0.15">
      <c r="A787" s="265"/>
      <c r="U787" s="154"/>
    </row>
    <row r="788" spans="1:21" ht="14" x14ac:dyDescent="0.15">
      <c r="A788" s="265"/>
      <c r="U788" s="154"/>
    </row>
    <row r="789" spans="1:21" ht="14" x14ac:dyDescent="0.15">
      <c r="A789" s="265"/>
      <c r="U789" s="154"/>
    </row>
    <row r="790" spans="1:21" ht="14" x14ac:dyDescent="0.15">
      <c r="A790" s="265"/>
      <c r="U790" s="154"/>
    </row>
    <row r="791" spans="1:21" ht="14" x14ac:dyDescent="0.15">
      <c r="A791" s="265"/>
      <c r="U791" s="154"/>
    </row>
    <row r="792" spans="1:21" ht="14" x14ac:dyDescent="0.15">
      <c r="A792" s="265"/>
      <c r="U792" s="154"/>
    </row>
    <row r="793" spans="1:21" ht="14" x14ac:dyDescent="0.15">
      <c r="A793" s="265"/>
      <c r="U793" s="154"/>
    </row>
    <row r="794" spans="1:21" ht="14" x14ac:dyDescent="0.15">
      <c r="A794" s="265"/>
      <c r="U794" s="154"/>
    </row>
    <row r="795" spans="1:21" ht="14" x14ac:dyDescent="0.15">
      <c r="A795" s="265"/>
      <c r="U795" s="154"/>
    </row>
    <row r="796" spans="1:21" ht="14" x14ac:dyDescent="0.15">
      <c r="A796" s="265"/>
      <c r="U796" s="154"/>
    </row>
    <row r="797" spans="1:21" ht="14" x14ac:dyDescent="0.15">
      <c r="A797" s="265"/>
      <c r="U797" s="154"/>
    </row>
    <row r="798" spans="1:21" ht="14" x14ac:dyDescent="0.15">
      <c r="A798" s="265"/>
      <c r="U798" s="154"/>
    </row>
    <row r="799" spans="1:21" ht="14" x14ac:dyDescent="0.15">
      <c r="A799" s="265"/>
      <c r="U799" s="154"/>
    </row>
    <row r="800" spans="1:21" ht="14" x14ac:dyDescent="0.15">
      <c r="A800" s="265"/>
      <c r="U800" s="154"/>
    </row>
    <row r="801" spans="1:21" ht="14" x14ac:dyDescent="0.15">
      <c r="A801" s="265"/>
      <c r="U801" s="154"/>
    </row>
    <row r="802" spans="1:21" ht="14" x14ac:dyDescent="0.15">
      <c r="A802" s="265"/>
      <c r="U802" s="154"/>
    </row>
    <row r="803" spans="1:21" ht="14" x14ac:dyDescent="0.15">
      <c r="A803" s="265"/>
      <c r="U803" s="154"/>
    </row>
    <row r="804" spans="1:21" ht="14" x14ac:dyDescent="0.15">
      <c r="A804" s="265"/>
      <c r="U804" s="154"/>
    </row>
    <row r="805" spans="1:21" ht="14" x14ac:dyDescent="0.15">
      <c r="A805" s="265"/>
      <c r="U805" s="154"/>
    </row>
    <row r="806" spans="1:21" ht="14" x14ac:dyDescent="0.15">
      <c r="A806" s="265"/>
      <c r="U806" s="154"/>
    </row>
    <row r="807" spans="1:21" ht="14" x14ac:dyDescent="0.15">
      <c r="A807" s="265"/>
      <c r="U807" s="154"/>
    </row>
    <row r="808" spans="1:21" ht="14" x14ac:dyDescent="0.15">
      <c r="A808" s="265"/>
      <c r="U808" s="154"/>
    </row>
    <row r="809" spans="1:21" ht="14" x14ac:dyDescent="0.15">
      <c r="A809" s="265"/>
      <c r="U809" s="154"/>
    </row>
    <row r="810" spans="1:21" ht="14" x14ac:dyDescent="0.15">
      <c r="A810" s="265"/>
      <c r="U810" s="154"/>
    </row>
    <row r="811" spans="1:21" ht="14" x14ac:dyDescent="0.15">
      <c r="A811" s="265"/>
      <c r="U811" s="154"/>
    </row>
    <row r="812" spans="1:21" ht="14" x14ac:dyDescent="0.15">
      <c r="A812" s="265"/>
      <c r="U812" s="154"/>
    </row>
    <row r="813" spans="1:21" ht="14" x14ac:dyDescent="0.15">
      <c r="A813" s="265"/>
      <c r="U813" s="154"/>
    </row>
    <row r="814" spans="1:21" ht="14" x14ac:dyDescent="0.15">
      <c r="A814" s="265"/>
      <c r="U814" s="154"/>
    </row>
    <row r="815" spans="1:21" ht="14" x14ac:dyDescent="0.15">
      <c r="A815" s="265"/>
      <c r="U815" s="154"/>
    </row>
    <row r="816" spans="1:21" ht="14" x14ac:dyDescent="0.15">
      <c r="A816" s="265"/>
      <c r="U816" s="154"/>
    </row>
    <row r="817" spans="1:21" ht="14" x14ac:dyDescent="0.15">
      <c r="A817" s="265"/>
      <c r="U817" s="154"/>
    </row>
    <row r="818" spans="1:21" ht="14" x14ac:dyDescent="0.15">
      <c r="A818" s="265"/>
      <c r="U818" s="154"/>
    </row>
    <row r="819" spans="1:21" ht="14" x14ac:dyDescent="0.15">
      <c r="A819" s="265"/>
      <c r="U819" s="154"/>
    </row>
    <row r="820" spans="1:21" ht="14" x14ac:dyDescent="0.15">
      <c r="A820" s="265"/>
      <c r="U820" s="154"/>
    </row>
    <row r="821" spans="1:21" ht="14" x14ac:dyDescent="0.15">
      <c r="A821" s="265"/>
      <c r="U821" s="154"/>
    </row>
    <row r="822" spans="1:21" ht="14" x14ac:dyDescent="0.15">
      <c r="A822" s="265"/>
      <c r="U822" s="154"/>
    </row>
    <row r="823" spans="1:21" ht="14" x14ac:dyDescent="0.15">
      <c r="A823" s="265"/>
      <c r="U823" s="154"/>
    </row>
    <row r="824" spans="1:21" ht="14" x14ac:dyDescent="0.15">
      <c r="A824" s="265"/>
      <c r="U824" s="154"/>
    </row>
    <row r="825" spans="1:21" ht="14" x14ac:dyDescent="0.15">
      <c r="A825" s="265"/>
      <c r="U825" s="154"/>
    </row>
    <row r="826" spans="1:21" ht="14" x14ac:dyDescent="0.15">
      <c r="A826" s="265"/>
      <c r="U826" s="154"/>
    </row>
    <row r="827" spans="1:21" ht="14" x14ac:dyDescent="0.15">
      <c r="A827" s="265"/>
      <c r="U827" s="154"/>
    </row>
    <row r="828" spans="1:21" ht="14" x14ac:dyDescent="0.15">
      <c r="A828" s="265"/>
      <c r="U828" s="154"/>
    </row>
    <row r="829" spans="1:21" ht="14" x14ac:dyDescent="0.15">
      <c r="A829" s="265"/>
      <c r="U829" s="154"/>
    </row>
    <row r="830" spans="1:21" ht="14" x14ac:dyDescent="0.15">
      <c r="A830" s="265"/>
      <c r="U830" s="154"/>
    </row>
    <row r="831" spans="1:21" ht="14" x14ac:dyDescent="0.15">
      <c r="A831" s="265"/>
      <c r="U831" s="154"/>
    </row>
    <row r="832" spans="1:21" ht="14" x14ac:dyDescent="0.15">
      <c r="A832" s="265"/>
      <c r="U832" s="154"/>
    </row>
    <row r="833" spans="1:21" ht="14" x14ac:dyDescent="0.15">
      <c r="A833" s="265"/>
      <c r="U833" s="154"/>
    </row>
    <row r="834" spans="1:21" ht="14" x14ac:dyDescent="0.15">
      <c r="A834" s="265"/>
      <c r="U834" s="154"/>
    </row>
    <row r="835" spans="1:21" ht="14" x14ac:dyDescent="0.15">
      <c r="A835" s="265"/>
      <c r="U835" s="154"/>
    </row>
    <row r="836" spans="1:21" ht="14" x14ac:dyDescent="0.15">
      <c r="A836" s="265"/>
      <c r="U836" s="154"/>
    </row>
    <row r="837" spans="1:21" ht="14" x14ac:dyDescent="0.15">
      <c r="A837" s="265"/>
      <c r="U837" s="154"/>
    </row>
    <row r="838" spans="1:21" ht="14" x14ac:dyDescent="0.15">
      <c r="A838" s="265"/>
      <c r="U838" s="154"/>
    </row>
    <row r="839" spans="1:21" ht="14" x14ac:dyDescent="0.15">
      <c r="A839" s="265"/>
      <c r="U839" s="154"/>
    </row>
    <row r="840" spans="1:21" ht="14" x14ac:dyDescent="0.15">
      <c r="A840" s="265"/>
      <c r="U840" s="154"/>
    </row>
    <row r="841" spans="1:21" ht="14" x14ac:dyDescent="0.15">
      <c r="A841" s="265"/>
      <c r="U841" s="154"/>
    </row>
    <row r="842" spans="1:21" ht="14" x14ac:dyDescent="0.15">
      <c r="A842" s="265"/>
      <c r="U842" s="154"/>
    </row>
    <row r="843" spans="1:21" ht="14" x14ac:dyDescent="0.15">
      <c r="A843" s="265"/>
      <c r="U843" s="154"/>
    </row>
    <row r="844" spans="1:21" ht="14" x14ac:dyDescent="0.15">
      <c r="A844" s="265"/>
      <c r="U844" s="154"/>
    </row>
    <row r="845" spans="1:21" ht="14" x14ac:dyDescent="0.15">
      <c r="A845" s="265"/>
      <c r="U845" s="154"/>
    </row>
    <row r="846" spans="1:21" ht="14" x14ac:dyDescent="0.15">
      <c r="A846" s="265"/>
      <c r="U846" s="154"/>
    </row>
    <row r="847" spans="1:21" ht="14" x14ac:dyDescent="0.15">
      <c r="A847" s="265"/>
      <c r="U847" s="154"/>
    </row>
    <row r="848" spans="1:21" ht="14" x14ac:dyDescent="0.15">
      <c r="A848" s="265"/>
      <c r="U848" s="154"/>
    </row>
    <row r="849" spans="1:21" ht="14" x14ac:dyDescent="0.15">
      <c r="A849" s="265"/>
      <c r="U849" s="154"/>
    </row>
    <row r="850" spans="1:21" ht="14" x14ac:dyDescent="0.15">
      <c r="A850" s="265"/>
      <c r="U850" s="154"/>
    </row>
    <row r="851" spans="1:21" ht="14" x14ac:dyDescent="0.15">
      <c r="A851" s="265"/>
      <c r="U851" s="154"/>
    </row>
    <row r="852" spans="1:21" ht="14" x14ac:dyDescent="0.15">
      <c r="A852" s="265"/>
      <c r="U852" s="154"/>
    </row>
    <row r="853" spans="1:21" ht="14" x14ac:dyDescent="0.15">
      <c r="A853" s="265"/>
      <c r="U853" s="154"/>
    </row>
    <row r="854" spans="1:21" ht="14" x14ac:dyDescent="0.15">
      <c r="A854" s="265"/>
      <c r="U854" s="154"/>
    </row>
    <row r="855" spans="1:21" ht="14" x14ac:dyDescent="0.15">
      <c r="A855" s="265"/>
      <c r="U855" s="154"/>
    </row>
    <row r="856" spans="1:21" ht="14" x14ac:dyDescent="0.15">
      <c r="A856" s="265"/>
      <c r="U856" s="154"/>
    </row>
    <row r="857" spans="1:21" ht="14" x14ac:dyDescent="0.15">
      <c r="A857" s="265"/>
      <c r="U857" s="154"/>
    </row>
    <row r="858" spans="1:21" ht="14" x14ac:dyDescent="0.15">
      <c r="A858" s="265"/>
      <c r="U858" s="154"/>
    </row>
    <row r="859" spans="1:21" ht="14" x14ac:dyDescent="0.15">
      <c r="A859" s="265"/>
      <c r="U859" s="154"/>
    </row>
    <row r="860" spans="1:21" ht="14" x14ac:dyDescent="0.15">
      <c r="A860" s="265"/>
      <c r="U860" s="154"/>
    </row>
    <row r="861" spans="1:21" ht="14" x14ac:dyDescent="0.15">
      <c r="A861" s="265"/>
      <c r="U861" s="154"/>
    </row>
    <row r="862" spans="1:21" ht="14" x14ac:dyDescent="0.15">
      <c r="A862" s="265"/>
      <c r="U862" s="154"/>
    </row>
    <row r="863" spans="1:21" ht="14" x14ac:dyDescent="0.15">
      <c r="A863" s="265"/>
      <c r="U863" s="154"/>
    </row>
    <row r="864" spans="1:21" ht="14" x14ac:dyDescent="0.15">
      <c r="A864" s="265"/>
      <c r="U864" s="154"/>
    </row>
    <row r="865" spans="1:21" ht="14" x14ac:dyDescent="0.15">
      <c r="A865" s="265"/>
      <c r="U865" s="154"/>
    </row>
    <row r="866" spans="1:21" ht="14" x14ac:dyDescent="0.15">
      <c r="A866" s="265"/>
      <c r="U866" s="154"/>
    </row>
    <row r="867" spans="1:21" ht="14" x14ac:dyDescent="0.15">
      <c r="A867" s="265"/>
      <c r="U867" s="154"/>
    </row>
    <row r="868" spans="1:21" ht="14" x14ac:dyDescent="0.15">
      <c r="A868" s="265"/>
      <c r="U868" s="154"/>
    </row>
    <row r="869" spans="1:21" ht="14" x14ac:dyDescent="0.15">
      <c r="A869" s="265"/>
      <c r="U869" s="154"/>
    </row>
    <row r="870" spans="1:21" ht="14" x14ac:dyDescent="0.15">
      <c r="A870" s="265"/>
      <c r="U870" s="154"/>
    </row>
    <row r="871" spans="1:21" ht="14" x14ac:dyDescent="0.15">
      <c r="A871" s="265"/>
      <c r="U871" s="154"/>
    </row>
    <row r="872" spans="1:21" ht="14" x14ac:dyDescent="0.15">
      <c r="A872" s="265"/>
      <c r="U872" s="154"/>
    </row>
    <row r="873" spans="1:21" ht="14" x14ac:dyDescent="0.15">
      <c r="A873" s="265"/>
      <c r="U873" s="154"/>
    </row>
    <row r="874" spans="1:21" ht="14" x14ac:dyDescent="0.15">
      <c r="A874" s="265"/>
      <c r="U874" s="154"/>
    </row>
    <row r="875" spans="1:21" ht="14" x14ac:dyDescent="0.15">
      <c r="A875" s="265"/>
      <c r="U875" s="154"/>
    </row>
    <row r="876" spans="1:21" ht="14" x14ac:dyDescent="0.15">
      <c r="A876" s="265"/>
      <c r="U876" s="154"/>
    </row>
    <row r="877" spans="1:21" ht="14" x14ac:dyDescent="0.15">
      <c r="A877" s="265"/>
      <c r="U877" s="154"/>
    </row>
    <row r="878" spans="1:21" ht="14" x14ac:dyDescent="0.15">
      <c r="A878" s="265"/>
      <c r="U878" s="154"/>
    </row>
    <row r="879" spans="1:21" ht="14" x14ac:dyDescent="0.15">
      <c r="A879" s="265"/>
      <c r="U879" s="154"/>
    </row>
    <row r="880" spans="1:21" ht="14" x14ac:dyDescent="0.15">
      <c r="A880" s="265"/>
      <c r="U880" s="154"/>
    </row>
    <row r="881" spans="1:21" ht="14" x14ac:dyDescent="0.15">
      <c r="A881" s="265"/>
      <c r="U881" s="154"/>
    </row>
    <row r="882" spans="1:21" ht="14" x14ac:dyDescent="0.15">
      <c r="A882" s="265"/>
      <c r="U882" s="154"/>
    </row>
    <row r="883" spans="1:21" ht="14" x14ac:dyDescent="0.15">
      <c r="A883" s="265"/>
      <c r="U883" s="154"/>
    </row>
    <row r="884" spans="1:21" ht="14" x14ac:dyDescent="0.15">
      <c r="A884" s="265"/>
      <c r="U884" s="154"/>
    </row>
    <row r="885" spans="1:21" ht="14" x14ac:dyDescent="0.15">
      <c r="A885" s="265"/>
      <c r="U885" s="154"/>
    </row>
    <row r="886" spans="1:21" ht="14" x14ac:dyDescent="0.15">
      <c r="A886" s="265"/>
      <c r="U886" s="154"/>
    </row>
    <row r="887" spans="1:21" ht="14" x14ac:dyDescent="0.15">
      <c r="A887" s="265"/>
      <c r="U887" s="154"/>
    </row>
    <row r="888" spans="1:21" ht="14" x14ac:dyDescent="0.15">
      <c r="A888" s="265"/>
      <c r="U888" s="154"/>
    </row>
    <row r="889" spans="1:21" ht="14" x14ac:dyDescent="0.15">
      <c r="A889" s="265"/>
      <c r="U889" s="154"/>
    </row>
    <row r="890" spans="1:21" ht="14" x14ac:dyDescent="0.15">
      <c r="A890" s="265"/>
      <c r="U890" s="154"/>
    </row>
    <row r="891" spans="1:21" ht="14" x14ac:dyDescent="0.15">
      <c r="A891" s="265"/>
      <c r="U891" s="154"/>
    </row>
    <row r="892" spans="1:21" ht="14" x14ac:dyDescent="0.15">
      <c r="A892" s="265"/>
      <c r="U892" s="154"/>
    </row>
    <row r="893" spans="1:21" ht="14" x14ac:dyDescent="0.15">
      <c r="A893" s="265"/>
      <c r="U893" s="154"/>
    </row>
    <row r="894" spans="1:21" ht="14" x14ac:dyDescent="0.15">
      <c r="A894" s="265"/>
      <c r="U894" s="154"/>
    </row>
    <row r="895" spans="1:21" ht="14" x14ac:dyDescent="0.15">
      <c r="A895" s="265"/>
      <c r="U895" s="154"/>
    </row>
    <row r="896" spans="1:21" ht="14" x14ac:dyDescent="0.15">
      <c r="A896" s="265"/>
      <c r="U896" s="154"/>
    </row>
    <row r="897" spans="1:21" ht="14" x14ac:dyDescent="0.15">
      <c r="A897" s="265"/>
      <c r="U897" s="154"/>
    </row>
    <row r="898" spans="1:21" ht="14" x14ac:dyDescent="0.15">
      <c r="A898" s="265"/>
      <c r="U898" s="154"/>
    </row>
    <row r="899" spans="1:21" ht="14" x14ac:dyDescent="0.15">
      <c r="A899" s="265"/>
      <c r="U899" s="154"/>
    </row>
    <row r="900" spans="1:21" ht="14" x14ac:dyDescent="0.15">
      <c r="A900" s="265"/>
      <c r="U900" s="154"/>
    </row>
    <row r="901" spans="1:21" ht="14" x14ac:dyDescent="0.15">
      <c r="A901" s="265"/>
      <c r="U901" s="154"/>
    </row>
    <row r="902" spans="1:21" ht="14" x14ac:dyDescent="0.15">
      <c r="A902" s="265"/>
      <c r="U902" s="154"/>
    </row>
    <row r="903" spans="1:21" ht="14" x14ac:dyDescent="0.15">
      <c r="A903" s="265"/>
      <c r="U903" s="154"/>
    </row>
    <row r="904" spans="1:21" ht="14" x14ac:dyDescent="0.15">
      <c r="A904" s="265"/>
      <c r="U904" s="154"/>
    </row>
    <row r="905" spans="1:21" ht="14" x14ac:dyDescent="0.15">
      <c r="A905" s="265"/>
      <c r="U905" s="154"/>
    </row>
    <row r="906" spans="1:21" ht="14" x14ac:dyDescent="0.15">
      <c r="A906" s="265"/>
      <c r="U906" s="154"/>
    </row>
    <row r="907" spans="1:21" ht="14" x14ac:dyDescent="0.15">
      <c r="A907" s="265"/>
      <c r="U907" s="154"/>
    </row>
    <row r="908" spans="1:21" ht="14" x14ac:dyDescent="0.15">
      <c r="A908" s="265"/>
      <c r="U908" s="154"/>
    </row>
    <row r="909" spans="1:21" ht="14" x14ac:dyDescent="0.15">
      <c r="A909" s="265"/>
      <c r="U909" s="154"/>
    </row>
    <row r="910" spans="1:21" ht="14" x14ac:dyDescent="0.15">
      <c r="A910" s="265"/>
      <c r="U910" s="154"/>
    </row>
    <row r="911" spans="1:21" ht="14" x14ac:dyDescent="0.15">
      <c r="A911" s="265"/>
      <c r="U911" s="154"/>
    </row>
    <row r="912" spans="1:21" ht="14" x14ac:dyDescent="0.15">
      <c r="A912" s="265"/>
      <c r="U912" s="154"/>
    </row>
    <row r="913" spans="1:21" ht="14" x14ac:dyDescent="0.15">
      <c r="A913" s="265"/>
      <c r="U913" s="154"/>
    </row>
    <row r="914" spans="1:21" ht="14" x14ac:dyDescent="0.15">
      <c r="A914" s="265"/>
      <c r="U914" s="154"/>
    </row>
    <row r="915" spans="1:21" ht="14" x14ac:dyDescent="0.15">
      <c r="A915" s="265"/>
      <c r="U915" s="154"/>
    </row>
    <row r="916" spans="1:21" ht="14" x14ac:dyDescent="0.15">
      <c r="A916" s="265"/>
      <c r="U916" s="154"/>
    </row>
    <row r="917" spans="1:21" ht="14" x14ac:dyDescent="0.15">
      <c r="A917" s="265"/>
      <c r="U917" s="154"/>
    </row>
    <row r="918" spans="1:21" ht="14" x14ac:dyDescent="0.15">
      <c r="A918" s="265"/>
      <c r="U918" s="154"/>
    </row>
    <row r="919" spans="1:21" ht="14" x14ac:dyDescent="0.15">
      <c r="A919" s="265"/>
      <c r="U919" s="154"/>
    </row>
    <row r="920" spans="1:21" ht="14" x14ac:dyDescent="0.15">
      <c r="A920" s="265"/>
      <c r="U920" s="154"/>
    </row>
    <row r="921" spans="1:21" ht="14" x14ac:dyDescent="0.15">
      <c r="A921" s="265"/>
      <c r="U921" s="154"/>
    </row>
    <row r="922" spans="1:21" ht="14" x14ac:dyDescent="0.15">
      <c r="A922" s="265"/>
      <c r="U922" s="154"/>
    </row>
    <row r="923" spans="1:21" ht="14" x14ac:dyDescent="0.15">
      <c r="A923" s="265"/>
      <c r="U923" s="154"/>
    </row>
    <row r="924" spans="1:21" ht="14" x14ac:dyDescent="0.15">
      <c r="A924" s="265"/>
      <c r="U924" s="154"/>
    </row>
    <row r="925" spans="1:21" ht="14" x14ac:dyDescent="0.15">
      <c r="A925" s="265"/>
      <c r="U925" s="154"/>
    </row>
    <row r="926" spans="1:21" ht="14" x14ac:dyDescent="0.15">
      <c r="A926" s="265"/>
      <c r="U926" s="154"/>
    </row>
    <row r="927" spans="1:21" ht="14" x14ac:dyDescent="0.15">
      <c r="A927" s="265"/>
      <c r="U927" s="154"/>
    </row>
    <row r="928" spans="1:21" ht="14" x14ac:dyDescent="0.15">
      <c r="A928" s="265"/>
      <c r="U928" s="154"/>
    </row>
    <row r="929" spans="1:21" ht="14" x14ac:dyDescent="0.15">
      <c r="A929" s="265"/>
      <c r="U929" s="154"/>
    </row>
    <row r="930" spans="1:21" ht="14" x14ac:dyDescent="0.15">
      <c r="A930" s="265"/>
      <c r="U930" s="154"/>
    </row>
    <row r="931" spans="1:21" ht="14" x14ac:dyDescent="0.15">
      <c r="A931" s="265"/>
      <c r="U931" s="154"/>
    </row>
    <row r="932" spans="1:21" ht="14" x14ac:dyDescent="0.15">
      <c r="A932" s="265"/>
      <c r="U932" s="154"/>
    </row>
    <row r="933" spans="1:21" ht="14" x14ac:dyDescent="0.15">
      <c r="A933" s="265"/>
      <c r="U933" s="154"/>
    </row>
    <row r="934" spans="1:21" ht="14" x14ac:dyDescent="0.15">
      <c r="A934" s="265"/>
      <c r="U934" s="154"/>
    </row>
    <row r="935" spans="1:21" ht="14" x14ac:dyDescent="0.15">
      <c r="A935" s="265"/>
      <c r="U935" s="154"/>
    </row>
    <row r="936" spans="1:21" ht="14" x14ac:dyDescent="0.15">
      <c r="A936" s="265"/>
      <c r="U936" s="154"/>
    </row>
    <row r="937" spans="1:21" ht="14" x14ac:dyDescent="0.15">
      <c r="A937" s="265"/>
      <c r="U937" s="154"/>
    </row>
    <row r="938" spans="1:21" ht="14" x14ac:dyDescent="0.15">
      <c r="A938" s="265"/>
      <c r="U938" s="154"/>
    </row>
    <row r="939" spans="1:21" ht="14" x14ac:dyDescent="0.15">
      <c r="A939" s="265"/>
      <c r="U939" s="154"/>
    </row>
    <row r="940" spans="1:21" ht="14" x14ac:dyDescent="0.15">
      <c r="A940" s="265"/>
      <c r="U940" s="154"/>
    </row>
    <row r="941" spans="1:21" ht="14" x14ac:dyDescent="0.15">
      <c r="A941" s="265"/>
      <c r="U941" s="154"/>
    </row>
    <row r="942" spans="1:21" ht="14" x14ac:dyDescent="0.15">
      <c r="A942" s="265"/>
      <c r="U942" s="154"/>
    </row>
    <row r="943" spans="1:21" ht="14" x14ac:dyDescent="0.15">
      <c r="A943" s="265"/>
      <c r="U943" s="154"/>
    </row>
    <row r="944" spans="1:21" ht="14" x14ac:dyDescent="0.15">
      <c r="A944" s="265"/>
      <c r="U944" s="154"/>
    </row>
    <row r="945" spans="1:21" ht="14" x14ac:dyDescent="0.15">
      <c r="A945" s="265"/>
      <c r="U945" s="154"/>
    </row>
    <row r="946" spans="1:21" ht="14" x14ac:dyDescent="0.15">
      <c r="A946" s="265"/>
      <c r="U946" s="154"/>
    </row>
    <row r="947" spans="1:21" ht="14" x14ac:dyDescent="0.15">
      <c r="A947" s="265"/>
      <c r="U947" s="154"/>
    </row>
    <row r="948" spans="1:21" ht="14" x14ac:dyDescent="0.15">
      <c r="A948" s="265"/>
      <c r="U948" s="154"/>
    </row>
    <row r="949" spans="1:21" ht="14" x14ac:dyDescent="0.15">
      <c r="A949" s="265"/>
      <c r="U949" s="154"/>
    </row>
    <row r="950" spans="1:21" ht="14" x14ac:dyDescent="0.15">
      <c r="A950" s="265"/>
      <c r="U950" s="154"/>
    </row>
    <row r="951" spans="1:21" ht="14" x14ac:dyDescent="0.15">
      <c r="A951" s="265"/>
      <c r="U951" s="154"/>
    </row>
    <row r="952" spans="1:21" ht="14" x14ac:dyDescent="0.15">
      <c r="A952" s="265"/>
      <c r="U952" s="154"/>
    </row>
    <row r="953" spans="1:21" ht="14" x14ac:dyDescent="0.15">
      <c r="A953" s="265"/>
      <c r="U953" s="154"/>
    </row>
    <row r="954" spans="1:21" ht="14" x14ac:dyDescent="0.15">
      <c r="A954" s="265"/>
      <c r="U954" s="154"/>
    </row>
    <row r="955" spans="1:21" ht="14" x14ac:dyDescent="0.15">
      <c r="A955" s="265"/>
      <c r="U955" s="154"/>
    </row>
    <row r="956" spans="1:21" ht="14" x14ac:dyDescent="0.15">
      <c r="A956" s="265"/>
      <c r="U956" s="154"/>
    </row>
    <row r="957" spans="1:21" ht="14" x14ac:dyDescent="0.15">
      <c r="A957" s="265"/>
      <c r="U957" s="154"/>
    </row>
    <row r="958" spans="1:21" ht="14" x14ac:dyDescent="0.15">
      <c r="A958" s="265"/>
      <c r="U958" s="154"/>
    </row>
    <row r="959" spans="1:21" ht="14" x14ac:dyDescent="0.15">
      <c r="A959" s="265"/>
      <c r="U959" s="154"/>
    </row>
    <row r="960" spans="1:21" ht="14" x14ac:dyDescent="0.15">
      <c r="A960" s="265"/>
      <c r="U960" s="154"/>
    </row>
    <row r="961" spans="1:21" ht="14" x14ac:dyDescent="0.15">
      <c r="A961" s="265"/>
      <c r="U961" s="154"/>
    </row>
  </sheetData>
  <pageMargins left="0.74791666666666701" right="0.74791666666666701" top="0.98402777777777795" bottom="0.98402777777777795" header="0.511811023622047" footer="0.511811023622047"/>
  <pageSetup orientation="portrait" horizontalDpi="300" verticalDpi="300"/>
  <tableParts count="2">
    <tablePart r:id="rId1"/>
    <tablePart r:id="rId2"/>
  </tableParts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4C043-BB08-AE4D-9E7C-16630F204DDE}">
  <sheetPr>
    <outlinePr summaryBelow="0" summaryRight="0"/>
  </sheetPr>
  <dimension ref="A1:T962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baseColWidth="10" defaultColWidth="12.6640625" defaultRowHeight="15.75" customHeight="1" x14ac:dyDescent="0.15"/>
  <cols>
    <col min="1" max="1" width="11.1640625" style="32" customWidth="1"/>
    <col min="2" max="2" width="8.33203125" style="32" customWidth="1"/>
    <col min="3" max="3" width="8" style="32" customWidth="1"/>
    <col min="4" max="4" width="6.83203125" style="32" customWidth="1"/>
    <col min="5" max="5" width="11.5" style="32" customWidth="1"/>
    <col min="6" max="6" width="9.1640625" style="32" customWidth="1"/>
    <col min="7" max="7" width="13.1640625" style="32" customWidth="1"/>
    <col min="8" max="10" width="12.6640625" style="32"/>
    <col min="11" max="11" width="14.6640625" style="32" customWidth="1"/>
    <col min="12" max="12" width="13.5" style="32" customWidth="1"/>
    <col min="13" max="13" width="12.83203125" style="32" customWidth="1"/>
    <col min="14" max="14" width="11.1640625" style="32" customWidth="1"/>
    <col min="15" max="16" width="10.33203125" style="32" customWidth="1"/>
    <col min="17" max="16384" width="12.6640625" style="32"/>
  </cols>
  <sheetData>
    <row r="1" spans="1:20" ht="15" x14ac:dyDescent="0.2">
      <c r="A1" s="64" t="s">
        <v>0</v>
      </c>
      <c r="B1" s="115" t="s">
        <v>1</v>
      </c>
      <c r="C1" s="115" t="s">
        <v>2</v>
      </c>
      <c r="D1" s="115" t="s">
        <v>3</v>
      </c>
      <c r="E1" s="114" t="s">
        <v>4</v>
      </c>
      <c r="F1" s="114" t="s">
        <v>5</v>
      </c>
      <c r="G1" s="114" t="s">
        <v>14</v>
      </c>
      <c r="H1" s="114" t="s">
        <v>15</v>
      </c>
      <c r="I1" s="114" t="s">
        <v>16</v>
      </c>
      <c r="J1" s="114" t="s">
        <v>17</v>
      </c>
      <c r="K1" s="114" t="s">
        <v>7</v>
      </c>
      <c r="L1" s="114" t="s">
        <v>8</v>
      </c>
      <c r="M1" s="114" t="s">
        <v>9</v>
      </c>
      <c r="N1" s="266" t="s">
        <v>409</v>
      </c>
      <c r="O1" s="266" t="s">
        <v>352</v>
      </c>
      <c r="P1" s="266" t="s">
        <v>410</v>
      </c>
      <c r="R1" s="113" t="s">
        <v>25</v>
      </c>
      <c r="S1" s="41" t="s">
        <v>26</v>
      </c>
      <c r="T1" s="113" t="s">
        <v>27</v>
      </c>
    </row>
    <row r="2" spans="1:20" ht="15.75" customHeight="1" x14ac:dyDescent="0.15">
      <c r="A2" s="267">
        <v>44699</v>
      </c>
      <c r="B2" s="95"/>
      <c r="C2" s="95" t="s">
        <v>11</v>
      </c>
      <c r="D2" s="95"/>
      <c r="E2" s="95">
        <v>11.333012999999999</v>
      </c>
      <c r="F2" s="95">
        <v>34</v>
      </c>
      <c r="G2" s="95">
        <v>282.2</v>
      </c>
      <c r="H2" s="95">
        <v>282.2</v>
      </c>
      <c r="I2" s="95">
        <v>0</v>
      </c>
      <c r="J2" s="95">
        <v>0</v>
      </c>
      <c r="K2" s="95">
        <v>270.86699951171801</v>
      </c>
      <c r="L2" s="95">
        <v>0.70057943273990897</v>
      </c>
      <c r="M2" s="95" t="s">
        <v>411</v>
      </c>
      <c r="N2" s="95">
        <v>34</v>
      </c>
      <c r="O2" s="95">
        <v>0</v>
      </c>
      <c r="P2" s="268">
        <v>0</v>
      </c>
      <c r="Q2" s="96"/>
    </row>
    <row r="3" spans="1:20" ht="15.75" customHeight="1" x14ac:dyDescent="0.15">
      <c r="A3" s="269">
        <v>44562</v>
      </c>
      <c r="B3" s="270"/>
      <c r="C3" s="270" t="s">
        <v>37</v>
      </c>
      <c r="D3" s="270"/>
      <c r="E3" s="270">
        <v>0</v>
      </c>
      <c r="F3" s="270">
        <v>0</v>
      </c>
      <c r="G3" s="270"/>
      <c r="H3" s="270">
        <v>0</v>
      </c>
      <c r="I3" s="270">
        <v>0</v>
      </c>
      <c r="J3" s="95">
        <v>0</v>
      </c>
      <c r="K3" s="270"/>
      <c r="L3" s="270"/>
      <c r="M3" s="270"/>
      <c r="N3" s="270">
        <v>0</v>
      </c>
      <c r="O3" s="270">
        <v>0</v>
      </c>
      <c r="P3" s="268">
        <v>0</v>
      </c>
      <c r="Q3" s="96"/>
    </row>
    <row r="4" spans="1:20" ht="15.75" customHeight="1" x14ac:dyDescent="0.15">
      <c r="A4" s="271">
        <v>44507</v>
      </c>
      <c r="B4" s="67"/>
      <c r="C4" s="67" t="s">
        <v>11</v>
      </c>
      <c r="D4" s="67"/>
      <c r="E4" s="67">
        <v>14.276002</v>
      </c>
      <c r="F4" s="67"/>
      <c r="G4" s="67">
        <v>279.5</v>
      </c>
      <c r="H4" s="67">
        <v>279.5</v>
      </c>
      <c r="I4" s="67">
        <v>271</v>
      </c>
      <c r="J4" s="95">
        <v>0</v>
      </c>
      <c r="K4" s="67">
        <v>265.22399841308498</v>
      </c>
      <c r="L4" s="67">
        <v>1.3454448673874699</v>
      </c>
      <c r="M4" s="67"/>
      <c r="N4" s="67"/>
      <c r="O4" s="67"/>
      <c r="P4" s="268"/>
      <c r="Q4" s="40" t="s">
        <v>412</v>
      </c>
    </row>
    <row r="5" spans="1:20" ht="15.75" customHeight="1" x14ac:dyDescent="0.15">
      <c r="A5" s="271">
        <v>44498</v>
      </c>
      <c r="B5" s="67"/>
      <c r="C5" s="67" t="s">
        <v>11</v>
      </c>
      <c r="D5" s="67"/>
      <c r="E5" s="67">
        <v>13.625000999999999</v>
      </c>
      <c r="F5" s="67">
        <f>SUM(N5:P5)</f>
        <v>62</v>
      </c>
      <c r="G5" s="67">
        <v>277</v>
      </c>
      <c r="H5" s="67">
        <v>277</v>
      </c>
      <c r="I5" s="67">
        <v>271.39999999999998</v>
      </c>
      <c r="J5" s="95">
        <v>0</v>
      </c>
      <c r="K5" s="67">
        <v>263.37499908447199</v>
      </c>
      <c r="L5" s="67">
        <v>1.25406329456794</v>
      </c>
      <c r="M5" s="67"/>
      <c r="N5" s="67">
        <v>40</v>
      </c>
      <c r="O5" s="67">
        <v>22</v>
      </c>
      <c r="P5" s="268">
        <v>0</v>
      </c>
    </row>
    <row r="6" spans="1:20" ht="15.75" customHeight="1" x14ac:dyDescent="0.15">
      <c r="A6" s="267">
        <v>44306</v>
      </c>
      <c r="B6" s="95"/>
      <c r="C6" s="67" t="s">
        <v>11</v>
      </c>
      <c r="D6" s="95"/>
      <c r="E6" s="95">
        <v>7.4140059999999997</v>
      </c>
      <c r="F6" s="95">
        <v>18</v>
      </c>
      <c r="G6" s="95">
        <v>274.60000000000002</v>
      </c>
      <c r="H6" s="95">
        <v>274.60000000000002</v>
      </c>
      <c r="I6" s="95">
        <v>0</v>
      </c>
      <c r="J6" s="95">
        <v>0</v>
      </c>
      <c r="K6" s="95">
        <v>267.18599975585897</v>
      </c>
      <c r="L6" s="95">
        <v>1.21507457677358</v>
      </c>
      <c r="M6" s="95"/>
      <c r="N6" s="95">
        <v>18</v>
      </c>
      <c r="O6" s="95">
        <v>0</v>
      </c>
      <c r="P6" s="268">
        <v>0</v>
      </c>
    </row>
    <row r="7" spans="1:20" ht="15.75" customHeight="1" x14ac:dyDescent="0.15">
      <c r="A7" s="269">
        <v>44210</v>
      </c>
      <c r="B7" s="270"/>
      <c r="C7" s="67" t="s">
        <v>11</v>
      </c>
      <c r="D7" s="270"/>
      <c r="E7" s="270">
        <v>10.267006</v>
      </c>
      <c r="F7" s="270">
        <v>37</v>
      </c>
      <c r="G7" s="270">
        <v>269.60000000000002</v>
      </c>
      <c r="H7" s="270">
        <v>269.60000000000002</v>
      </c>
      <c r="I7" s="270">
        <v>0</v>
      </c>
      <c r="J7" s="95">
        <v>0</v>
      </c>
      <c r="K7" s="270">
        <v>259.33300048828102</v>
      </c>
      <c r="L7" s="270">
        <v>0.75300065823203</v>
      </c>
      <c r="M7" s="270"/>
      <c r="N7" s="270">
        <v>37</v>
      </c>
      <c r="O7" s="95">
        <v>0</v>
      </c>
      <c r="P7" s="268">
        <v>0</v>
      </c>
    </row>
    <row r="8" spans="1:20" ht="15.75" customHeight="1" x14ac:dyDescent="0.15">
      <c r="A8" s="271">
        <v>44130</v>
      </c>
      <c r="B8" s="67"/>
      <c r="C8" s="67" t="s">
        <v>11</v>
      </c>
      <c r="D8" s="67"/>
      <c r="E8" s="67">
        <v>8.7590070000000004</v>
      </c>
      <c r="F8" s="67">
        <v>24</v>
      </c>
      <c r="G8" s="67">
        <v>277.60000000000002</v>
      </c>
      <c r="H8" s="67">
        <v>277.60000000000002</v>
      </c>
      <c r="I8" s="67">
        <v>0</v>
      </c>
      <c r="J8" s="95">
        <v>0</v>
      </c>
      <c r="K8" s="67">
        <v>268.84099884033202</v>
      </c>
      <c r="L8" s="67">
        <v>1.2638131575587299</v>
      </c>
      <c r="M8" s="67"/>
      <c r="N8" s="67">
        <v>24</v>
      </c>
      <c r="O8" s="95">
        <v>0</v>
      </c>
      <c r="P8" s="268">
        <v>0</v>
      </c>
      <c r="Q8" s="40">
        <v>2020</v>
      </c>
    </row>
    <row r="9" spans="1:20" ht="15.75" customHeight="1" x14ac:dyDescent="0.15">
      <c r="A9" s="272">
        <v>44066</v>
      </c>
      <c r="B9" s="103"/>
      <c r="C9" s="67" t="s">
        <v>11</v>
      </c>
      <c r="D9" s="103"/>
      <c r="E9" s="103">
        <v>6.2700013999999999</v>
      </c>
      <c r="F9" s="103">
        <v>19</v>
      </c>
      <c r="G9" s="103">
        <v>288</v>
      </c>
      <c r="H9" s="103">
        <v>288</v>
      </c>
      <c r="I9" s="103">
        <v>0</v>
      </c>
      <c r="J9" s="95">
        <v>0</v>
      </c>
      <c r="K9" s="103">
        <v>281.72999877929601</v>
      </c>
      <c r="L9" s="103">
        <v>0.65306902052627003</v>
      </c>
      <c r="M9" s="103"/>
      <c r="N9" s="103">
        <v>19</v>
      </c>
      <c r="O9" s="95">
        <v>0</v>
      </c>
      <c r="P9" s="268">
        <v>0</v>
      </c>
    </row>
    <row r="10" spans="1:20" ht="15.75" customHeight="1" x14ac:dyDescent="0.15">
      <c r="A10" s="267">
        <v>43986</v>
      </c>
      <c r="B10" s="95"/>
      <c r="C10" s="67" t="s">
        <v>11</v>
      </c>
      <c r="D10" s="95"/>
      <c r="E10" s="95">
        <v>8.8390070000000005</v>
      </c>
      <c r="F10" s="95">
        <v>30</v>
      </c>
      <c r="G10" s="95">
        <v>280.10000000000002</v>
      </c>
      <c r="H10" s="95">
        <v>280.10000000000002</v>
      </c>
      <c r="I10" s="95">
        <v>0</v>
      </c>
      <c r="J10" s="95">
        <v>0</v>
      </c>
      <c r="K10" s="95">
        <v>271.26099914550701</v>
      </c>
      <c r="L10" s="95">
        <v>0.95978063763745403</v>
      </c>
      <c r="M10" s="95" t="s">
        <v>411</v>
      </c>
      <c r="N10" s="95">
        <v>30</v>
      </c>
      <c r="O10" s="95">
        <v>0</v>
      </c>
      <c r="P10" s="268">
        <v>0</v>
      </c>
    </row>
    <row r="11" spans="1:20" ht="15.75" customHeight="1" x14ac:dyDescent="0.15">
      <c r="A11" s="273">
        <v>43906</v>
      </c>
      <c r="B11" s="84"/>
      <c r="C11" s="67" t="s">
        <v>11</v>
      </c>
      <c r="D11" s="84"/>
      <c r="E11" s="84">
        <v>5.6950063999999996</v>
      </c>
      <c r="F11" s="84">
        <v>15</v>
      </c>
      <c r="G11" s="84">
        <v>261.10000000000002</v>
      </c>
      <c r="H11" s="84">
        <v>261.10000000000002</v>
      </c>
      <c r="I11" s="84">
        <v>0</v>
      </c>
      <c r="J11" s="95">
        <v>0</v>
      </c>
      <c r="K11" s="84">
        <v>255.404999694824</v>
      </c>
      <c r="L11" s="84">
        <v>0.52751821480113603</v>
      </c>
      <c r="M11" s="84" t="s">
        <v>413</v>
      </c>
      <c r="N11" s="84">
        <v>15</v>
      </c>
      <c r="O11" s="95">
        <v>0</v>
      </c>
      <c r="P11" s="268">
        <v>0</v>
      </c>
    </row>
    <row r="12" spans="1:20" ht="15.75" customHeight="1" x14ac:dyDescent="0.15">
      <c r="A12" s="273">
        <v>43874</v>
      </c>
      <c r="B12" s="84"/>
      <c r="C12" s="67" t="s">
        <v>11</v>
      </c>
      <c r="D12" s="84"/>
      <c r="E12" s="84">
        <v>8.6069940000000003</v>
      </c>
      <c r="F12" s="84">
        <v>21</v>
      </c>
      <c r="G12" s="84">
        <v>273.89999999999998</v>
      </c>
      <c r="H12" s="84">
        <v>273.89999999999998</v>
      </c>
      <c r="I12" s="84">
        <v>0</v>
      </c>
      <c r="J12" s="95">
        <v>0</v>
      </c>
      <c r="K12" s="84">
        <v>265.293000488281</v>
      </c>
      <c r="L12" s="84">
        <v>0.90036170632639501</v>
      </c>
      <c r="M12" s="84"/>
      <c r="N12" s="84">
        <v>21</v>
      </c>
      <c r="O12" s="95">
        <v>0</v>
      </c>
      <c r="P12" s="268">
        <v>0</v>
      </c>
    </row>
    <row r="13" spans="1:20" ht="15.75" customHeight="1" x14ac:dyDescent="0.15">
      <c r="A13" s="273">
        <v>43867</v>
      </c>
      <c r="B13" s="84"/>
      <c r="C13" s="67" t="s">
        <v>11</v>
      </c>
      <c r="D13" s="84"/>
      <c r="E13" s="84">
        <v>11.189985999999999</v>
      </c>
      <c r="F13" s="84">
        <v>32</v>
      </c>
      <c r="G13" s="84">
        <v>263.3</v>
      </c>
      <c r="H13" s="84">
        <v>263.3</v>
      </c>
      <c r="I13" s="84">
        <v>0</v>
      </c>
      <c r="J13" s="95">
        <v>0</v>
      </c>
      <c r="K13" s="84">
        <v>252.110001068115</v>
      </c>
      <c r="L13" s="84">
        <v>0.72505141715268495</v>
      </c>
      <c r="M13" s="84"/>
      <c r="N13" s="84">
        <v>32</v>
      </c>
      <c r="O13" s="95">
        <v>0</v>
      </c>
      <c r="P13" s="268">
        <v>0</v>
      </c>
    </row>
    <row r="14" spans="1:20" ht="15.75" customHeight="1" x14ac:dyDescent="0.15">
      <c r="A14" s="274">
        <v>43570</v>
      </c>
      <c r="B14" s="275"/>
      <c r="C14" s="67" t="s">
        <v>11</v>
      </c>
      <c r="D14" s="275"/>
      <c r="E14" s="275">
        <v>6.2050000000000001</v>
      </c>
      <c r="F14" s="275">
        <v>14</v>
      </c>
      <c r="G14" s="275">
        <v>268.5</v>
      </c>
      <c r="H14" s="275">
        <v>268.5</v>
      </c>
      <c r="I14" s="275">
        <v>0</v>
      </c>
      <c r="J14" s="95">
        <v>0</v>
      </c>
      <c r="K14" s="275">
        <v>262.29500030517499</v>
      </c>
      <c r="L14" s="275">
        <v>0.943119144853793</v>
      </c>
      <c r="M14" s="275"/>
      <c r="N14" s="275">
        <v>14</v>
      </c>
      <c r="O14" s="95">
        <v>0</v>
      </c>
      <c r="P14" s="268">
        <v>0</v>
      </c>
    </row>
    <row r="15" spans="1:20" ht="15.75" customHeight="1" x14ac:dyDescent="0.15">
      <c r="A15" s="273">
        <v>43538</v>
      </c>
      <c r="B15" s="84"/>
      <c r="C15" s="67" t="s">
        <v>11</v>
      </c>
      <c r="D15" s="84"/>
      <c r="E15" s="84">
        <v>8.6720000000000006</v>
      </c>
      <c r="F15" s="84">
        <v>22</v>
      </c>
      <c r="G15" s="84">
        <v>263.5</v>
      </c>
      <c r="H15" s="84">
        <v>263.5</v>
      </c>
      <c r="I15" s="84">
        <v>0</v>
      </c>
      <c r="J15" s="95">
        <v>0</v>
      </c>
      <c r="K15" s="84">
        <v>254.82799987792899</v>
      </c>
      <c r="L15" s="84">
        <v>1.0257752063435901</v>
      </c>
      <c r="M15" s="84"/>
      <c r="N15" s="84">
        <v>22</v>
      </c>
      <c r="O15" s="95">
        <v>0</v>
      </c>
      <c r="P15" s="268">
        <v>0</v>
      </c>
      <c r="Q15" s="40">
        <v>2019</v>
      </c>
    </row>
    <row r="16" spans="1:20" ht="15.75" customHeight="1" x14ac:dyDescent="0.15">
      <c r="A16" s="273"/>
      <c r="B16" s="84"/>
      <c r="C16" s="67" t="s">
        <v>11</v>
      </c>
      <c r="D16" s="84"/>
      <c r="E16" s="84">
        <v>13.156006</v>
      </c>
      <c r="F16" s="84">
        <f>SUM(N16:P16)</f>
        <v>75</v>
      </c>
      <c r="G16" s="84">
        <v>272.10000000000002</v>
      </c>
      <c r="H16" s="84">
        <v>272.10000000000002</v>
      </c>
      <c r="I16" s="84">
        <v>264.7</v>
      </c>
      <c r="J16" s="95">
        <v>0</v>
      </c>
      <c r="K16" s="84">
        <v>258.943999938964</v>
      </c>
      <c r="L16" s="84">
        <v>0.86525454848018202</v>
      </c>
      <c r="M16" s="84"/>
      <c r="N16" s="84">
        <v>53</v>
      </c>
      <c r="O16" s="84">
        <v>22</v>
      </c>
      <c r="P16" s="268">
        <v>0</v>
      </c>
    </row>
    <row r="17" spans="1:17" ht="15.75" customHeight="1" x14ac:dyDescent="0.15">
      <c r="A17" s="269">
        <v>43474</v>
      </c>
      <c r="B17" s="270"/>
      <c r="C17" s="67" t="s">
        <v>11</v>
      </c>
      <c r="D17" s="270"/>
      <c r="E17" s="270">
        <v>11.007993000000001</v>
      </c>
      <c r="F17" s="270">
        <v>32</v>
      </c>
      <c r="G17" s="270">
        <v>268.89999999999998</v>
      </c>
      <c r="H17" s="270">
        <v>268.89999999999998</v>
      </c>
      <c r="I17" s="270">
        <v>0</v>
      </c>
      <c r="J17" s="95">
        <v>0</v>
      </c>
      <c r="K17" s="270">
        <v>257.89200134277303</v>
      </c>
      <c r="L17" s="270">
        <v>0.55221142870865203</v>
      </c>
      <c r="M17" s="270"/>
      <c r="N17" s="270">
        <v>32</v>
      </c>
      <c r="O17" s="270">
        <v>0</v>
      </c>
      <c r="P17" s="268">
        <v>0</v>
      </c>
    </row>
    <row r="18" spans="1:17" ht="15.75" customHeight="1" x14ac:dyDescent="0.15">
      <c r="A18" s="271">
        <v>43419</v>
      </c>
      <c r="B18" s="67"/>
      <c r="C18" s="67" t="s">
        <v>11</v>
      </c>
      <c r="D18" s="67"/>
      <c r="E18" s="67">
        <v>12.663988</v>
      </c>
      <c r="F18" s="67">
        <v>31</v>
      </c>
      <c r="G18" s="67">
        <v>279.3</v>
      </c>
      <c r="H18" s="67">
        <v>279.3</v>
      </c>
      <c r="I18" s="67">
        <v>0</v>
      </c>
      <c r="J18" s="95">
        <v>0</v>
      </c>
      <c r="K18" s="67">
        <v>266.63599945068302</v>
      </c>
      <c r="L18" s="67">
        <v>1.32503072877088</v>
      </c>
      <c r="M18" s="67" t="s">
        <v>414</v>
      </c>
      <c r="N18" s="67">
        <v>31</v>
      </c>
      <c r="O18" s="67">
        <v>0</v>
      </c>
      <c r="P18" s="268">
        <v>0</v>
      </c>
    </row>
    <row r="19" spans="1:17" ht="15.75" customHeight="1" x14ac:dyDescent="0.15">
      <c r="A19" s="272">
        <v>43314</v>
      </c>
      <c r="B19" s="103"/>
      <c r="C19" s="67" t="s">
        <v>11</v>
      </c>
      <c r="D19" s="103"/>
      <c r="E19" s="103">
        <v>9.6439920000000008</v>
      </c>
      <c r="F19" s="103">
        <f>SUM(N19:P19)</f>
        <v>54</v>
      </c>
      <c r="G19" s="103">
        <v>294.39999999999998</v>
      </c>
      <c r="H19" s="103">
        <v>294.39999999999998</v>
      </c>
      <c r="I19" s="103">
        <v>288.39999999999998</v>
      </c>
      <c r="J19" s="95">
        <v>0</v>
      </c>
      <c r="K19" s="103">
        <v>284.75600128173801</v>
      </c>
      <c r="L19" s="103">
        <v>0.87422155053359796</v>
      </c>
      <c r="M19" s="103"/>
      <c r="N19" s="103">
        <v>32</v>
      </c>
      <c r="O19" s="103">
        <v>22</v>
      </c>
      <c r="P19" s="268">
        <v>0</v>
      </c>
      <c r="Q19" s="40">
        <v>2018</v>
      </c>
    </row>
    <row r="20" spans="1:17" ht="15.75" customHeight="1" x14ac:dyDescent="0.15">
      <c r="A20" s="276">
        <v>43298</v>
      </c>
      <c r="B20" s="103"/>
      <c r="C20" s="67" t="s">
        <v>11</v>
      </c>
      <c r="D20" s="103"/>
      <c r="E20" s="103">
        <v>7.229012</v>
      </c>
      <c r="F20" s="103">
        <v>26</v>
      </c>
      <c r="G20" s="103">
        <v>290.2</v>
      </c>
      <c r="H20" s="103">
        <v>290.2</v>
      </c>
      <c r="I20" s="103">
        <v>0</v>
      </c>
      <c r="J20" s="95">
        <v>0</v>
      </c>
      <c r="K20" s="103">
        <v>282.97100067138598</v>
      </c>
      <c r="L20" s="103">
        <v>0.77127051605708796</v>
      </c>
      <c r="M20" s="103" t="s">
        <v>411</v>
      </c>
      <c r="N20" s="103">
        <v>26</v>
      </c>
      <c r="O20" s="103">
        <v>0</v>
      </c>
      <c r="P20" s="268">
        <v>0</v>
      </c>
    </row>
    <row r="21" spans="1:17" ht="15.75" customHeight="1" x14ac:dyDescent="0.15">
      <c r="A21" s="267">
        <v>43218</v>
      </c>
      <c r="B21" s="95"/>
      <c r="C21" s="67" t="s">
        <v>11</v>
      </c>
      <c r="D21" s="95"/>
      <c r="E21" s="95">
        <v>12.061995</v>
      </c>
      <c r="F21" s="95">
        <v>45</v>
      </c>
      <c r="G21" s="95">
        <v>282.89999999999998</v>
      </c>
      <c r="H21" s="95">
        <v>282.89999999999998</v>
      </c>
      <c r="I21" s="95">
        <v>0</v>
      </c>
      <c r="J21" s="95">
        <v>0</v>
      </c>
      <c r="K21" s="95">
        <v>270.83799896240203</v>
      </c>
      <c r="L21" s="95">
        <v>0.79243508817601005</v>
      </c>
      <c r="M21" s="95"/>
      <c r="N21" s="95">
        <v>45</v>
      </c>
      <c r="O21" s="103">
        <v>0</v>
      </c>
      <c r="P21" s="268">
        <v>0</v>
      </c>
    </row>
    <row r="22" spans="1:17" ht="15.75" customHeight="1" x14ac:dyDescent="0.15">
      <c r="A22" s="273">
        <v>43154</v>
      </c>
      <c r="B22" s="84"/>
      <c r="C22" s="67" t="s">
        <v>11</v>
      </c>
      <c r="D22" s="84"/>
      <c r="E22" s="84">
        <v>7.2880130000000003</v>
      </c>
      <c r="F22" s="84">
        <v>13</v>
      </c>
      <c r="G22" s="84">
        <v>263.7</v>
      </c>
      <c r="H22" s="84">
        <v>263.7</v>
      </c>
      <c r="I22" s="84">
        <v>0</v>
      </c>
      <c r="J22" s="95">
        <v>0</v>
      </c>
      <c r="K22" s="84">
        <v>256.41199920654299</v>
      </c>
      <c r="L22" s="84">
        <v>0.98104811122518698</v>
      </c>
      <c r="M22" s="84"/>
      <c r="N22" s="84">
        <v>13</v>
      </c>
      <c r="O22" s="103">
        <v>0</v>
      </c>
      <c r="P22" s="268">
        <v>0</v>
      </c>
    </row>
    <row r="23" spans="1:17" ht="15.75" customHeight="1" x14ac:dyDescent="0.15">
      <c r="A23" s="269">
        <v>43138</v>
      </c>
      <c r="B23" s="270"/>
      <c r="C23" s="67" t="s">
        <v>11</v>
      </c>
      <c r="D23" s="270"/>
      <c r="E23" s="270">
        <v>11.784986999999999</v>
      </c>
      <c r="F23" s="270">
        <v>70</v>
      </c>
      <c r="G23" s="270">
        <v>261.3</v>
      </c>
      <c r="H23" s="270">
        <v>261.3</v>
      </c>
      <c r="I23" s="270">
        <v>0</v>
      </c>
      <c r="J23" s="95">
        <v>0</v>
      </c>
      <c r="K23" s="270">
        <v>249.51500045776299</v>
      </c>
      <c r="L23" s="270">
        <v>0.82406041782250194</v>
      </c>
      <c r="M23" s="270"/>
      <c r="N23" s="270">
        <v>70</v>
      </c>
      <c r="O23" s="103">
        <v>0</v>
      </c>
      <c r="P23" s="268">
        <v>0</v>
      </c>
    </row>
    <row r="24" spans="1:17" ht="15.75" customHeight="1" x14ac:dyDescent="0.15">
      <c r="A24" s="271">
        <v>43058</v>
      </c>
      <c r="B24" s="67"/>
      <c r="C24" s="67" t="s">
        <v>11</v>
      </c>
      <c r="D24" s="67"/>
      <c r="E24" s="67">
        <v>7.6269939999999998</v>
      </c>
      <c r="F24" s="67">
        <v>9</v>
      </c>
      <c r="G24" s="67">
        <v>265.89999999999998</v>
      </c>
      <c r="H24" s="67">
        <v>265.89999999999998</v>
      </c>
      <c r="I24" s="67">
        <v>0</v>
      </c>
      <c r="J24" s="95">
        <v>0</v>
      </c>
      <c r="K24" s="67">
        <v>258.27299957275301</v>
      </c>
      <c r="L24" s="67">
        <v>0.61087769883337995</v>
      </c>
      <c r="M24" s="67"/>
      <c r="N24" s="67">
        <v>9</v>
      </c>
      <c r="O24" s="103">
        <v>0</v>
      </c>
      <c r="P24" s="268">
        <v>0</v>
      </c>
    </row>
    <row r="25" spans="1:17" ht="15.75" customHeight="1" x14ac:dyDescent="0.15">
      <c r="A25" s="271">
        <v>43051</v>
      </c>
      <c r="B25" s="67"/>
      <c r="C25" s="67" t="s">
        <v>11</v>
      </c>
      <c r="D25" s="67"/>
      <c r="E25" s="67">
        <v>12.910012</v>
      </c>
      <c r="F25" s="67">
        <v>33</v>
      </c>
      <c r="G25" s="67">
        <v>276.2</v>
      </c>
      <c r="H25" s="67">
        <v>276.2</v>
      </c>
      <c r="I25" s="67">
        <v>0</v>
      </c>
      <c r="J25" s="95">
        <v>0</v>
      </c>
      <c r="K25" s="67">
        <v>263.290000305175</v>
      </c>
      <c r="L25" s="67">
        <v>1.22829109138981</v>
      </c>
      <c r="M25" s="67"/>
      <c r="N25" s="67">
        <v>33</v>
      </c>
      <c r="O25" s="103">
        <v>0</v>
      </c>
      <c r="P25" s="268">
        <v>0</v>
      </c>
      <c r="Q25" s="40">
        <v>2017</v>
      </c>
    </row>
    <row r="26" spans="1:17" ht="15.75" customHeight="1" x14ac:dyDescent="0.15">
      <c r="A26" s="272">
        <v>42930</v>
      </c>
      <c r="B26" s="103"/>
      <c r="C26" s="67" t="s">
        <v>11</v>
      </c>
      <c r="D26" s="103"/>
      <c r="E26" s="103">
        <v>8.3480120000000007</v>
      </c>
      <c r="F26" s="103">
        <v>28</v>
      </c>
      <c r="G26" s="103">
        <v>290.2</v>
      </c>
      <c r="H26" s="103">
        <v>290.2</v>
      </c>
      <c r="I26" s="103">
        <v>0</v>
      </c>
      <c r="J26" s="95">
        <v>0</v>
      </c>
      <c r="K26" s="103">
        <v>281.852000732421</v>
      </c>
      <c r="L26" s="103">
        <v>0.96451862617541995</v>
      </c>
      <c r="M26" s="103" t="s">
        <v>411</v>
      </c>
      <c r="N26" s="103">
        <v>28</v>
      </c>
      <c r="O26" s="103">
        <v>0</v>
      </c>
      <c r="P26" s="268">
        <v>0</v>
      </c>
    </row>
    <row r="27" spans="1:17" ht="15.75" customHeight="1" x14ac:dyDescent="0.15">
      <c r="A27" s="267">
        <v>42834</v>
      </c>
      <c r="B27" s="95"/>
      <c r="C27" s="67" t="s">
        <v>11</v>
      </c>
      <c r="D27" s="95"/>
      <c r="E27" s="95">
        <v>8.4289950000000005</v>
      </c>
      <c r="F27" s="95">
        <v>29</v>
      </c>
      <c r="G27" s="95">
        <v>273.89999999999998</v>
      </c>
      <c r="H27" s="95">
        <v>273.89999999999998</v>
      </c>
      <c r="I27" s="95">
        <v>0</v>
      </c>
      <c r="J27" s="95">
        <v>0</v>
      </c>
      <c r="K27" s="95">
        <v>265.47099914550699</v>
      </c>
      <c r="L27" s="95">
        <v>0.61681322933890104</v>
      </c>
      <c r="M27" s="95"/>
      <c r="N27" s="95">
        <v>29</v>
      </c>
      <c r="O27" s="103">
        <v>0</v>
      </c>
      <c r="P27" s="268">
        <v>0</v>
      </c>
    </row>
    <row r="28" spans="1:17" ht="15.75" customHeight="1" x14ac:dyDescent="0.15">
      <c r="A28" s="269">
        <v>42738</v>
      </c>
      <c r="B28" s="270"/>
      <c r="C28" s="67" t="s">
        <v>11</v>
      </c>
      <c r="D28" s="270"/>
      <c r="E28" s="270">
        <v>13.319988</v>
      </c>
      <c r="F28" s="270">
        <v>49</v>
      </c>
      <c r="G28" s="270">
        <v>271.8</v>
      </c>
      <c r="H28" s="270">
        <v>271.8</v>
      </c>
      <c r="I28" s="270">
        <v>0</v>
      </c>
      <c r="J28" s="95">
        <v>0</v>
      </c>
      <c r="K28" s="270">
        <v>258.47999908447201</v>
      </c>
      <c r="L28" s="270">
        <v>0.77369328950681304</v>
      </c>
      <c r="M28" s="270"/>
      <c r="N28" s="270">
        <v>49</v>
      </c>
      <c r="O28" s="103">
        <v>0</v>
      </c>
      <c r="P28" s="268">
        <v>0</v>
      </c>
    </row>
    <row r="29" spans="1:17" ht="15.75" customHeight="1" x14ac:dyDescent="0.15">
      <c r="A29" s="277">
        <v>42706</v>
      </c>
      <c r="B29" s="67"/>
      <c r="C29" s="67" t="s">
        <v>11</v>
      </c>
      <c r="D29" s="67"/>
      <c r="E29" s="67">
        <v>12.201005</v>
      </c>
      <c r="F29" s="67">
        <f>SUM(N29:P29)</f>
        <v>64</v>
      </c>
      <c r="G29" s="67">
        <v>275.10000000000002</v>
      </c>
      <c r="H29" s="67">
        <v>275.10000000000002</v>
      </c>
      <c r="I29" s="67">
        <v>267.3</v>
      </c>
      <c r="J29" s="95">
        <v>0</v>
      </c>
      <c r="K29" s="67">
        <v>262.89900146484302</v>
      </c>
      <c r="L29" s="67">
        <v>0.84893844072940206</v>
      </c>
      <c r="M29" s="67"/>
      <c r="N29" s="67">
        <v>43</v>
      </c>
      <c r="O29" s="67">
        <v>21</v>
      </c>
      <c r="P29" s="268">
        <v>0</v>
      </c>
    </row>
    <row r="30" spans="1:17" ht="15.75" customHeight="1" x14ac:dyDescent="0.15">
      <c r="A30" s="271">
        <v>42667</v>
      </c>
      <c r="B30" s="67"/>
      <c r="C30" s="67" t="s">
        <v>11</v>
      </c>
      <c r="D30" s="67"/>
      <c r="E30" s="67">
        <v>10.546988000000001</v>
      </c>
      <c r="F30" s="67">
        <v>31</v>
      </c>
      <c r="G30" s="67">
        <v>282.8</v>
      </c>
      <c r="H30" s="67">
        <v>282.8</v>
      </c>
      <c r="I30" s="67">
        <v>0</v>
      </c>
      <c r="J30" s="95">
        <v>0</v>
      </c>
      <c r="K30" s="67">
        <v>272.25300018310497</v>
      </c>
      <c r="L30" s="67">
        <v>0.75504405830772303</v>
      </c>
      <c r="M30" s="67"/>
      <c r="N30" s="67">
        <v>31</v>
      </c>
      <c r="O30" s="67">
        <v>0</v>
      </c>
      <c r="P30" s="268">
        <v>0</v>
      </c>
    </row>
    <row r="31" spans="1:17" ht="15.75" customHeight="1" x14ac:dyDescent="0.15">
      <c r="A31" s="272">
        <v>42642</v>
      </c>
      <c r="B31" s="103"/>
      <c r="C31" s="67" t="s">
        <v>11</v>
      </c>
      <c r="D31" s="103"/>
      <c r="E31" s="103">
        <v>9.6959949999999999</v>
      </c>
      <c r="F31" s="103">
        <v>20</v>
      </c>
      <c r="G31" s="103">
        <v>286.39999999999998</v>
      </c>
      <c r="H31" s="103">
        <v>286.39999999999998</v>
      </c>
      <c r="I31" s="103">
        <v>0</v>
      </c>
      <c r="J31" s="95">
        <v>0</v>
      </c>
      <c r="K31" s="103">
        <v>276.703998718261</v>
      </c>
      <c r="L31" s="103">
        <v>1.0809193301180999</v>
      </c>
      <c r="M31" s="103" t="s">
        <v>415</v>
      </c>
      <c r="N31" s="103">
        <v>20</v>
      </c>
      <c r="O31" s="103">
        <v>0</v>
      </c>
      <c r="P31" s="268">
        <v>0</v>
      </c>
      <c r="Q31" s="40">
        <v>2016</v>
      </c>
    </row>
    <row r="32" spans="1:17" ht="15.75" customHeight="1" x14ac:dyDescent="0.15">
      <c r="A32" s="267">
        <v>42482</v>
      </c>
      <c r="B32" s="95"/>
      <c r="C32" s="67" t="s">
        <v>11</v>
      </c>
      <c r="D32" s="95"/>
      <c r="E32" s="95">
        <v>12.873013</v>
      </c>
      <c r="F32" s="95">
        <v>36</v>
      </c>
      <c r="G32" s="95">
        <v>279.7</v>
      </c>
      <c r="H32" s="95">
        <v>279.7</v>
      </c>
      <c r="I32" s="95">
        <v>0</v>
      </c>
      <c r="J32" s="95">
        <v>0</v>
      </c>
      <c r="K32" s="95">
        <v>266.82699981689399</v>
      </c>
      <c r="L32" s="95">
        <v>0.96817907909530898</v>
      </c>
      <c r="M32" s="95"/>
      <c r="N32" s="95">
        <v>36</v>
      </c>
      <c r="O32" s="95">
        <v>0</v>
      </c>
      <c r="P32" s="268">
        <v>0</v>
      </c>
    </row>
    <row r="33" spans="1:17" ht="15.75" customHeight="1" x14ac:dyDescent="0.15">
      <c r="A33" s="273">
        <v>42450</v>
      </c>
      <c r="B33" s="84"/>
      <c r="C33" s="67" t="s">
        <v>11</v>
      </c>
      <c r="D33" s="84"/>
      <c r="E33" s="84">
        <v>17.493010999999999</v>
      </c>
      <c r="F33" s="84">
        <f>SUM(N33:P33)</f>
        <v>106</v>
      </c>
      <c r="G33" s="84">
        <v>276.2</v>
      </c>
      <c r="H33" s="84">
        <v>276.2</v>
      </c>
      <c r="I33" s="84">
        <v>265.39999999999998</v>
      </c>
      <c r="J33" s="95">
        <v>0</v>
      </c>
      <c r="K33" s="84">
        <v>258.70699981689398</v>
      </c>
      <c r="L33" s="84">
        <v>0.92587732976853199</v>
      </c>
      <c r="M33" s="84"/>
      <c r="N33" s="84">
        <v>66</v>
      </c>
      <c r="O33" s="84">
        <v>40</v>
      </c>
      <c r="P33" s="268">
        <v>0</v>
      </c>
    </row>
    <row r="34" spans="1:17" ht="15.75" customHeight="1" x14ac:dyDescent="0.15">
      <c r="A34" s="278">
        <v>42290</v>
      </c>
      <c r="B34" s="279"/>
      <c r="C34" s="67" t="s">
        <v>11</v>
      </c>
      <c r="D34" s="279"/>
      <c r="E34" s="279">
        <v>9.9249880000000008</v>
      </c>
      <c r="F34" s="279">
        <v>18</v>
      </c>
      <c r="G34" s="279">
        <v>282.3</v>
      </c>
      <c r="H34" s="279">
        <v>282.3</v>
      </c>
      <c r="I34" s="279">
        <v>0</v>
      </c>
      <c r="J34" s="95">
        <v>0</v>
      </c>
      <c r="K34" s="279">
        <v>272.375</v>
      </c>
      <c r="L34" s="279">
        <v>1.18367229012237</v>
      </c>
      <c r="M34" s="279" t="s">
        <v>416</v>
      </c>
      <c r="N34" s="279">
        <v>18</v>
      </c>
      <c r="O34" s="279">
        <v>0</v>
      </c>
      <c r="P34" s="268">
        <v>0</v>
      </c>
    </row>
    <row r="35" spans="1:17" ht="15.75" customHeight="1" x14ac:dyDescent="0.15">
      <c r="A35" s="280">
        <v>42219</v>
      </c>
      <c r="B35" s="281"/>
      <c r="C35" s="67" t="s">
        <v>11</v>
      </c>
      <c r="D35" s="281"/>
      <c r="E35" s="281">
        <v>12.583</v>
      </c>
      <c r="F35" s="281">
        <v>45</v>
      </c>
      <c r="G35" s="281">
        <v>298</v>
      </c>
      <c r="H35" s="281">
        <v>298</v>
      </c>
      <c r="I35" s="281">
        <v>0</v>
      </c>
      <c r="J35" s="95">
        <v>0</v>
      </c>
      <c r="K35" s="281">
        <v>285.41699951171802</v>
      </c>
      <c r="L35" s="281">
        <v>0.55732560908944695</v>
      </c>
      <c r="M35" s="281"/>
      <c r="N35" s="281">
        <v>45</v>
      </c>
      <c r="O35" s="281">
        <v>0</v>
      </c>
      <c r="P35" s="268">
        <v>0</v>
      </c>
      <c r="Q35" s="40">
        <v>2015</v>
      </c>
    </row>
    <row r="36" spans="1:17" ht="15.75" customHeight="1" x14ac:dyDescent="0.15">
      <c r="A36" s="282">
        <v>41931</v>
      </c>
      <c r="B36" s="77"/>
      <c r="C36" s="67" t="s">
        <v>11</v>
      </c>
      <c r="D36" s="77"/>
      <c r="E36" s="77">
        <v>20.197997999999998</v>
      </c>
      <c r="F36" s="77">
        <v>45</v>
      </c>
      <c r="G36" s="77">
        <v>289</v>
      </c>
      <c r="H36" s="77">
        <v>289</v>
      </c>
      <c r="I36" s="77">
        <v>0</v>
      </c>
      <c r="J36" s="95">
        <v>0</v>
      </c>
      <c r="K36" s="77">
        <v>268.802001342773</v>
      </c>
      <c r="L36" s="77">
        <v>0.85498333035615903</v>
      </c>
      <c r="M36" s="77" t="s">
        <v>414</v>
      </c>
      <c r="N36" s="77">
        <v>45</v>
      </c>
      <c r="O36" s="77">
        <v>0</v>
      </c>
      <c r="P36" s="268">
        <v>0</v>
      </c>
    </row>
    <row r="37" spans="1:17" ht="15.75" customHeight="1" x14ac:dyDescent="0.15">
      <c r="A37" s="283">
        <v>41915</v>
      </c>
      <c r="B37" s="77"/>
      <c r="C37" s="67" t="s">
        <v>11</v>
      </c>
      <c r="D37" s="77"/>
      <c r="E37" s="77">
        <v>8.670007</v>
      </c>
      <c r="F37" s="77">
        <v>38</v>
      </c>
      <c r="G37" s="77">
        <v>288.10000000000002</v>
      </c>
      <c r="H37" s="77">
        <v>288.10000000000002</v>
      </c>
      <c r="I37" s="77">
        <v>0</v>
      </c>
      <c r="J37" s="95">
        <v>0</v>
      </c>
      <c r="K37" s="77">
        <v>279.429999084472</v>
      </c>
      <c r="L37" s="77">
        <v>0.38639447430995399</v>
      </c>
      <c r="M37" s="77" t="s">
        <v>416</v>
      </c>
      <c r="N37" s="77">
        <v>38</v>
      </c>
      <c r="O37" s="77">
        <v>0</v>
      </c>
      <c r="P37" s="268">
        <v>0</v>
      </c>
    </row>
    <row r="38" spans="1:17" ht="15.75" customHeight="1" x14ac:dyDescent="0.15">
      <c r="A38" s="283">
        <v>41714</v>
      </c>
      <c r="B38" s="77"/>
      <c r="C38" s="67" t="s">
        <v>11</v>
      </c>
      <c r="D38" s="77"/>
      <c r="E38" s="77">
        <v>3.181994</v>
      </c>
      <c r="F38" s="77">
        <f t="shared" ref="F38:F39" si="0">SUM(N38:P38)</f>
        <v>22</v>
      </c>
      <c r="G38" s="77">
        <v>261.39999999999998</v>
      </c>
      <c r="H38" s="77">
        <v>261.39999999999998</v>
      </c>
      <c r="I38" s="77">
        <v>261.39999999999998</v>
      </c>
      <c r="J38" s="77">
        <v>261</v>
      </c>
      <c r="K38" s="77">
        <v>258.217999877929</v>
      </c>
      <c r="L38" s="77">
        <v>0.643798999637064</v>
      </c>
      <c r="M38" s="77" t="s">
        <v>417</v>
      </c>
      <c r="N38" s="77">
        <v>9</v>
      </c>
      <c r="O38" s="77">
        <v>6</v>
      </c>
      <c r="P38" s="284">
        <v>7</v>
      </c>
      <c r="Q38" s="40" t="s">
        <v>418</v>
      </c>
    </row>
    <row r="39" spans="1:17" ht="15.75" customHeight="1" x14ac:dyDescent="0.15">
      <c r="A39" s="283">
        <v>41586</v>
      </c>
      <c r="B39" s="77"/>
      <c r="C39" s="67" t="s">
        <v>11</v>
      </c>
      <c r="D39" s="77"/>
      <c r="E39" s="77">
        <v>5.6449889999999998</v>
      </c>
      <c r="F39" s="77">
        <f t="shared" si="0"/>
        <v>14</v>
      </c>
      <c r="G39" s="77">
        <v>270.8</v>
      </c>
      <c r="H39" s="77">
        <v>270.5</v>
      </c>
      <c r="I39" s="77">
        <v>270.8</v>
      </c>
      <c r="J39" s="77">
        <v>0</v>
      </c>
      <c r="K39" s="77">
        <v>265.15499877929602</v>
      </c>
      <c r="L39" s="77">
        <v>1.53188638325009</v>
      </c>
      <c r="M39" s="77" t="s">
        <v>419</v>
      </c>
      <c r="N39" s="77">
        <v>10</v>
      </c>
      <c r="O39" s="77">
        <v>4</v>
      </c>
      <c r="P39" s="284">
        <v>0</v>
      </c>
    </row>
    <row r="40" spans="1:17" ht="15.75" customHeight="1" x14ac:dyDescent="0.15">
      <c r="A40" s="283">
        <v>41410</v>
      </c>
      <c r="B40" s="77"/>
      <c r="C40" s="67" t="s">
        <v>11</v>
      </c>
      <c r="D40" s="77"/>
      <c r="E40" s="77">
        <v>4.983994</v>
      </c>
      <c r="F40" s="77">
        <v>24</v>
      </c>
      <c r="G40" s="77">
        <v>274.39999999999998</v>
      </c>
      <c r="H40" s="77">
        <v>274.39999999999998</v>
      </c>
      <c r="I40" s="77"/>
      <c r="J40" s="77">
        <v>0</v>
      </c>
      <c r="K40" s="77">
        <v>269.41599975585899</v>
      </c>
      <c r="L40" s="77">
        <v>1.1798916686255601</v>
      </c>
      <c r="M40" s="77" t="s">
        <v>414</v>
      </c>
      <c r="N40" s="77">
        <v>24</v>
      </c>
      <c r="O40" s="77">
        <v>0</v>
      </c>
      <c r="P40" s="284">
        <v>0</v>
      </c>
    </row>
    <row r="41" spans="1:17" ht="15.75" customHeight="1" x14ac:dyDescent="0.15">
      <c r="A41" s="282">
        <v>41330</v>
      </c>
      <c r="B41" s="77"/>
      <c r="C41" s="77" t="s">
        <v>37</v>
      </c>
      <c r="D41" s="77"/>
      <c r="E41" s="77">
        <v>0</v>
      </c>
      <c r="F41" s="77">
        <v>0</v>
      </c>
      <c r="G41" s="77">
        <v>0</v>
      </c>
      <c r="H41" s="77">
        <v>0</v>
      </c>
      <c r="I41" s="77">
        <v>0</v>
      </c>
      <c r="J41" s="77">
        <v>0</v>
      </c>
      <c r="K41" s="77"/>
      <c r="L41" s="77"/>
      <c r="M41" s="77"/>
      <c r="N41" s="77">
        <v>0</v>
      </c>
      <c r="O41" s="77">
        <v>0</v>
      </c>
      <c r="P41" s="284">
        <v>0</v>
      </c>
    </row>
    <row r="42" spans="1:17" ht="15.75" customHeight="1" x14ac:dyDescent="0.15">
      <c r="A42" s="283">
        <v>41282</v>
      </c>
      <c r="B42" s="77"/>
      <c r="C42" s="77" t="s">
        <v>11</v>
      </c>
      <c r="D42" s="77"/>
      <c r="E42" s="77">
        <v>4.3869889999999998</v>
      </c>
      <c r="F42" s="77">
        <f>SUM(N42:P42)</f>
        <v>49</v>
      </c>
      <c r="G42" s="77">
        <v>262.3</v>
      </c>
      <c r="H42" s="77">
        <v>262.3</v>
      </c>
      <c r="I42" s="77">
        <v>262.2</v>
      </c>
      <c r="J42" s="77">
        <v>0</v>
      </c>
      <c r="K42" s="77">
        <v>257.91299865722601</v>
      </c>
      <c r="L42" s="77">
        <v>0.51198710026472405</v>
      </c>
      <c r="M42" s="77"/>
      <c r="N42" s="77">
        <v>28</v>
      </c>
      <c r="O42" s="77">
        <v>21</v>
      </c>
      <c r="P42" s="284">
        <v>0</v>
      </c>
    </row>
    <row r="43" spans="1:17" ht="15.75" customHeight="1" x14ac:dyDescent="0.15">
      <c r="A43" s="283">
        <v>41202</v>
      </c>
      <c r="B43" s="77"/>
      <c r="C43" s="77" t="s">
        <v>11</v>
      </c>
      <c r="D43" s="77"/>
      <c r="E43" s="77">
        <v>4.3489933000000001</v>
      </c>
      <c r="F43" s="77">
        <v>20</v>
      </c>
      <c r="G43" s="77">
        <v>274.89999999999998</v>
      </c>
      <c r="H43" s="77">
        <v>274.89999999999998</v>
      </c>
      <c r="I43" s="77">
        <v>0</v>
      </c>
      <c r="J43" s="77">
        <v>0</v>
      </c>
      <c r="K43" s="77">
        <v>270.55100067138602</v>
      </c>
      <c r="L43" s="77">
        <v>0.56240512954674704</v>
      </c>
      <c r="M43" s="77" t="s">
        <v>414</v>
      </c>
      <c r="N43" s="77">
        <v>20</v>
      </c>
      <c r="O43" s="77">
        <v>0</v>
      </c>
      <c r="P43" s="284">
        <v>0</v>
      </c>
    </row>
    <row r="44" spans="1:17" ht="15.75" customHeight="1" x14ac:dyDescent="0.15">
      <c r="A44" s="283">
        <v>41186</v>
      </c>
      <c r="B44" s="77"/>
      <c r="C44" s="77" t="s">
        <v>11</v>
      </c>
      <c r="D44" s="77"/>
      <c r="E44" s="77">
        <v>5.4380119999999996</v>
      </c>
      <c r="F44" s="77">
        <f>SUM(N44:P44)</f>
        <v>68</v>
      </c>
      <c r="G44" s="77">
        <v>282.10000000000002</v>
      </c>
      <c r="H44" s="77">
        <v>281.7</v>
      </c>
      <c r="I44" s="77">
        <v>280.39999999999998</v>
      </c>
      <c r="J44" s="77">
        <v>282.10000000000002</v>
      </c>
      <c r="K44" s="77">
        <v>276.26200073242097</v>
      </c>
      <c r="L44" s="77">
        <v>0.48244795711605898</v>
      </c>
      <c r="M44" s="77" t="s">
        <v>420</v>
      </c>
      <c r="N44" s="77">
        <v>35</v>
      </c>
      <c r="O44" s="77">
        <v>28</v>
      </c>
      <c r="P44" s="284">
        <v>5</v>
      </c>
    </row>
    <row r="45" spans="1:17" ht="15.75" customHeight="1" x14ac:dyDescent="0.15">
      <c r="A45" s="283">
        <v>41074</v>
      </c>
      <c r="B45" s="77"/>
      <c r="C45" s="77" t="s">
        <v>11</v>
      </c>
      <c r="D45" s="77"/>
      <c r="E45" s="77">
        <v>5.4920049999999998</v>
      </c>
      <c r="F45" s="77">
        <v>22</v>
      </c>
      <c r="G45" s="77">
        <v>281.10000000000002</v>
      </c>
      <c r="H45" s="77">
        <v>281.10000000000002</v>
      </c>
      <c r="I45" s="77">
        <v>0</v>
      </c>
      <c r="J45" s="77">
        <v>0</v>
      </c>
      <c r="K45" s="77">
        <v>275.60800140380798</v>
      </c>
      <c r="L45" s="77">
        <v>0.99806596597279496</v>
      </c>
      <c r="M45" s="77" t="s">
        <v>414</v>
      </c>
      <c r="N45" s="77">
        <v>22</v>
      </c>
      <c r="O45" s="77">
        <v>0</v>
      </c>
      <c r="P45" s="284">
        <v>0</v>
      </c>
    </row>
    <row r="46" spans="1:17" ht="15.75" customHeight="1" x14ac:dyDescent="0.15">
      <c r="A46" s="283">
        <v>41051</v>
      </c>
      <c r="B46" s="77"/>
      <c r="C46" s="77" t="s">
        <v>37</v>
      </c>
      <c r="D46" s="77"/>
      <c r="E46" s="77">
        <v>0</v>
      </c>
      <c r="F46" s="77">
        <v>0</v>
      </c>
      <c r="G46" s="77">
        <v>0</v>
      </c>
      <c r="H46" s="77">
        <v>0</v>
      </c>
      <c r="I46" s="77">
        <v>0</v>
      </c>
      <c r="J46" s="77">
        <v>0</v>
      </c>
      <c r="K46" s="77">
        <v>274.05899871826102</v>
      </c>
      <c r="L46" s="77">
        <v>0.59230058365115301</v>
      </c>
      <c r="M46" s="77" t="s">
        <v>421</v>
      </c>
      <c r="N46" s="77">
        <v>0</v>
      </c>
      <c r="O46" s="77">
        <v>0</v>
      </c>
      <c r="P46" s="284">
        <v>0</v>
      </c>
    </row>
    <row r="47" spans="1:17" ht="15.75" customHeight="1" x14ac:dyDescent="0.15">
      <c r="A47" s="283">
        <v>41042</v>
      </c>
      <c r="B47" s="77"/>
      <c r="C47" s="77" t="s">
        <v>11</v>
      </c>
      <c r="D47" s="77"/>
      <c r="E47" s="77">
        <v>4.1759862999999999</v>
      </c>
      <c r="F47" s="77">
        <v>18</v>
      </c>
      <c r="G47" s="77">
        <v>275.3</v>
      </c>
      <c r="H47" s="77">
        <v>275.3</v>
      </c>
      <c r="I47" s="77">
        <v>0</v>
      </c>
      <c r="J47" s="77">
        <v>0</v>
      </c>
      <c r="K47" s="77">
        <v>271.12400146484299</v>
      </c>
      <c r="L47" s="77">
        <v>1.06874766610159</v>
      </c>
      <c r="M47" s="77"/>
      <c r="N47" s="77">
        <v>18</v>
      </c>
      <c r="O47" s="77">
        <v>0</v>
      </c>
      <c r="P47" s="284">
        <v>0</v>
      </c>
    </row>
    <row r="48" spans="1:17" ht="15.75" customHeight="1" x14ac:dyDescent="0.15">
      <c r="A48" s="283">
        <v>41026</v>
      </c>
      <c r="B48" s="77"/>
      <c r="C48" s="77" t="s">
        <v>11</v>
      </c>
      <c r="D48" s="77"/>
      <c r="E48" s="77">
        <v>4.5439879999999997</v>
      </c>
      <c r="F48" s="77">
        <f>SUM(N48:P48)</f>
        <v>50</v>
      </c>
      <c r="G48" s="77">
        <v>273.3</v>
      </c>
      <c r="H48" s="77">
        <v>273.3</v>
      </c>
      <c r="I48" s="77">
        <v>272.39999999999998</v>
      </c>
      <c r="J48" s="77">
        <v>0</v>
      </c>
      <c r="K48" s="77">
        <v>268.75599975585902</v>
      </c>
      <c r="L48" s="77">
        <v>0.72433552461542505</v>
      </c>
      <c r="M48" s="77"/>
      <c r="N48" s="77">
        <v>23</v>
      </c>
      <c r="O48" s="77">
        <v>27</v>
      </c>
      <c r="P48" s="284">
        <v>0</v>
      </c>
    </row>
    <row r="49" spans="1:17" ht="15.75" customHeight="1" x14ac:dyDescent="0.15">
      <c r="A49" s="283">
        <v>40987</v>
      </c>
      <c r="B49" s="77"/>
      <c r="C49" s="77" t="s">
        <v>11</v>
      </c>
      <c r="D49" s="77"/>
      <c r="E49" s="77">
        <v>4.1210113000000002</v>
      </c>
      <c r="F49" s="77">
        <v>17</v>
      </c>
      <c r="G49" s="77">
        <v>260.7</v>
      </c>
      <c r="H49" s="77">
        <v>260.7</v>
      </c>
      <c r="I49" s="77">
        <v>0</v>
      </c>
      <c r="J49" s="77">
        <v>0</v>
      </c>
      <c r="K49" s="77">
        <v>256.57900100708002</v>
      </c>
      <c r="L49" s="77">
        <v>0.716141643213836</v>
      </c>
      <c r="M49" s="77"/>
      <c r="N49" s="77">
        <v>17</v>
      </c>
      <c r="O49" s="77">
        <v>0</v>
      </c>
      <c r="P49" s="284">
        <v>0</v>
      </c>
    </row>
    <row r="50" spans="1:17" ht="15.75" customHeight="1" x14ac:dyDescent="0.15">
      <c r="A50" s="283">
        <v>40978</v>
      </c>
      <c r="B50" s="77"/>
      <c r="C50" s="77" t="s">
        <v>11</v>
      </c>
      <c r="D50" s="77"/>
      <c r="E50" s="77">
        <v>6.5519999999999996</v>
      </c>
      <c r="F50" s="77">
        <f>SUM(N50:P50)</f>
        <v>42</v>
      </c>
      <c r="G50" s="77">
        <v>263</v>
      </c>
      <c r="H50" s="77">
        <v>260.60000000000002</v>
      </c>
      <c r="I50" s="77">
        <v>263</v>
      </c>
      <c r="J50" s="77">
        <v>0</v>
      </c>
      <c r="K50" s="77">
        <v>256.44799987792902</v>
      </c>
      <c r="L50" s="77">
        <v>1.1555492084724499</v>
      </c>
      <c r="M50" s="77" t="s">
        <v>414</v>
      </c>
      <c r="N50" s="77">
        <v>22</v>
      </c>
      <c r="O50" s="77">
        <v>20</v>
      </c>
      <c r="P50" s="284">
        <v>0</v>
      </c>
    </row>
    <row r="51" spans="1:17" ht="15.75" customHeight="1" x14ac:dyDescent="0.15">
      <c r="A51" s="283">
        <v>40930</v>
      </c>
      <c r="B51" s="77"/>
      <c r="C51" s="77" t="s">
        <v>11</v>
      </c>
      <c r="D51" s="77"/>
      <c r="E51" s="77">
        <v>4.4979880000000003</v>
      </c>
      <c r="F51" s="77">
        <v>27</v>
      </c>
      <c r="G51" s="77">
        <v>264.3</v>
      </c>
      <c r="H51" s="77">
        <v>264.3</v>
      </c>
      <c r="I51" s="77">
        <v>0</v>
      </c>
      <c r="J51" s="77">
        <v>0</v>
      </c>
      <c r="K51" s="77">
        <v>259.80199981689401</v>
      </c>
      <c r="L51" s="77">
        <v>1.00448629513887</v>
      </c>
      <c r="M51" s="77"/>
      <c r="N51" s="77">
        <f t="shared" ref="N51:N59" si="1">F51</f>
        <v>27</v>
      </c>
      <c r="O51" s="77">
        <v>0</v>
      </c>
      <c r="P51" s="284">
        <v>0</v>
      </c>
    </row>
    <row r="52" spans="1:17" ht="15.75" customHeight="1" x14ac:dyDescent="0.15">
      <c r="A52" s="285">
        <v>40882</v>
      </c>
      <c r="B52" s="279"/>
      <c r="C52" s="77" t="s">
        <v>11</v>
      </c>
      <c r="D52" s="279"/>
      <c r="E52" s="279">
        <v>5.588012</v>
      </c>
      <c r="F52" s="279">
        <v>21</v>
      </c>
      <c r="G52" s="279">
        <v>269.2</v>
      </c>
      <c r="H52" s="279">
        <v>269.2</v>
      </c>
      <c r="I52" s="77">
        <v>0</v>
      </c>
      <c r="J52" s="279">
        <v>0</v>
      </c>
      <c r="K52" s="279">
        <v>263.61200042724602</v>
      </c>
      <c r="L52" s="279">
        <v>0.95281513717028399</v>
      </c>
      <c r="M52" s="279" t="s">
        <v>422</v>
      </c>
      <c r="N52" s="77">
        <f t="shared" si="1"/>
        <v>21</v>
      </c>
      <c r="O52" s="77">
        <v>0</v>
      </c>
      <c r="P52" s="284">
        <v>0</v>
      </c>
    </row>
    <row r="53" spans="1:17" ht="13" x14ac:dyDescent="0.15">
      <c r="A53" s="286">
        <v>40850</v>
      </c>
      <c r="B53" s="287"/>
      <c r="C53" s="77" t="s">
        <v>11</v>
      </c>
      <c r="D53" s="287"/>
      <c r="E53" s="288">
        <v>4.0329933000000002</v>
      </c>
      <c r="F53" s="288">
        <v>14</v>
      </c>
      <c r="G53" s="288">
        <v>277.89999999999998</v>
      </c>
      <c r="H53" s="288">
        <v>277.89999999999998</v>
      </c>
      <c r="I53" s="77">
        <v>0</v>
      </c>
      <c r="J53" s="279">
        <v>0</v>
      </c>
      <c r="K53" s="288">
        <v>273.86700042724601</v>
      </c>
      <c r="L53" s="288">
        <v>0.62451033001753498</v>
      </c>
      <c r="M53" s="287"/>
      <c r="N53" s="77">
        <f t="shared" si="1"/>
        <v>14</v>
      </c>
      <c r="O53" s="77">
        <v>0</v>
      </c>
      <c r="P53" s="284">
        <v>0</v>
      </c>
    </row>
    <row r="54" spans="1:17" ht="13" x14ac:dyDescent="0.15">
      <c r="A54" s="289">
        <v>40827</v>
      </c>
      <c r="B54" s="287"/>
      <c r="C54" s="77" t="s">
        <v>11</v>
      </c>
      <c r="D54" s="287"/>
      <c r="E54" s="288">
        <v>4.237006</v>
      </c>
      <c r="F54" s="288">
        <v>15</v>
      </c>
      <c r="G54" s="288">
        <v>275.60000000000002</v>
      </c>
      <c r="H54" s="288">
        <v>275.60000000000002</v>
      </c>
      <c r="I54" s="77">
        <v>0</v>
      </c>
      <c r="J54" s="279">
        <v>0</v>
      </c>
      <c r="K54" s="288">
        <v>271.36300048828099</v>
      </c>
      <c r="L54" s="288">
        <v>0.71549240965210803</v>
      </c>
      <c r="M54" s="287"/>
      <c r="N54" s="77">
        <f t="shared" si="1"/>
        <v>15</v>
      </c>
      <c r="O54" s="77">
        <v>0</v>
      </c>
      <c r="P54" s="284">
        <v>0</v>
      </c>
      <c r="Q54" s="40">
        <v>2011</v>
      </c>
    </row>
    <row r="55" spans="1:17" ht="13" x14ac:dyDescent="0.15">
      <c r="A55" s="274">
        <v>40306</v>
      </c>
      <c r="B55" s="275"/>
      <c r="C55" s="77" t="s">
        <v>11</v>
      </c>
      <c r="D55" s="275"/>
      <c r="E55" s="275">
        <v>4.1369999999999996</v>
      </c>
      <c r="F55" s="275">
        <v>14</v>
      </c>
      <c r="G55" s="275">
        <v>273</v>
      </c>
      <c r="H55" s="275">
        <v>273</v>
      </c>
      <c r="I55" s="77">
        <v>0</v>
      </c>
      <c r="J55" s="279">
        <v>0</v>
      </c>
      <c r="K55" s="275">
        <v>268.86300048828099</v>
      </c>
      <c r="L55" s="275">
        <v>0.77222456569665199</v>
      </c>
      <c r="M55" s="275"/>
      <c r="N55" s="77">
        <f t="shared" si="1"/>
        <v>14</v>
      </c>
      <c r="O55" s="77">
        <v>0</v>
      </c>
      <c r="P55" s="284">
        <v>0</v>
      </c>
    </row>
    <row r="56" spans="1:17" ht="13" x14ac:dyDescent="0.15">
      <c r="A56" s="269">
        <v>40194</v>
      </c>
      <c r="B56" s="270"/>
      <c r="C56" s="77" t="s">
        <v>11</v>
      </c>
      <c r="D56" s="270"/>
      <c r="E56" s="270">
        <v>3.5240070000000001</v>
      </c>
      <c r="F56" s="270">
        <v>15</v>
      </c>
      <c r="G56" s="270">
        <v>258.10000000000002</v>
      </c>
      <c r="H56" s="270">
        <v>258.10000000000002</v>
      </c>
      <c r="I56" s="77">
        <v>0</v>
      </c>
      <c r="J56" s="279">
        <v>0</v>
      </c>
      <c r="K56" s="270">
        <v>254.57599960327099</v>
      </c>
      <c r="L56" s="270">
        <v>0.72734034321938901</v>
      </c>
      <c r="M56" s="270"/>
      <c r="N56" s="77">
        <f t="shared" si="1"/>
        <v>15</v>
      </c>
      <c r="O56" s="77">
        <v>0</v>
      </c>
      <c r="P56" s="284">
        <v>0</v>
      </c>
    </row>
    <row r="57" spans="1:17" ht="13" x14ac:dyDescent="0.15">
      <c r="A57" s="271">
        <v>40114</v>
      </c>
      <c r="B57" s="67"/>
      <c r="C57" s="77" t="s">
        <v>11</v>
      </c>
      <c r="D57" s="67"/>
      <c r="E57" s="67">
        <v>4.7719930000000002</v>
      </c>
      <c r="F57" s="67">
        <v>15</v>
      </c>
      <c r="G57" s="67">
        <v>273.89999999999998</v>
      </c>
      <c r="H57" s="67">
        <v>273.89999999999998</v>
      </c>
      <c r="I57" s="77">
        <v>0</v>
      </c>
      <c r="J57" s="279">
        <v>0</v>
      </c>
      <c r="K57" s="67">
        <v>269.12800079345698</v>
      </c>
      <c r="L57" s="67">
        <v>0.97468915996954997</v>
      </c>
      <c r="M57" s="67"/>
      <c r="N57" s="77">
        <f t="shared" si="1"/>
        <v>15</v>
      </c>
      <c r="O57" s="77">
        <v>0</v>
      </c>
      <c r="P57" s="284">
        <v>0</v>
      </c>
    </row>
    <row r="58" spans="1:17" ht="13" x14ac:dyDescent="0.15">
      <c r="A58" s="267">
        <v>39947</v>
      </c>
      <c r="B58" s="95"/>
      <c r="C58" s="77" t="s">
        <v>11</v>
      </c>
      <c r="D58" s="95"/>
      <c r="E58" s="95">
        <v>4.5739999999999998</v>
      </c>
      <c r="F58" s="95">
        <v>16</v>
      </c>
      <c r="G58" s="95">
        <v>270.5</v>
      </c>
      <c r="H58" s="95">
        <v>270.5</v>
      </c>
      <c r="I58" s="77">
        <v>0</v>
      </c>
      <c r="J58" s="279">
        <v>0</v>
      </c>
      <c r="K58" s="95">
        <v>265.92600067138602</v>
      </c>
      <c r="L58" s="95">
        <v>1.2397279907510499</v>
      </c>
      <c r="M58" s="95"/>
      <c r="N58" s="77">
        <f t="shared" si="1"/>
        <v>16</v>
      </c>
      <c r="O58" s="77">
        <v>0</v>
      </c>
      <c r="P58" s="284">
        <v>0</v>
      </c>
      <c r="Q58" s="40">
        <v>2009</v>
      </c>
    </row>
    <row r="59" spans="1:17" ht="13" x14ac:dyDescent="0.15">
      <c r="A59" s="273">
        <v>39890</v>
      </c>
      <c r="B59" s="84"/>
      <c r="C59" s="77" t="s">
        <v>11</v>
      </c>
      <c r="D59" s="84"/>
      <c r="E59" s="84">
        <v>3.2330070000000002</v>
      </c>
      <c r="F59" s="84">
        <v>10</v>
      </c>
      <c r="G59" s="84">
        <v>269.10000000000002</v>
      </c>
      <c r="H59" s="84">
        <v>269.10000000000002</v>
      </c>
      <c r="I59" s="77">
        <v>0</v>
      </c>
      <c r="J59" s="279">
        <v>0</v>
      </c>
      <c r="K59" s="84">
        <v>265.86699951171801</v>
      </c>
      <c r="L59" s="84">
        <v>0.73485516621262703</v>
      </c>
      <c r="M59" s="84"/>
      <c r="N59" s="77">
        <f t="shared" si="1"/>
        <v>10</v>
      </c>
      <c r="O59" s="77">
        <v>0</v>
      </c>
      <c r="P59" s="284">
        <v>0</v>
      </c>
    </row>
    <row r="60" spans="1:17" ht="13" x14ac:dyDescent="0.15">
      <c r="A60" s="273">
        <v>39881</v>
      </c>
      <c r="B60" s="84"/>
      <c r="C60" s="77" t="s">
        <v>11</v>
      </c>
      <c r="D60" s="84"/>
      <c r="E60" s="84">
        <v>3.6799884</v>
      </c>
      <c r="F60" s="84">
        <f>SUM(N60:P60)</f>
        <v>45</v>
      </c>
      <c r="G60" s="84">
        <v>256.8</v>
      </c>
      <c r="H60" s="84">
        <v>256.8</v>
      </c>
      <c r="I60" s="84">
        <v>256.7</v>
      </c>
      <c r="J60" s="279">
        <v>0</v>
      </c>
      <c r="K60" s="84">
        <v>253.119999542236</v>
      </c>
      <c r="L60" s="84">
        <v>0.49274840313202301</v>
      </c>
      <c r="M60" s="84"/>
      <c r="N60" s="84">
        <v>26</v>
      </c>
      <c r="O60" s="84">
        <v>19</v>
      </c>
      <c r="P60" s="284">
        <v>0</v>
      </c>
    </row>
    <row r="61" spans="1:17" ht="13" x14ac:dyDescent="0.15">
      <c r="A61" s="278">
        <v>39810</v>
      </c>
      <c r="B61" s="279"/>
      <c r="C61" s="77" t="s">
        <v>11</v>
      </c>
      <c r="D61" s="279"/>
      <c r="E61" s="279">
        <v>3.3189890000000002</v>
      </c>
      <c r="F61" s="279">
        <v>17</v>
      </c>
      <c r="G61" s="279">
        <v>261.8</v>
      </c>
      <c r="H61" s="279">
        <v>261.8</v>
      </c>
      <c r="I61" s="279">
        <v>0</v>
      </c>
      <c r="J61" s="279">
        <v>0</v>
      </c>
      <c r="K61" s="279">
        <v>258.48099884033201</v>
      </c>
      <c r="L61" s="279">
        <v>0.705930550990015</v>
      </c>
      <c r="M61" s="279"/>
      <c r="N61" s="279">
        <v>17</v>
      </c>
      <c r="O61" s="279">
        <v>0</v>
      </c>
      <c r="P61" s="284">
        <v>0</v>
      </c>
    </row>
    <row r="62" spans="1:17" ht="13" x14ac:dyDescent="0.15">
      <c r="A62" s="271">
        <v>39794</v>
      </c>
      <c r="B62" s="67"/>
      <c r="C62" s="77" t="s">
        <v>11</v>
      </c>
      <c r="D62" s="67"/>
      <c r="E62" s="67">
        <v>6.0179879999999999</v>
      </c>
      <c r="F62" s="67">
        <f t="shared" ref="F62:F63" si="2">SUM(N62:P62)</f>
        <v>59</v>
      </c>
      <c r="G62" s="67">
        <v>266.8</v>
      </c>
      <c r="H62" s="67">
        <v>266.2</v>
      </c>
      <c r="I62" s="67">
        <v>266.8</v>
      </c>
      <c r="J62" s="279">
        <v>0</v>
      </c>
      <c r="K62" s="67">
        <v>260.78199981689397</v>
      </c>
      <c r="L62" s="67">
        <v>0.75091817484074697</v>
      </c>
      <c r="M62" s="67"/>
      <c r="N62" s="67">
        <v>23</v>
      </c>
      <c r="O62" s="67">
        <v>36</v>
      </c>
      <c r="P62" s="284">
        <v>0</v>
      </c>
      <c r="Q62" s="40">
        <v>2008</v>
      </c>
    </row>
    <row r="63" spans="1:17" ht="13" x14ac:dyDescent="0.15">
      <c r="A63" s="269">
        <v>39474</v>
      </c>
      <c r="B63" s="270"/>
      <c r="C63" s="77" t="s">
        <v>11</v>
      </c>
      <c r="D63" s="270"/>
      <c r="E63" s="270">
        <v>6.5839879999999997</v>
      </c>
      <c r="F63" s="67">
        <f t="shared" si="2"/>
        <v>85</v>
      </c>
      <c r="G63" s="270">
        <v>259.8</v>
      </c>
      <c r="H63" s="270">
        <v>259.8</v>
      </c>
      <c r="I63" s="270">
        <v>259.39999999999998</v>
      </c>
      <c r="J63" s="279">
        <v>0</v>
      </c>
      <c r="K63" s="270">
        <v>253.215999755859</v>
      </c>
      <c r="L63" s="270">
        <v>0.99495903273591302</v>
      </c>
      <c r="M63" s="270" t="s">
        <v>423</v>
      </c>
      <c r="N63" s="270">
        <v>44</v>
      </c>
      <c r="O63" s="270">
        <v>41</v>
      </c>
      <c r="P63" s="284">
        <v>0</v>
      </c>
    </row>
    <row r="64" spans="1:17" ht="13" x14ac:dyDescent="0.15">
      <c r="A64" s="282">
        <v>39186</v>
      </c>
      <c r="B64" s="77"/>
      <c r="C64" s="77" t="s">
        <v>11</v>
      </c>
      <c r="D64" s="77"/>
      <c r="E64" s="77">
        <v>3.133</v>
      </c>
      <c r="F64" s="77">
        <v>5</v>
      </c>
      <c r="G64" s="77">
        <v>268</v>
      </c>
      <c r="H64" s="77">
        <v>268</v>
      </c>
      <c r="I64" s="77">
        <v>0</v>
      </c>
      <c r="J64" s="279">
        <v>0</v>
      </c>
      <c r="K64" s="77">
        <v>264.86699981689401</v>
      </c>
      <c r="L64" s="77">
        <v>0.67971339871643199</v>
      </c>
      <c r="M64" s="77"/>
      <c r="N64" s="77">
        <f t="shared" ref="N64:N68" si="3">F64</f>
        <v>5</v>
      </c>
      <c r="O64" s="77">
        <v>0</v>
      </c>
      <c r="P64" s="284">
        <v>0</v>
      </c>
    </row>
    <row r="65" spans="1:17" ht="13" x14ac:dyDescent="0.15">
      <c r="A65" s="290">
        <v>39010</v>
      </c>
      <c r="B65" s="291"/>
      <c r="C65" s="77" t="s">
        <v>11</v>
      </c>
      <c r="D65" s="291"/>
      <c r="E65" s="291">
        <v>3.1320070000000002</v>
      </c>
      <c r="F65" s="291">
        <v>6</v>
      </c>
      <c r="G65" s="291">
        <v>278.10000000000002</v>
      </c>
      <c r="H65" s="291">
        <v>278.10000000000002</v>
      </c>
      <c r="I65" s="77">
        <v>0</v>
      </c>
      <c r="J65" s="279">
        <v>0</v>
      </c>
      <c r="K65" s="291">
        <v>274.96799926757802</v>
      </c>
      <c r="L65" s="291">
        <v>0.47767577556624502</v>
      </c>
      <c r="M65" s="291"/>
      <c r="N65" s="77">
        <f t="shared" si="3"/>
        <v>6</v>
      </c>
      <c r="O65" s="291">
        <v>0</v>
      </c>
      <c r="P65" s="284">
        <v>0</v>
      </c>
    </row>
    <row r="66" spans="1:17" ht="13" x14ac:dyDescent="0.15">
      <c r="A66" s="292">
        <v>38722</v>
      </c>
      <c r="B66" s="293"/>
      <c r="C66" s="293" t="s">
        <v>37</v>
      </c>
      <c r="D66" s="293"/>
      <c r="E66" s="293">
        <v>0</v>
      </c>
      <c r="F66" s="293">
        <v>0</v>
      </c>
      <c r="G66" s="293"/>
      <c r="H66" s="293"/>
      <c r="I66" s="77">
        <v>0</v>
      </c>
      <c r="J66" s="279">
        <v>0</v>
      </c>
      <c r="K66" s="293"/>
      <c r="L66" s="293"/>
      <c r="M66" s="293"/>
      <c r="N66" s="77">
        <f t="shared" si="3"/>
        <v>0</v>
      </c>
      <c r="O66" s="293">
        <v>0</v>
      </c>
      <c r="P66" s="284">
        <v>0</v>
      </c>
    </row>
    <row r="67" spans="1:17" ht="13" x14ac:dyDescent="0.15">
      <c r="A67" s="277">
        <v>38322</v>
      </c>
      <c r="B67" s="67"/>
      <c r="C67" s="67" t="s">
        <v>11</v>
      </c>
      <c r="D67" s="67"/>
      <c r="E67" s="67">
        <v>6.1400123000000004</v>
      </c>
      <c r="F67" s="67">
        <v>16</v>
      </c>
      <c r="G67" s="67">
        <v>269.7</v>
      </c>
      <c r="H67" s="67">
        <v>269.7</v>
      </c>
      <c r="I67" s="77">
        <v>0</v>
      </c>
      <c r="J67" s="279">
        <v>0</v>
      </c>
      <c r="K67" s="67">
        <v>263.56</v>
      </c>
      <c r="L67" s="67">
        <v>0.89286007927754796</v>
      </c>
      <c r="M67" s="67"/>
      <c r="N67" s="77">
        <f t="shared" si="3"/>
        <v>16</v>
      </c>
      <c r="O67" s="67">
        <v>0</v>
      </c>
      <c r="P67" s="284">
        <v>0</v>
      </c>
      <c r="Q67" s="40">
        <v>2004</v>
      </c>
    </row>
    <row r="68" spans="1:17" ht="13" x14ac:dyDescent="0.15">
      <c r="A68" s="294">
        <v>37714</v>
      </c>
      <c r="B68" s="295"/>
      <c r="C68" s="295" t="s">
        <v>11</v>
      </c>
      <c r="D68" s="295"/>
      <c r="E68" s="295">
        <v>4.8820003999999999</v>
      </c>
      <c r="F68" s="295">
        <v>23</v>
      </c>
      <c r="G68" s="295">
        <v>267.5</v>
      </c>
      <c r="H68" s="295">
        <v>267.5</v>
      </c>
      <c r="I68" s="77">
        <v>0</v>
      </c>
      <c r="J68" s="279">
        <v>0</v>
      </c>
      <c r="K68" s="295">
        <v>262.61799957275298</v>
      </c>
      <c r="L68" s="295">
        <v>0.66714046952241901</v>
      </c>
      <c r="M68" s="295" t="s">
        <v>414</v>
      </c>
      <c r="N68" s="77">
        <f t="shared" si="3"/>
        <v>23</v>
      </c>
      <c r="O68" s="295">
        <v>0</v>
      </c>
      <c r="P68" s="284">
        <v>0</v>
      </c>
    </row>
    <row r="69" spans="1:17" ht="13" x14ac:dyDescent="0.15">
      <c r="M69" s="40"/>
    </row>
    <row r="72" spans="1:17" ht="13" x14ac:dyDescent="0.15">
      <c r="M72" s="40"/>
    </row>
    <row r="73" spans="1:17" ht="13" x14ac:dyDescent="0.15">
      <c r="M73" s="40"/>
    </row>
    <row r="74" spans="1:17" ht="13" x14ac:dyDescent="0.15">
      <c r="M74" s="40"/>
    </row>
    <row r="75" spans="1:17" ht="13" x14ac:dyDescent="0.15">
      <c r="M75" s="40"/>
    </row>
    <row r="76" spans="1:17" ht="13" x14ac:dyDescent="0.15">
      <c r="M76" s="40"/>
    </row>
    <row r="77" spans="1:17" ht="13" x14ac:dyDescent="0.15">
      <c r="M77" s="40"/>
    </row>
    <row r="78" spans="1:17" ht="13" x14ac:dyDescent="0.15">
      <c r="M78" s="40"/>
    </row>
    <row r="79" spans="1:17" ht="13" x14ac:dyDescent="0.15">
      <c r="M79" s="40"/>
    </row>
    <row r="80" spans="1:17" ht="13" x14ac:dyDescent="0.15">
      <c r="M80" s="40"/>
    </row>
    <row r="81" spans="13:13" ht="13" x14ac:dyDescent="0.15">
      <c r="M81" s="40"/>
    </row>
    <row r="82" spans="13:13" ht="13" x14ac:dyDescent="0.15">
      <c r="M82" s="40"/>
    </row>
    <row r="83" spans="13:13" ht="13" x14ac:dyDescent="0.15">
      <c r="M83" s="40"/>
    </row>
    <row r="84" spans="13:13" ht="13" x14ac:dyDescent="0.15">
      <c r="M84" s="40"/>
    </row>
    <row r="85" spans="13:13" ht="13" x14ac:dyDescent="0.15">
      <c r="M85" s="40"/>
    </row>
    <row r="86" spans="13:13" ht="13" x14ac:dyDescent="0.15">
      <c r="M86" s="40"/>
    </row>
    <row r="87" spans="13:13" ht="13" x14ac:dyDescent="0.15">
      <c r="M87" s="40"/>
    </row>
    <row r="88" spans="13:13" ht="13" x14ac:dyDescent="0.15">
      <c r="M88" s="40"/>
    </row>
    <row r="89" spans="13:13" ht="13" x14ac:dyDescent="0.15">
      <c r="M89" s="40"/>
    </row>
    <row r="90" spans="13:13" ht="13" x14ac:dyDescent="0.15">
      <c r="M90" s="40"/>
    </row>
    <row r="91" spans="13:13" ht="13" x14ac:dyDescent="0.15">
      <c r="M91" s="40"/>
    </row>
    <row r="92" spans="13:13" ht="13" x14ac:dyDescent="0.15">
      <c r="M92" s="40"/>
    </row>
    <row r="93" spans="13:13" ht="13" x14ac:dyDescent="0.15">
      <c r="M93" s="40"/>
    </row>
    <row r="94" spans="13:13" ht="13" x14ac:dyDescent="0.15">
      <c r="M94" s="40"/>
    </row>
    <row r="95" spans="13:13" ht="13" x14ac:dyDescent="0.15">
      <c r="M95" s="40"/>
    </row>
    <row r="96" spans="13:13" ht="13" x14ac:dyDescent="0.15">
      <c r="M96" s="40"/>
    </row>
    <row r="97" spans="13:13" ht="13" x14ac:dyDescent="0.15">
      <c r="M97" s="40"/>
    </row>
    <row r="98" spans="13:13" ht="13" x14ac:dyDescent="0.15">
      <c r="M98" s="40"/>
    </row>
    <row r="99" spans="13:13" ht="13" x14ac:dyDescent="0.15">
      <c r="M99" s="40"/>
    </row>
    <row r="100" spans="13:13" ht="13" x14ac:dyDescent="0.15">
      <c r="M100" s="40"/>
    </row>
    <row r="101" spans="13:13" ht="13" x14ac:dyDescent="0.15">
      <c r="M101" s="40"/>
    </row>
    <row r="102" spans="13:13" ht="13" x14ac:dyDescent="0.15">
      <c r="M102" s="40"/>
    </row>
    <row r="103" spans="13:13" ht="13" x14ac:dyDescent="0.15">
      <c r="M103" s="40"/>
    </row>
    <row r="104" spans="13:13" ht="13" x14ac:dyDescent="0.15">
      <c r="M104" s="40"/>
    </row>
    <row r="105" spans="13:13" ht="13" x14ac:dyDescent="0.15">
      <c r="M105" s="40"/>
    </row>
    <row r="106" spans="13:13" ht="13" x14ac:dyDescent="0.15">
      <c r="M106" s="40"/>
    </row>
    <row r="107" spans="13:13" ht="13" x14ac:dyDescent="0.15">
      <c r="M107" s="40"/>
    </row>
    <row r="108" spans="13:13" ht="13" x14ac:dyDescent="0.15">
      <c r="M108" s="40"/>
    </row>
    <row r="109" spans="13:13" ht="13" x14ac:dyDescent="0.15">
      <c r="M109" s="40"/>
    </row>
    <row r="110" spans="13:13" ht="13" x14ac:dyDescent="0.15">
      <c r="M110" s="40"/>
    </row>
    <row r="111" spans="13:13" ht="13" x14ac:dyDescent="0.15">
      <c r="M111" s="40"/>
    </row>
    <row r="112" spans="13:13" ht="13" x14ac:dyDescent="0.15">
      <c r="M112" s="40"/>
    </row>
    <row r="113" spans="13:13" ht="13" x14ac:dyDescent="0.15">
      <c r="M113" s="40"/>
    </row>
    <row r="114" spans="13:13" ht="13" x14ac:dyDescent="0.15">
      <c r="M114" s="40"/>
    </row>
    <row r="115" spans="13:13" ht="13" x14ac:dyDescent="0.15">
      <c r="M115" s="40"/>
    </row>
    <row r="116" spans="13:13" ht="13" x14ac:dyDescent="0.15">
      <c r="M116" s="40"/>
    </row>
    <row r="117" spans="13:13" ht="13" x14ac:dyDescent="0.15">
      <c r="M117" s="40"/>
    </row>
    <row r="118" spans="13:13" ht="13" x14ac:dyDescent="0.15">
      <c r="M118" s="40"/>
    </row>
    <row r="119" spans="13:13" ht="13" x14ac:dyDescent="0.15">
      <c r="M119" s="40"/>
    </row>
    <row r="120" spans="13:13" ht="13" x14ac:dyDescent="0.15">
      <c r="M120" s="40"/>
    </row>
    <row r="121" spans="13:13" ht="13" x14ac:dyDescent="0.15">
      <c r="M121" s="40"/>
    </row>
    <row r="122" spans="13:13" ht="13" x14ac:dyDescent="0.15">
      <c r="M122" s="40"/>
    </row>
    <row r="123" spans="13:13" ht="13" x14ac:dyDescent="0.15">
      <c r="M123" s="40"/>
    </row>
    <row r="124" spans="13:13" ht="13" x14ac:dyDescent="0.15">
      <c r="M124" s="40"/>
    </row>
    <row r="125" spans="13:13" ht="13" x14ac:dyDescent="0.15">
      <c r="M125" s="40"/>
    </row>
    <row r="126" spans="13:13" ht="13" x14ac:dyDescent="0.15">
      <c r="M126" s="40"/>
    </row>
    <row r="127" spans="13:13" ht="13" x14ac:dyDescent="0.15">
      <c r="M127" s="40"/>
    </row>
    <row r="128" spans="13:13" ht="13" x14ac:dyDescent="0.15">
      <c r="M128" s="40"/>
    </row>
    <row r="129" spans="13:13" ht="13" x14ac:dyDescent="0.15">
      <c r="M129" s="40"/>
    </row>
    <row r="130" spans="13:13" ht="13" x14ac:dyDescent="0.15">
      <c r="M130" s="40"/>
    </row>
    <row r="131" spans="13:13" ht="13" x14ac:dyDescent="0.15">
      <c r="M131" s="40"/>
    </row>
    <row r="132" spans="13:13" ht="13" x14ac:dyDescent="0.15">
      <c r="M132" s="40"/>
    </row>
    <row r="133" spans="13:13" ht="13" x14ac:dyDescent="0.15">
      <c r="M133" s="40"/>
    </row>
    <row r="134" spans="13:13" ht="13" x14ac:dyDescent="0.15">
      <c r="M134" s="40"/>
    </row>
    <row r="135" spans="13:13" ht="13" x14ac:dyDescent="0.15">
      <c r="M135" s="40"/>
    </row>
    <row r="136" spans="13:13" ht="13" x14ac:dyDescent="0.15">
      <c r="M136" s="40"/>
    </row>
    <row r="137" spans="13:13" ht="13" x14ac:dyDescent="0.15">
      <c r="M137" s="40"/>
    </row>
    <row r="138" spans="13:13" ht="13" x14ac:dyDescent="0.15">
      <c r="M138" s="40"/>
    </row>
    <row r="139" spans="13:13" ht="13" x14ac:dyDescent="0.15">
      <c r="M139" s="40"/>
    </row>
    <row r="140" spans="13:13" ht="13" x14ac:dyDescent="0.15">
      <c r="M140" s="40"/>
    </row>
    <row r="141" spans="13:13" ht="13" x14ac:dyDescent="0.15">
      <c r="M141" s="40"/>
    </row>
    <row r="142" spans="13:13" ht="13" x14ac:dyDescent="0.15">
      <c r="M142" s="40"/>
    </row>
    <row r="143" spans="13:13" ht="13" x14ac:dyDescent="0.15">
      <c r="M143" s="40"/>
    </row>
    <row r="144" spans="13:13" ht="13" x14ac:dyDescent="0.15">
      <c r="M144" s="40"/>
    </row>
    <row r="145" spans="13:13" ht="13" x14ac:dyDescent="0.15">
      <c r="M145" s="40"/>
    </row>
    <row r="146" spans="13:13" ht="13" x14ac:dyDescent="0.15">
      <c r="M146" s="40"/>
    </row>
    <row r="147" spans="13:13" ht="13" x14ac:dyDescent="0.15">
      <c r="M147" s="40"/>
    </row>
    <row r="148" spans="13:13" ht="13" x14ac:dyDescent="0.15">
      <c r="M148" s="40"/>
    </row>
    <row r="149" spans="13:13" ht="13" x14ac:dyDescent="0.15">
      <c r="M149" s="40"/>
    </row>
    <row r="150" spans="13:13" ht="13" x14ac:dyDescent="0.15">
      <c r="M150" s="40"/>
    </row>
    <row r="151" spans="13:13" ht="13" x14ac:dyDescent="0.15">
      <c r="M151" s="40"/>
    </row>
    <row r="152" spans="13:13" ht="13" x14ac:dyDescent="0.15">
      <c r="M152" s="40"/>
    </row>
    <row r="153" spans="13:13" ht="13" x14ac:dyDescent="0.15">
      <c r="M153" s="40"/>
    </row>
    <row r="154" spans="13:13" ht="13" x14ac:dyDescent="0.15">
      <c r="M154" s="40"/>
    </row>
    <row r="155" spans="13:13" ht="13" x14ac:dyDescent="0.15">
      <c r="M155" s="40"/>
    </row>
    <row r="156" spans="13:13" ht="13" x14ac:dyDescent="0.15">
      <c r="M156" s="40"/>
    </row>
    <row r="157" spans="13:13" ht="13" x14ac:dyDescent="0.15">
      <c r="M157" s="40"/>
    </row>
    <row r="158" spans="13:13" ht="13" x14ac:dyDescent="0.15">
      <c r="M158" s="40"/>
    </row>
    <row r="159" spans="13:13" ht="13" x14ac:dyDescent="0.15">
      <c r="M159" s="40"/>
    </row>
    <row r="160" spans="13:13" ht="13" x14ac:dyDescent="0.15">
      <c r="M160" s="40"/>
    </row>
    <row r="161" spans="13:13" ht="13" x14ac:dyDescent="0.15">
      <c r="M161" s="40"/>
    </row>
    <row r="162" spans="13:13" ht="13" x14ac:dyDescent="0.15">
      <c r="M162" s="40"/>
    </row>
    <row r="163" spans="13:13" ht="13" x14ac:dyDescent="0.15">
      <c r="M163" s="40"/>
    </row>
    <row r="164" spans="13:13" ht="13" x14ac:dyDescent="0.15">
      <c r="M164" s="40"/>
    </row>
    <row r="165" spans="13:13" ht="13" x14ac:dyDescent="0.15">
      <c r="M165" s="40"/>
    </row>
    <row r="166" spans="13:13" ht="13" x14ac:dyDescent="0.15">
      <c r="M166" s="40"/>
    </row>
    <row r="167" spans="13:13" ht="13" x14ac:dyDescent="0.15">
      <c r="M167" s="40"/>
    </row>
    <row r="168" spans="13:13" ht="13" x14ac:dyDescent="0.15">
      <c r="M168" s="40"/>
    </row>
    <row r="169" spans="13:13" ht="13" x14ac:dyDescent="0.15">
      <c r="M169" s="40"/>
    </row>
    <row r="170" spans="13:13" ht="13" x14ac:dyDescent="0.15">
      <c r="M170" s="40"/>
    </row>
    <row r="171" spans="13:13" ht="13" x14ac:dyDescent="0.15">
      <c r="M171" s="40"/>
    </row>
    <row r="172" spans="13:13" ht="13" x14ac:dyDescent="0.15">
      <c r="M172" s="40"/>
    </row>
    <row r="173" spans="13:13" ht="13" x14ac:dyDescent="0.15">
      <c r="M173" s="40"/>
    </row>
    <row r="174" spans="13:13" ht="13" x14ac:dyDescent="0.15">
      <c r="M174" s="40"/>
    </row>
    <row r="175" spans="13:13" ht="13" x14ac:dyDescent="0.15">
      <c r="M175" s="40"/>
    </row>
    <row r="176" spans="13:13" ht="13" x14ac:dyDescent="0.15">
      <c r="M176" s="40"/>
    </row>
    <row r="177" spans="13:13" ht="13" x14ac:dyDescent="0.15">
      <c r="M177" s="40"/>
    </row>
    <row r="178" spans="13:13" ht="13" x14ac:dyDescent="0.15">
      <c r="M178" s="40"/>
    </row>
    <row r="179" spans="13:13" ht="13" x14ac:dyDescent="0.15">
      <c r="M179" s="40"/>
    </row>
    <row r="180" spans="13:13" ht="13" x14ac:dyDescent="0.15">
      <c r="M180" s="40"/>
    </row>
    <row r="181" spans="13:13" ht="13" x14ac:dyDescent="0.15">
      <c r="M181" s="40"/>
    </row>
    <row r="182" spans="13:13" ht="13" x14ac:dyDescent="0.15">
      <c r="M182" s="40"/>
    </row>
    <row r="183" spans="13:13" ht="13" x14ac:dyDescent="0.15">
      <c r="M183" s="40"/>
    </row>
    <row r="184" spans="13:13" ht="13" x14ac:dyDescent="0.15">
      <c r="M184" s="40"/>
    </row>
    <row r="185" spans="13:13" ht="13" x14ac:dyDescent="0.15">
      <c r="M185" s="40"/>
    </row>
    <row r="186" spans="13:13" ht="13" x14ac:dyDescent="0.15">
      <c r="M186" s="40"/>
    </row>
    <row r="187" spans="13:13" ht="13" x14ac:dyDescent="0.15">
      <c r="M187" s="40"/>
    </row>
    <row r="188" spans="13:13" ht="13" x14ac:dyDescent="0.15">
      <c r="M188" s="40"/>
    </row>
    <row r="189" spans="13:13" ht="13" x14ac:dyDescent="0.15">
      <c r="M189" s="40"/>
    </row>
    <row r="190" spans="13:13" ht="13" x14ac:dyDescent="0.15">
      <c r="M190" s="40"/>
    </row>
    <row r="191" spans="13:13" ht="13" x14ac:dyDescent="0.15">
      <c r="M191" s="40"/>
    </row>
    <row r="192" spans="13:13" ht="13" x14ac:dyDescent="0.15">
      <c r="M192" s="40"/>
    </row>
    <row r="193" spans="13:13" ht="13" x14ac:dyDescent="0.15">
      <c r="M193" s="40"/>
    </row>
    <row r="194" spans="13:13" ht="13" x14ac:dyDescent="0.15">
      <c r="M194" s="40"/>
    </row>
    <row r="195" spans="13:13" ht="13" x14ac:dyDescent="0.15">
      <c r="M195" s="40"/>
    </row>
    <row r="196" spans="13:13" ht="13" x14ac:dyDescent="0.15">
      <c r="M196" s="40"/>
    </row>
    <row r="197" spans="13:13" ht="13" x14ac:dyDescent="0.15">
      <c r="M197" s="40"/>
    </row>
    <row r="198" spans="13:13" ht="13" x14ac:dyDescent="0.15">
      <c r="M198" s="40"/>
    </row>
    <row r="199" spans="13:13" ht="13" x14ac:dyDescent="0.15">
      <c r="M199" s="40"/>
    </row>
    <row r="200" spans="13:13" ht="13" x14ac:dyDescent="0.15">
      <c r="M200" s="40"/>
    </row>
    <row r="201" spans="13:13" ht="13" x14ac:dyDescent="0.15">
      <c r="M201" s="40"/>
    </row>
    <row r="202" spans="13:13" ht="13" x14ac:dyDescent="0.15">
      <c r="M202" s="40"/>
    </row>
    <row r="203" spans="13:13" ht="13" x14ac:dyDescent="0.15">
      <c r="M203" s="40"/>
    </row>
    <row r="204" spans="13:13" ht="13" x14ac:dyDescent="0.15">
      <c r="M204" s="40"/>
    </row>
    <row r="205" spans="13:13" ht="13" x14ac:dyDescent="0.15">
      <c r="M205" s="40"/>
    </row>
    <row r="206" spans="13:13" ht="13" x14ac:dyDescent="0.15">
      <c r="M206" s="40"/>
    </row>
    <row r="207" spans="13:13" ht="13" x14ac:dyDescent="0.15">
      <c r="M207" s="40"/>
    </row>
    <row r="208" spans="13:13" ht="13" x14ac:dyDescent="0.15">
      <c r="M208" s="40"/>
    </row>
    <row r="209" spans="13:13" ht="13" x14ac:dyDescent="0.15">
      <c r="M209" s="40"/>
    </row>
    <row r="210" spans="13:13" ht="13" x14ac:dyDescent="0.15">
      <c r="M210" s="40"/>
    </row>
    <row r="211" spans="13:13" ht="13" x14ac:dyDescent="0.15">
      <c r="M211" s="40"/>
    </row>
    <row r="212" spans="13:13" ht="13" x14ac:dyDescent="0.15">
      <c r="M212" s="40"/>
    </row>
    <row r="213" spans="13:13" ht="13" x14ac:dyDescent="0.15">
      <c r="M213" s="40"/>
    </row>
    <row r="214" spans="13:13" ht="13" x14ac:dyDescent="0.15">
      <c r="M214" s="40"/>
    </row>
    <row r="215" spans="13:13" ht="13" x14ac:dyDescent="0.15">
      <c r="M215" s="40"/>
    </row>
    <row r="216" spans="13:13" ht="13" x14ac:dyDescent="0.15">
      <c r="M216" s="40"/>
    </row>
    <row r="217" spans="13:13" ht="13" x14ac:dyDescent="0.15">
      <c r="M217" s="40"/>
    </row>
    <row r="218" spans="13:13" ht="13" x14ac:dyDescent="0.15">
      <c r="M218" s="40"/>
    </row>
    <row r="219" spans="13:13" ht="13" x14ac:dyDescent="0.15">
      <c r="M219" s="40"/>
    </row>
    <row r="220" spans="13:13" ht="13" x14ac:dyDescent="0.15">
      <c r="M220" s="40"/>
    </row>
    <row r="221" spans="13:13" ht="13" x14ac:dyDescent="0.15">
      <c r="M221" s="40"/>
    </row>
    <row r="222" spans="13:13" ht="13" x14ac:dyDescent="0.15">
      <c r="M222" s="40"/>
    </row>
    <row r="223" spans="13:13" ht="13" x14ac:dyDescent="0.15">
      <c r="M223" s="40"/>
    </row>
    <row r="224" spans="13:13" ht="13" x14ac:dyDescent="0.15">
      <c r="M224" s="40"/>
    </row>
    <row r="225" spans="13:13" ht="13" x14ac:dyDescent="0.15">
      <c r="M225" s="40"/>
    </row>
    <row r="226" spans="13:13" ht="13" x14ac:dyDescent="0.15">
      <c r="M226" s="40"/>
    </row>
    <row r="227" spans="13:13" ht="13" x14ac:dyDescent="0.15">
      <c r="M227" s="40"/>
    </row>
    <row r="228" spans="13:13" ht="13" x14ac:dyDescent="0.15">
      <c r="M228" s="40"/>
    </row>
    <row r="229" spans="13:13" ht="13" x14ac:dyDescent="0.15">
      <c r="M229" s="40"/>
    </row>
    <row r="230" spans="13:13" ht="13" x14ac:dyDescent="0.15">
      <c r="M230" s="40"/>
    </row>
    <row r="231" spans="13:13" ht="13" x14ac:dyDescent="0.15">
      <c r="M231" s="40"/>
    </row>
    <row r="232" spans="13:13" ht="13" x14ac:dyDescent="0.15">
      <c r="M232" s="40"/>
    </row>
    <row r="233" spans="13:13" ht="13" x14ac:dyDescent="0.15">
      <c r="M233" s="40"/>
    </row>
    <row r="234" spans="13:13" ht="13" x14ac:dyDescent="0.15">
      <c r="M234" s="40"/>
    </row>
    <row r="235" spans="13:13" ht="13" x14ac:dyDescent="0.15">
      <c r="M235" s="40"/>
    </row>
    <row r="236" spans="13:13" ht="13" x14ac:dyDescent="0.15">
      <c r="M236" s="40"/>
    </row>
    <row r="237" spans="13:13" ht="13" x14ac:dyDescent="0.15">
      <c r="M237" s="40"/>
    </row>
    <row r="238" spans="13:13" ht="13" x14ac:dyDescent="0.15">
      <c r="M238" s="40"/>
    </row>
    <row r="239" spans="13:13" ht="13" x14ac:dyDescent="0.15">
      <c r="M239" s="40"/>
    </row>
    <row r="240" spans="13:13" ht="13" x14ac:dyDescent="0.15">
      <c r="M240" s="40"/>
    </row>
    <row r="241" spans="13:13" ht="13" x14ac:dyDescent="0.15">
      <c r="M241" s="40"/>
    </row>
    <row r="242" spans="13:13" ht="13" x14ac:dyDescent="0.15">
      <c r="M242" s="40"/>
    </row>
    <row r="243" spans="13:13" ht="13" x14ac:dyDescent="0.15">
      <c r="M243" s="40"/>
    </row>
    <row r="244" spans="13:13" ht="13" x14ac:dyDescent="0.15">
      <c r="M244" s="40"/>
    </row>
    <row r="245" spans="13:13" ht="13" x14ac:dyDescent="0.15">
      <c r="M245" s="40"/>
    </row>
    <row r="246" spans="13:13" ht="13" x14ac:dyDescent="0.15">
      <c r="M246" s="40"/>
    </row>
    <row r="247" spans="13:13" ht="13" x14ac:dyDescent="0.15">
      <c r="M247" s="40"/>
    </row>
    <row r="248" spans="13:13" ht="13" x14ac:dyDescent="0.15">
      <c r="M248" s="40"/>
    </row>
    <row r="249" spans="13:13" ht="13" x14ac:dyDescent="0.15">
      <c r="M249" s="40"/>
    </row>
    <row r="250" spans="13:13" ht="13" x14ac:dyDescent="0.15">
      <c r="M250" s="40"/>
    </row>
    <row r="251" spans="13:13" ht="13" x14ac:dyDescent="0.15">
      <c r="M251" s="40"/>
    </row>
    <row r="252" spans="13:13" ht="13" x14ac:dyDescent="0.15">
      <c r="M252" s="40"/>
    </row>
    <row r="253" spans="13:13" ht="13" x14ac:dyDescent="0.15">
      <c r="M253" s="40"/>
    </row>
    <row r="254" spans="13:13" ht="13" x14ac:dyDescent="0.15">
      <c r="M254" s="40"/>
    </row>
    <row r="255" spans="13:13" ht="13" x14ac:dyDescent="0.15">
      <c r="M255" s="40"/>
    </row>
    <row r="256" spans="13:13" ht="13" x14ac:dyDescent="0.15">
      <c r="M256" s="40"/>
    </row>
    <row r="257" spans="13:13" ht="13" x14ac:dyDescent="0.15">
      <c r="M257" s="40"/>
    </row>
    <row r="258" spans="13:13" ht="13" x14ac:dyDescent="0.15">
      <c r="M258" s="40"/>
    </row>
    <row r="259" spans="13:13" ht="13" x14ac:dyDescent="0.15">
      <c r="M259" s="40"/>
    </row>
    <row r="260" spans="13:13" ht="13" x14ac:dyDescent="0.15">
      <c r="M260" s="40"/>
    </row>
    <row r="261" spans="13:13" ht="13" x14ac:dyDescent="0.15">
      <c r="M261" s="40"/>
    </row>
    <row r="262" spans="13:13" ht="13" x14ac:dyDescent="0.15">
      <c r="M262" s="40"/>
    </row>
    <row r="263" spans="13:13" ht="13" x14ac:dyDescent="0.15">
      <c r="M263" s="40"/>
    </row>
    <row r="264" spans="13:13" ht="13" x14ac:dyDescent="0.15">
      <c r="M264" s="40"/>
    </row>
    <row r="265" spans="13:13" ht="13" x14ac:dyDescent="0.15">
      <c r="M265" s="40"/>
    </row>
    <row r="266" spans="13:13" ht="13" x14ac:dyDescent="0.15">
      <c r="M266" s="40"/>
    </row>
    <row r="267" spans="13:13" ht="13" x14ac:dyDescent="0.15">
      <c r="M267" s="40"/>
    </row>
    <row r="268" spans="13:13" ht="13" x14ac:dyDescent="0.15">
      <c r="M268" s="40"/>
    </row>
    <row r="269" spans="13:13" ht="13" x14ac:dyDescent="0.15">
      <c r="M269" s="40"/>
    </row>
    <row r="270" spans="13:13" ht="13" x14ac:dyDescent="0.15">
      <c r="M270" s="40"/>
    </row>
    <row r="271" spans="13:13" ht="13" x14ac:dyDescent="0.15">
      <c r="M271" s="40"/>
    </row>
    <row r="272" spans="13:13" ht="13" x14ac:dyDescent="0.15">
      <c r="M272" s="40"/>
    </row>
    <row r="273" spans="13:13" ht="13" x14ac:dyDescent="0.15">
      <c r="M273" s="40"/>
    </row>
    <row r="274" spans="13:13" ht="13" x14ac:dyDescent="0.15">
      <c r="M274" s="40"/>
    </row>
    <row r="275" spans="13:13" ht="13" x14ac:dyDescent="0.15">
      <c r="M275" s="40"/>
    </row>
    <row r="276" spans="13:13" ht="13" x14ac:dyDescent="0.15">
      <c r="M276" s="40"/>
    </row>
    <row r="277" spans="13:13" ht="13" x14ac:dyDescent="0.15">
      <c r="M277" s="40"/>
    </row>
    <row r="278" spans="13:13" ht="13" x14ac:dyDescent="0.15">
      <c r="M278" s="40"/>
    </row>
    <row r="279" spans="13:13" ht="13" x14ac:dyDescent="0.15">
      <c r="M279" s="40"/>
    </row>
    <row r="280" spans="13:13" ht="13" x14ac:dyDescent="0.15">
      <c r="M280" s="40"/>
    </row>
    <row r="281" spans="13:13" ht="13" x14ac:dyDescent="0.15">
      <c r="M281" s="40"/>
    </row>
    <row r="282" spans="13:13" ht="13" x14ac:dyDescent="0.15">
      <c r="M282" s="40"/>
    </row>
    <row r="283" spans="13:13" ht="13" x14ac:dyDescent="0.15">
      <c r="M283" s="40"/>
    </row>
    <row r="284" spans="13:13" ht="13" x14ac:dyDescent="0.15">
      <c r="M284" s="40"/>
    </row>
    <row r="285" spans="13:13" ht="13" x14ac:dyDescent="0.15">
      <c r="M285" s="40"/>
    </row>
    <row r="286" spans="13:13" ht="13" x14ac:dyDescent="0.15">
      <c r="M286" s="40"/>
    </row>
    <row r="287" spans="13:13" ht="13" x14ac:dyDescent="0.15">
      <c r="M287" s="40"/>
    </row>
    <row r="288" spans="13:13" ht="13" x14ac:dyDescent="0.15">
      <c r="M288" s="40"/>
    </row>
    <row r="289" spans="13:13" ht="13" x14ac:dyDescent="0.15">
      <c r="M289" s="40"/>
    </row>
    <row r="290" spans="13:13" ht="13" x14ac:dyDescent="0.15">
      <c r="M290" s="40"/>
    </row>
    <row r="291" spans="13:13" ht="13" x14ac:dyDescent="0.15">
      <c r="M291" s="40"/>
    </row>
    <row r="292" spans="13:13" ht="13" x14ac:dyDescent="0.15">
      <c r="M292" s="40"/>
    </row>
    <row r="293" spans="13:13" ht="13" x14ac:dyDescent="0.15">
      <c r="M293" s="40"/>
    </row>
    <row r="294" spans="13:13" ht="13" x14ac:dyDescent="0.15">
      <c r="M294" s="40"/>
    </row>
    <row r="295" spans="13:13" ht="13" x14ac:dyDescent="0.15">
      <c r="M295" s="40"/>
    </row>
    <row r="296" spans="13:13" ht="13" x14ac:dyDescent="0.15">
      <c r="M296" s="40"/>
    </row>
    <row r="297" spans="13:13" ht="13" x14ac:dyDescent="0.15">
      <c r="M297" s="40"/>
    </row>
    <row r="298" spans="13:13" ht="13" x14ac:dyDescent="0.15">
      <c r="M298" s="40"/>
    </row>
    <row r="299" spans="13:13" ht="13" x14ac:dyDescent="0.15">
      <c r="M299" s="40"/>
    </row>
    <row r="300" spans="13:13" ht="13" x14ac:dyDescent="0.15">
      <c r="M300" s="40"/>
    </row>
    <row r="301" spans="13:13" ht="13" x14ac:dyDescent="0.15">
      <c r="M301" s="40"/>
    </row>
    <row r="302" spans="13:13" ht="13" x14ac:dyDescent="0.15">
      <c r="M302" s="40"/>
    </row>
    <row r="303" spans="13:13" ht="13" x14ac:dyDescent="0.15">
      <c r="M303" s="40"/>
    </row>
    <row r="304" spans="13:13" ht="13" x14ac:dyDescent="0.15">
      <c r="M304" s="40"/>
    </row>
    <row r="305" spans="13:13" ht="13" x14ac:dyDescent="0.15">
      <c r="M305" s="40"/>
    </row>
    <row r="306" spans="13:13" ht="13" x14ac:dyDescent="0.15">
      <c r="M306" s="40"/>
    </row>
    <row r="307" spans="13:13" ht="13" x14ac:dyDescent="0.15">
      <c r="M307" s="40"/>
    </row>
    <row r="308" spans="13:13" ht="13" x14ac:dyDescent="0.15">
      <c r="M308" s="40"/>
    </row>
    <row r="309" spans="13:13" ht="13" x14ac:dyDescent="0.15">
      <c r="M309" s="40"/>
    </row>
    <row r="310" spans="13:13" ht="13" x14ac:dyDescent="0.15">
      <c r="M310" s="40"/>
    </row>
    <row r="311" spans="13:13" ht="13" x14ac:dyDescent="0.15">
      <c r="M311" s="40"/>
    </row>
    <row r="312" spans="13:13" ht="13" x14ac:dyDescent="0.15">
      <c r="M312" s="40"/>
    </row>
    <row r="313" spans="13:13" ht="13" x14ac:dyDescent="0.15">
      <c r="M313" s="40"/>
    </row>
    <row r="314" spans="13:13" ht="13" x14ac:dyDescent="0.15">
      <c r="M314" s="40"/>
    </row>
    <row r="315" spans="13:13" ht="13" x14ac:dyDescent="0.15">
      <c r="M315" s="40"/>
    </row>
    <row r="316" spans="13:13" ht="13" x14ac:dyDescent="0.15">
      <c r="M316" s="40"/>
    </row>
    <row r="317" spans="13:13" ht="13" x14ac:dyDescent="0.15">
      <c r="M317" s="40"/>
    </row>
    <row r="318" spans="13:13" ht="13" x14ac:dyDescent="0.15">
      <c r="M318" s="40"/>
    </row>
    <row r="319" spans="13:13" ht="13" x14ac:dyDescent="0.15">
      <c r="M319" s="40"/>
    </row>
    <row r="320" spans="13:13" ht="13" x14ac:dyDescent="0.15">
      <c r="M320" s="40"/>
    </row>
    <row r="321" spans="13:13" ht="13" x14ac:dyDescent="0.15">
      <c r="M321" s="40"/>
    </row>
    <row r="322" spans="13:13" ht="13" x14ac:dyDescent="0.15">
      <c r="M322" s="40"/>
    </row>
    <row r="323" spans="13:13" ht="13" x14ac:dyDescent="0.15">
      <c r="M323" s="40"/>
    </row>
    <row r="324" spans="13:13" ht="13" x14ac:dyDescent="0.15">
      <c r="M324" s="40"/>
    </row>
    <row r="325" spans="13:13" ht="13" x14ac:dyDescent="0.15">
      <c r="M325" s="40"/>
    </row>
    <row r="326" spans="13:13" ht="13" x14ac:dyDescent="0.15">
      <c r="M326" s="40"/>
    </row>
    <row r="327" spans="13:13" ht="13" x14ac:dyDescent="0.15">
      <c r="M327" s="40"/>
    </row>
    <row r="328" spans="13:13" ht="13" x14ac:dyDescent="0.15">
      <c r="M328" s="40"/>
    </row>
    <row r="329" spans="13:13" ht="13" x14ac:dyDescent="0.15">
      <c r="M329" s="40"/>
    </row>
    <row r="330" spans="13:13" ht="13" x14ac:dyDescent="0.15">
      <c r="M330" s="40"/>
    </row>
    <row r="331" spans="13:13" ht="13" x14ac:dyDescent="0.15">
      <c r="M331" s="40"/>
    </row>
    <row r="332" spans="13:13" ht="13" x14ac:dyDescent="0.15">
      <c r="M332" s="40"/>
    </row>
    <row r="333" spans="13:13" ht="13" x14ac:dyDescent="0.15">
      <c r="M333" s="40"/>
    </row>
    <row r="334" spans="13:13" ht="13" x14ac:dyDescent="0.15">
      <c r="M334" s="40"/>
    </row>
    <row r="335" spans="13:13" ht="13" x14ac:dyDescent="0.15">
      <c r="M335" s="40"/>
    </row>
    <row r="336" spans="13:13" ht="13" x14ac:dyDescent="0.15">
      <c r="M336" s="40"/>
    </row>
    <row r="337" spans="13:13" ht="13" x14ac:dyDescent="0.15">
      <c r="M337" s="40"/>
    </row>
    <row r="338" spans="13:13" ht="13" x14ac:dyDescent="0.15">
      <c r="M338" s="40"/>
    </row>
    <row r="339" spans="13:13" ht="13" x14ac:dyDescent="0.15">
      <c r="M339" s="40"/>
    </row>
    <row r="340" spans="13:13" ht="13" x14ac:dyDescent="0.15">
      <c r="M340" s="40"/>
    </row>
    <row r="341" spans="13:13" ht="13" x14ac:dyDescent="0.15">
      <c r="M341" s="40"/>
    </row>
    <row r="342" spans="13:13" ht="13" x14ac:dyDescent="0.15">
      <c r="M342" s="40"/>
    </row>
    <row r="343" spans="13:13" ht="13" x14ac:dyDescent="0.15">
      <c r="M343" s="40"/>
    </row>
    <row r="344" spans="13:13" ht="13" x14ac:dyDescent="0.15">
      <c r="M344" s="40"/>
    </row>
    <row r="345" spans="13:13" ht="13" x14ac:dyDescent="0.15">
      <c r="M345" s="40"/>
    </row>
    <row r="346" spans="13:13" ht="13" x14ac:dyDescent="0.15">
      <c r="M346" s="40"/>
    </row>
    <row r="347" spans="13:13" ht="13" x14ac:dyDescent="0.15">
      <c r="M347" s="40"/>
    </row>
    <row r="348" spans="13:13" ht="13" x14ac:dyDescent="0.15">
      <c r="M348" s="40"/>
    </row>
    <row r="349" spans="13:13" ht="13" x14ac:dyDescent="0.15">
      <c r="M349" s="40"/>
    </row>
    <row r="350" spans="13:13" ht="13" x14ac:dyDescent="0.15">
      <c r="M350" s="40"/>
    </row>
    <row r="351" spans="13:13" ht="13" x14ac:dyDescent="0.15">
      <c r="M351" s="40"/>
    </row>
    <row r="352" spans="13:13" ht="13" x14ac:dyDescent="0.15">
      <c r="M352" s="40"/>
    </row>
    <row r="353" spans="13:13" ht="13" x14ac:dyDescent="0.15">
      <c r="M353" s="40"/>
    </row>
    <row r="354" spans="13:13" ht="13" x14ac:dyDescent="0.15">
      <c r="M354" s="40"/>
    </row>
    <row r="355" spans="13:13" ht="13" x14ac:dyDescent="0.15">
      <c r="M355" s="40"/>
    </row>
    <row r="356" spans="13:13" ht="13" x14ac:dyDescent="0.15">
      <c r="M356" s="40"/>
    </row>
    <row r="357" spans="13:13" ht="13" x14ac:dyDescent="0.15">
      <c r="M357" s="40"/>
    </row>
    <row r="358" spans="13:13" ht="13" x14ac:dyDescent="0.15">
      <c r="M358" s="40"/>
    </row>
    <row r="359" spans="13:13" ht="13" x14ac:dyDescent="0.15">
      <c r="M359" s="40"/>
    </row>
    <row r="360" spans="13:13" ht="13" x14ac:dyDescent="0.15">
      <c r="M360" s="40"/>
    </row>
    <row r="361" spans="13:13" ht="13" x14ac:dyDescent="0.15">
      <c r="M361" s="40"/>
    </row>
    <row r="362" spans="13:13" ht="13" x14ac:dyDescent="0.15">
      <c r="M362" s="40"/>
    </row>
    <row r="363" spans="13:13" ht="13" x14ac:dyDescent="0.15">
      <c r="M363" s="40"/>
    </row>
    <row r="364" spans="13:13" ht="13" x14ac:dyDescent="0.15">
      <c r="M364" s="40"/>
    </row>
    <row r="365" spans="13:13" ht="13" x14ac:dyDescent="0.15">
      <c r="M365" s="40"/>
    </row>
    <row r="366" spans="13:13" ht="13" x14ac:dyDescent="0.15">
      <c r="M366" s="40"/>
    </row>
    <row r="367" spans="13:13" ht="13" x14ac:dyDescent="0.15">
      <c r="M367" s="40"/>
    </row>
    <row r="368" spans="13:13" ht="13" x14ac:dyDescent="0.15">
      <c r="M368" s="40"/>
    </row>
    <row r="369" spans="13:13" ht="13" x14ac:dyDescent="0.15">
      <c r="M369" s="40"/>
    </row>
    <row r="370" spans="13:13" ht="13" x14ac:dyDescent="0.15">
      <c r="M370" s="40"/>
    </row>
    <row r="371" spans="13:13" ht="13" x14ac:dyDescent="0.15">
      <c r="M371" s="40"/>
    </row>
    <row r="372" spans="13:13" ht="13" x14ac:dyDescent="0.15">
      <c r="M372" s="40"/>
    </row>
    <row r="373" spans="13:13" ht="13" x14ac:dyDescent="0.15">
      <c r="M373" s="40"/>
    </row>
    <row r="374" spans="13:13" ht="13" x14ac:dyDescent="0.15">
      <c r="M374" s="40"/>
    </row>
    <row r="375" spans="13:13" ht="13" x14ac:dyDescent="0.15">
      <c r="M375" s="40"/>
    </row>
    <row r="376" spans="13:13" ht="13" x14ac:dyDescent="0.15">
      <c r="M376" s="40"/>
    </row>
    <row r="377" spans="13:13" ht="13" x14ac:dyDescent="0.15">
      <c r="M377" s="40"/>
    </row>
    <row r="378" spans="13:13" ht="13" x14ac:dyDescent="0.15">
      <c r="M378" s="40"/>
    </row>
    <row r="379" spans="13:13" ht="13" x14ac:dyDescent="0.15">
      <c r="M379" s="40"/>
    </row>
    <row r="380" spans="13:13" ht="13" x14ac:dyDescent="0.15">
      <c r="M380" s="40"/>
    </row>
    <row r="381" spans="13:13" ht="13" x14ac:dyDescent="0.15">
      <c r="M381" s="40"/>
    </row>
    <row r="382" spans="13:13" ht="13" x14ac:dyDescent="0.15">
      <c r="M382" s="40"/>
    </row>
    <row r="383" spans="13:13" ht="13" x14ac:dyDescent="0.15">
      <c r="M383" s="40"/>
    </row>
    <row r="384" spans="13:13" ht="13" x14ac:dyDescent="0.15">
      <c r="M384" s="40"/>
    </row>
    <row r="385" spans="13:13" ht="13" x14ac:dyDescent="0.15">
      <c r="M385" s="40"/>
    </row>
    <row r="386" spans="13:13" ht="13" x14ac:dyDescent="0.15">
      <c r="M386" s="40"/>
    </row>
    <row r="387" spans="13:13" ht="13" x14ac:dyDescent="0.15">
      <c r="M387" s="40"/>
    </row>
    <row r="388" spans="13:13" ht="13" x14ac:dyDescent="0.15">
      <c r="M388" s="40"/>
    </row>
    <row r="389" spans="13:13" ht="13" x14ac:dyDescent="0.15">
      <c r="M389" s="40"/>
    </row>
    <row r="390" spans="13:13" ht="13" x14ac:dyDescent="0.15">
      <c r="M390" s="40"/>
    </row>
    <row r="391" spans="13:13" ht="13" x14ac:dyDescent="0.15">
      <c r="M391" s="40"/>
    </row>
    <row r="392" spans="13:13" ht="13" x14ac:dyDescent="0.15">
      <c r="M392" s="40"/>
    </row>
    <row r="393" spans="13:13" ht="13" x14ac:dyDescent="0.15">
      <c r="M393" s="40"/>
    </row>
    <row r="394" spans="13:13" ht="13" x14ac:dyDescent="0.15">
      <c r="M394" s="40"/>
    </row>
    <row r="395" spans="13:13" ht="13" x14ac:dyDescent="0.15">
      <c r="M395" s="40"/>
    </row>
    <row r="396" spans="13:13" ht="13" x14ac:dyDescent="0.15">
      <c r="M396" s="40"/>
    </row>
    <row r="397" spans="13:13" ht="13" x14ac:dyDescent="0.15">
      <c r="M397" s="40"/>
    </row>
    <row r="398" spans="13:13" ht="13" x14ac:dyDescent="0.15">
      <c r="M398" s="40"/>
    </row>
    <row r="399" spans="13:13" ht="13" x14ac:dyDescent="0.15">
      <c r="M399" s="40"/>
    </row>
    <row r="400" spans="13:13" ht="13" x14ac:dyDescent="0.15">
      <c r="M400" s="40"/>
    </row>
    <row r="401" spans="13:13" ht="13" x14ac:dyDescent="0.15">
      <c r="M401" s="40"/>
    </row>
    <row r="402" spans="13:13" ht="13" x14ac:dyDescent="0.15">
      <c r="M402" s="40"/>
    </row>
    <row r="403" spans="13:13" ht="13" x14ac:dyDescent="0.15">
      <c r="M403" s="40"/>
    </row>
    <row r="404" spans="13:13" ht="13" x14ac:dyDescent="0.15">
      <c r="M404" s="40"/>
    </row>
    <row r="405" spans="13:13" ht="13" x14ac:dyDescent="0.15">
      <c r="M405" s="40"/>
    </row>
    <row r="406" spans="13:13" ht="13" x14ac:dyDescent="0.15">
      <c r="M406" s="40"/>
    </row>
    <row r="407" spans="13:13" ht="13" x14ac:dyDescent="0.15">
      <c r="M407" s="40"/>
    </row>
    <row r="408" spans="13:13" ht="13" x14ac:dyDescent="0.15">
      <c r="M408" s="40"/>
    </row>
    <row r="409" spans="13:13" ht="13" x14ac:dyDescent="0.15">
      <c r="M409" s="40"/>
    </row>
    <row r="410" spans="13:13" ht="13" x14ac:dyDescent="0.15">
      <c r="M410" s="40"/>
    </row>
    <row r="411" spans="13:13" ht="13" x14ac:dyDescent="0.15">
      <c r="M411" s="40"/>
    </row>
    <row r="412" spans="13:13" ht="13" x14ac:dyDescent="0.15">
      <c r="M412" s="40"/>
    </row>
    <row r="413" spans="13:13" ht="13" x14ac:dyDescent="0.15">
      <c r="M413" s="40"/>
    </row>
    <row r="414" spans="13:13" ht="13" x14ac:dyDescent="0.15">
      <c r="M414" s="40"/>
    </row>
    <row r="415" spans="13:13" ht="13" x14ac:dyDescent="0.15">
      <c r="M415" s="40"/>
    </row>
    <row r="416" spans="13:13" ht="13" x14ac:dyDescent="0.15">
      <c r="M416" s="40"/>
    </row>
    <row r="417" spans="13:13" ht="13" x14ac:dyDescent="0.15">
      <c r="M417" s="40"/>
    </row>
    <row r="418" spans="13:13" ht="13" x14ac:dyDescent="0.15">
      <c r="M418" s="40"/>
    </row>
    <row r="419" spans="13:13" ht="13" x14ac:dyDescent="0.15">
      <c r="M419" s="40"/>
    </row>
    <row r="420" spans="13:13" ht="13" x14ac:dyDescent="0.15">
      <c r="M420" s="40"/>
    </row>
    <row r="421" spans="13:13" ht="13" x14ac:dyDescent="0.15">
      <c r="M421" s="40"/>
    </row>
    <row r="422" spans="13:13" ht="13" x14ac:dyDescent="0.15">
      <c r="M422" s="40"/>
    </row>
    <row r="423" spans="13:13" ht="13" x14ac:dyDescent="0.15">
      <c r="M423" s="40"/>
    </row>
    <row r="424" spans="13:13" ht="13" x14ac:dyDescent="0.15">
      <c r="M424" s="40"/>
    </row>
    <row r="425" spans="13:13" ht="13" x14ac:dyDescent="0.15">
      <c r="M425" s="40"/>
    </row>
    <row r="426" spans="13:13" ht="13" x14ac:dyDescent="0.15">
      <c r="M426" s="40"/>
    </row>
    <row r="427" spans="13:13" ht="13" x14ac:dyDescent="0.15">
      <c r="M427" s="40"/>
    </row>
    <row r="428" spans="13:13" ht="13" x14ac:dyDescent="0.15">
      <c r="M428" s="40"/>
    </row>
    <row r="429" spans="13:13" ht="13" x14ac:dyDescent="0.15">
      <c r="M429" s="40"/>
    </row>
    <row r="430" spans="13:13" ht="13" x14ac:dyDescent="0.15">
      <c r="M430" s="40"/>
    </row>
    <row r="431" spans="13:13" ht="13" x14ac:dyDescent="0.15">
      <c r="M431" s="40"/>
    </row>
    <row r="432" spans="13:13" ht="13" x14ac:dyDescent="0.15">
      <c r="M432" s="40"/>
    </row>
    <row r="433" spans="13:13" ht="13" x14ac:dyDescent="0.15">
      <c r="M433" s="40"/>
    </row>
    <row r="434" spans="13:13" ht="13" x14ac:dyDescent="0.15">
      <c r="M434" s="40"/>
    </row>
    <row r="435" spans="13:13" ht="13" x14ac:dyDescent="0.15">
      <c r="M435" s="40"/>
    </row>
    <row r="436" spans="13:13" ht="13" x14ac:dyDescent="0.15">
      <c r="M436" s="40"/>
    </row>
    <row r="437" spans="13:13" ht="13" x14ac:dyDescent="0.15">
      <c r="M437" s="40"/>
    </row>
    <row r="438" spans="13:13" ht="13" x14ac:dyDescent="0.15">
      <c r="M438" s="40"/>
    </row>
    <row r="439" spans="13:13" ht="13" x14ac:dyDescent="0.15">
      <c r="M439" s="40"/>
    </row>
    <row r="440" spans="13:13" ht="13" x14ac:dyDescent="0.15">
      <c r="M440" s="40"/>
    </row>
    <row r="441" spans="13:13" ht="13" x14ac:dyDescent="0.15">
      <c r="M441" s="40"/>
    </row>
    <row r="442" spans="13:13" ht="13" x14ac:dyDescent="0.15">
      <c r="M442" s="40"/>
    </row>
    <row r="443" spans="13:13" ht="13" x14ac:dyDescent="0.15">
      <c r="M443" s="40"/>
    </row>
    <row r="444" spans="13:13" ht="13" x14ac:dyDescent="0.15">
      <c r="M444" s="40"/>
    </row>
    <row r="445" spans="13:13" ht="13" x14ac:dyDescent="0.15">
      <c r="M445" s="40"/>
    </row>
    <row r="446" spans="13:13" ht="13" x14ac:dyDescent="0.15">
      <c r="M446" s="40"/>
    </row>
    <row r="447" spans="13:13" ht="13" x14ac:dyDescent="0.15">
      <c r="M447" s="40"/>
    </row>
    <row r="448" spans="13:13" ht="13" x14ac:dyDescent="0.15">
      <c r="M448" s="40"/>
    </row>
    <row r="449" spans="13:13" ht="13" x14ac:dyDescent="0.15">
      <c r="M449" s="40"/>
    </row>
    <row r="450" spans="13:13" ht="13" x14ac:dyDescent="0.15">
      <c r="M450" s="40"/>
    </row>
    <row r="451" spans="13:13" ht="13" x14ac:dyDescent="0.15">
      <c r="M451" s="40"/>
    </row>
    <row r="452" spans="13:13" ht="13" x14ac:dyDescent="0.15">
      <c r="M452" s="40"/>
    </row>
    <row r="453" spans="13:13" ht="13" x14ac:dyDescent="0.15">
      <c r="M453" s="40"/>
    </row>
    <row r="454" spans="13:13" ht="13" x14ac:dyDescent="0.15">
      <c r="M454" s="40"/>
    </row>
    <row r="455" spans="13:13" ht="13" x14ac:dyDescent="0.15">
      <c r="M455" s="40"/>
    </row>
    <row r="456" spans="13:13" ht="13" x14ac:dyDescent="0.15">
      <c r="M456" s="40"/>
    </row>
    <row r="457" spans="13:13" ht="13" x14ac:dyDescent="0.15">
      <c r="M457" s="40"/>
    </row>
    <row r="458" spans="13:13" ht="13" x14ac:dyDescent="0.15">
      <c r="M458" s="40"/>
    </row>
    <row r="459" spans="13:13" ht="13" x14ac:dyDescent="0.15">
      <c r="M459" s="40"/>
    </row>
    <row r="460" spans="13:13" ht="13" x14ac:dyDescent="0.15">
      <c r="M460" s="40"/>
    </row>
    <row r="461" spans="13:13" ht="13" x14ac:dyDescent="0.15">
      <c r="M461" s="40"/>
    </row>
    <row r="462" spans="13:13" ht="13" x14ac:dyDescent="0.15">
      <c r="M462" s="40"/>
    </row>
    <row r="463" spans="13:13" ht="13" x14ac:dyDescent="0.15">
      <c r="M463" s="40"/>
    </row>
    <row r="464" spans="13:13" ht="13" x14ac:dyDescent="0.15">
      <c r="M464" s="40"/>
    </row>
    <row r="465" spans="13:13" ht="13" x14ac:dyDescent="0.15">
      <c r="M465" s="40"/>
    </row>
    <row r="466" spans="13:13" ht="13" x14ac:dyDescent="0.15">
      <c r="M466" s="40"/>
    </row>
    <row r="467" spans="13:13" ht="13" x14ac:dyDescent="0.15">
      <c r="M467" s="40"/>
    </row>
    <row r="468" spans="13:13" ht="13" x14ac:dyDescent="0.15">
      <c r="M468" s="40"/>
    </row>
    <row r="469" spans="13:13" ht="13" x14ac:dyDescent="0.15">
      <c r="M469" s="40"/>
    </row>
    <row r="470" spans="13:13" ht="13" x14ac:dyDescent="0.15">
      <c r="M470" s="40"/>
    </row>
    <row r="471" spans="13:13" ht="13" x14ac:dyDescent="0.15">
      <c r="M471" s="40"/>
    </row>
    <row r="472" spans="13:13" ht="13" x14ac:dyDescent="0.15">
      <c r="M472" s="40"/>
    </row>
    <row r="473" spans="13:13" ht="13" x14ac:dyDescent="0.15">
      <c r="M473" s="40"/>
    </row>
    <row r="474" spans="13:13" ht="13" x14ac:dyDescent="0.15">
      <c r="M474" s="40"/>
    </row>
    <row r="475" spans="13:13" ht="13" x14ac:dyDescent="0.15">
      <c r="M475" s="40"/>
    </row>
    <row r="476" spans="13:13" ht="13" x14ac:dyDescent="0.15">
      <c r="M476" s="40"/>
    </row>
    <row r="477" spans="13:13" ht="13" x14ac:dyDescent="0.15">
      <c r="M477" s="40"/>
    </row>
    <row r="478" spans="13:13" ht="13" x14ac:dyDescent="0.15">
      <c r="M478" s="40"/>
    </row>
    <row r="479" spans="13:13" ht="13" x14ac:dyDescent="0.15">
      <c r="M479" s="40"/>
    </row>
    <row r="480" spans="13:13" ht="13" x14ac:dyDescent="0.15">
      <c r="M480" s="40"/>
    </row>
    <row r="481" spans="13:13" ht="13" x14ac:dyDescent="0.15">
      <c r="M481" s="40"/>
    </row>
    <row r="482" spans="13:13" ht="13" x14ac:dyDescent="0.15">
      <c r="M482" s="40"/>
    </row>
    <row r="483" spans="13:13" ht="13" x14ac:dyDescent="0.15">
      <c r="M483" s="40"/>
    </row>
    <row r="484" spans="13:13" ht="13" x14ac:dyDescent="0.15">
      <c r="M484" s="40"/>
    </row>
    <row r="485" spans="13:13" ht="13" x14ac:dyDescent="0.15">
      <c r="M485" s="40"/>
    </row>
    <row r="486" spans="13:13" ht="13" x14ac:dyDescent="0.15">
      <c r="M486" s="40"/>
    </row>
    <row r="487" spans="13:13" ht="13" x14ac:dyDescent="0.15">
      <c r="M487" s="40"/>
    </row>
    <row r="488" spans="13:13" ht="13" x14ac:dyDescent="0.15">
      <c r="M488" s="40"/>
    </row>
    <row r="489" spans="13:13" ht="13" x14ac:dyDescent="0.15">
      <c r="M489" s="40"/>
    </row>
    <row r="490" spans="13:13" ht="13" x14ac:dyDescent="0.15">
      <c r="M490" s="40"/>
    </row>
    <row r="491" spans="13:13" ht="13" x14ac:dyDescent="0.15">
      <c r="M491" s="40"/>
    </row>
    <row r="492" spans="13:13" ht="13" x14ac:dyDescent="0.15">
      <c r="M492" s="40"/>
    </row>
    <row r="493" spans="13:13" ht="13" x14ac:dyDescent="0.15">
      <c r="M493" s="40"/>
    </row>
    <row r="494" spans="13:13" ht="13" x14ac:dyDescent="0.15">
      <c r="M494" s="40"/>
    </row>
    <row r="495" spans="13:13" ht="13" x14ac:dyDescent="0.15">
      <c r="M495" s="40"/>
    </row>
    <row r="496" spans="13:13" ht="13" x14ac:dyDescent="0.15">
      <c r="M496" s="40"/>
    </row>
    <row r="497" spans="13:13" ht="13" x14ac:dyDescent="0.15">
      <c r="M497" s="40"/>
    </row>
    <row r="498" spans="13:13" ht="13" x14ac:dyDescent="0.15">
      <c r="M498" s="40"/>
    </row>
    <row r="499" spans="13:13" ht="13" x14ac:dyDescent="0.15">
      <c r="M499" s="40"/>
    </row>
    <row r="500" spans="13:13" ht="13" x14ac:dyDescent="0.15">
      <c r="M500" s="40"/>
    </row>
    <row r="501" spans="13:13" ht="13" x14ac:dyDescent="0.15">
      <c r="M501" s="40"/>
    </row>
    <row r="502" spans="13:13" ht="13" x14ac:dyDescent="0.15">
      <c r="M502" s="40"/>
    </row>
    <row r="503" spans="13:13" ht="13" x14ac:dyDescent="0.15">
      <c r="M503" s="40"/>
    </row>
    <row r="504" spans="13:13" ht="13" x14ac:dyDescent="0.15">
      <c r="M504" s="40"/>
    </row>
    <row r="505" spans="13:13" ht="13" x14ac:dyDescent="0.15">
      <c r="M505" s="40"/>
    </row>
    <row r="506" spans="13:13" ht="13" x14ac:dyDescent="0.15">
      <c r="M506" s="40"/>
    </row>
    <row r="507" spans="13:13" ht="13" x14ac:dyDescent="0.15">
      <c r="M507" s="40"/>
    </row>
    <row r="508" spans="13:13" ht="13" x14ac:dyDescent="0.15">
      <c r="M508" s="40"/>
    </row>
    <row r="509" spans="13:13" ht="13" x14ac:dyDescent="0.15">
      <c r="M509" s="40"/>
    </row>
    <row r="510" spans="13:13" ht="13" x14ac:dyDescent="0.15">
      <c r="M510" s="40"/>
    </row>
    <row r="511" spans="13:13" ht="13" x14ac:dyDescent="0.15">
      <c r="M511" s="40"/>
    </row>
    <row r="512" spans="13:13" ht="13" x14ac:dyDescent="0.15">
      <c r="M512" s="40"/>
    </row>
    <row r="513" spans="13:13" ht="13" x14ac:dyDescent="0.15">
      <c r="M513" s="40"/>
    </row>
    <row r="514" spans="13:13" ht="13" x14ac:dyDescent="0.15">
      <c r="M514" s="40"/>
    </row>
    <row r="515" spans="13:13" ht="13" x14ac:dyDescent="0.15">
      <c r="M515" s="40"/>
    </row>
    <row r="516" spans="13:13" ht="13" x14ac:dyDescent="0.15">
      <c r="M516" s="40"/>
    </row>
    <row r="517" spans="13:13" ht="13" x14ac:dyDescent="0.15">
      <c r="M517" s="40"/>
    </row>
    <row r="518" spans="13:13" ht="13" x14ac:dyDescent="0.15">
      <c r="M518" s="40"/>
    </row>
    <row r="519" spans="13:13" ht="13" x14ac:dyDescent="0.15">
      <c r="M519" s="40"/>
    </row>
    <row r="520" spans="13:13" ht="13" x14ac:dyDescent="0.15">
      <c r="M520" s="40"/>
    </row>
    <row r="521" spans="13:13" ht="13" x14ac:dyDescent="0.15">
      <c r="M521" s="40"/>
    </row>
    <row r="522" spans="13:13" ht="13" x14ac:dyDescent="0.15">
      <c r="M522" s="40"/>
    </row>
    <row r="523" spans="13:13" ht="13" x14ac:dyDescent="0.15">
      <c r="M523" s="40"/>
    </row>
    <row r="524" spans="13:13" ht="13" x14ac:dyDescent="0.15">
      <c r="M524" s="40"/>
    </row>
    <row r="525" spans="13:13" ht="13" x14ac:dyDescent="0.15">
      <c r="M525" s="40"/>
    </row>
    <row r="526" spans="13:13" ht="13" x14ac:dyDescent="0.15">
      <c r="M526" s="40"/>
    </row>
    <row r="527" spans="13:13" ht="13" x14ac:dyDescent="0.15">
      <c r="M527" s="40"/>
    </row>
    <row r="528" spans="13:13" ht="13" x14ac:dyDescent="0.15">
      <c r="M528" s="40"/>
    </row>
    <row r="529" spans="13:13" ht="13" x14ac:dyDescent="0.15">
      <c r="M529" s="40"/>
    </row>
    <row r="530" spans="13:13" ht="13" x14ac:dyDescent="0.15">
      <c r="M530" s="40"/>
    </row>
    <row r="531" spans="13:13" ht="13" x14ac:dyDescent="0.15">
      <c r="M531" s="40"/>
    </row>
    <row r="532" spans="13:13" ht="13" x14ac:dyDescent="0.15">
      <c r="M532" s="40"/>
    </row>
    <row r="533" spans="13:13" ht="13" x14ac:dyDescent="0.15">
      <c r="M533" s="40"/>
    </row>
    <row r="534" spans="13:13" ht="13" x14ac:dyDescent="0.15">
      <c r="M534" s="40"/>
    </row>
    <row r="535" spans="13:13" ht="13" x14ac:dyDescent="0.15">
      <c r="M535" s="40"/>
    </row>
    <row r="536" spans="13:13" ht="13" x14ac:dyDescent="0.15">
      <c r="M536" s="40"/>
    </row>
    <row r="537" spans="13:13" ht="13" x14ac:dyDescent="0.15">
      <c r="M537" s="40"/>
    </row>
    <row r="538" spans="13:13" ht="13" x14ac:dyDescent="0.15">
      <c r="M538" s="40"/>
    </row>
    <row r="539" spans="13:13" ht="13" x14ac:dyDescent="0.15">
      <c r="M539" s="40"/>
    </row>
    <row r="540" spans="13:13" ht="13" x14ac:dyDescent="0.15">
      <c r="M540" s="40"/>
    </row>
    <row r="541" spans="13:13" ht="13" x14ac:dyDescent="0.15">
      <c r="M541" s="40"/>
    </row>
    <row r="542" spans="13:13" ht="13" x14ac:dyDescent="0.15">
      <c r="M542" s="40"/>
    </row>
    <row r="543" spans="13:13" ht="13" x14ac:dyDescent="0.15">
      <c r="M543" s="40"/>
    </row>
    <row r="544" spans="13:13" ht="13" x14ac:dyDescent="0.15">
      <c r="M544" s="40"/>
    </row>
    <row r="545" spans="13:13" ht="13" x14ac:dyDescent="0.15">
      <c r="M545" s="40"/>
    </row>
    <row r="546" spans="13:13" ht="13" x14ac:dyDescent="0.15">
      <c r="M546" s="40"/>
    </row>
    <row r="547" spans="13:13" ht="13" x14ac:dyDescent="0.15">
      <c r="M547" s="40"/>
    </row>
    <row r="548" spans="13:13" ht="13" x14ac:dyDescent="0.15">
      <c r="M548" s="40"/>
    </row>
    <row r="549" spans="13:13" ht="13" x14ac:dyDescent="0.15">
      <c r="M549" s="40"/>
    </row>
    <row r="550" spans="13:13" ht="13" x14ac:dyDescent="0.15">
      <c r="M550" s="40"/>
    </row>
    <row r="551" spans="13:13" ht="13" x14ac:dyDescent="0.15">
      <c r="M551" s="40"/>
    </row>
    <row r="552" spans="13:13" ht="13" x14ac:dyDescent="0.15">
      <c r="M552" s="40"/>
    </row>
    <row r="553" spans="13:13" ht="13" x14ac:dyDescent="0.15">
      <c r="M553" s="40"/>
    </row>
    <row r="554" spans="13:13" ht="13" x14ac:dyDescent="0.15">
      <c r="M554" s="40"/>
    </row>
    <row r="555" spans="13:13" ht="13" x14ac:dyDescent="0.15">
      <c r="M555" s="40"/>
    </row>
    <row r="556" spans="13:13" ht="13" x14ac:dyDescent="0.15">
      <c r="M556" s="40"/>
    </row>
    <row r="557" spans="13:13" ht="13" x14ac:dyDescent="0.15">
      <c r="M557" s="40"/>
    </row>
    <row r="558" spans="13:13" ht="13" x14ac:dyDescent="0.15">
      <c r="M558" s="40"/>
    </row>
    <row r="559" spans="13:13" ht="13" x14ac:dyDescent="0.15">
      <c r="M559" s="40"/>
    </row>
    <row r="560" spans="13:13" ht="13" x14ac:dyDescent="0.15">
      <c r="M560" s="40"/>
    </row>
    <row r="561" spans="13:13" ht="13" x14ac:dyDescent="0.15">
      <c r="M561" s="40"/>
    </row>
    <row r="562" spans="13:13" ht="13" x14ac:dyDescent="0.15">
      <c r="M562" s="40"/>
    </row>
    <row r="563" spans="13:13" ht="13" x14ac:dyDescent="0.15">
      <c r="M563" s="40"/>
    </row>
    <row r="564" spans="13:13" ht="13" x14ac:dyDescent="0.15">
      <c r="M564" s="40"/>
    </row>
    <row r="565" spans="13:13" ht="13" x14ac:dyDescent="0.15">
      <c r="M565" s="40"/>
    </row>
    <row r="566" spans="13:13" ht="13" x14ac:dyDescent="0.15">
      <c r="M566" s="40"/>
    </row>
    <row r="567" spans="13:13" ht="13" x14ac:dyDescent="0.15">
      <c r="M567" s="40"/>
    </row>
    <row r="568" spans="13:13" ht="13" x14ac:dyDescent="0.15">
      <c r="M568" s="40"/>
    </row>
    <row r="569" spans="13:13" ht="13" x14ac:dyDescent="0.15">
      <c r="M569" s="40"/>
    </row>
    <row r="570" spans="13:13" ht="13" x14ac:dyDescent="0.15">
      <c r="M570" s="40"/>
    </row>
    <row r="571" spans="13:13" ht="13" x14ac:dyDescent="0.15">
      <c r="M571" s="40"/>
    </row>
    <row r="572" spans="13:13" ht="13" x14ac:dyDescent="0.15">
      <c r="M572" s="40"/>
    </row>
    <row r="573" spans="13:13" ht="13" x14ac:dyDescent="0.15">
      <c r="M573" s="40"/>
    </row>
    <row r="574" spans="13:13" ht="13" x14ac:dyDescent="0.15">
      <c r="M574" s="40"/>
    </row>
    <row r="575" spans="13:13" ht="13" x14ac:dyDescent="0.15">
      <c r="M575" s="40"/>
    </row>
    <row r="576" spans="13:13" ht="13" x14ac:dyDescent="0.15">
      <c r="M576" s="40"/>
    </row>
    <row r="577" spans="13:13" ht="13" x14ac:dyDescent="0.15">
      <c r="M577" s="40"/>
    </row>
    <row r="578" spans="13:13" ht="13" x14ac:dyDescent="0.15">
      <c r="M578" s="40"/>
    </row>
    <row r="579" spans="13:13" ht="13" x14ac:dyDescent="0.15">
      <c r="M579" s="40"/>
    </row>
    <row r="580" spans="13:13" ht="13" x14ac:dyDescent="0.15">
      <c r="M580" s="40"/>
    </row>
    <row r="581" spans="13:13" ht="13" x14ac:dyDescent="0.15">
      <c r="M581" s="40"/>
    </row>
    <row r="582" spans="13:13" ht="13" x14ac:dyDescent="0.15">
      <c r="M582" s="40"/>
    </row>
    <row r="583" spans="13:13" ht="13" x14ac:dyDescent="0.15">
      <c r="M583" s="40"/>
    </row>
    <row r="584" spans="13:13" ht="13" x14ac:dyDescent="0.15">
      <c r="M584" s="40"/>
    </row>
    <row r="585" spans="13:13" ht="13" x14ac:dyDescent="0.15">
      <c r="M585" s="40"/>
    </row>
    <row r="586" spans="13:13" ht="13" x14ac:dyDescent="0.15">
      <c r="M586" s="40"/>
    </row>
    <row r="587" spans="13:13" ht="13" x14ac:dyDescent="0.15">
      <c r="M587" s="40"/>
    </row>
    <row r="588" spans="13:13" ht="13" x14ac:dyDescent="0.15">
      <c r="M588" s="40"/>
    </row>
    <row r="589" spans="13:13" ht="13" x14ac:dyDescent="0.15">
      <c r="M589" s="40"/>
    </row>
    <row r="590" spans="13:13" ht="13" x14ac:dyDescent="0.15">
      <c r="M590" s="40"/>
    </row>
    <row r="591" spans="13:13" ht="13" x14ac:dyDescent="0.15">
      <c r="M591" s="40"/>
    </row>
    <row r="592" spans="13:13" ht="13" x14ac:dyDescent="0.15">
      <c r="M592" s="40"/>
    </row>
    <row r="593" spans="13:13" ht="13" x14ac:dyDescent="0.15">
      <c r="M593" s="40"/>
    </row>
    <row r="594" spans="13:13" ht="13" x14ac:dyDescent="0.15">
      <c r="M594" s="40"/>
    </row>
    <row r="595" spans="13:13" ht="13" x14ac:dyDescent="0.15">
      <c r="M595" s="40"/>
    </row>
    <row r="596" spans="13:13" ht="13" x14ac:dyDescent="0.15">
      <c r="M596" s="40"/>
    </row>
    <row r="597" spans="13:13" ht="13" x14ac:dyDescent="0.15">
      <c r="M597" s="40"/>
    </row>
    <row r="598" spans="13:13" ht="13" x14ac:dyDescent="0.15">
      <c r="M598" s="40"/>
    </row>
    <row r="599" spans="13:13" ht="13" x14ac:dyDescent="0.15">
      <c r="M599" s="40"/>
    </row>
    <row r="600" spans="13:13" ht="13" x14ac:dyDescent="0.15">
      <c r="M600" s="40"/>
    </row>
    <row r="601" spans="13:13" ht="13" x14ac:dyDescent="0.15">
      <c r="M601" s="40"/>
    </row>
    <row r="602" spans="13:13" ht="13" x14ac:dyDescent="0.15">
      <c r="M602" s="40"/>
    </row>
    <row r="603" spans="13:13" ht="13" x14ac:dyDescent="0.15">
      <c r="M603" s="40"/>
    </row>
    <row r="604" spans="13:13" ht="13" x14ac:dyDescent="0.15">
      <c r="M604" s="40"/>
    </row>
    <row r="605" spans="13:13" ht="13" x14ac:dyDescent="0.15">
      <c r="M605" s="40"/>
    </row>
    <row r="606" spans="13:13" ht="13" x14ac:dyDescent="0.15">
      <c r="M606" s="40"/>
    </row>
    <row r="607" spans="13:13" ht="13" x14ac:dyDescent="0.15">
      <c r="M607" s="40"/>
    </row>
    <row r="608" spans="13:13" ht="13" x14ac:dyDescent="0.15">
      <c r="M608" s="40"/>
    </row>
    <row r="609" spans="13:13" ht="13" x14ac:dyDescent="0.15">
      <c r="M609" s="40"/>
    </row>
    <row r="610" spans="13:13" ht="13" x14ac:dyDescent="0.15">
      <c r="M610" s="40"/>
    </row>
    <row r="611" spans="13:13" ht="13" x14ac:dyDescent="0.15">
      <c r="M611" s="40"/>
    </row>
    <row r="612" spans="13:13" ht="13" x14ac:dyDescent="0.15">
      <c r="M612" s="40"/>
    </row>
    <row r="613" spans="13:13" ht="13" x14ac:dyDescent="0.15">
      <c r="M613" s="40"/>
    </row>
    <row r="614" spans="13:13" ht="13" x14ac:dyDescent="0.15">
      <c r="M614" s="40"/>
    </row>
    <row r="615" spans="13:13" ht="13" x14ac:dyDescent="0.15">
      <c r="M615" s="40"/>
    </row>
    <row r="616" spans="13:13" ht="13" x14ac:dyDescent="0.15">
      <c r="M616" s="40"/>
    </row>
    <row r="617" spans="13:13" ht="13" x14ac:dyDescent="0.15">
      <c r="M617" s="40"/>
    </row>
    <row r="618" spans="13:13" ht="13" x14ac:dyDescent="0.15">
      <c r="M618" s="40"/>
    </row>
    <row r="619" spans="13:13" ht="13" x14ac:dyDescent="0.15">
      <c r="M619" s="40"/>
    </row>
    <row r="620" spans="13:13" ht="13" x14ac:dyDescent="0.15">
      <c r="M620" s="40"/>
    </row>
    <row r="621" spans="13:13" ht="13" x14ac:dyDescent="0.15">
      <c r="M621" s="40"/>
    </row>
    <row r="622" spans="13:13" ht="13" x14ac:dyDescent="0.15">
      <c r="M622" s="40"/>
    </row>
    <row r="623" spans="13:13" ht="13" x14ac:dyDescent="0.15">
      <c r="M623" s="40"/>
    </row>
    <row r="624" spans="13:13" ht="13" x14ac:dyDescent="0.15">
      <c r="M624" s="40"/>
    </row>
    <row r="625" spans="13:13" ht="13" x14ac:dyDescent="0.15">
      <c r="M625" s="40"/>
    </row>
    <row r="626" spans="13:13" ht="13" x14ac:dyDescent="0.15">
      <c r="M626" s="40"/>
    </row>
    <row r="627" spans="13:13" ht="13" x14ac:dyDescent="0.15">
      <c r="M627" s="40"/>
    </row>
    <row r="628" spans="13:13" ht="13" x14ac:dyDescent="0.15">
      <c r="M628" s="40"/>
    </row>
    <row r="629" spans="13:13" ht="13" x14ac:dyDescent="0.15">
      <c r="M629" s="40"/>
    </row>
    <row r="630" spans="13:13" ht="13" x14ac:dyDescent="0.15">
      <c r="M630" s="40"/>
    </row>
    <row r="631" spans="13:13" ht="13" x14ac:dyDescent="0.15">
      <c r="M631" s="40"/>
    </row>
    <row r="632" spans="13:13" ht="13" x14ac:dyDescent="0.15">
      <c r="M632" s="40"/>
    </row>
    <row r="633" spans="13:13" ht="13" x14ac:dyDescent="0.15">
      <c r="M633" s="40"/>
    </row>
    <row r="634" spans="13:13" ht="13" x14ac:dyDescent="0.15">
      <c r="M634" s="40"/>
    </row>
    <row r="635" spans="13:13" ht="13" x14ac:dyDescent="0.15">
      <c r="M635" s="40"/>
    </row>
    <row r="636" spans="13:13" ht="13" x14ac:dyDescent="0.15">
      <c r="M636" s="40"/>
    </row>
    <row r="637" spans="13:13" ht="13" x14ac:dyDescent="0.15">
      <c r="M637" s="40"/>
    </row>
    <row r="638" spans="13:13" ht="13" x14ac:dyDescent="0.15">
      <c r="M638" s="40"/>
    </row>
    <row r="639" spans="13:13" ht="13" x14ac:dyDescent="0.15">
      <c r="M639" s="40"/>
    </row>
    <row r="640" spans="13:13" ht="13" x14ac:dyDescent="0.15">
      <c r="M640" s="40"/>
    </row>
    <row r="641" spans="13:13" ht="13" x14ac:dyDescent="0.15">
      <c r="M641" s="40"/>
    </row>
    <row r="642" spans="13:13" ht="13" x14ac:dyDescent="0.15">
      <c r="M642" s="40"/>
    </row>
    <row r="643" spans="13:13" ht="13" x14ac:dyDescent="0.15">
      <c r="M643" s="40"/>
    </row>
    <row r="644" spans="13:13" ht="13" x14ac:dyDescent="0.15">
      <c r="M644" s="40"/>
    </row>
    <row r="645" spans="13:13" ht="13" x14ac:dyDescent="0.15">
      <c r="M645" s="40"/>
    </row>
    <row r="646" spans="13:13" ht="13" x14ac:dyDescent="0.15">
      <c r="M646" s="40"/>
    </row>
    <row r="647" spans="13:13" ht="13" x14ac:dyDescent="0.15">
      <c r="M647" s="40"/>
    </row>
    <row r="648" spans="13:13" ht="13" x14ac:dyDescent="0.15">
      <c r="M648" s="40"/>
    </row>
    <row r="649" spans="13:13" ht="13" x14ac:dyDescent="0.15">
      <c r="M649" s="40"/>
    </row>
    <row r="650" spans="13:13" ht="13" x14ac:dyDescent="0.15">
      <c r="M650" s="40"/>
    </row>
    <row r="651" spans="13:13" ht="13" x14ac:dyDescent="0.15">
      <c r="M651" s="40"/>
    </row>
    <row r="652" spans="13:13" ht="13" x14ac:dyDescent="0.15">
      <c r="M652" s="40"/>
    </row>
    <row r="653" spans="13:13" ht="13" x14ac:dyDescent="0.15">
      <c r="M653" s="40"/>
    </row>
    <row r="654" spans="13:13" ht="13" x14ac:dyDescent="0.15">
      <c r="M654" s="40"/>
    </row>
    <row r="655" spans="13:13" ht="13" x14ac:dyDescent="0.15">
      <c r="M655" s="40"/>
    </row>
    <row r="656" spans="13:13" ht="13" x14ac:dyDescent="0.15">
      <c r="M656" s="40"/>
    </row>
    <row r="657" spans="13:13" ht="13" x14ac:dyDescent="0.15">
      <c r="M657" s="40"/>
    </row>
    <row r="658" spans="13:13" ht="13" x14ac:dyDescent="0.15">
      <c r="M658" s="40"/>
    </row>
    <row r="659" spans="13:13" ht="13" x14ac:dyDescent="0.15">
      <c r="M659" s="40"/>
    </row>
    <row r="660" spans="13:13" ht="13" x14ac:dyDescent="0.15">
      <c r="M660" s="40"/>
    </row>
    <row r="661" spans="13:13" ht="13" x14ac:dyDescent="0.15">
      <c r="M661" s="40"/>
    </row>
    <row r="662" spans="13:13" ht="13" x14ac:dyDescent="0.15">
      <c r="M662" s="40"/>
    </row>
    <row r="663" spans="13:13" ht="13" x14ac:dyDescent="0.15">
      <c r="M663" s="40"/>
    </row>
    <row r="664" spans="13:13" ht="13" x14ac:dyDescent="0.15">
      <c r="M664" s="40"/>
    </row>
    <row r="665" spans="13:13" ht="13" x14ac:dyDescent="0.15">
      <c r="M665" s="40"/>
    </row>
    <row r="666" spans="13:13" ht="13" x14ac:dyDescent="0.15">
      <c r="M666" s="40"/>
    </row>
    <row r="667" spans="13:13" ht="13" x14ac:dyDescent="0.15">
      <c r="M667" s="40"/>
    </row>
    <row r="668" spans="13:13" ht="13" x14ac:dyDescent="0.15">
      <c r="M668" s="40"/>
    </row>
    <row r="669" spans="13:13" ht="13" x14ac:dyDescent="0.15">
      <c r="M669" s="40"/>
    </row>
    <row r="670" spans="13:13" ht="13" x14ac:dyDescent="0.15">
      <c r="M670" s="40"/>
    </row>
    <row r="671" spans="13:13" ht="13" x14ac:dyDescent="0.15">
      <c r="M671" s="40"/>
    </row>
    <row r="672" spans="13:13" ht="13" x14ac:dyDescent="0.15">
      <c r="M672" s="40"/>
    </row>
    <row r="673" spans="13:13" ht="13" x14ac:dyDescent="0.15">
      <c r="M673" s="40"/>
    </row>
    <row r="674" spans="13:13" ht="13" x14ac:dyDescent="0.15">
      <c r="M674" s="40"/>
    </row>
    <row r="675" spans="13:13" ht="13" x14ac:dyDescent="0.15">
      <c r="M675" s="40"/>
    </row>
    <row r="676" spans="13:13" ht="13" x14ac:dyDescent="0.15">
      <c r="M676" s="40"/>
    </row>
    <row r="677" spans="13:13" ht="13" x14ac:dyDescent="0.15">
      <c r="M677" s="40"/>
    </row>
    <row r="678" spans="13:13" ht="13" x14ac:dyDescent="0.15">
      <c r="M678" s="40"/>
    </row>
    <row r="679" spans="13:13" ht="13" x14ac:dyDescent="0.15">
      <c r="M679" s="40"/>
    </row>
    <row r="680" spans="13:13" ht="13" x14ac:dyDescent="0.15">
      <c r="M680" s="40"/>
    </row>
    <row r="681" spans="13:13" ht="13" x14ac:dyDescent="0.15">
      <c r="M681" s="40"/>
    </row>
    <row r="682" spans="13:13" ht="13" x14ac:dyDescent="0.15">
      <c r="M682" s="40"/>
    </row>
    <row r="683" spans="13:13" ht="13" x14ac:dyDescent="0.15">
      <c r="M683" s="40"/>
    </row>
    <row r="684" spans="13:13" ht="13" x14ac:dyDescent="0.15">
      <c r="M684" s="40"/>
    </row>
    <row r="685" spans="13:13" ht="13" x14ac:dyDescent="0.15">
      <c r="M685" s="40"/>
    </row>
    <row r="686" spans="13:13" ht="13" x14ac:dyDescent="0.15">
      <c r="M686" s="40"/>
    </row>
    <row r="687" spans="13:13" ht="13" x14ac:dyDescent="0.15">
      <c r="M687" s="40"/>
    </row>
    <row r="688" spans="13:13" ht="13" x14ac:dyDescent="0.15">
      <c r="M688" s="40"/>
    </row>
    <row r="689" spans="13:13" ht="13" x14ac:dyDescent="0.15">
      <c r="M689" s="40"/>
    </row>
    <row r="690" spans="13:13" ht="13" x14ac:dyDescent="0.15">
      <c r="M690" s="40"/>
    </row>
    <row r="691" spans="13:13" ht="13" x14ac:dyDescent="0.15">
      <c r="M691" s="40"/>
    </row>
    <row r="692" spans="13:13" ht="13" x14ac:dyDescent="0.15">
      <c r="M692" s="40"/>
    </row>
    <row r="693" spans="13:13" ht="13" x14ac:dyDescent="0.15">
      <c r="M693" s="40"/>
    </row>
    <row r="694" spans="13:13" ht="13" x14ac:dyDescent="0.15">
      <c r="M694" s="40"/>
    </row>
    <row r="695" spans="13:13" ht="13" x14ac:dyDescent="0.15">
      <c r="M695" s="40"/>
    </row>
    <row r="696" spans="13:13" ht="13" x14ac:dyDescent="0.15">
      <c r="M696" s="40"/>
    </row>
    <row r="697" spans="13:13" ht="13" x14ac:dyDescent="0.15">
      <c r="M697" s="40"/>
    </row>
    <row r="698" spans="13:13" ht="13" x14ac:dyDescent="0.15">
      <c r="M698" s="40"/>
    </row>
    <row r="699" spans="13:13" ht="13" x14ac:dyDescent="0.15">
      <c r="M699" s="40"/>
    </row>
    <row r="700" spans="13:13" ht="13" x14ac:dyDescent="0.15">
      <c r="M700" s="40"/>
    </row>
    <row r="701" spans="13:13" ht="13" x14ac:dyDescent="0.15">
      <c r="M701" s="40"/>
    </row>
    <row r="702" spans="13:13" ht="13" x14ac:dyDescent="0.15">
      <c r="M702" s="40"/>
    </row>
    <row r="703" spans="13:13" ht="13" x14ac:dyDescent="0.15">
      <c r="M703" s="40"/>
    </row>
    <row r="704" spans="13:13" ht="13" x14ac:dyDescent="0.15">
      <c r="M704" s="40"/>
    </row>
    <row r="705" spans="13:13" ht="13" x14ac:dyDescent="0.15">
      <c r="M705" s="40"/>
    </row>
    <row r="706" spans="13:13" ht="13" x14ac:dyDescent="0.15">
      <c r="M706" s="40"/>
    </row>
    <row r="707" spans="13:13" ht="13" x14ac:dyDescent="0.15">
      <c r="M707" s="40"/>
    </row>
    <row r="708" spans="13:13" ht="13" x14ac:dyDescent="0.15">
      <c r="M708" s="40"/>
    </row>
    <row r="709" spans="13:13" ht="13" x14ac:dyDescent="0.15">
      <c r="M709" s="40"/>
    </row>
    <row r="710" spans="13:13" ht="13" x14ac:dyDescent="0.15">
      <c r="M710" s="40"/>
    </row>
    <row r="711" spans="13:13" ht="13" x14ac:dyDescent="0.15">
      <c r="M711" s="40"/>
    </row>
    <row r="712" spans="13:13" ht="13" x14ac:dyDescent="0.15">
      <c r="M712" s="40"/>
    </row>
    <row r="713" spans="13:13" ht="13" x14ac:dyDescent="0.15">
      <c r="M713" s="40"/>
    </row>
    <row r="714" spans="13:13" ht="13" x14ac:dyDescent="0.15">
      <c r="M714" s="40"/>
    </row>
    <row r="715" spans="13:13" ht="13" x14ac:dyDescent="0.15">
      <c r="M715" s="40"/>
    </row>
    <row r="716" spans="13:13" ht="13" x14ac:dyDescent="0.15">
      <c r="M716" s="40"/>
    </row>
    <row r="717" spans="13:13" ht="13" x14ac:dyDescent="0.15">
      <c r="M717" s="40"/>
    </row>
    <row r="718" spans="13:13" ht="13" x14ac:dyDescent="0.15">
      <c r="M718" s="40"/>
    </row>
    <row r="719" spans="13:13" ht="13" x14ac:dyDescent="0.15">
      <c r="M719" s="40"/>
    </row>
    <row r="720" spans="13:13" ht="13" x14ac:dyDescent="0.15">
      <c r="M720" s="40"/>
    </row>
    <row r="721" spans="13:13" ht="13" x14ac:dyDescent="0.15">
      <c r="M721" s="40"/>
    </row>
    <row r="722" spans="13:13" ht="13" x14ac:dyDescent="0.15">
      <c r="M722" s="40"/>
    </row>
    <row r="723" spans="13:13" ht="13" x14ac:dyDescent="0.15">
      <c r="M723" s="40"/>
    </row>
    <row r="724" spans="13:13" ht="13" x14ac:dyDescent="0.15">
      <c r="M724" s="40"/>
    </row>
    <row r="725" spans="13:13" ht="13" x14ac:dyDescent="0.15">
      <c r="M725" s="40"/>
    </row>
    <row r="726" spans="13:13" ht="13" x14ac:dyDescent="0.15">
      <c r="M726" s="40"/>
    </row>
    <row r="727" spans="13:13" ht="13" x14ac:dyDescent="0.15">
      <c r="M727" s="40"/>
    </row>
    <row r="728" spans="13:13" ht="13" x14ac:dyDescent="0.15">
      <c r="M728" s="40"/>
    </row>
    <row r="729" spans="13:13" ht="13" x14ac:dyDescent="0.15">
      <c r="M729" s="40"/>
    </row>
    <row r="730" spans="13:13" ht="13" x14ac:dyDescent="0.15">
      <c r="M730" s="40"/>
    </row>
    <row r="731" spans="13:13" ht="13" x14ac:dyDescent="0.15">
      <c r="M731" s="40"/>
    </row>
    <row r="732" spans="13:13" ht="13" x14ac:dyDescent="0.15">
      <c r="M732" s="40"/>
    </row>
    <row r="733" spans="13:13" ht="13" x14ac:dyDescent="0.15">
      <c r="M733" s="40"/>
    </row>
    <row r="734" spans="13:13" ht="13" x14ac:dyDescent="0.15">
      <c r="M734" s="40"/>
    </row>
    <row r="735" spans="13:13" ht="13" x14ac:dyDescent="0.15">
      <c r="M735" s="40"/>
    </row>
    <row r="736" spans="13:13" ht="13" x14ac:dyDescent="0.15">
      <c r="M736" s="40"/>
    </row>
    <row r="737" spans="13:13" ht="13" x14ac:dyDescent="0.15">
      <c r="M737" s="40"/>
    </row>
    <row r="738" spans="13:13" ht="13" x14ac:dyDescent="0.15">
      <c r="M738" s="40"/>
    </row>
    <row r="739" spans="13:13" ht="13" x14ac:dyDescent="0.15">
      <c r="M739" s="40"/>
    </row>
    <row r="740" spans="13:13" ht="13" x14ac:dyDescent="0.15">
      <c r="M740" s="40"/>
    </row>
    <row r="741" spans="13:13" ht="13" x14ac:dyDescent="0.15">
      <c r="M741" s="40"/>
    </row>
    <row r="742" spans="13:13" ht="13" x14ac:dyDescent="0.15">
      <c r="M742" s="40"/>
    </row>
    <row r="743" spans="13:13" ht="13" x14ac:dyDescent="0.15">
      <c r="M743" s="40"/>
    </row>
    <row r="744" spans="13:13" ht="13" x14ac:dyDescent="0.15">
      <c r="M744" s="40"/>
    </row>
    <row r="745" spans="13:13" ht="13" x14ac:dyDescent="0.15">
      <c r="M745" s="40"/>
    </row>
    <row r="746" spans="13:13" ht="13" x14ac:dyDescent="0.15">
      <c r="M746" s="40"/>
    </row>
    <row r="747" spans="13:13" ht="13" x14ac:dyDescent="0.15">
      <c r="M747" s="40"/>
    </row>
    <row r="748" spans="13:13" ht="13" x14ac:dyDescent="0.15">
      <c r="M748" s="40"/>
    </row>
    <row r="749" spans="13:13" ht="13" x14ac:dyDescent="0.15">
      <c r="M749" s="40"/>
    </row>
    <row r="750" spans="13:13" ht="13" x14ac:dyDescent="0.15">
      <c r="M750" s="40"/>
    </row>
    <row r="751" spans="13:13" ht="13" x14ac:dyDescent="0.15">
      <c r="M751" s="40"/>
    </row>
    <row r="752" spans="13:13" ht="13" x14ac:dyDescent="0.15">
      <c r="M752" s="40"/>
    </row>
    <row r="753" spans="13:13" ht="13" x14ac:dyDescent="0.15">
      <c r="M753" s="40"/>
    </row>
    <row r="754" spans="13:13" ht="13" x14ac:dyDescent="0.15">
      <c r="M754" s="40"/>
    </row>
    <row r="755" spans="13:13" ht="13" x14ac:dyDescent="0.15">
      <c r="M755" s="40"/>
    </row>
    <row r="756" spans="13:13" ht="13" x14ac:dyDescent="0.15">
      <c r="M756" s="40"/>
    </row>
    <row r="757" spans="13:13" ht="13" x14ac:dyDescent="0.15">
      <c r="M757" s="40"/>
    </row>
    <row r="758" spans="13:13" ht="13" x14ac:dyDescent="0.15">
      <c r="M758" s="40"/>
    </row>
    <row r="759" spans="13:13" ht="13" x14ac:dyDescent="0.15">
      <c r="M759" s="40"/>
    </row>
    <row r="760" spans="13:13" ht="13" x14ac:dyDescent="0.15">
      <c r="M760" s="40"/>
    </row>
    <row r="761" spans="13:13" ht="13" x14ac:dyDescent="0.15">
      <c r="M761" s="40"/>
    </row>
    <row r="762" spans="13:13" ht="13" x14ac:dyDescent="0.15">
      <c r="M762" s="40"/>
    </row>
    <row r="763" spans="13:13" ht="13" x14ac:dyDescent="0.15">
      <c r="M763" s="40"/>
    </row>
    <row r="764" spans="13:13" ht="13" x14ac:dyDescent="0.15">
      <c r="M764" s="40"/>
    </row>
    <row r="765" spans="13:13" ht="13" x14ac:dyDescent="0.15">
      <c r="M765" s="40"/>
    </row>
    <row r="766" spans="13:13" ht="13" x14ac:dyDescent="0.15">
      <c r="M766" s="40"/>
    </row>
    <row r="767" spans="13:13" ht="13" x14ac:dyDescent="0.15">
      <c r="M767" s="40"/>
    </row>
    <row r="768" spans="13:13" ht="13" x14ac:dyDescent="0.15">
      <c r="M768" s="40"/>
    </row>
    <row r="769" spans="13:13" ht="13" x14ac:dyDescent="0.15">
      <c r="M769" s="40"/>
    </row>
    <row r="770" spans="13:13" ht="13" x14ac:dyDescent="0.15">
      <c r="M770" s="40"/>
    </row>
    <row r="771" spans="13:13" ht="13" x14ac:dyDescent="0.15">
      <c r="M771" s="40"/>
    </row>
    <row r="772" spans="13:13" ht="13" x14ac:dyDescent="0.15">
      <c r="M772" s="40"/>
    </row>
    <row r="773" spans="13:13" ht="13" x14ac:dyDescent="0.15">
      <c r="M773" s="40"/>
    </row>
    <row r="774" spans="13:13" ht="13" x14ac:dyDescent="0.15">
      <c r="M774" s="40"/>
    </row>
    <row r="775" spans="13:13" ht="13" x14ac:dyDescent="0.15">
      <c r="M775" s="40"/>
    </row>
    <row r="776" spans="13:13" ht="13" x14ac:dyDescent="0.15">
      <c r="M776" s="40"/>
    </row>
    <row r="777" spans="13:13" ht="13" x14ac:dyDescent="0.15">
      <c r="M777" s="40"/>
    </row>
    <row r="778" spans="13:13" ht="13" x14ac:dyDescent="0.15">
      <c r="M778" s="40"/>
    </row>
    <row r="779" spans="13:13" ht="13" x14ac:dyDescent="0.15">
      <c r="M779" s="40"/>
    </row>
    <row r="780" spans="13:13" ht="13" x14ac:dyDescent="0.15">
      <c r="M780" s="40"/>
    </row>
    <row r="781" spans="13:13" ht="13" x14ac:dyDescent="0.15">
      <c r="M781" s="40"/>
    </row>
    <row r="782" spans="13:13" ht="13" x14ac:dyDescent="0.15">
      <c r="M782" s="40"/>
    </row>
    <row r="783" spans="13:13" ht="13" x14ac:dyDescent="0.15">
      <c r="M783" s="40"/>
    </row>
    <row r="784" spans="13:13" ht="13" x14ac:dyDescent="0.15">
      <c r="M784" s="40"/>
    </row>
    <row r="785" spans="13:13" ht="13" x14ac:dyDescent="0.15">
      <c r="M785" s="40"/>
    </row>
    <row r="786" spans="13:13" ht="13" x14ac:dyDescent="0.15">
      <c r="M786" s="40"/>
    </row>
    <row r="787" spans="13:13" ht="13" x14ac:dyDescent="0.15">
      <c r="M787" s="40"/>
    </row>
    <row r="788" spans="13:13" ht="13" x14ac:dyDescent="0.15">
      <c r="M788" s="40"/>
    </row>
    <row r="789" spans="13:13" ht="13" x14ac:dyDescent="0.15">
      <c r="M789" s="40"/>
    </row>
    <row r="790" spans="13:13" ht="13" x14ac:dyDescent="0.15">
      <c r="M790" s="40"/>
    </row>
    <row r="791" spans="13:13" ht="13" x14ac:dyDescent="0.15">
      <c r="M791" s="40"/>
    </row>
    <row r="792" spans="13:13" ht="13" x14ac:dyDescent="0.15">
      <c r="M792" s="40"/>
    </row>
    <row r="793" spans="13:13" ht="13" x14ac:dyDescent="0.15">
      <c r="M793" s="40"/>
    </row>
    <row r="794" spans="13:13" ht="13" x14ac:dyDescent="0.15">
      <c r="M794" s="40"/>
    </row>
    <row r="795" spans="13:13" ht="13" x14ac:dyDescent="0.15">
      <c r="M795" s="40"/>
    </row>
    <row r="796" spans="13:13" ht="13" x14ac:dyDescent="0.15">
      <c r="M796" s="40"/>
    </row>
    <row r="797" spans="13:13" ht="13" x14ac:dyDescent="0.15">
      <c r="M797" s="40"/>
    </row>
    <row r="798" spans="13:13" ht="13" x14ac:dyDescent="0.15">
      <c r="M798" s="40"/>
    </row>
    <row r="799" spans="13:13" ht="13" x14ac:dyDescent="0.15">
      <c r="M799" s="40"/>
    </row>
    <row r="800" spans="13:13" ht="13" x14ac:dyDescent="0.15">
      <c r="M800" s="40"/>
    </row>
    <row r="801" spans="13:13" ht="13" x14ac:dyDescent="0.15">
      <c r="M801" s="40"/>
    </row>
    <row r="802" spans="13:13" ht="13" x14ac:dyDescent="0.15">
      <c r="M802" s="40"/>
    </row>
    <row r="803" spans="13:13" ht="13" x14ac:dyDescent="0.15">
      <c r="M803" s="40"/>
    </row>
    <row r="804" spans="13:13" ht="13" x14ac:dyDescent="0.15">
      <c r="M804" s="40"/>
    </row>
    <row r="805" spans="13:13" ht="13" x14ac:dyDescent="0.15">
      <c r="M805" s="40"/>
    </row>
    <row r="806" spans="13:13" ht="13" x14ac:dyDescent="0.15">
      <c r="M806" s="40"/>
    </row>
    <row r="807" spans="13:13" ht="13" x14ac:dyDescent="0.15">
      <c r="M807" s="40"/>
    </row>
    <row r="808" spans="13:13" ht="13" x14ac:dyDescent="0.15">
      <c r="M808" s="40"/>
    </row>
    <row r="809" spans="13:13" ht="13" x14ac:dyDescent="0.15">
      <c r="M809" s="40"/>
    </row>
    <row r="810" spans="13:13" ht="13" x14ac:dyDescent="0.15">
      <c r="M810" s="40"/>
    </row>
    <row r="811" spans="13:13" ht="13" x14ac:dyDescent="0.15">
      <c r="M811" s="40"/>
    </row>
    <row r="812" spans="13:13" ht="13" x14ac:dyDescent="0.15">
      <c r="M812" s="40"/>
    </row>
    <row r="813" spans="13:13" ht="13" x14ac:dyDescent="0.15">
      <c r="M813" s="40"/>
    </row>
    <row r="814" spans="13:13" ht="13" x14ac:dyDescent="0.15">
      <c r="M814" s="40"/>
    </row>
    <row r="815" spans="13:13" ht="13" x14ac:dyDescent="0.15">
      <c r="M815" s="40"/>
    </row>
    <row r="816" spans="13:13" ht="13" x14ac:dyDescent="0.15">
      <c r="M816" s="40"/>
    </row>
    <row r="817" spans="13:13" ht="13" x14ac:dyDescent="0.15">
      <c r="M817" s="40"/>
    </row>
    <row r="818" spans="13:13" ht="13" x14ac:dyDescent="0.15">
      <c r="M818" s="40"/>
    </row>
    <row r="819" spans="13:13" ht="13" x14ac:dyDescent="0.15">
      <c r="M819" s="40"/>
    </row>
    <row r="820" spans="13:13" ht="13" x14ac:dyDescent="0.15">
      <c r="M820" s="40"/>
    </row>
    <row r="821" spans="13:13" ht="13" x14ac:dyDescent="0.15">
      <c r="M821" s="40"/>
    </row>
    <row r="822" spans="13:13" ht="13" x14ac:dyDescent="0.15">
      <c r="M822" s="40"/>
    </row>
    <row r="823" spans="13:13" ht="13" x14ac:dyDescent="0.15">
      <c r="M823" s="40"/>
    </row>
    <row r="824" spans="13:13" ht="13" x14ac:dyDescent="0.15">
      <c r="M824" s="40"/>
    </row>
    <row r="825" spans="13:13" ht="13" x14ac:dyDescent="0.15">
      <c r="M825" s="40"/>
    </row>
    <row r="826" spans="13:13" ht="13" x14ac:dyDescent="0.15">
      <c r="M826" s="40"/>
    </row>
    <row r="827" spans="13:13" ht="13" x14ac:dyDescent="0.15">
      <c r="M827" s="40"/>
    </row>
    <row r="828" spans="13:13" ht="13" x14ac:dyDescent="0.15">
      <c r="M828" s="40"/>
    </row>
    <row r="829" spans="13:13" ht="13" x14ac:dyDescent="0.15">
      <c r="M829" s="40"/>
    </row>
    <row r="830" spans="13:13" ht="13" x14ac:dyDescent="0.15">
      <c r="M830" s="40"/>
    </row>
    <row r="831" spans="13:13" ht="13" x14ac:dyDescent="0.15">
      <c r="M831" s="40"/>
    </row>
    <row r="832" spans="13:13" ht="13" x14ac:dyDescent="0.15">
      <c r="M832" s="40"/>
    </row>
    <row r="833" spans="13:13" ht="13" x14ac:dyDescent="0.15">
      <c r="M833" s="40"/>
    </row>
    <row r="834" spans="13:13" ht="13" x14ac:dyDescent="0.15">
      <c r="M834" s="40"/>
    </row>
    <row r="835" spans="13:13" ht="13" x14ac:dyDescent="0.15">
      <c r="M835" s="40"/>
    </row>
    <row r="836" spans="13:13" ht="13" x14ac:dyDescent="0.15">
      <c r="M836" s="40"/>
    </row>
    <row r="837" spans="13:13" ht="13" x14ac:dyDescent="0.15">
      <c r="M837" s="40"/>
    </row>
    <row r="838" spans="13:13" ht="13" x14ac:dyDescent="0.15">
      <c r="M838" s="40"/>
    </row>
    <row r="839" spans="13:13" ht="13" x14ac:dyDescent="0.15">
      <c r="M839" s="40"/>
    </row>
    <row r="840" spans="13:13" ht="13" x14ac:dyDescent="0.15">
      <c r="M840" s="40"/>
    </row>
    <row r="841" spans="13:13" ht="13" x14ac:dyDescent="0.15">
      <c r="M841" s="40"/>
    </row>
    <row r="842" spans="13:13" ht="13" x14ac:dyDescent="0.15">
      <c r="M842" s="40"/>
    </row>
    <row r="843" spans="13:13" ht="13" x14ac:dyDescent="0.15">
      <c r="M843" s="40"/>
    </row>
    <row r="844" spans="13:13" ht="13" x14ac:dyDescent="0.15">
      <c r="M844" s="40"/>
    </row>
    <row r="845" spans="13:13" ht="13" x14ac:dyDescent="0.15">
      <c r="M845" s="40"/>
    </row>
    <row r="846" spans="13:13" ht="13" x14ac:dyDescent="0.15">
      <c r="M846" s="40"/>
    </row>
    <row r="847" spans="13:13" ht="13" x14ac:dyDescent="0.15">
      <c r="M847" s="40"/>
    </row>
    <row r="848" spans="13:13" ht="13" x14ac:dyDescent="0.15">
      <c r="M848" s="40"/>
    </row>
    <row r="849" spans="13:13" ht="13" x14ac:dyDescent="0.15">
      <c r="M849" s="40"/>
    </row>
    <row r="850" spans="13:13" ht="13" x14ac:dyDescent="0.15">
      <c r="M850" s="40"/>
    </row>
    <row r="851" spans="13:13" ht="13" x14ac:dyDescent="0.15">
      <c r="M851" s="40"/>
    </row>
    <row r="852" spans="13:13" ht="13" x14ac:dyDescent="0.15">
      <c r="M852" s="40"/>
    </row>
    <row r="853" spans="13:13" ht="13" x14ac:dyDescent="0.15">
      <c r="M853" s="40"/>
    </row>
    <row r="854" spans="13:13" ht="13" x14ac:dyDescent="0.15">
      <c r="M854" s="40"/>
    </row>
    <row r="855" spans="13:13" ht="13" x14ac:dyDescent="0.15">
      <c r="M855" s="40"/>
    </row>
    <row r="856" spans="13:13" ht="13" x14ac:dyDescent="0.15">
      <c r="M856" s="40"/>
    </row>
    <row r="857" spans="13:13" ht="13" x14ac:dyDescent="0.15">
      <c r="M857" s="40"/>
    </row>
    <row r="858" spans="13:13" ht="13" x14ac:dyDescent="0.15">
      <c r="M858" s="40"/>
    </row>
    <row r="859" spans="13:13" ht="13" x14ac:dyDescent="0.15">
      <c r="M859" s="40"/>
    </row>
    <row r="860" spans="13:13" ht="13" x14ac:dyDescent="0.15">
      <c r="M860" s="40"/>
    </row>
    <row r="861" spans="13:13" ht="13" x14ac:dyDescent="0.15">
      <c r="M861" s="40"/>
    </row>
    <row r="862" spans="13:13" ht="13" x14ac:dyDescent="0.15">
      <c r="M862" s="40"/>
    </row>
    <row r="863" spans="13:13" ht="13" x14ac:dyDescent="0.15">
      <c r="M863" s="40"/>
    </row>
    <row r="864" spans="13:13" ht="13" x14ac:dyDescent="0.15">
      <c r="M864" s="40"/>
    </row>
    <row r="865" spans="13:13" ht="13" x14ac:dyDescent="0.15">
      <c r="M865" s="40"/>
    </row>
    <row r="866" spans="13:13" ht="13" x14ac:dyDescent="0.15">
      <c r="M866" s="40"/>
    </row>
    <row r="867" spans="13:13" ht="13" x14ac:dyDescent="0.15">
      <c r="M867" s="40"/>
    </row>
    <row r="868" spans="13:13" ht="13" x14ac:dyDescent="0.15">
      <c r="M868" s="40"/>
    </row>
    <row r="869" spans="13:13" ht="13" x14ac:dyDescent="0.15">
      <c r="M869" s="40"/>
    </row>
    <row r="870" spans="13:13" ht="13" x14ac:dyDescent="0.15">
      <c r="M870" s="40"/>
    </row>
    <row r="871" spans="13:13" ht="13" x14ac:dyDescent="0.15">
      <c r="M871" s="40"/>
    </row>
    <row r="872" spans="13:13" ht="13" x14ac:dyDescent="0.15">
      <c r="M872" s="40"/>
    </row>
    <row r="873" spans="13:13" ht="13" x14ac:dyDescent="0.15">
      <c r="M873" s="40"/>
    </row>
    <row r="874" spans="13:13" ht="13" x14ac:dyDescent="0.15">
      <c r="M874" s="40"/>
    </row>
    <row r="875" spans="13:13" ht="13" x14ac:dyDescent="0.15">
      <c r="M875" s="40"/>
    </row>
    <row r="876" spans="13:13" ht="13" x14ac:dyDescent="0.15">
      <c r="M876" s="40"/>
    </row>
    <row r="877" spans="13:13" ht="13" x14ac:dyDescent="0.15">
      <c r="M877" s="40"/>
    </row>
    <row r="878" spans="13:13" ht="13" x14ac:dyDescent="0.15">
      <c r="M878" s="40"/>
    </row>
    <row r="879" spans="13:13" ht="13" x14ac:dyDescent="0.15">
      <c r="M879" s="40"/>
    </row>
    <row r="880" spans="13:13" ht="13" x14ac:dyDescent="0.15">
      <c r="M880" s="40"/>
    </row>
    <row r="881" spans="13:13" ht="13" x14ac:dyDescent="0.15">
      <c r="M881" s="40"/>
    </row>
    <row r="882" spans="13:13" ht="13" x14ac:dyDescent="0.15">
      <c r="M882" s="40"/>
    </row>
    <row r="883" spans="13:13" ht="13" x14ac:dyDescent="0.15">
      <c r="M883" s="40"/>
    </row>
    <row r="884" spans="13:13" ht="13" x14ac:dyDescent="0.15">
      <c r="M884" s="40"/>
    </row>
    <row r="885" spans="13:13" ht="13" x14ac:dyDescent="0.15">
      <c r="M885" s="40"/>
    </row>
    <row r="886" spans="13:13" ht="13" x14ac:dyDescent="0.15">
      <c r="M886" s="40"/>
    </row>
    <row r="887" spans="13:13" ht="13" x14ac:dyDescent="0.15">
      <c r="M887" s="40"/>
    </row>
    <row r="888" spans="13:13" ht="13" x14ac:dyDescent="0.15">
      <c r="M888" s="40"/>
    </row>
    <row r="889" spans="13:13" ht="13" x14ac:dyDescent="0.15">
      <c r="M889" s="40"/>
    </row>
    <row r="890" spans="13:13" ht="13" x14ac:dyDescent="0.15">
      <c r="M890" s="40"/>
    </row>
    <row r="891" spans="13:13" ht="13" x14ac:dyDescent="0.15">
      <c r="M891" s="40"/>
    </row>
    <row r="892" spans="13:13" ht="13" x14ac:dyDescent="0.15">
      <c r="M892" s="40"/>
    </row>
    <row r="893" spans="13:13" ht="13" x14ac:dyDescent="0.15">
      <c r="M893" s="40"/>
    </row>
    <row r="894" spans="13:13" ht="13" x14ac:dyDescent="0.15">
      <c r="M894" s="40"/>
    </row>
    <row r="895" spans="13:13" ht="13" x14ac:dyDescent="0.15">
      <c r="M895" s="40"/>
    </row>
    <row r="896" spans="13:13" ht="13" x14ac:dyDescent="0.15">
      <c r="M896" s="40"/>
    </row>
    <row r="897" spans="13:13" ht="13" x14ac:dyDescent="0.15">
      <c r="M897" s="40"/>
    </row>
    <row r="898" spans="13:13" ht="13" x14ac:dyDescent="0.15">
      <c r="M898" s="40"/>
    </row>
    <row r="899" spans="13:13" ht="13" x14ac:dyDescent="0.15">
      <c r="M899" s="40"/>
    </row>
    <row r="900" spans="13:13" ht="13" x14ac:dyDescent="0.15">
      <c r="M900" s="40"/>
    </row>
    <row r="901" spans="13:13" ht="13" x14ac:dyDescent="0.15">
      <c r="M901" s="40"/>
    </row>
    <row r="902" spans="13:13" ht="13" x14ac:dyDescent="0.15">
      <c r="M902" s="40"/>
    </row>
    <row r="903" spans="13:13" ht="13" x14ac:dyDescent="0.15">
      <c r="M903" s="40"/>
    </row>
    <row r="904" spans="13:13" ht="13" x14ac:dyDescent="0.15">
      <c r="M904" s="40"/>
    </row>
    <row r="905" spans="13:13" ht="13" x14ac:dyDescent="0.15">
      <c r="M905" s="40"/>
    </row>
    <row r="906" spans="13:13" ht="13" x14ac:dyDescent="0.15">
      <c r="M906" s="40"/>
    </row>
    <row r="907" spans="13:13" ht="13" x14ac:dyDescent="0.15">
      <c r="M907" s="40"/>
    </row>
    <row r="908" spans="13:13" ht="13" x14ac:dyDescent="0.15">
      <c r="M908" s="40"/>
    </row>
    <row r="909" spans="13:13" ht="13" x14ac:dyDescent="0.15">
      <c r="M909" s="40"/>
    </row>
    <row r="910" spans="13:13" ht="13" x14ac:dyDescent="0.15">
      <c r="M910" s="40"/>
    </row>
    <row r="911" spans="13:13" ht="13" x14ac:dyDescent="0.15">
      <c r="M911" s="40"/>
    </row>
    <row r="912" spans="13:13" ht="13" x14ac:dyDescent="0.15">
      <c r="M912" s="40"/>
    </row>
    <row r="913" spans="13:13" ht="13" x14ac:dyDescent="0.15">
      <c r="M913" s="40"/>
    </row>
    <row r="914" spans="13:13" ht="13" x14ac:dyDescent="0.15">
      <c r="M914" s="40"/>
    </row>
    <row r="915" spans="13:13" ht="13" x14ac:dyDescent="0.15">
      <c r="M915" s="40"/>
    </row>
    <row r="916" spans="13:13" ht="13" x14ac:dyDescent="0.15">
      <c r="M916" s="40"/>
    </row>
    <row r="917" spans="13:13" ht="13" x14ac:dyDescent="0.15">
      <c r="M917" s="40"/>
    </row>
    <row r="918" spans="13:13" ht="13" x14ac:dyDescent="0.15">
      <c r="M918" s="40"/>
    </row>
    <row r="919" spans="13:13" ht="13" x14ac:dyDescent="0.15">
      <c r="M919" s="40"/>
    </row>
    <row r="920" spans="13:13" ht="13" x14ac:dyDescent="0.15">
      <c r="M920" s="40"/>
    </row>
    <row r="921" spans="13:13" ht="13" x14ac:dyDescent="0.15">
      <c r="M921" s="40"/>
    </row>
    <row r="922" spans="13:13" ht="13" x14ac:dyDescent="0.15">
      <c r="M922" s="40"/>
    </row>
    <row r="923" spans="13:13" ht="13" x14ac:dyDescent="0.15">
      <c r="M923" s="40"/>
    </row>
    <row r="924" spans="13:13" ht="13" x14ac:dyDescent="0.15">
      <c r="M924" s="40"/>
    </row>
    <row r="925" spans="13:13" ht="13" x14ac:dyDescent="0.15">
      <c r="M925" s="40"/>
    </row>
    <row r="926" spans="13:13" ht="13" x14ac:dyDescent="0.15">
      <c r="M926" s="40"/>
    </row>
    <row r="927" spans="13:13" ht="13" x14ac:dyDescent="0.15">
      <c r="M927" s="40"/>
    </row>
    <row r="928" spans="13:13" ht="13" x14ac:dyDescent="0.15">
      <c r="M928" s="40"/>
    </row>
    <row r="929" spans="13:13" ht="13" x14ac:dyDescent="0.15">
      <c r="M929" s="40"/>
    </row>
    <row r="930" spans="13:13" ht="13" x14ac:dyDescent="0.15">
      <c r="M930" s="40"/>
    </row>
    <row r="931" spans="13:13" ht="13" x14ac:dyDescent="0.15">
      <c r="M931" s="40"/>
    </row>
    <row r="932" spans="13:13" ht="13" x14ac:dyDescent="0.15">
      <c r="M932" s="40"/>
    </row>
    <row r="933" spans="13:13" ht="13" x14ac:dyDescent="0.15">
      <c r="M933" s="40"/>
    </row>
    <row r="934" spans="13:13" ht="13" x14ac:dyDescent="0.15">
      <c r="M934" s="40"/>
    </row>
    <row r="935" spans="13:13" ht="13" x14ac:dyDescent="0.15">
      <c r="M935" s="40"/>
    </row>
    <row r="936" spans="13:13" ht="13" x14ac:dyDescent="0.15">
      <c r="M936" s="40"/>
    </row>
    <row r="937" spans="13:13" ht="13" x14ac:dyDescent="0.15">
      <c r="M937" s="40"/>
    </row>
    <row r="938" spans="13:13" ht="13" x14ac:dyDescent="0.15">
      <c r="M938" s="40"/>
    </row>
    <row r="939" spans="13:13" ht="13" x14ac:dyDescent="0.15">
      <c r="M939" s="40"/>
    </row>
    <row r="940" spans="13:13" ht="13" x14ac:dyDescent="0.15">
      <c r="M940" s="40"/>
    </row>
    <row r="941" spans="13:13" ht="13" x14ac:dyDescent="0.15">
      <c r="M941" s="40"/>
    </row>
    <row r="942" spans="13:13" ht="13" x14ac:dyDescent="0.15">
      <c r="M942" s="40"/>
    </row>
    <row r="943" spans="13:13" ht="13" x14ac:dyDescent="0.15">
      <c r="M943" s="40"/>
    </row>
    <row r="944" spans="13:13" ht="13" x14ac:dyDescent="0.15">
      <c r="M944" s="40"/>
    </row>
    <row r="945" spans="13:13" ht="13" x14ac:dyDescent="0.15">
      <c r="M945" s="40"/>
    </row>
    <row r="946" spans="13:13" ht="13" x14ac:dyDescent="0.15">
      <c r="M946" s="40"/>
    </row>
    <row r="947" spans="13:13" ht="13" x14ac:dyDescent="0.15">
      <c r="M947" s="40"/>
    </row>
    <row r="948" spans="13:13" ht="13" x14ac:dyDescent="0.15">
      <c r="M948" s="40"/>
    </row>
    <row r="949" spans="13:13" ht="13" x14ac:dyDescent="0.15">
      <c r="M949" s="40"/>
    </row>
    <row r="950" spans="13:13" ht="13" x14ac:dyDescent="0.15">
      <c r="M950" s="40"/>
    </row>
    <row r="951" spans="13:13" ht="13" x14ac:dyDescent="0.15">
      <c r="M951" s="40"/>
    </row>
    <row r="952" spans="13:13" ht="13" x14ac:dyDescent="0.15">
      <c r="M952" s="40"/>
    </row>
    <row r="953" spans="13:13" ht="13" x14ac:dyDescent="0.15">
      <c r="M953" s="40"/>
    </row>
    <row r="954" spans="13:13" ht="13" x14ac:dyDescent="0.15">
      <c r="M954" s="40"/>
    </row>
    <row r="955" spans="13:13" ht="13" x14ac:dyDescent="0.15">
      <c r="M955" s="40"/>
    </row>
    <row r="956" spans="13:13" ht="13" x14ac:dyDescent="0.15">
      <c r="M956" s="40"/>
    </row>
    <row r="957" spans="13:13" ht="13" x14ac:dyDescent="0.15">
      <c r="M957" s="40"/>
    </row>
    <row r="958" spans="13:13" ht="13" x14ac:dyDescent="0.15">
      <c r="M958" s="40"/>
    </row>
    <row r="959" spans="13:13" ht="13" x14ac:dyDescent="0.15">
      <c r="M959" s="40"/>
    </row>
    <row r="960" spans="13:13" ht="13" x14ac:dyDescent="0.15">
      <c r="M960" s="40"/>
    </row>
    <row r="961" spans="13:13" ht="13" x14ac:dyDescent="0.15">
      <c r="M961" s="40"/>
    </row>
    <row r="962" spans="13:13" ht="13" x14ac:dyDescent="0.15">
      <c r="M962" s="40"/>
    </row>
  </sheetData>
  <conditionalFormatting sqref="A1:Q1 U1:AF1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52"/>
  <sheetViews>
    <sheetView topLeftCell="A66" workbookViewId="0"/>
  </sheetViews>
  <sheetFormatPr baseColWidth="10" defaultColWidth="12.6640625" defaultRowHeight="15.75" customHeight="1" x14ac:dyDescent="0.15"/>
  <cols>
    <col min="3" max="3" width="4.5" customWidth="1"/>
    <col min="4" max="4" width="5" customWidth="1"/>
  </cols>
  <sheetData>
    <row r="1" spans="1:11" ht="15" x14ac:dyDescent="0.2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14</v>
      </c>
      <c r="H1" s="1" t="s">
        <v>7</v>
      </c>
      <c r="I1" s="1" t="s">
        <v>8</v>
      </c>
      <c r="J1" s="1" t="s">
        <v>9</v>
      </c>
    </row>
    <row r="2" spans="1:11" ht="15.75" customHeight="1" x14ac:dyDescent="0.15">
      <c r="A2" s="3">
        <v>44665</v>
      </c>
      <c r="B2" s="13"/>
      <c r="C2" s="4" t="s">
        <v>11</v>
      </c>
      <c r="D2" s="4"/>
      <c r="E2" s="18">
        <f t="shared" ref="E2:E13" si="0">G2-H2</f>
        <v>17.091000000000008</v>
      </c>
      <c r="F2" s="4">
        <v>73</v>
      </c>
      <c r="G2" s="4">
        <v>308.7</v>
      </c>
      <c r="H2" s="4">
        <v>291.60899999999998</v>
      </c>
      <c r="I2" s="4">
        <v>1.5149999999999999</v>
      </c>
      <c r="K2" s="4"/>
    </row>
    <row r="3" spans="1:11" ht="15.75" customHeight="1" x14ac:dyDescent="0.15">
      <c r="A3" s="3">
        <v>44697</v>
      </c>
      <c r="B3" s="13"/>
      <c r="C3" s="4" t="s">
        <v>11</v>
      </c>
      <c r="D3" s="4"/>
      <c r="E3" s="18">
        <f t="shared" si="0"/>
        <v>12.847999999999956</v>
      </c>
      <c r="F3" s="4">
        <v>42</v>
      </c>
      <c r="G3" s="4">
        <v>308.89999999999998</v>
      </c>
      <c r="H3" s="4">
        <v>296.05200000000002</v>
      </c>
      <c r="I3" s="4">
        <v>0.66300000000000003</v>
      </c>
      <c r="K3" s="4"/>
    </row>
    <row r="4" spans="1:11" ht="15.75" customHeight="1" x14ac:dyDescent="0.15">
      <c r="A4" s="3">
        <v>44585</v>
      </c>
      <c r="B4" s="13"/>
      <c r="C4" s="4" t="s">
        <v>11</v>
      </c>
      <c r="D4" s="4"/>
      <c r="E4" s="18">
        <f t="shared" si="0"/>
        <v>16.998999999999967</v>
      </c>
      <c r="F4" s="4">
        <v>31</v>
      </c>
      <c r="G4" s="4">
        <v>299.7</v>
      </c>
      <c r="H4" s="4">
        <v>282.70100000000002</v>
      </c>
      <c r="I4" s="4">
        <v>1.087</v>
      </c>
      <c r="K4" s="4"/>
    </row>
    <row r="5" spans="1:11" ht="15.75" customHeight="1" x14ac:dyDescent="0.15">
      <c r="A5" s="3">
        <v>44569</v>
      </c>
      <c r="B5" s="13"/>
      <c r="C5" s="4" t="s">
        <v>11</v>
      </c>
      <c r="D5" s="4"/>
      <c r="E5" s="18">
        <f t="shared" si="0"/>
        <v>27.126000000000033</v>
      </c>
      <c r="F5" s="4">
        <v>45</v>
      </c>
      <c r="G5" s="4">
        <v>314.60000000000002</v>
      </c>
      <c r="H5" s="4">
        <v>287.47399999999999</v>
      </c>
      <c r="I5" s="4">
        <v>1.014</v>
      </c>
      <c r="K5" s="4"/>
    </row>
    <row r="6" spans="1:11" ht="15.75" customHeight="1" x14ac:dyDescent="0.15">
      <c r="A6" s="3">
        <v>44249</v>
      </c>
      <c r="B6" s="13"/>
      <c r="C6" s="4" t="s">
        <v>11</v>
      </c>
      <c r="D6" s="4"/>
      <c r="E6" s="18">
        <f t="shared" si="0"/>
        <v>20.841000000000008</v>
      </c>
      <c r="F6" s="4">
        <v>42</v>
      </c>
      <c r="G6" s="4">
        <v>305.10000000000002</v>
      </c>
      <c r="H6" s="4">
        <v>284.25900000000001</v>
      </c>
      <c r="I6" s="4">
        <v>0.82199999999999995</v>
      </c>
      <c r="K6" s="4"/>
    </row>
    <row r="7" spans="1:11" ht="15.75" customHeight="1" x14ac:dyDescent="0.15">
      <c r="A7" s="3">
        <v>44217</v>
      </c>
      <c r="B7" s="13"/>
      <c r="C7" s="4" t="s">
        <v>11</v>
      </c>
      <c r="D7" s="4"/>
      <c r="E7" s="18">
        <f t="shared" si="0"/>
        <v>21.769000000000005</v>
      </c>
      <c r="F7" s="4">
        <v>45</v>
      </c>
      <c r="G7" s="4">
        <v>308.2</v>
      </c>
      <c r="H7" s="4">
        <v>286.43099999999998</v>
      </c>
      <c r="I7" s="4">
        <v>1.6</v>
      </c>
      <c r="K7" s="4"/>
    </row>
    <row r="8" spans="1:11" ht="15.75" customHeight="1" x14ac:dyDescent="0.15">
      <c r="A8" s="3">
        <v>43929</v>
      </c>
      <c r="B8" s="13"/>
      <c r="C8" s="4" t="s">
        <v>11</v>
      </c>
      <c r="D8" s="4"/>
      <c r="E8" s="18">
        <f t="shared" si="0"/>
        <v>17.637999999999977</v>
      </c>
      <c r="F8" s="4">
        <v>52</v>
      </c>
      <c r="G8" s="4">
        <v>310.39999999999998</v>
      </c>
      <c r="H8" s="4">
        <v>292.762</v>
      </c>
      <c r="I8" s="4">
        <v>1.224</v>
      </c>
      <c r="K8" s="4"/>
    </row>
    <row r="9" spans="1:11" ht="15.75" customHeight="1" x14ac:dyDescent="0.15">
      <c r="A9" s="3">
        <v>43922</v>
      </c>
      <c r="B9" s="13"/>
      <c r="C9" s="4" t="s">
        <v>11</v>
      </c>
      <c r="D9" s="4"/>
      <c r="E9" s="18">
        <f t="shared" si="0"/>
        <v>19.004999999999995</v>
      </c>
      <c r="F9" s="4">
        <v>52</v>
      </c>
      <c r="G9" s="4">
        <v>305.8</v>
      </c>
      <c r="H9" s="4">
        <v>286.79500000000002</v>
      </c>
      <c r="I9" s="4">
        <v>1.526</v>
      </c>
      <c r="K9" s="4"/>
    </row>
    <row r="10" spans="1:11" ht="15.75" customHeight="1" x14ac:dyDescent="0.15">
      <c r="A10" s="3">
        <v>43890</v>
      </c>
      <c r="B10" s="13"/>
      <c r="C10" s="4" t="s">
        <v>11</v>
      </c>
      <c r="D10" s="4"/>
      <c r="E10" s="18">
        <f t="shared" si="0"/>
        <v>24.444999999999993</v>
      </c>
      <c r="F10" s="4">
        <v>64</v>
      </c>
      <c r="G10" s="4">
        <v>312.8</v>
      </c>
      <c r="H10" s="4">
        <v>288.35500000000002</v>
      </c>
      <c r="I10" s="4">
        <v>1.7150000000000001</v>
      </c>
      <c r="K10" s="4"/>
    </row>
    <row r="11" spans="1:11" ht="15.75" customHeight="1" x14ac:dyDescent="0.15">
      <c r="A11" s="3">
        <v>43865</v>
      </c>
      <c r="B11" s="13"/>
      <c r="C11" s="4" t="s">
        <v>11</v>
      </c>
      <c r="D11" s="4"/>
      <c r="E11" s="18">
        <f t="shared" si="0"/>
        <v>14.60899999999998</v>
      </c>
      <c r="F11" s="4">
        <v>34</v>
      </c>
      <c r="G11" s="4">
        <v>303.39999999999998</v>
      </c>
      <c r="H11" s="4">
        <v>288.791</v>
      </c>
      <c r="I11" s="4">
        <v>1.1359999999999999</v>
      </c>
      <c r="K11" s="4"/>
    </row>
    <row r="12" spans="1:11" ht="15.75" customHeight="1" x14ac:dyDescent="0.15">
      <c r="A12" s="3">
        <v>43609</v>
      </c>
      <c r="B12" s="13"/>
      <c r="C12" s="4" t="s">
        <v>11</v>
      </c>
      <c r="D12" s="4" t="s">
        <v>29</v>
      </c>
      <c r="E12" s="18">
        <f t="shared" si="0"/>
        <v>14.466999999999985</v>
      </c>
      <c r="F12" s="4">
        <v>63</v>
      </c>
      <c r="G12" s="4">
        <v>301.8</v>
      </c>
      <c r="H12" s="4">
        <v>287.33300000000003</v>
      </c>
      <c r="I12" s="4">
        <v>1.0149999999999999</v>
      </c>
      <c r="K12" s="4"/>
    </row>
    <row r="13" spans="1:11" ht="15.75" customHeight="1" x14ac:dyDescent="0.15">
      <c r="A13" s="3">
        <v>43769</v>
      </c>
      <c r="B13" s="13"/>
      <c r="C13" s="4" t="s">
        <v>11</v>
      </c>
      <c r="D13" s="4"/>
      <c r="E13" s="18">
        <f t="shared" si="0"/>
        <v>21.281999999999982</v>
      </c>
      <c r="F13" s="4">
        <v>37</v>
      </c>
      <c r="G13" s="4">
        <v>311.5</v>
      </c>
      <c r="H13" s="4">
        <v>290.21800000000002</v>
      </c>
      <c r="I13" s="4">
        <v>0.98199999999999998</v>
      </c>
      <c r="K13" s="4"/>
    </row>
    <row r="14" spans="1:11" ht="15.75" customHeight="1" x14ac:dyDescent="0.15">
      <c r="A14" s="3">
        <v>43449</v>
      </c>
      <c r="B14" s="13">
        <v>0.81692129629629628</v>
      </c>
      <c r="C14" s="4" t="s">
        <v>11</v>
      </c>
      <c r="D14" s="4" t="s">
        <v>37</v>
      </c>
      <c r="E14" s="4">
        <v>21.98</v>
      </c>
      <c r="F14" s="4">
        <v>107</v>
      </c>
    </row>
    <row r="15" spans="1:11" ht="15.75" customHeight="1" x14ac:dyDescent="0.15">
      <c r="A15" s="3">
        <v>43417</v>
      </c>
      <c r="B15" s="13">
        <v>0.81717592592592592</v>
      </c>
      <c r="C15" s="4" t="s">
        <v>11</v>
      </c>
      <c r="D15" s="4" t="s">
        <v>37</v>
      </c>
      <c r="E15" s="4">
        <v>25.31</v>
      </c>
      <c r="F15" s="4">
        <v>101</v>
      </c>
    </row>
    <row r="16" spans="1:11" ht="15.75" customHeight="1" x14ac:dyDescent="0.15">
      <c r="A16" s="3">
        <v>43410</v>
      </c>
      <c r="B16" s="13">
        <v>0.812962962962963</v>
      </c>
      <c r="C16" s="4" t="s">
        <v>11</v>
      </c>
      <c r="D16" s="4" t="s">
        <v>37</v>
      </c>
      <c r="E16" s="4">
        <v>22</v>
      </c>
      <c r="F16" s="4">
        <v>94</v>
      </c>
    </row>
    <row r="17" spans="1:6" ht="15.75" customHeight="1" x14ac:dyDescent="0.15">
      <c r="A17" s="3">
        <v>43378</v>
      </c>
      <c r="B17" s="13">
        <v>0.8132638888888889</v>
      </c>
      <c r="C17" s="4" t="s">
        <v>11</v>
      </c>
      <c r="D17" s="4" t="s">
        <v>37</v>
      </c>
      <c r="E17" s="4">
        <v>27.66</v>
      </c>
      <c r="F17" s="4">
        <v>91</v>
      </c>
    </row>
    <row r="18" spans="1:6" ht="15.75" customHeight="1" x14ac:dyDescent="0.15">
      <c r="A18" s="3">
        <v>43193</v>
      </c>
      <c r="B18" s="13">
        <v>0.81723379629629633</v>
      </c>
      <c r="C18" s="4" t="s">
        <v>11</v>
      </c>
      <c r="D18" s="4" t="s">
        <v>37</v>
      </c>
      <c r="E18" s="4">
        <v>20.38</v>
      </c>
      <c r="F18" s="4">
        <v>90</v>
      </c>
    </row>
    <row r="19" spans="1:6" ht="15.75" customHeight="1" x14ac:dyDescent="0.15">
      <c r="A19" s="3">
        <v>43113</v>
      </c>
      <c r="B19" s="13">
        <v>0.8168981481481481</v>
      </c>
      <c r="C19" s="4" t="s">
        <v>11</v>
      </c>
      <c r="D19" s="4" t="s">
        <v>37</v>
      </c>
      <c r="E19" s="4">
        <v>25.88</v>
      </c>
      <c r="F19" s="4">
        <v>117</v>
      </c>
    </row>
    <row r="20" spans="1:6" ht="15.75" customHeight="1" x14ac:dyDescent="0.15">
      <c r="A20" s="3">
        <v>43033</v>
      </c>
      <c r="B20" s="13">
        <v>0.81695601851851851</v>
      </c>
      <c r="C20" s="4" t="s">
        <v>11</v>
      </c>
      <c r="D20" s="4" t="s">
        <v>37</v>
      </c>
      <c r="E20" s="4">
        <v>23</v>
      </c>
      <c r="F20" s="4">
        <v>111</v>
      </c>
    </row>
    <row r="21" spans="1:6" ht="15.75" customHeight="1" x14ac:dyDescent="0.15">
      <c r="A21" s="3">
        <v>42809</v>
      </c>
      <c r="B21" s="13">
        <v>0.81682870370370375</v>
      </c>
      <c r="C21" s="4" t="s">
        <v>11</v>
      </c>
      <c r="D21" s="4" t="s">
        <v>37</v>
      </c>
      <c r="E21" s="4">
        <v>23</v>
      </c>
      <c r="F21" s="4">
        <v>140</v>
      </c>
    </row>
    <row r="22" spans="1:6" ht="15.75" customHeight="1" x14ac:dyDescent="0.15">
      <c r="A22" s="3">
        <v>42537</v>
      </c>
      <c r="B22" s="13">
        <v>0.81746527777777778</v>
      </c>
      <c r="C22" s="4" t="s">
        <v>11</v>
      </c>
      <c r="D22" s="4" t="s">
        <v>37</v>
      </c>
      <c r="E22" s="4">
        <v>16.02</v>
      </c>
      <c r="F22" s="4">
        <v>99</v>
      </c>
    </row>
    <row r="23" spans="1:6" ht="15.75" customHeight="1" x14ac:dyDescent="0.15">
      <c r="A23" s="3">
        <v>42457</v>
      </c>
      <c r="B23" s="13">
        <v>0.81684027777777779</v>
      </c>
      <c r="C23" s="4" t="s">
        <v>11</v>
      </c>
      <c r="D23" s="4" t="s">
        <v>37</v>
      </c>
      <c r="E23" s="4">
        <v>23.12</v>
      </c>
      <c r="F23" s="4">
        <v>110</v>
      </c>
    </row>
    <row r="24" spans="1:6" ht="15.75" customHeight="1" x14ac:dyDescent="0.15">
      <c r="A24" s="3">
        <v>42393</v>
      </c>
      <c r="B24" s="13">
        <v>0.81716435185185188</v>
      </c>
      <c r="C24" s="4" t="s">
        <v>11</v>
      </c>
      <c r="D24" s="4" t="s">
        <v>37</v>
      </c>
      <c r="E24" s="4">
        <v>30.72</v>
      </c>
      <c r="F24" s="4">
        <v>112</v>
      </c>
    </row>
    <row r="25" spans="1:6" ht="15.75" customHeight="1" x14ac:dyDescent="0.15">
      <c r="A25" s="3">
        <v>42041</v>
      </c>
      <c r="B25" s="13">
        <v>0.81701388888888893</v>
      </c>
      <c r="C25" s="4" t="s">
        <v>11</v>
      </c>
      <c r="D25" s="4" t="s">
        <v>37</v>
      </c>
      <c r="E25" s="4">
        <v>26.03</v>
      </c>
      <c r="F25" s="4">
        <v>133</v>
      </c>
    </row>
    <row r="26" spans="1:6" ht="15.75" customHeight="1" x14ac:dyDescent="0.15">
      <c r="A26" s="3">
        <v>41810</v>
      </c>
      <c r="B26" s="13">
        <v>0.81291666666666662</v>
      </c>
      <c r="C26" s="4" t="s">
        <v>11</v>
      </c>
      <c r="D26" s="4" t="s">
        <v>37</v>
      </c>
      <c r="E26" s="4">
        <v>22.52</v>
      </c>
      <c r="F26" s="4">
        <v>120</v>
      </c>
    </row>
    <row r="27" spans="1:6" ht="15.75" customHeight="1" x14ac:dyDescent="0.15">
      <c r="A27" s="3">
        <v>41721</v>
      </c>
      <c r="B27" s="13">
        <v>0.81688657407407406</v>
      </c>
      <c r="C27" s="4" t="s">
        <v>11</v>
      </c>
      <c r="D27" s="4" t="s">
        <v>37</v>
      </c>
      <c r="E27" s="4">
        <v>33.74</v>
      </c>
      <c r="F27" s="4">
        <v>119</v>
      </c>
    </row>
    <row r="28" spans="1:6" ht="15.75" customHeight="1" x14ac:dyDescent="0.15">
      <c r="A28" s="3">
        <v>41257</v>
      </c>
      <c r="B28" s="13">
        <v>0.81666666666666665</v>
      </c>
      <c r="C28" s="4" t="s">
        <v>11</v>
      </c>
      <c r="D28" s="4" t="s">
        <v>37</v>
      </c>
      <c r="E28" s="4">
        <v>38</v>
      </c>
      <c r="F28" s="4">
        <v>64</v>
      </c>
    </row>
    <row r="29" spans="1:6" ht="15.75" customHeight="1" x14ac:dyDescent="0.15">
      <c r="A29" s="3">
        <v>40953</v>
      </c>
      <c r="B29" s="13">
        <v>0.81665509259259261</v>
      </c>
      <c r="C29" s="4" t="s">
        <v>11</v>
      </c>
      <c r="D29" s="4" t="s">
        <v>37</v>
      </c>
      <c r="E29" s="4">
        <v>87.74</v>
      </c>
      <c r="F29" s="4">
        <v>130</v>
      </c>
    </row>
    <row r="30" spans="1:6" ht="15.75" customHeight="1" x14ac:dyDescent="0.15">
      <c r="A30" s="3">
        <v>40937</v>
      </c>
      <c r="B30" s="13">
        <v>0.81652777777777774</v>
      </c>
      <c r="C30" s="4" t="s">
        <v>11</v>
      </c>
      <c r="D30" s="4" t="s">
        <v>37</v>
      </c>
      <c r="E30" s="4">
        <v>96.93</v>
      </c>
      <c r="F30" s="4">
        <v>169</v>
      </c>
    </row>
    <row r="31" spans="1:6" ht="15.75" customHeight="1" x14ac:dyDescent="0.15">
      <c r="A31" s="3">
        <v>40921</v>
      </c>
      <c r="B31" s="13">
        <v>0.81668981481481484</v>
      </c>
      <c r="C31" s="4" t="s">
        <v>11</v>
      </c>
      <c r="D31" s="4" t="s">
        <v>37</v>
      </c>
      <c r="E31" s="4">
        <v>91.38</v>
      </c>
      <c r="F31" s="4">
        <v>167</v>
      </c>
    </row>
    <row r="32" spans="1:6" ht="15.75" customHeight="1" x14ac:dyDescent="0.15">
      <c r="A32" s="3">
        <v>40914</v>
      </c>
      <c r="B32" s="13">
        <v>0.81244212962962958</v>
      </c>
      <c r="C32" s="4" t="s">
        <v>11</v>
      </c>
      <c r="D32" s="4" t="s">
        <v>37</v>
      </c>
      <c r="E32" s="4">
        <v>69.92</v>
      </c>
      <c r="F32" s="4">
        <v>156</v>
      </c>
    </row>
    <row r="33" spans="1:6" ht="15.75" customHeight="1" x14ac:dyDescent="0.15">
      <c r="A33" s="3">
        <v>40553</v>
      </c>
      <c r="B33" s="13">
        <v>0.81645833333333329</v>
      </c>
      <c r="C33" s="4" t="s">
        <v>37</v>
      </c>
      <c r="D33" s="4" t="s">
        <v>37</v>
      </c>
      <c r="E33" s="4">
        <v>0</v>
      </c>
      <c r="F33" s="4">
        <v>0</v>
      </c>
    </row>
    <row r="34" spans="1:6" ht="15.75" customHeight="1" x14ac:dyDescent="0.15">
      <c r="A34" s="3">
        <v>40514</v>
      </c>
      <c r="B34" s="13">
        <v>0.81231481481481482</v>
      </c>
      <c r="C34" s="4" t="s">
        <v>37</v>
      </c>
      <c r="D34" s="4" t="s">
        <v>37</v>
      </c>
      <c r="E34" s="4">
        <v>0</v>
      </c>
      <c r="F34" s="4">
        <v>0</v>
      </c>
    </row>
    <row r="35" spans="1:6" ht="15.75" customHeight="1" x14ac:dyDescent="0.15">
      <c r="A35" s="3">
        <v>40498</v>
      </c>
      <c r="B35" s="13">
        <v>0.81229166666666663</v>
      </c>
      <c r="C35" s="4" t="s">
        <v>37</v>
      </c>
      <c r="D35" s="4" t="s">
        <v>37</v>
      </c>
      <c r="E35" s="4">
        <v>0</v>
      </c>
      <c r="F35" s="4">
        <v>0</v>
      </c>
    </row>
    <row r="36" spans="1:6" ht="15.75" customHeight="1" x14ac:dyDescent="0.15">
      <c r="A36" s="3">
        <v>40482</v>
      </c>
      <c r="B36" s="13">
        <v>0.81221064814814814</v>
      </c>
      <c r="C36" s="4" t="s">
        <v>37</v>
      </c>
      <c r="D36" s="4" t="s">
        <v>37</v>
      </c>
      <c r="E36" s="4">
        <v>0</v>
      </c>
      <c r="F36" s="4">
        <v>0</v>
      </c>
    </row>
    <row r="37" spans="1:6" ht="15.75" customHeight="1" x14ac:dyDescent="0.15">
      <c r="A37" s="3">
        <v>40329</v>
      </c>
      <c r="B37" s="13">
        <v>0.81685185185185183</v>
      </c>
      <c r="C37" s="4" t="s">
        <v>37</v>
      </c>
      <c r="D37" s="4" t="s">
        <v>37</v>
      </c>
      <c r="E37" s="4">
        <v>0</v>
      </c>
      <c r="F37" s="4">
        <v>0</v>
      </c>
    </row>
    <row r="38" spans="1:6" ht="15.75" customHeight="1" x14ac:dyDescent="0.15">
      <c r="A38" s="3">
        <v>40249</v>
      </c>
      <c r="B38" s="13">
        <v>0.81688657407407406</v>
      </c>
      <c r="C38" s="4" t="s">
        <v>37</v>
      </c>
      <c r="D38" s="4" t="s">
        <v>37</v>
      </c>
      <c r="E38" s="4">
        <v>0</v>
      </c>
      <c r="F38" s="4">
        <v>0</v>
      </c>
    </row>
    <row r="39" spans="1:6" ht="15.75" customHeight="1" x14ac:dyDescent="0.15">
      <c r="A39" s="3">
        <v>40121</v>
      </c>
      <c r="B39" s="13">
        <v>0.81688657407407406</v>
      </c>
      <c r="C39" s="4" t="s">
        <v>37</v>
      </c>
      <c r="D39" s="4" t="s">
        <v>37</v>
      </c>
      <c r="E39" s="4">
        <v>0</v>
      </c>
      <c r="F39" s="4">
        <v>0</v>
      </c>
    </row>
    <row r="40" spans="1:6" ht="15.75" customHeight="1" x14ac:dyDescent="0.15">
      <c r="A40" s="3">
        <v>39826</v>
      </c>
      <c r="B40" s="13">
        <v>0.81307870370370372</v>
      </c>
      <c r="C40" s="4" t="s">
        <v>37</v>
      </c>
      <c r="D40" s="4" t="s">
        <v>37</v>
      </c>
      <c r="E40" s="4">
        <v>0</v>
      </c>
      <c r="F40" s="4">
        <v>0</v>
      </c>
    </row>
    <row r="41" spans="1:6" ht="15.75" customHeight="1" x14ac:dyDescent="0.15">
      <c r="A41" s="3">
        <v>39794</v>
      </c>
      <c r="B41" s="13">
        <v>0.81291666666666662</v>
      </c>
      <c r="C41" s="4" t="s">
        <v>37</v>
      </c>
      <c r="D41" s="4" t="s">
        <v>37</v>
      </c>
      <c r="E41" s="4">
        <v>0</v>
      </c>
      <c r="F41" s="4">
        <v>0</v>
      </c>
    </row>
    <row r="42" spans="1:6" ht="15.75" customHeight="1" x14ac:dyDescent="0.15">
      <c r="A42" s="3">
        <v>39769</v>
      </c>
      <c r="B42" s="13">
        <v>0.8169791666666667</v>
      </c>
      <c r="C42" s="4" t="s">
        <v>37</v>
      </c>
      <c r="D42" s="4" t="s">
        <v>37</v>
      </c>
      <c r="E42" s="4">
        <v>0</v>
      </c>
      <c r="F42" s="4">
        <v>0</v>
      </c>
    </row>
    <row r="43" spans="1:6" ht="15.75" customHeight="1" x14ac:dyDescent="0.15">
      <c r="A43" s="3">
        <v>39529</v>
      </c>
      <c r="B43" s="13">
        <v>0.81657407407407412</v>
      </c>
      <c r="C43" s="4" t="s">
        <v>37</v>
      </c>
      <c r="D43" s="4" t="s">
        <v>37</v>
      </c>
      <c r="E43" s="4">
        <v>0</v>
      </c>
      <c r="F43" s="4">
        <v>0</v>
      </c>
    </row>
    <row r="44" spans="1:6" ht="15.75" customHeight="1" x14ac:dyDescent="0.15">
      <c r="A44" s="3">
        <v>39177</v>
      </c>
      <c r="B44" s="13">
        <v>0.81699074074074074</v>
      </c>
      <c r="C44" s="4" t="s">
        <v>37</v>
      </c>
      <c r="D44" s="4" t="s">
        <v>37</v>
      </c>
      <c r="E44" s="4">
        <v>0</v>
      </c>
      <c r="F44" s="4">
        <v>0</v>
      </c>
    </row>
    <row r="45" spans="1:6" ht="15.75" customHeight="1" x14ac:dyDescent="0.15">
      <c r="A45" s="3">
        <v>39138</v>
      </c>
      <c r="B45" s="13">
        <v>0.81273148148148144</v>
      </c>
      <c r="C45" s="4" t="s">
        <v>37</v>
      </c>
      <c r="D45" s="4" t="s">
        <v>37</v>
      </c>
      <c r="E45" s="4">
        <v>0</v>
      </c>
      <c r="F45" s="4">
        <v>0</v>
      </c>
    </row>
    <row r="46" spans="1:6" ht="15.75" customHeight="1" x14ac:dyDescent="0.15">
      <c r="A46" s="3">
        <v>38761</v>
      </c>
      <c r="B46" s="13">
        <v>0.81600694444444444</v>
      </c>
      <c r="C46" s="4" t="s">
        <v>37</v>
      </c>
      <c r="D46" s="4" t="s">
        <v>37</v>
      </c>
      <c r="E46" s="4">
        <v>0</v>
      </c>
      <c r="F46" s="4">
        <v>0</v>
      </c>
    </row>
    <row r="47" spans="1:6" ht="15.75" customHeight="1" x14ac:dyDescent="0.15">
      <c r="A47" s="3">
        <v>38393</v>
      </c>
      <c r="B47" s="13">
        <v>0.81622685185185184</v>
      </c>
      <c r="C47" s="4" t="s">
        <v>37</v>
      </c>
      <c r="D47" s="4" t="s">
        <v>37</v>
      </c>
      <c r="E47" s="4">
        <v>0</v>
      </c>
      <c r="F47" s="4">
        <v>0</v>
      </c>
    </row>
    <row r="48" spans="1:6" ht="15.75" customHeight="1" x14ac:dyDescent="0.15">
      <c r="A48" s="3">
        <v>37954</v>
      </c>
      <c r="B48" s="13">
        <v>0.81315972222222221</v>
      </c>
      <c r="C48" s="4" t="s">
        <v>37</v>
      </c>
      <c r="D48" s="4" t="s">
        <v>37</v>
      </c>
      <c r="E48" s="4">
        <v>0</v>
      </c>
      <c r="F48" s="4">
        <v>0</v>
      </c>
    </row>
    <row r="49" spans="1:6" ht="15.75" customHeight="1" x14ac:dyDescent="0.15">
      <c r="A49" s="3">
        <v>37673</v>
      </c>
      <c r="B49" s="13">
        <v>0.81740740740740736</v>
      </c>
      <c r="C49" s="4" t="s">
        <v>37</v>
      </c>
      <c r="D49" s="4" t="s">
        <v>37</v>
      </c>
      <c r="E49" s="4">
        <v>0</v>
      </c>
      <c r="F49" s="4">
        <v>0</v>
      </c>
    </row>
    <row r="50" spans="1:6" ht="15.75" customHeight="1" x14ac:dyDescent="0.15">
      <c r="A50" s="3">
        <v>37650</v>
      </c>
      <c r="B50" s="13">
        <v>0.81327546296296294</v>
      </c>
      <c r="C50" s="4" t="s">
        <v>37</v>
      </c>
      <c r="D50" s="4" t="s">
        <v>37</v>
      </c>
      <c r="E50" s="4">
        <v>0</v>
      </c>
      <c r="F50" s="4">
        <v>0</v>
      </c>
    </row>
    <row r="51" spans="1:6" ht="13" x14ac:dyDescent="0.15">
      <c r="A51" s="3">
        <v>37305</v>
      </c>
      <c r="B51" s="13">
        <v>0.81791666666666663</v>
      </c>
      <c r="C51" s="4" t="s">
        <v>37</v>
      </c>
      <c r="D51" s="4" t="s">
        <v>37</v>
      </c>
      <c r="E51" s="4">
        <v>0</v>
      </c>
      <c r="F51" s="4">
        <v>0</v>
      </c>
    </row>
    <row r="52" spans="1:6" ht="13" x14ac:dyDescent="0.15">
      <c r="A52" s="3">
        <v>37250</v>
      </c>
      <c r="B52" s="13">
        <v>0.81461805555555555</v>
      </c>
      <c r="C52" s="4" t="s">
        <v>37</v>
      </c>
      <c r="D52" s="4" t="s">
        <v>37</v>
      </c>
      <c r="E52" s="4">
        <v>0</v>
      </c>
      <c r="F52" s="4">
        <v>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271E6-63D6-5440-8560-2A7333059873}">
  <sheetPr>
    <outlinePr summaryBelow="0" summaryRight="0"/>
  </sheetPr>
  <dimension ref="A1:AD1005"/>
  <sheetViews>
    <sheetView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A16" sqref="A16"/>
    </sheetView>
  </sheetViews>
  <sheetFormatPr baseColWidth="10" defaultColWidth="12.6640625" defaultRowHeight="15.75" customHeight="1" x14ac:dyDescent="0.15"/>
  <cols>
    <col min="1" max="13" width="12.6640625" style="32"/>
    <col min="14" max="14" width="19.83203125" style="32" customWidth="1"/>
    <col min="15" max="16384" width="12.6640625" style="32"/>
  </cols>
  <sheetData>
    <row r="1" spans="1:30" ht="16" x14ac:dyDescent="0.2">
      <c r="A1" s="166" t="s">
        <v>0</v>
      </c>
      <c r="B1" s="35" t="s">
        <v>1</v>
      </c>
      <c r="C1" s="35" t="s">
        <v>2</v>
      </c>
      <c r="D1" s="35" t="s">
        <v>3</v>
      </c>
      <c r="E1" s="34" t="s">
        <v>4</v>
      </c>
      <c r="F1" s="34" t="s">
        <v>5</v>
      </c>
      <c r="G1" s="34" t="s">
        <v>14</v>
      </c>
      <c r="H1" s="34" t="s">
        <v>15</v>
      </c>
      <c r="I1" s="34" t="s">
        <v>16</v>
      </c>
      <c r="J1" s="34" t="s">
        <v>17</v>
      </c>
      <c r="K1" s="34" t="s">
        <v>117</v>
      </c>
      <c r="L1" s="34" t="s">
        <v>7</v>
      </c>
      <c r="M1" s="34" t="s">
        <v>8</v>
      </c>
      <c r="N1" s="243" t="s">
        <v>9</v>
      </c>
      <c r="O1" s="34" t="s">
        <v>18</v>
      </c>
      <c r="P1" s="34" t="s">
        <v>352</v>
      </c>
      <c r="Q1" s="34" t="s">
        <v>20</v>
      </c>
      <c r="R1" s="34" t="s">
        <v>119</v>
      </c>
      <c r="S1" s="113" t="s">
        <v>25</v>
      </c>
      <c r="T1" s="41" t="s">
        <v>26</v>
      </c>
      <c r="U1" s="113" t="s">
        <v>27</v>
      </c>
      <c r="V1" s="113" t="s">
        <v>248</v>
      </c>
    </row>
    <row r="2" spans="1:30" ht="15.75" customHeight="1" x14ac:dyDescent="0.15">
      <c r="A2" s="296">
        <v>44684</v>
      </c>
      <c r="C2" s="40" t="s">
        <v>11</v>
      </c>
      <c r="E2" s="40">
        <v>36.232999999999997</v>
      </c>
      <c r="G2" s="40">
        <v>322.5</v>
      </c>
      <c r="H2" s="40">
        <v>322.5</v>
      </c>
      <c r="I2" s="40">
        <v>291.5</v>
      </c>
      <c r="J2" s="40">
        <v>0</v>
      </c>
      <c r="K2" s="40">
        <v>0</v>
      </c>
      <c r="L2" s="40">
        <v>286.26699980000001</v>
      </c>
      <c r="M2" s="40">
        <v>0.78333419999999998</v>
      </c>
      <c r="N2" s="245" t="s">
        <v>136</v>
      </c>
      <c r="O2" s="40">
        <v>23</v>
      </c>
      <c r="P2" s="40">
        <v>5</v>
      </c>
      <c r="Q2" s="40">
        <v>0</v>
      </c>
      <c r="R2" s="40">
        <v>0</v>
      </c>
      <c r="S2" s="40">
        <f t="shared" ref="S2:S59" si="0">H2-L2</f>
        <v>36.233000199999992</v>
      </c>
      <c r="T2" s="40">
        <f t="shared" ref="T2:T3" si="1">I2-L2</f>
        <v>5.2330001999999922</v>
      </c>
      <c r="U2" s="40">
        <v>0</v>
      </c>
      <c r="V2" s="40">
        <v>0</v>
      </c>
    </row>
    <row r="3" spans="1:30" ht="15.75" customHeight="1" x14ac:dyDescent="0.15">
      <c r="A3" s="296">
        <v>44460</v>
      </c>
      <c r="C3" s="40" t="s">
        <v>11</v>
      </c>
      <c r="E3" s="40">
        <v>86.041015999999999</v>
      </c>
      <c r="G3" s="40">
        <v>382.2</v>
      </c>
      <c r="H3" s="40">
        <v>382.2</v>
      </c>
      <c r="I3" s="40">
        <v>298.7</v>
      </c>
      <c r="J3" s="40">
        <v>0</v>
      </c>
      <c r="K3" s="40">
        <v>0</v>
      </c>
      <c r="L3" s="40">
        <v>296.15900019999998</v>
      </c>
      <c r="M3" s="40">
        <v>0.46542349999999999</v>
      </c>
      <c r="N3" s="245" t="s">
        <v>387</v>
      </c>
      <c r="O3" s="40">
        <v>20</v>
      </c>
      <c r="P3" s="40">
        <v>2</v>
      </c>
      <c r="Q3" s="40">
        <v>0</v>
      </c>
      <c r="R3" s="40">
        <v>0</v>
      </c>
      <c r="S3" s="40">
        <f t="shared" si="0"/>
        <v>86.040999800000009</v>
      </c>
      <c r="T3" s="40">
        <f t="shared" si="1"/>
        <v>2.5409998000000087</v>
      </c>
      <c r="U3" s="40">
        <v>0</v>
      </c>
      <c r="V3" s="40">
        <v>0</v>
      </c>
    </row>
    <row r="4" spans="1:30" ht="15.75" customHeight="1" x14ac:dyDescent="0.15">
      <c r="A4" s="296">
        <v>44284</v>
      </c>
      <c r="C4" s="40" t="s">
        <v>11</v>
      </c>
      <c r="E4" s="40">
        <v>120</v>
      </c>
      <c r="F4" s="40">
        <v>34</v>
      </c>
      <c r="G4" s="40">
        <f>120+L4</f>
        <v>405.4630014</v>
      </c>
      <c r="H4" s="40">
        <f>120+L4</f>
        <v>405.4630014</v>
      </c>
      <c r="I4" s="40">
        <v>0</v>
      </c>
      <c r="J4" s="40">
        <v>0</v>
      </c>
      <c r="K4" s="40">
        <v>0</v>
      </c>
      <c r="L4" s="40">
        <v>285.4630014</v>
      </c>
      <c r="M4" s="40">
        <v>1.3479369000000001</v>
      </c>
      <c r="N4" s="245" t="s">
        <v>424</v>
      </c>
      <c r="O4" s="40">
        <v>34</v>
      </c>
      <c r="P4" s="40">
        <v>0</v>
      </c>
      <c r="Q4" s="40">
        <v>0</v>
      </c>
      <c r="R4" s="40">
        <v>0</v>
      </c>
      <c r="S4" s="40">
        <f t="shared" si="0"/>
        <v>120</v>
      </c>
      <c r="T4" s="40">
        <v>0</v>
      </c>
      <c r="U4" s="40">
        <v>0</v>
      </c>
      <c r="V4" s="40">
        <v>0</v>
      </c>
    </row>
    <row r="5" spans="1:30" ht="15.75" customHeight="1" x14ac:dyDescent="0.15">
      <c r="A5" s="296">
        <v>44108</v>
      </c>
      <c r="C5" s="40" t="s">
        <v>11</v>
      </c>
      <c r="E5" s="40">
        <v>16.211994000000001</v>
      </c>
      <c r="G5" s="40">
        <v>308.89999999999998</v>
      </c>
      <c r="H5" s="40">
        <v>308.89999999999998</v>
      </c>
      <c r="I5" s="40">
        <v>294.89999999999998</v>
      </c>
      <c r="J5" s="40">
        <v>0</v>
      </c>
      <c r="K5" s="40">
        <v>0</v>
      </c>
      <c r="L5" s="40">
        <v>292.6879993</v>
      </c>
      <c r="M5" s="40">
        <v>0.95512061000000004</v>
      </c>
      <c r="N5" s="245"/>
      <c r="O5" s="40">
        <v>13</v>
      </c>
      <c r="P5" s="40">
        <v>2</v>
      </c>
      <c r="Q5" s="40">
        <v>0</v>
      </c>
      <c r="R5" s="40">
        <v>0</v>
      </c>
      <c r="S5" s="40">
        <f t="shared" si="0"/>
        <v>16.212000699999976</v>
      </c>
      <c r="T5" s="40">
        <f>I5-L5</f>
        <v>2.212000699999976</v>
      </c>
      <c r="U5" s="40">
        <v>0</v>
      </c>
      <c r="V5" s="40">
        <v>0</v>
      </c>
    </row>
    <row r="6" spans="1:30" ht="15.75" customHeight="1" x14ac:dyDescent="0.15">
      <c r="A6" s="297">
        <v>44044</v>
      </c>
      <c r="B6" s="41"/>
      <c r="C6" s="40" t="s">
        <v>11</v>
      </c>
      <c r="D6" s="41"/>
      <c r="E6" s="41">
        <v>49.682000000000002</v>
      </c>
      <c r="F6" s="41">
        <v>18</v>
      </c>
      <c r="G6" s="41">
        <v>345</v>
      </c>
      <c r="H6" s="41">
        <v>345</v>
      </c>
      <c r="I6" s="41">
        <v>0</v>
      </c>
      <c r="J6" s="40">
        <v>0</v>
      </c>
      <c r="K6" s="40">
        <v>0</v>
      </c>
      <c r="L6" s="41">
        <v>295.31799896240199</v>
      </c>
      <c r="M6" s="41">
        <v>1.35413341549193</v>
      </c>
      <c r="N6" s="245" t="s">
        <v>425</v>
      </c>
      <c r="O6" s="41">
        <v>18</v>
      </c>
      <c r="P6" s="41"/>
      <c r="Q6" s="40">
        <v>0</v>
      </c>
      <c r="R6" s="40">
        <v>0</v>
      </c>
      <c r="S6" s="40">
        <f t="shared" si="0"/>
        <v>49.682001037598013</v>
      </c>
      <c r="T6" s="40">
        <v>0</v>
      </c>
      <c r="U6" s="40">
        <v>0</v>
      </c>
      <c r="V6" s="40">
        <v>0</v>
      </c>
      <c r="W6" s="41"/>
      <c r="X6" s="41"/>
      <c r="Y6" s="41"/>
      <c r="Z6" s="41"/>
      <c r="AA6" s="41"/>
      <c r="AB6" s="41"/>
      <c r="AC6" s="41"/>
      <c r="AD6" s="41"/>
    </row>
    <row r="7" spans="1:30" ht="15.75" customHeight="1" x14ac:dyDescent="0.15">
      <c r="A7" s="296">
        <v>43948</v>
      </c>
      <c r="C7" s="40" t="s">
        <v>11</v>
      </c>
      <c r="E7" s="40">
        <v>40.831989999999998</v>
      </c>
      <c r="G7" s="40">
        <v>326.8</v>
      </c>
      <c r="H7" s="40">
        <v>326.8</v>
      </c>
      <c r="I7" s="40">
        <v>289.10000000000002</v>
      </c>
      <c r="J7" s="40">
        <v>0</v>
      </c>
      <c r="K7" s="40">
        <v>0</v>
      </c>
      <c r="L7" s="40">
        <v>285.96799959999998</v>
      </c>
      <c r="M7" s="40">
        <v>0.72565460000000004</v>
      </c>
      <c r="N7" s="245"/>
      <c r="O7" s="40">
        <v>32</v>
      </c>
      <c r="P7" s="40">
        <v>6</v>
      </c>
      <c r="Q7" s="40">
        <v>0</v>
      </c>
      <c r="R7" s="40">
        <v>0</v>
      </c>
      <c r="S7" s="40">
        <f t="shared" si="0"/>
        <v>40.832000400000027</v>
      </c>
      <c r="T7" s="40">
        <f>I7-L7</f>
        <v>3.1320004000000381</v>
      </c>
      <c r="U7" s="40">
        <v>0</v>
      </c>
      <c r="V7" s="40">
        <v>0</v>
      </c>
    </row>
    <row r="8" spans="1:30" ht="15.75" customHeight="1" x14ac:dyDescent="0.15">
      <c r="A8" s="296">
        <v>43884</v>
      </c>
      <c r="C8" s="40" t="s">
        <v>11</v>
      </c>
      <c r="E8" s="40">
        <v>62.819991999999999</v>
      </c>
      <c r="F8" s="40">
        <v>21</v>
      </c>
      <c r="G8" s="40">
        <v>343.4</v>
      </c>
      <c r="H8" s="40">
        <v>343.4</v>
      </c>
      <c r="I8" s="40">
        <v>0</v>
      </c>
      <c r="J8" s="40">
        <v>0</v>
      </c>
      <c r="K8" s="40">
        <v>0</v>
      </c>
      <c r="L8" s="40">
        <v>280.58000060000001</v>
      </c>
      <c r="M8" s="40">
        <v>0.98478500000000002</v>
      </c>
      <c r="N8" s="245"/>
      <c r="O8" s="40">
        <v>21</v>
      </c>
      <c r="P8" s="40">
        <v>0</v>
      </c>
      <c r="Q8" s="40">
        <v>0</v>
      </c>
      <c r="R8" s="40">
        <v>0</v>
      </c>
      <c r="S8" s="40">
        <f t="shared" si="0"/>
        <v>62.819999399999972</v>
      </c>
      <c r="T8" s="40">
        <v>0</v>
      </c>
      <c r="U8" s="40">
        <v>0</v>
      </c>
      <c r="V8" s="40">
        <v>0</v>
      </c>
    </row>
    <row r="9" spans="1:30" ht="15.75" customHeight="1" x14ac:dyDescent="0.15">
      <c r="A9" s="298">
        <v>43813</v>
      </c>
      <c r="C9" s="40" t="s">
        <v>11</v>
      </c>
      <c r="E9" s="40">
        <v>25.364000000000001</v>
      </c>
      <c r="F9" s="40">
        <v>11</v>
      </c>
      <c r="G9" s="40">
        <v>311.5</v>
      </c>
      <c r="H9" s="40">
        <v>311.5</v>
      </c>
      <c r="I9" s="40">
        <v>0</v>
      </c>
      <c r="J9" s="40">
        <v>0</v>
      </c>
      <c r="K9" s="40">
        <v>0</v>
      </c>
      <c r="L9" s="40">
        <v>286.13600036621</v>
      </c>
      <c r="M9" s="40">
        <v>0.93514975278652002</v>
      </c>
      <c r="N9" s="245" t="s">
        <v>136</v>
      </c>
      <c r="O9" s="40">
        <v>11</v>
      </c>
      <c r="P9" s="40">
        <v>0</v>
      </c>
      <c r="Q9" s="40">
        <v>0</v>
      </c>
      <c r="R9" s="40">
        <v>0</v>
      </c>
      <c r="S9" s="40">
        <f t="shared" si="0"/>
        <v>25.363999633790002</v>
      </c>
      <c r="T9" s="40">
        <v>0</v>
      </c>
      <c r="U9" s="40">
        <v>0</v>
      </c>
      <c r="V9" s="40">
        <v>0</v>
      </c>
    </row>
    <row r="10" spans="1:30" ht="15.75" customHeight="1" x14ac:dyDescent="0.15">
      <c r="A10" s="296">
        <v>43244</v>
      </c>
      <c r="C10" s="40" t="s">
        <v>11</v>
      </c>
      <c r="E10" s="40">
        <v>34.117012000000003</v>
      </c>
      <c r="G10" s="40">
        <v>324.2</v>
      </c>
      <c r="H10" s="40">
        <v>324.2</v>
      </c>
      <c r="I10" s="40">
        <v>292.3</v>
      </c>
      <c r="J10" s="40">
        <v>0</v>
      </c>
      <c r="K10" s="40">
        <v>0</v>
      </c>
      <c r="L10" s="40">
        <v>290.08300100000002</v>
      </c>
      <c r="M10" s="40">
        <v>0.96447269999999996</v>
      </c>
      <c r="N10" s="245"/>
      <c r="O10" s="40">
        <v>16</v>
      </c>
      <c r="P10" s="40">
        <v>2</v>
      </c>
      <c r="Q10" s="40">
        <v>0</v>
      </c>
      <c r="R10" s="40">
        <v>0</v>
      </c>
      <c r="S10" s="40">
        <f t="shared" si="0"/>
        <v>34.116998999999964</v>
      </c>
      <c r="T10" s="40">
        <f>I10-L10</f>
        <v>2.2169989999999871</v>
      </c>
      <c r="U10" s="40">
        <v>0</v>
      </c>
      <c r="V10" s="40">
        <v>0</v>
      </c>
    </row>
    <row r="11" spans="1:30" ht="15.75" customHeight="1" x14ac:dyDescent="0.15">
      <c r="A11" s="296">
        <v>43148</v>
      </c>
      <c r="C11" s="40" t="s">
        <v>11</v>
      </c>
      <c r="E11" s="40">
        <v>15.86</v>
      </c>
      <c r="F11" s="40">
        <v>17</v>
      </c>
      <c r="G11" s="40">
        <v>295.5</v>
      </c>
      <c r="H11" s="40">
        <v>295.5</v>
      </c>
      <c r="I11" s="40">
        <v>0</v>
      </c>
      <c r="J11" s="40">
        <v>0</v>
      </c>
      <c r="K11" s="40">
        <v>0</v>
      </c>
      <c r="L11" s="40">
        <v>279.64</v>
      </c>
      <c r="M11" s="40">
        <v>1.0751729999999999</v>
      </c>
      <c r="N11" s="245"/>
      <c r="O11" s="40">
        <v>17</v>
      </c>
      <c r="P11" s="40">
        <v>0</v>
      </c>
      <c r="Q11" s="40">
        <v>0</v>
      </c>
      <c r="R11" s="40">
        <v>0</v>
      </c>
      <c r="S11" s="40">
        <f t="shared" si="0"/>
        <v>15.860000000000014</v>
      </c>
      <c r="T11" s="40">
        <v>0</v>
      </c>
      <c r="U11" s="40">
        <v>0</v>
      </c>
      <c r="V11" s="40">
        <v>0</v>
      </c>
    </row>
    <row r="12" spans="1:30" ht="15.75" customHeight="1" x14ac:dyDescent="0.15">
      <c r="A12" s="169">
        <v>43099</v>
      </c>
      <c r="C12" s="40" t="s">
        <v>11</v>
      </c>
      <c r="E12" s="40">
        <v>26.042988000000001</v>
      </c>
      <c r="G12" s="40">
        <v>306.8</v>
      </c>
      <c r="H12" s="40">
        <v>306.8</v>
      </c>
      <c r="I12" s="40">
        <v>283.89999999999998</v>
      </c>
      <c r="J12" s="40">
        <v>0</v>
      </c>
      <c r="K12" s="40">
        <v>0</v>
      </c>
      <c r="L12" s="40">
        <v>280.75700073242098</v>
      </c>
      <c r="M12" s="40">
        <v>0.93147852092144001</v>
      </c>
      <c r="N12" s="245"/>
      <c r="O12" s="40">
        <v>15</v>
      </c>
      <c r="P12" s="40">
        <v>4</v>
      </c>
      <c r="Q12" s="40">
        <v>0</v>
      </c>
      <c r="R12" s="40">
        <v>0</v>
      </c>
      <c r="S12" s="40">
        <f t="shared" si="0"/>
        <v>26.042999267579034</v>
      </c>
      <c r="T12" s="40">
        <f t="shared" ref="T12:T16" si="2">I12-L12</f>
        <v>3.1429992675790004</v>
      </c>
      <c r="U12" s="40">
        <v>0</v>
      </c>
      <c r="V12" s="40">
        <v>0</v>
      </c>
    </row>
    <row r="13" spans="1:30" ht="15.75" customHeight="1" x14ac:dyDescent="0.15">
      <c r="A13" s="296">
        <v>42965</v>
      </c>
      <c r="C13" s="40" t="s">
        <v>11</v>
      </c>
      <c r="E13" s="40">
        <v>36.719985999999999</v>
      </c>
      <c r="G13" s="40">
        <v>334.8</v>
      </c>
      <c r="H13" s="40">
        <v>334.8</v>
      </c>
      <c r="I13" s="40">
        <v>301</v>
      </c>
      <c r="J13" s="40">
        <v>0</v>
      </c>
      <c r="K13" s="40">
        <v>0</v>
      </c>
      <c r="L13" s="40">
        <v>298.08</v>
      </c>
      <c r="M13" s="40">
        <v>1.32022576918597</v>
      </c>
      <c r="N13" s="245"/>
      <c r="O13" s="40">
        <v>17</v>
      </c>
      <c r="P13" s="40">
        <v>9</v>
      </c>
      <c r="Q13" s="40">
        <v>0</v>
      </c>
      <c r="R13" s="40">
        <v>0</v>
      </c>
      <c r="S13" s="40">
        <f t="shared" si="0"/>
        <v>36.720000000000027</v>
      </c>
      <c r="T13" s="40">
        <f t="shared" si="2"/>
        <v>2.9200000000000159</v>
      </c>
      <c r="U13" s="40">
        <v>0</v>
      </c>
      <c r="V13" s="40">
        <v>0</v>
      </c>
    </row>
    <row r="14" spans="1:30" ht="15.75" customHeight="1" x14ac:dyDescent="0.15">
      <c r="A14" s="296">
        <v>42828</v>
      </c>
      <c r="C14" s="40" t="s">
        <v>11</v>
      </c>
      <c r="E14" s="40">
        <v>19.069013999999999</v>
      </c>
      <c r="G14" s="40">
        <v>300.7</v>
      </c>
      <c r="H14" s="40">
        <v>300.7</v>
      </c>
      <c r="I14" s="40">
        <v>285.3</v>
      </c>
      <c r="J14" s="40">
        <v>0</v>
      </c>
      <c r="K14" s="40">
        <v>0</v>
      </c>
      <c r="L14" s="40">
        <v>281.63099899999997</v>
      </c>
      <c r="M14" s="40">
        <v>0.77442798300000004</v>
      </c>
      <c r="N14" s="245"/>
      <c r="O14" s="40">
        <v>15</v>
      </c>
      <c r="P14" s="40">
        <v>7</v>
      </c>
      <c r="Q14" s="40">
        <v>0</v>
      </c>
      <c r="R14" s="40">
        <v>0</v>
      </c>
      <c r="S14" s="40">
        <f t="shared" si="0"/>
        <v>19.069001000000014</v>
      </c>
      <c r="T14" s="40">
        <f t="shared" si="2"/>
        <v>3.669001000000037</v>
      </c>
      <c r="U14" s="40">
        <v>0</v>
      </c>
      <c r="V14" s="40">
        <v>0</v>
      </c>
    </row>
    <row r="15" spans="1:30" ht="15.75" customHeight="1" x14ac:dyDescent="0.15">
      <c r="A15" s="296">
        <v>42636</v>
      </c>
      <c r="C15" s="40" t="s">
        <v>11</v>
      </c>
      <c r="E15" s="40">
        <v>38.369002999999999</v>
      </c>
      <c r="G15" s="40">
        <v>333.1</v>
      </c>
      <c r="H15" s="40">
        <v>333.1</v>
      </c>
      <c r="I15" s="40">
        <v>297.10000000000002</v>
      </c>
      <c r="J15" s="40">
        <v>0</v>
      </c>
      <c r="K15" s="40">
        <v>0</v>
      </c>
      <c r="L15" s="40">
        <v>294.73100099999999</v>
      </c>
      <c r="M15" s="40">
        <v>0.63524782999999996</v>
      </c>
      <c r="N15" s="245"/>
      <c r="O15" s="40">
        <v>15</v>
      </c>
      <c r="P15" s="40">
        <v>2</v>
      </c>
      <c r="Q15" s="40">
        <v>0</v>
      </c>
      <c r="R15" s="40">
        <v>0</v>
      </c>
      <c r="S15" s="40">
        <f t="shared" si="0"/>
        <v>38.368999000000031</v>
      </c>
      <c r="T15" s="40">
        <f t="shared" si="2"/>
        <v>2.3689990000000307</v>
      </c>
      <c r="U15" s="40">
        <v>0</v>
      </c>
      <c r="V15" s="40">
        <v>0</v>
      </c>
    </row>
    <row r="16" spans="1:30" ht="15.75" customHeight="1" x14ac:dyDescent="0.15">
      <c r="A16" s="169">
        <v>42373</v>
      </c>
      <c r="C16" s="40" t="s">
        <v>11</v>
      </c>
      <c r="E16" s="40">
        <v>20.510988000000001</v>
      </c>
      <c r="G16" s="40">
        <v>305.3</v>
      </c>
      <c r="H16" s="40">
        <v>305.2</v>
      </c>
      <c r="I16" s="40">
        <v>290.2</v>
      </c>
      <c r="J16" s="40">
        <v>288.8</v>
      </c>
      <c r="K16" s="40">
        <v>0</v>
      </c>
      <c r="L16" s="40">
        <v>284.78899994</v>
      </c>
      <c r="M16" s="40">
        <v>0.97374490000000002</v>
      </c>
      <c r="N16" s="245"/>
      <c r="O16" s="40">
        <v>12</v>
      </c>
      <c r="P16" s="40">
        <v>3</v>
      </c>
      <c r="Q16" s="40">
        <v>1</v>
      </c>
      <c r="R16" s="40">
        <v>0</v>
      </c>
      <c r="S16" s="40">
        <f t="shared" si="0"/>
        <v>20.411000059999992</v>
      </c>
      <c r="T16" s="40">
        <f t="shared" si="2"/>
        <v>5.4110000599999921</v>
      </c>
      <c r="U16" s="40">
        <f>J16-L16</f>
        <v>4.0110000600000149</v>
      </c>
      <c r="V16" s="40">
        <v>0</v>
      </c>
    </row>
    <row r="17" spans="1:22" ht="15.75" customHeight="1" x14ac:dyDescent="0.15">
      <c r="A17" s="299">
        <v>42092</v>
      </c>
      <c r="C17" s="40" t="s">
        <v>11</v>
      </c>
      <c r="E17" s="40">
        <v>33.172004999999999</v>
      </c>
      <c r="F17" s="40">
        <v>10</v>
      </c>
      <c r="G17" s="40">
        <v>318.10000000000002</v>
      </c>
      <c r="H17" s="40">
        <v>318.10000000000002</v>
      </c>
      <c r="I17" s="40">
        <v>0</v>
      </c>
      <c r="J17" s="40">
        <v>0</v>
      </c>
      <c r="K17" s="40">
        <v>0</v>
      </c>
      <c r="L17" s="40">
        <v>284.92799960000002</v>
      </c>
      <c r="M17" s="40">
        <v>1.04643</v>
      </c>
      <c r="N17" s="245"/>
      <c r="O17" s="40">
        <v>10</v>
      </c>
      <c r="P17" s="40">
        <v>0</v>
      </c>
      <c r="Q17" s="40">
        <v>0</v>
      </c>
      <c r="R17" s="40">
        <v>0</v>
      </c>
      <c r="S17" s="40">
        <f t="shared" si="0"/>
        <v>33.172000400000002</v>
      </c>
      <c r="T17" s="40">
        <v>0</v>
      </c>
      <c r="U17" s="40">
        <v>0</v>
      </c>
      <c r="V17" s="40">
        <v>0</v>
      </c>
    </row>
    <row r="18" spans="1:22" ht="15.75" customHeight="1" x14ac:dyDescent="0.15">
      <c r="A18" s="296">
        <v>42076</v>
      </c>
      <c r="C18" s="40" t="s">
        <v>11</v>
      </c>
      <c r="E18" s="40">
        <v>32.286987000000003</v>
      </c>
      <c r="G18" s="40">
        <v>314.3</v>
      </c>
      <c r="H18" s="40">
        <v>314.3</v>
      </c>
      <c r="I18" s="40">
        <v>284.60000000000002</v>
      </c>
      <c r="J18" s="40">
        <v>0</v>
      </c>
      <c r="K18" s="40">
        <v>0</v>
      </c>
      <c r="L18" s="40">
        <v>282.01300099999997</v>
      </c>
      <c r="M18" s="40">
        <v>0.67017313999999995</v>
      </c>
      <c r="N18" s="245"/>
      <c r="O18" s="40">
        <v>21</v>
      </c>
      <c r="P18" s="40">
        <v>1</v>
      </c>
      <c r="Q18" s="40">
        <v>0</v>
      </c>
      <c r="R18" s="40">
        <v>0</v>
      </c>
      <c r="S18" s="40">
        <f t="shared" si="0"/>
        <v>32.286999000000037</v>
      </c>
      <c r="T18" s="40">
        <f>I18-L18</f>
        <v>2.5869990000000485</v>
      </c>
      <c r="U18" s="40">
        <v>0</v>
      </c>
      <c r="V18" s="40">
        <v>0</v>
      </c>
    </row>
    <row r="19" spans="1:22" ht="15.75" customHeight="1" x14ac:dyDescent="0.15">
      <c r="A19" s="296">
        <v>41500</v>
      </c>
      <c r="C19" s="40" t="s">
        <v>11</v>
      </c>
      <c r="E19" s="40">
        <v>33.327010000000001</v>
      </c>
      <c r="F19" s="40">
        <v>18</v>
      </c>
      <c r="G19" s="40">
        <v>330.7</v>
      </c>
      <c r="H19" s="40">
        <v>330.7</v>
      </c>
      <c r="I19" s="40">
        <v>0</v>
      </c>
      <c r="J19" s="40">
        <v>0</v>
      </c>
      <c r="K19" s="40">
        <v>0</v>
      </c>
      <c r="L19" s="40">
        <v>297.37299960000001</v>
      </c>
      <c r="M19" s="40">
        <v>1.0901240000000001</v>
      </c>
      <c r="N19" s="245"/>
      <c r="O19" s="40">
        <v>18</v>
      </c>
      <c r="P19" s="40">
        <v>0</v>
      </c>
      <c r="Q19" s="40">
        <v>0</v>
      </c>
      <c r="R19" s="40">
        <v>0</v>
      </c>
      <c r="S19" s="40">
        <f t="shared" si="0"/>
        <v>33.327000399999974</v>
      </c>
      <c r="T19" s="40">
        <v>0</v>
      </c>
      <c r="U19" s="40">
        <v>0</v>
      </c>
      <c r="V19" s="40">
        <v>0</v>
      </c>
    </row>
    <row r="20" spans="1:22" ht="15.75" customHeight="1" x14ac:dyDescent="0.15">
      <c r="A20" s="296">
        <v>41477</v>
      </c>
      <c r="C20" s="40" t="s">
        <v>11</v>
      </c>
      <c r="E20" s="40">
        <v>26.455985999999999</v>
      </c>
      <c r="F20" s="40"/>
      <c r="G20" s="40">
        <v>323.3</v>
      </c>
      <c r="H20" s="40">
        <v>323.3</v>
      </c>
      <c r="I20" s="40">
        <v>2.555993</v>
      </c>
      <c r="J20" s="40">
        <v>0</v>
      </c>
      <c r="K20" s="40">
        <v>0</v>
      </c>
      <c r="L20" s="40">
        <v>296.84400090000003</v>
      </c>
      <c r="M20" s="40">
        <v>1.0941970000000001</v>
      </c>
      <c r="N20" s="245"/>
      <c r="O20" s="40">
        <v>14</v>
      </c>
      <c r="P20" s="40">
        <v>3</v>
      </c>
      <c r="Q20" s="40">
        <v>0</v>
      </c>
      <c r="R20" s="40">
        <v>0</v>
      </c>
      <c r="S20" s="40">
        <f t="shared" si="0"/>
        <v>26.455999099999985</v>
      </c>
      <c r="T20" s="40">
        <v>0</v>
      </c>
      <c r="U20" s="40">
        <v>0</v>
      </c>
      <c r="V20" s="40">
        <v>0</v>
      </c>
    </row>
    <row r="21" spans="1:22" ht="15.75" customHeight="1" x14ac:dyDescent="0.15">
      <c r="A21" s="298">
        <v>41205</v>
      </c>
      <c r="C21" s="40" t="s">
        <v>11</v>
      </c>
      <c r="E21" s="40">
        <v>20.00601</v>
      </c>
      <c r="G21" s="40">
        <v>306.2</v>
      </c>
      <c r="H21" s="40">
        <v>306.2</v>
      </c>
      <c r="I21" s="40">
        <v>289.5</v>
      </c>
      <c r="J21" s="40">
        <v>0</v>
      </c>
      <c r="K21" s="40">
        <v>0</v>
      </c>
      <c r="L21" s="40">
        <v>286.19400115966698</v>
      </c>
      <c r="M21" s="40">
        <v>0.78534286515381102</v>
      </c>
      <c r="N21" s="245"/>
      <c r="O21" s="40">
        <v>11</v>
      </c>
      <c r="P21" s="40">
        <v>4</v>
      </c>
      <c r="Q21" s="40">
        <v>0</v>
      </c>
      <c r="R21" s="40">
        <v>0</v>
      </c>
      <c r="S21" s="40">
        <f t="shared" si="0"/>
        <v>20.005998840333007</v>
      </c>
      <c r="T21" s="40">
        <f t="shared" ref="T21:T24" si="3">I21-L21</f>
        <v>3.3059988403330181</v>
      </c>
      <c r="U21" s="40">
        <v>0</v>
      </c>
      <c r="V21" s="40">
        <v>0</v>
      </c>
    </row>
    <row r="22" spans="1:22" ht="15.75" customHeight="1" x14ac:dyDescent="0.15">
      <c r="A22" s="296">
        <v>41036</v>
      </c>
      <c r="C22" s="40" t="s">
        <v>11</v>
      </c>
      <c r="E22" s="40">
        <v>29.598006999999999</v>
      </c>
      <c r="G22" s="40">
        <v>312.10000000000002</v>
      </c>
      <c r="H22" s="40">
        <v>312.10000000000002</v>
      </c>
      <c r="I22" s="40">
        <v>286</v>
      </c>
      <c r="J22" s="40">
        <v>0</v>
      </c>
      <c r="K22" s="40">
        <v>0</v>
      </c>
      <c r="L22" s="40">
        <v>282.50199900000001</v>
      </c>
      <c r="M22" s="40">
        <v>0.51999759999999995</v>
      </c>
      <c r="N22" s="245" t="s">
        <v>426</v>
      </c>
      <c r="O22" s="40">
        <v>21</v>
      </c>
      <c r="P22" s="40">
        <v>5</v>
      </c>
      <c r="Q22" s="40">
        <v>0</v>
      </c>
      <c r="R22" s="40">
        <v>0</v>
      </c>
      <c r="S22" s="40">
        <f t="shared" si="0"/>
        <v>29.598001000000011</v>
      </c>
      <c r="T22" s="40">
        <f t="shared" si="3"/>
        <v>3.4980009999999879</v>
      </c>
      <c r="U22" s="40">
        <v>0</v>
      </c>
      <c r="V22" s="40">
        <v>0</v>
      </c>
    </row>
    <row r="23" spans="1:22" ht="15.75" customHeight="1" x14ac:dyDescent="0.15">
      <c r="A23" s="296">
        <v>40997</v>
      </c>
      <c r="C23" s="40" t="s">
        <v>11</v>
      </c>
      <c r="E23" s="40">
        <v>28.356987</v>
      </c>
      <c r="G23" s="40">
        <v>314.8</v>
      </c>
      <c r="H23" s="40">
        <v>314.8</v>
      </c>
      <c r="I23" s="40">
        <v>289.2</v>
      </c>
      <c r="J23" s="40">
        <v>0</v>
      </c>
      <c r="K23" s="40">
        <v>0</v>
      </c>
      <c r="L23" s="40">
        <v>286.44299990000002</v>
      </c>
      <c r="M23" s="40">
        <v>0.97172449999999999</v>
      </c>
      <c r="N23" s="245" t="s">
        <v>136</v>
      </c>
      <c r="O23" s="40">
        <v>13</v>
      </c>
      <c r="P23" s="40">
        <v>4</v>
      </c>
      <c r="Q23" s="40">
        <v>0</v>
      </c>
      <c r="R23" s="40">
        <v>0</v>
      </c>
      <c r="S23" s="40">
        <f t="shared" si="0"/>
        <v>28.357000099999993</v>
      </c>
      <c r="T23" s="40">
        <f t="shared" si="3"/>
        <v>2.7570000999999706</v>
      </c>
      <c r="U23" s="40">
        <v>0</v>
      </c>
      <c r="V23" s="40">
        <v>0</v>
      </c>
    </row>
    <row r="24" spans="1:22" ht="15.75" customHeight="1" x14ac:dyDescent="0.15">
      <c r="A24" s="298">
        <v>40492</v>
      </c>
      <c r="C24" s="40" t="s">
        <v>11</v>
      </c>
      <c r="E24" s="40">
        <v>45.518993000000002</v>
      </c>
      <c r="G24" s="40">
        <v>328.9</v>
      </c>
      <c r="H24" s="40">
        <v>328.9</v>
      </c>
      <c r="I24" s="40">
        <v>286.2</v>
      </c>
      <c r="J24" s="40">
        <v>0</v>
      </c>
      <c r="K24" s="40">
        <v>0</v>
      </c>
      <c r="L24" s="40">
        <v>283.38099975585902</v>
      </c>
      <c r="M24" s="40">
        <v>0.91789931337022301</v>
      </c>
      <c r="N24" s="245"/>
      <c r="O24" s="40">
        <v>23</v>
      </c>
      <c r="P24" s="40">
        <v>6</v>
      </c>
      <c r="Q24" s="40">
        <v>0</v>
      </c>
      <c r="R24" s="40">
        <v>0</v>
      </c>
      <c r="S24" s="40">
        <f t="shared" si="0"/>
        <v>45.519000244140955</v>
      </c>
      <c r="T24" s="40">
        <f t="shared" si="3"/>
        <v>2.8190002441409661</v>
      </c>
      <c r="U24" s="40">
        <v>0</v>
      </c>
      <c r="V24" s="40">
        <v>0</v>
      </c>
    </row>
    <row r="25" spans="1:22" ht="15.75" customHeight="1" x14ac:dyDescent="0.15">
      <c r="A25" s="116">
        <v>40069</v>
      </c>
      <c r="C25" s="40" t="s">
        <v>11</v>
      </c>
      <c r="E25" s="40">
        <v>6.2579940000000001</v>
      </c>
      <c r="F25" s="40">
        <v>11</v>
      </c>
      <c r="G25" s="40">
        <v>301.89999999999998</v>
      </c>
      <c r="H25" s="40">
        <v>301.89999999999998</v>
      </c>
      <c r="I25" s="40">
        <v>0</v>
      </c>
      <c r="J25" s="40">
        <v>0</v>
      </c>
      <c r="K25" s="40">
        <v>0</v>
      </c>
      <c r="L25" s="40">
        <v>295.64199951171798</v>
      </c>
      <c r="M25" s="40">
        <v>0.84014138248403503</v>
      </c>
      <c r="N25" s="40" t="s">
        <v>427</v>
      </c>
      <c r="O25" s="40">
        <f t="shared" ref="O25:O29" si="4">F25</f>
        <v>11</v>
      </c>
      <c r="P25" s="40">
        <v>0</v>
      </c>
      <c r="Q25" s="40">
        <v>0</v>
      </c>
      <c r="R25" s="40">
        <v>0</v>
      </c>
      <c r="S25" s="40">
        <f t="shared" si="0"/>
        <v>6.2580004882819935</v>
      </c>
      <c r="T25" s="40">
        <v>0</v>
      </c>
      <c r="U25" s="40">
        <v>0</v>
      </c>
      <c r="V25" s="40">
        <v>0</v>
      </c>
    </row>
    <row r="26" spans="1:22" ht="15.75" customHeight="1" x14ac:dyDescent="0.15">
      <c r="A26" s="296">
        <v>39980</v>
      </c>
      <c r="C26" s="40" t="s">
        <v>11</v>
      </c>
      <c r="E26" s="40">
        <v>12.137001</v>
      </c>
      <c r="F26" s="40">
        <v>15</v>
      </c>
      <c r="G26" s="40">
        <v>303.5</v>
      </c>
      <c r="H26" s="40">
        <v>303.5</v>
      </c>
      <c r="I26" s="40">
        <v>0</v>
      </c>
      <c r="J26" s="40">
        <v>0</v>
      </c>
      <c r="K26" s="40">
        <v>0</v>
      </c>
      <c r="L26" s="40">
        <v>291.362999267578</v>
      </c>
      <c r="M26" s="40">
        <v>0.54362916318174603</v>
      </c>
      <c r="N26" s="245" t="s">
        <v>428</v>
      </c>
      <c r="O26" s="40">
        <f t="shared" si="4"/>
        <v>15</v>
      </c>
      <c r="P26" s="40">
        <v>0</v>
      </c>
      <c r="Q26" s="40">
        <v>0</v>
      </c>
      <c r="R26" s="40">
        <v>0</v>
      </c>
      <c r="S26" s="40">
        <f t="shared" si="0"/>
        <v>12.137000732421996</v>
      </c>
      <c r="T26" s="40">
        <v>0</v>
      </c>
      <c r="U26" s="40">
        <v>0</v>
      </c>
      <c r="V26" s="40">
        <v>0</v>
      </c>
    </row>
    <row r="27" spans="1:22" ht="15.75" customHeight="1" x14ac:dyDescent="0.15">
      <c r="A27" s="296">
        <v>39660</v>
      </c>
      <c r="C27" s="40" t="s">
        <v>11</v>
      </c>
      <c r="E27" s="40">
        <v>69.686009999999996</v>
      </c>
      <c r="F27" s="40">
        <v>13</v>
      </c>
      <c r="G27" s="40">
        <v>368.2</v>
      </c>
      <c r="H27" s="40">
        <v>368.2</v>
      </c>
      <c r="I27" s="40">
        <v>0</v>
      </c>
      <c r="J27" s="40">
        <v>0</v>
      </c>
      <c r="K27" s="40">
        <v>0</v>
      </c>
      <c r="L27" s="40">
        <v>298.51399993896399</v>
      </c>
      <c r="M27" s="40">
        <v>0.93744683329877998</v>
      </c>
      <c r="N27" s="245" t="s">
        <v>427</v>
      </c>
      <c r="O27" s="40">
        <f t="shared" si="4"/>
        <v>13</v>
      </c>
      <c r="P27" s="40">
        <v>0</v>
      </c>
      <c r="Q27" s="40">
        <v>0</v>
      </c>
      <c r="R27" s="40">
        <v>0</v>
      </c>
      <c r="S27" s="40">
        <f t="shared" si="0"/>
        <v>69.686000061035998</v>
      </c>
      <c r="T27" s="40">
        <v>0</v>
      </c>
      <c r="U27" s="40">
        <v>0</v>
      </c>
      <c r="V27" s="40">
        <v>0</v>
      </c>
    </row>
    <row r="28" spans="1:22" ht="15.75" customHeight="1" x14ac:dyDescent="0.15">
      <c r="A28" s="296">
        <v>39436</v>
      </c>
      <c r="C28" s="40" t="s">
        <v>11</v>
      </c>
      <c r="E28" s="40">
        <v>53.537999999999997</v>
      </c>
      <c r="F28" s="40">
        <v>42</v>
      </c>
      <c r="G28" s="40">
        <v>335.5</v>
      </c>
      <c r="H28" s="40">
        <v>335.5</v>
      </c>
      <c r="I28" s="40">
        <v>0</v>
      </c>
      <c r="J28" s="40">
        <v>0</v>
      </c>
      <c r="K28" s="40">
        <v>0</v>
      </c>
      <c r="L28" s="40">
        <v>281.96200134277302</v>
      </c>
      <c r="M28" s="40">
        <v>0.81397590475250103</v>
      </c>
      <c r="N28" s="245" t="s">
        <v>136</v>
      </c>
      <c r="O28" s="40">
        <f t="shared" si="4"/>
        <v>42</v>
      </c>
      <c r="P28" s="40">
        <v>0</v>
      </c>
      <c r="Q28" s="40">
        <v>0</v>
      </c>
      <c r="R28" s="40">
        <v>0</v>
      </c>
      <c r="S28" s="40">
        <f t="shared" si="0"/>
        <v>53.537998657226979</v>
      </c>
      <c r="T28" s="40">
        <v>0</v>
      </c>
      <c r="U28" s="40">
        <v>0</v>
      </c>
      <c r="V28" s="40">
        <v>0</v>
      </c>
    </row>
    <row r="29" spans="1:22" ht="15.75" customHeight="1" x14ac:dyDescent="0.15">
      <c r="A29" s="296">
        <v>39356</v>
      </c>
      <c r="C29" s="40" t="s">
        <v>11</v>
      </c>
      <c r="E29" s="40">
        <v>13.365011000000001</v>
      </c>
      <c r="F29" s="40">
        <v>15</v>
      </c>
      <c r="G29" s="40">
        <v>307.2</v>
      </c>
      <c r="H29" s="40">
        <v>307.2</v>
      </c>
      <c r="I29" s="40">
        <v>0</v>
      </c>
      <c r="J29" s="40">
        <v>0</v>
      </c>
      <c r="K29" s="40">
        <v>0</v>
      </c>
      <c r="L29" s="40">
        <v>293.8350006</v>
      </c>
      <c r="M29" s="40">
        <v>0.65090425500000004</v>
      </c>
      <c r="N29" s="245" t="s">
        <v>136</v>
      </c>
      <c r="O29" s="40">
        <f t="shared" si="4"/>
        <v>15</v>
      </c>
      <c r="P29" s="40">
        <v>0</v>
      </c>
      <c r="Q29" s="40">
        <v>0</v>
      </c>
      <c r="R29" s="40">
        <v>0</v>
      </c>
      <c r="S29" s="40">
        <f t="shared" si="0"/>
        <v>13.364999399999988</v>
      </c>
      <c r="T29" s="40">
        <v>0</v>
      </c>
      <c r="U29" s="40">
        <v>0</v>
      </c>
      <c r="V29" s="40">
        <v>0</v>
      </c>
    </row>
    <row r="30" spans="1:22" ht="15.75" customHeight="1" x14ac:dyDescent="0.15">
      <c r="A30" s="296">
        <v>39285</v>
      </c>
      <c r="C30" s="40" t="s">
        <v>11</v>
      </c>
      <c r="E30" s="40">
        <v>30.887007000000001</v>
      </c>
      <c r="G30" s="40">
        <v>331.1</v>
      </c>
      <c r="H30" s="40">
        <v>331.1</v>
      </c>
      <c r="I30" s="40">
        <v>304.2</v>
      </c>
      <c r="J30" s="40">
        <v>0</v>
      </c>
      <c r="K30" s="40">
        <v>0</v>
      </c>
      <c r="L30" s="40">
        <v>300.21299900000002</v>
      </c>
      <c r="M30" s="40">
        <v>0.96650510000000001</v>
      </c>
      <c r="N30" s="245" t="s">
        <v>426</v>
      </c>
      <c r="O30" s="40">
        <v>21</v>
      </c>
      <c r="P30" s="40">
        <v>4</v>
      </c>
      <c r="Q30" s="40">
        <v>0</v>
      </c>
      <c r="R30" s="40">
        <v>0</v>
      </c>
      <c r="S30" s="40">
        <f t="shared" si="0"/>
        <v>30.887000999999998</v>
      </c>
      <c r="T30" s="40">
        <f>I30-L30</f>
        <v>3.9870009999999638</v>
      </c>
      <c r="U30" s="40">
        <v>0</v>
      </c>
      <c r="V30" s="40">
        <v>0</v>
      </c>
    </row>
    <row r="31" spans="1:22" ht="15.75" customHeight="1" x14ac:dyDescent="0.15">
      <c r="A31" s="296">
        <v>39244</v>
      </c>
      <c r="C31" s="40" t="s">
        <v>11</v>
      </c>
      <c r="E31" s="40">
        <v>22.918990000000001</v>
      </c>
      <c r="F31" s="40">
        <v>26</v>
      </c>
      <c r="G31" s="40">
        <v>314.3</v>
      </c>
      <c r="H31" s="40">
        <v>314.3</v>
      </c>
      <c r="I31" s="40">
        <v>0</v>
      </c>
      <c r="J31" s="40">
        <v>0</v>
      </c>
      <c r="K31" s="40">
        <v>0</v>
      </c>
      <c r="L31" s="40">
        <v>291.38099914550702</v>
      </c>
      <c r="M31" s="40">
        <v>0.70550444803052903</v>
      </c>
      <c r="N31" s="245" t="s">
        <v>425</v>
      </c>
      <c r="O31" s="40">
        <f t="shared" ref="O31:O36" si="5">G31</f>
        <v>314.3</v>
      </c>
      <c r="P31" s="40">
        <v>0</v>
      </c>
      <c r="Q31" s="40">
        <v>0</v>
      </c>
      <c r="R31" s="40">
        <v>0</v>
      </c>
      <c r="S31" s="40">
        <f t="shared" si="0"/>
        <v>22.919000854492992</v>
      </c>
      <c r="T31" s="40">
        <v>0</v>
      </c>
      <c r="U31" s="40">
        <v>0</v>
      </c>
      <c r="V31" s="40">
        <v>0</v>
      </c>
    </row>
    <row r="32" spans="1:22" ht="15.75" customHeight="1" x14ac:dyDescent="0.15">
      <c r="A32" s="296">
        <v>39180</v>
      </c>
      <c r="C32" s="40" t="s">
        <v>11</v>
      </c>
      <c r="E32" s="40">
        <v>37.620007000000001</v>
      </c>
      <c r="F32" s="40">
        <v>19</v>
      </c>
      <c r="G32" s="40">
        <v>319.60000000000002</v>
      </c>
      <c r="H32" s="40">
        <v>319.60000000000002</v>
      </c>
      <c r="I32" s="40">
        <v>0</v>
      </c>
      <c r="J32" s="40">
        <v>0</v>
      </c>
      <c r="K32" s="40">
        <v>0</v>
      </c>
      <c r="L32" s="40">
        <v>281.97999879999998</v>
      </c>
      <c r="M32" s="40">
        <v>0.87977000000000005</v>
      </c>
      <c r="N32" s="245" t="s">
        <v>136</v>
      </c>
      <c r="O32" s="40">
        <f t="shared" si="5"/>
        <v>319.60000000000002</v>
      </c>
      <c r="P32" s="40">
        <v>0</v>
      </c>
      <c r="Q32" s="40">
        <v>0</v>
      </c>
      <c r="R32" s="40">
        <v>0</v>
      </c>
      <c r="S32" s="40">
        <f t="shared" si="0"/>
        <v>37.620001200000047</v>
      </c>
      <c r="T32" s="40">
        <v>0</v>
      </c>
      <c r="U32" s="40">
        <v>0</v>
      </c>
      <c r="V32" s="40">
        <v>0</v>
      </c>
    </row>
    <row r="33" spans="1:22" ht="15.75" customHeight="1" x14ac:dyDescent="0.15">
      <c r="A33" s="296">
        <v>39148</v>
      </c>
      <c r="C33" s="40" t="s">
        <v>11</v>
      </c>
      <c r="E33" s="40">
        <v>25.853994</v>
      </c>
      <c r="F33" s="40">
        <v>19</v>
      </c>
      <c r="G33" s="40">
        <v>304.39999999999998</v>
      </c>
      <c r="H33" s="40">
        <v>304.39999999999998</v>
      </c>
      <c r="I33" s="40">
        <v>0</v>
      </c>
      <c r="J33" s="40">
        <v>0</v>
      </c>
      <c r="K33" s="40">
        <v>0</v>
      </c>
      <c r="L33" s="40">
        <v>278.5459998</v>
      </c>
      <c r="M33" s="40">
        <v>0.95167440999999997</v>
      </c>
      <c r="N33" s="245" t="s">
        <v>136</v>
      </c>
      <c r="O33" s="40">
        <f t="shared" si="5"/>
        <v>304.39999999999998</v>
      </c>
      <c r="P33" s="40">
        <v>0</v>
      </c>
      <c r="Q33" s="40">
        <v>0</v>
      </c>
      <c r="R33" s="40">
        <v>0</v>
      </c>
      <c r="S33" s="40">
        <f t="shared" si="0"/>
        <v>25.854000199999973</v>
      </c>
      <c r="T33" s="40">
        <v>0</v>
      </c>
      <c r="U33" s="40">
        <v>0</v>
      </c>
      <c r="V33" s="40">
        <v>0</v>
      </c>
    </row>
    <row r="34" spans="1:22" ht="15.75" customHeight="1" x14ac:dyDescent="0.15">
      <c r="A34" s="129"/>
      <c r="C34" s="40" t="s">
        <v>11</v>
      </c>
      <c r="J34" s="40">
        <v>0</v>
      </c>
      <c r="K34" s="40">
        <v>0</v>
      </c>
      <c r="N34" s="245"/>
      <c r="O34" s="40">
        <f t="shared" si="5"/>
        <v>0</v>
      </c>
      <c r="S34" s="40">
        <f t="shared" si="0"/>
        <v>0</v>
      </c>
      <c r="T34" s="40">
        <v>0</v>
      </c>
      <c r="U34" s="40">
        <v>0</v>
      </c>
      <c r="V34" s="40">
        <v>0</v>
      </c>
    </row>
    <row r="35" spans="1:22" ht="15.75" customHeight="1" x14ac:dyDescent="0.15">
      <c r="A35" s="296">
        <v>38988</v>
      </c>
      <c r="C35" s="40" t="s">
        <v>11</v>
      </c>
      <c r="E35" s="40">
        <v>27.349007</v>
      </c>
      <c r="F35" s="40">
        <v>28</v>
      </c>
      <c r="G35" s="40">
        <v>318.60000000000002</v>
      </c>
      <c r="H35" s="40">
        <v>318.60000000000002</v>
      </c>
      <c r="I35" s="40">
        <v>0</v>
      </c>
      <c r="J35" s="40">
        <v>0</v>
      </c>
      <c r="K35" s="40">
        <v>0</v>
      </c>
      <c r="L35" s="40">
        <v>291.25100036621001</v>
      </c>
      <c r="M35" s="40">
        <v>0.85011771090875698</v>
      </c>
      <c r="N35" s="245"/>
      <c r="O35" s="40">
        <f t="shared" si="5"/>
        <v>318.60000000000002</v>
      </c>
      <c r="P35" s="40">
        <v>0</v>
      </c>
      <c r="Q35" s="40">
        <v>0</v>
      </c>
      <c r="R35" s="40">
        <v>0</v>
      </c>
      <c r="S35" s="40">
        <f t="shared" si="0"/>
        <v>27.348999633790015</v>
      </c>
      <c r="T35" s="40">
        <v>0</v>
      </c>
      <c r="U35" s="40">
        <v>0</v>
      </c>
      <c r="V35" s="40">
        <v>0</v>
      </c>
    </row>
    <row r="36" spans="1:22" ht="15.75" customHeight="1" x14ac:dyDescent="0.15">
      <c r="A36" s="129"/>
      <c r="C36" s="40" t="s">
        <v>11</v>
      </c>
      <c r="J36" s="40">
        <v>0</v>
      </c>
      <c r="K36" s="40">
        <v>0</v>
      </c>
      <c r="N36" s="245"/>
      <c r="O36" s="40">
        <f t="shared" si="5"/>
        <v>0</v>
      </c>
      <c r="S36" s="40">
        <f t="shared" si="0"/>
        <v>0</v>
      </c>
      <c r="T36" s="40">
        <v>0</v>
      </c>
      <c r="U36" s="40">
        <v>0</v>
      </c>
      <c r="V36" s="40">
        <v>0</v>
      </c>
    </row>
    <row r="37" spans="1:22" ht="15.75" customHeight="1" x14ac:dyDescent="0.15">
      <c r="A37" s="296">
        <v>38620</v>
      </c>
      <c r="C37" s="40" t="s">
        <v>11</v>
      </c>
      <c r="E37" s="40">
        <v>30.308993999999998</v>
      </c>
      <c r="G37" s="40">
        <v>321.89999999999998</v>
      </c>
      <c r="H37" s="40">
        <v>321.89999999999998</v>
      </c>
      <c r="I37" s="40">
        <v>294.89999999999998</v>
      </c>
      <c r="J37" s="40">
        <v>0</v>
      </c>
      <c r="K37" s="40">
        <v>0</v>
      </c>
      <c r="L37" s="40">
        <v>291.59100009999997</v>
      </c>
      <c r="M37" s="40">
        <v>0.83391999999999999</v>
      </c>
      <c r="N37" s="245"/>
      <c r="O37" s="40">
        <v>28</v>
      </c>
      <c r="P37" s="40">
        <v>5</v>
      </c>
      <c r="Q37" s="40">
        <v>0</v>
      </c>
      <c r="R37" s="40">
        <v>0</v>
      </c>
      <c r="S37" s="40">
        <f t="shared" si="0"/>
        <v>30.308999900000003</v>
      </c>
      <c r="T37" s="40">
        <f t="shared" ref="T37:T44" si="6">I37-L37</f>
        <v>3.3089999000000034</v>
      </c>
      <c r="U37" s="40">
        <v>0</v>
      </c>
      <c r="V37" s="40">
        <v>0</v>
      </c>
    </row>
    <row r="38" spans="1:22" ht="15.75" customHeight="1" x14ac:dyDescent="0.15">
      <c r="A38" s="296">
        <v>38492</v>
      </c>
      <c r="C38" s="40" t="s">
        <v>11</v>
      </c>
      <c r="E38" s="40">
        <v>21.305</v>
      </c>
      <c r="G38" s="40">
        <v>310.5</v>
      </c>
      <c r="H38" s="40">
        <v>310.5</v>
      </c>
      <c r="I38" s="40">
        <v>295.10000000000002</v>
      </c>
      <c r="J38" s="40">
        <v>293.89999999999998</v>
      </c>
      <c r="K38" s="40">
        <v>0</v>
      </c>
      <c r="L38" s="40">
        <v>289.19499969482399</v>
      </c>
      <c r="M38" s="40">
        <v>1.3745827081441</v>
      </c>
      <c r="N38" s="245" t="s">
        <v>424</v>
      </c>
      <c r="O38" s="40">
        <v>14</v>
      </c>
      <c r="P38" s="40">
        <v>3</v>
      </c>
      <c r="Q38" s="40">
        <v>1</v>
      </c>
      <c r="R38" s="40">
        <v>0</v>
      </c>
      <c r="S38" s="40">
        <f t="shared" si="0"/>
        <v>21.305000305176009</v>
      </c>
      <c r="T38" s="40">
        <f t="shared" si="6"/>
        <v>5.9050003051760314</v>
      </c>
      <c r="U38" s="40">
        <f>J38-L38</f>
        <v>4.7050003051759859</v>
      </c>
      <c r="V38" s="40">
        <v>0</v>
      </c>
    </row>
    <row r="39" spans="1:22" ht="15.75" customHeight="1" x14ac:dyDescent="0.15">
      <c r="A39" s="296">
        <v>38460</v>
      </c>
      <c r="C39" s="40" t="s">
        <v>11</v>
      </c>
      <c r="E39" s="40">
        <v>14.325006500000001</v>
      </c>
      <c r="G39" s="40">
        <v>302.60000000000002</v>
      </c>
      <c r="H39" s="40">
        <v>302.60000000000002</v>
      </c>
      <c r="I39" s="40">
        <v>292.60000000000002</v>
      </c>
      <c r="J39" s="40">
        <v>0</v>
      </c>
      <c r="K39" s="40">
        <v>0</v>
      </c>
      <c r="L39" s="40">
        <v>288.27499999999998</v>
      </c>
      <c r="M39" s="40">
        <v>0.88953669999999996</v>
      </c>
      <c r="N39" s="245"/>
      <c r="O39" s="40">
        <v>27</v>
      </c>
      <c r="P39" s="40">
        <v>5</v>
      </c>
      <c r="Q39" s="40">
        <v>0</v>
      </c>
      <c r="R39" s="40">
        <v>0</v>
      </c>
      <c r="S39" s="40">
        <f t="shared" si="0"/>
        <v>14.325000000000045</v>
      </c>
      <c r="T39" s="40">
        <f t="shared" si="6"/>
        <v>4.3250000000000455</v>
      </c>
      <c r="U39" s="40">
        <v>0</v>
      </c>
      <c r="V39" s="40">
        <v>0</v>
      </c>
    </row>
    <row r="40" spans="1:22" ht="15.75" customHeight="1" x14ac:dyDescent="0.15">
      <c r="A40" s="296">
        <v>38412</v>
      </c>
      <c r="C40" s="40" t="s">
        <v>11</v>
      </c>
      <c r="E40" s="40">
        <v>12.253007</v>
      </c>
      <c r="G40" s="40">
        <v>287.60000000000002</v>
      </c>
      <c r="H40" s="40">
        <v>287.60000000000002</v>
      </c>
      <c r="I40" s="40">
        <v>281.3</v>
      </c>
      <c r="J40" s="40">
        <v>279.2</v>
      </c>
      <c r="K40" s="40">
        <v>0</v>
      </c>
      <c r="L40" s="40">
        <v>275.34699899999998</v>
      </c>
      <c r="M40" s="40">
        <v>0.87503759999999997</v>
      </c>
      <c r="N40" s="245" t="s">
        <v>426</v>
      </c>
      <c r="O40" s="40">
        <v>24</v>
      </c>
      <c r="P40" s="40">
        <v>5</v>
      </c>
      <c r="Q40" s="40">
        <v>1</v>
      </c>
      <c r="R40" s="40">
        <v>0</v>
      </c>
      <c r="S40" s="40">
        <f t="shared" si="0"/>
        <v>12.25300100000004</v>
      </c>
      <c r="T40" s="40">
        <f t="shared" si="6"/>
        <v>5.9530010000000289</v>
      </c>
      <c r="U40" s="40">
        <f t="shared" ref="U40:U42" si="7">J40-L40</f>
        <v>3.8530010000000061</v>
      </c>
      <c r="V40" s="40">
        <v>0</v>
      </c>
    </row>
    <row r="41" spans="1:22" ht="15.75" customHeight="1" x14ac:dyDescent="0.15">
      <c r="A41" s="296">
        <v>38380</v>
      </c>
      <c r="C41" s="40" t="s">
        <v>11</v>
      </c>
      <c r="E41" s="40">
        <v>10.756994000000001</v>
      </c>
      <c r="G41" s="40">
        <v>293.39999999999998</v>
      </c>
      <c r="H41" s="40">
        <v>293.39999999999998</v>
      </c>
      <c r="I41" s="40">
        <v>288.2</v>
      </c>
      <c r="J41" s="40">
        <v>290.10000000000002</v>
      </c>
      <c r="K41" s="40">
        <v>0</v>
      </c>
      <c r="L41" s="40">
        <v>282.64299990000001</v>
      </c>
      <c r="M41" s="40">
        <v>0.65057940000000003</v>
      </c>
      <c r="N41" s="245" t="s">
        <v>429</v>
      </c>
      <c r="O41" s="40">
        <v>35</v>
      </c>
      <c r="P41" s="40">
        <v>13</v>
      </c>
      <c r="Q41" s="40">
        <v>6</v>
      </c>
      <c r="R41" s="40">
        <v>0</v>
      </c>
      <c r="S41" s="40">
        <f t="shared" si="0"/>
        <v>10.757000099999971</v>
      </c>
      <c r="T41" s="40">
        <f t="shared" si="6"/>
        <v>5.557000099999982</v>
      </c>
      <c r="U41" s="40">
        <f t="shared" si="7"/>
        <v>7.4570001000000161</v>
      </c>
      <c r="V41" s="40">
        <v>0</v>
      </c>
    </row>
    <row r="42" spans="1:22" ht="15.75" customHeight="1" x14ac:dyDescent="0.15">
      <c r="A42" s="296">
        <v>38300</v>
      </c>
      <c r="C42" s="40" t="s">
        <v>11</v>
      </c>
      <c r="E42" s="40">
        <v>14.338001</v>
      </c>
      <c r="G42" s="40">
        <v>304.5</v>
      </c>
      <c r="H42" s="40">
        <v>304.5</v>
      </c>
      <c r="I42" s="40">
        <v>296.10000000000002</v>
      </c>
      <c r="J42" s="40">
        <v>293.2</v>
      </c>
      <c r="K42" s="40">
        <v>293.60000000000002</v>
      </c>
      <c r="L42" s="40">
        <v>290.16199899999998</v>
      </c>
      <c r="M42" s="40">
        <v>0.95129288400000001</v>
      </c>
      <c r="N42" s="245" t="s">
        <v>136</v>
      </c>
      <c r="O42" s="40">
        <v>15</v>
      </c>
      <c r="P42" s="40">
        <v>9</v>
      </c>
      <c r="Q42" s="40">
        <v>3</v>
      </c>
      <c r="R42" s="40">
        <v>7</v>
      </c>
      <c r="S42" s="40">
        <f t="shared" si="0"/>
        <v>14.33800100000002</v>
      </c>
      <c r="T42" s="40">
        <f t="shared" si="6"/>
        <v>5.9380010000000425</v>
      </c>
      <c r="U42" s="40">
        <f t="shared" si="7"/>
        <v>3.0380010000000084</v>
      </c>
      <c r="V42" s="40">
        <f>K42-L42</f>
        <v>3.4380010000000425</v>
      </c>
    </row>
    <row r="43" spans="1:22" ht="15.75" customHeight="1" x14ac:dyDescent="0.15">
      <c r="A43" s="296">
        <v>38252</v>
      </c>
      <c r="C43" s="40" t="s">
        <v>11</v>
      </c>
      <c r="E43" s="40">
        <v>10.465006000000001</v>
      </c>
      <c r="G43" s="40">
        <v>305.60000000000002</v>
      </c>
      <c r="H43" s="40">
        <v>305.60000000000002</v>
      </c>
      <c r="I43" s="40">
        <v>299.8</v>
      </c>
      <c r="J43" s="40">
        <v>0</v>
      </c>
      <c r="K43" s="40">
        <v>0</v>
      </c>
      <c r="L43" s="40">
        <v>295.1350003</v>
      </c>
      <c r="M43" s="40">
        <v>0.70404199999999995</v>
      </c>
      <c r="N43" s="245" t="s">
        <v>136</v>
      </c>
      <c r="O43" s="40">
        <v>18</v>
      </c>
      <c r="P43" s="40">
        <v>4</v>
      </c>
      <c r="Q43" s="40">
        <v>0</v>
      </c>
      <c r="R43" s="40">
        <v>0</v>
      </c>
      <c r="S43" s="40">
        <f t="shared" si="0"/>
        <v>10.464999700000021</v>
      </c>
      <c r="T43" s="40">
        <f t="shared" si="6"/>
        <v>4.6649997000000099</v>
      </c>
      <c r="U43" s="40">
        <v>0</v>
      </c>
      <c r="V43" s="40">
        <v>0</v>
      </c>
    </row>
    <row r="44" spans="1:22" ht="15.75" customHeight="1" x14ac:dyDescent="0.15">
      <c r="A44" s="296">
        <v>38092</v>
      </c>
      <c r="C44" s="40" t="s">
        <v>11</v>
      </c>
      <c r="E44" s="40">
        <v>11.985006</v>
      </c>
      <c r="G44" s="40">
        <v>300.10000000000002</v>
      </c>
      <c r="H44" s="40">
        <v>300.10000000000002</v>
      </c>
      <c r="I44" s="40">
        <v>290.3</v>
      </c>
      <c r="J44" s="40">
        <v>0</v>
      </c>
      <c r="K44" s="40">
        <v>0</v>
      </c>
      <c r="L44" s="40">
        <v>288.11500000000001</v>
      </c>
      <c r="M44" s="40">
        <v>0.9134949</v>
      </c>
      <c r="N44" s="245"/>
      <c r="O44" s="40">
        <v>15</v>
      </c>
      <c r="P44" s="40">
        <v>1</v>
      </c>
      <c r="Q44" s="40">
        <v>0</v>
      </c>
      <c r="R44" s="40">
        <v>0</v>
      </c>
      <c r="S44" s="40">
        <f t="shared" si="0"/>
        <v>11.985000000000014</v>
      </c>
      <c r="T44" s="40">
        <f t="shared" si="6"/>
        <v>2.1850000000000023</v>
      </c>
      <c r="U44" s="40">
        <v>0</v>
      </c>
      <c r="V44" s="40">
        <v>0</v>
      </c>
    </row>
    <row r="45" spans="1:22" ht="15.75" customHeight="1" x14ac:dyDescent="0.15">
      <c r="A45" s="296">
        <v>38044</v>
      </c>
      <c r="C45" s="40" t="s">
        <v>11</v>
      </c>
      <c r="E45" s="40">
        <v>18.983995</v>
      </c>
      <c r="F45" s="40">
        <v>42</v>
      </c>
      <c r="G45" s="40">
        <v>299.89999999999998</v>
      </c>
      <c r="H45" s="40">
        <v>299.89999999999998</v>
      </c>
      <c r="I45" s="40">
        <v>0</v>
      </c>
      <c r="J45" s="40">
        <v>0</v>
      </c>
      <c r="K45" s="40">
        <v>0</v>
      </c>
      <c r="L45" s="40">
        <v>280.915999</v>
      </c>
      <c r="M45" s="40">
        <v>0.76820600000000006</v>
      </c>
      <c r="N45" s="245"/>
      <c r="O45" s="40">
        <f>F45</f>
        <v>42</v>
      </c>
      <c r="P45" s="40">
        <v>0</v>
      </c>
      <c r="Q45" s="40">
        <v>0</v>
      </c>
      <c r="R45" s="40">
        <v>0</v>
      </c>
      <c r="S45" s="40">
        <f t="shared" si="0"/>
        <v>18.984000999999978</v>
      </c>
      <c r="T45" s="40">
        <v>0</v>
      </c>
      <c r="U45" s="40">
        <v>0</v>
      </c>
      <c r="V45" s="40">
        <v>0</v>
      </c>
    </row>
    <row r="46" spans="1:22" ht="15.75" customHeight="1" x14ac:dyDescent="0.15">
      <c r="A46" s="296">
        <v>38028</v>
      </c>
      <c r="C46" s="40" t="s">
        <v>11</v>
      </c>
      <c r="E46" s="40">
        <v>17.759995</v>
      </c>
      <c r="G46" s="40">
        <v>296.89999999999998</v>
      </c>
      <c r="H46" s="40">
        <v>296.89999999999998</v>
      </c>
      <c r="I46" s="40">
        <v>285.39999999999998</v>
      </c>
      <c r="J46" s="40">
        <v>283</v>
      </c>
      <c r="K46" s="40">
        <v>0</v>
      </c>
      <c r="L46" s="40">
        <v>279.13999969999998</v>
      </c>
      <c r="M46" s="40">
        <v>0.76393690000000003</v>
      </c>
      <c r="N46" s="245" t="s">
        <v>387</v>
      </c>
      <c r="O46" s="40">
        <v>25</v>
      </c>
      <c r="P46" s="40">
        <v>6</v>
      </c>
      <c r="Q46" s="40">
        <v>2</v>
      </c>
      <c r="R46" s="40">
        <v>0</v>
      </c>
      <c r="S46" s="40">
        <f t="shared" si="0"/>
        <v>17.760000300000002</v>
      </c>
      <c r="T46" s="40">
        <f t="shared" ref="T46:T51" si="8">I46-L46</f>
        <v>6.2600003000000015</v>
      </c>
      <c r="U46" s="40">
        <f>J46-L46</f>
        <v>3.8600003000000243</v>
      </c>
      <c r="V46" s="40">
        <v>0</v>
      </c>
    </row>
    <row r="47" spans="1:22" ht="15.75" customHeight="1" x14ac:dyDescent="0.15">
      <c r="A47" s="296">
        <v>37868</v>
      </c>
      <c r="C47" s="40" t="s">
        <v>11</v>
      </c>
      <c r="E47" s="40">
        <v>22.060993</v>
      </c>
      <c r="G47" s="40">
        <v>318.39999999999998</v>
      </c>
      <c r="H47" s="40">
        <v>318.39999999999998</v>
      </c>
      <c r="I47" s="40">
        <v>304.10000000000002</v>
      </c>
      <c r="J47" s="40">
        <v>0</v>
      </c>
      <c r="K47" s="40">
        <v>0</v>
      </c>
      <c r="L47" s="40">
        <v>296.33899993896398</v>
      </c>
      <c r="M47" s="40">
        <v>1.0513714018654701</v>
      </c>
      <c r="N47" s="245" t="s">
        <v>430</v>
      </c>
      <c r="O47" s="40">
        <v>37</v>
      </c>
      <c r="P47" s="40">
        <v>12</v>
      </c>
      <c r="Q47" s="40">
        <v>0</v>
      </c>
      <c r="R47" s="40">
        <v>0</v>
      </c>
      <c r="S47" s="40">
        <f t="shared" si="0"/>
        <v>22.061000061035998</v>
      </c>
      <c r="T47" s="40">
        <f t="shared" si="8"/>
        <v>7.761000061036043</v>
      </c>
      <c r="U47" s="40">
        <v>0</v>
      </c>
      <c r="V47" s="40">
        <v>0</v>
      </c>
    </row>
    <row r="48" spans="1:22" ht="15.75" customHeight="1" x14ac:dyDescent="0.15">
      <c r="A48" s="298">
        <v>37916</v>
      </c>
      <c r="C48" s="40" t="s">
        <v>11</v>
      </c>
      <c r="E48" s="40">
        <v>27.412984999999999</v>
      </c>
      <c r="G48" s="40">
        <v>315.3</v>
      </c>
      <c r="H48" s="40">
        <v>315.3</v>
      </c>
      <c r="I48" s="40">
        <v>292.3</v>
      </c>
      <c r="J48" s="40">
        <v>290.7</v>
      </c>
      <c r="K48" s="40">
        <v>0</v>
      </c>
      <c r="L48" s="40">
        <v>287.88700195312498</v>
      </c>
      <c r="M48" s="40">
        <v>0.83278519014747099</v>
      </c>
      <c r="N48" s="245"/>
      <c r="O48" s="40">
        <v>14</v>
      </c>
      <c r="P48" s="40">
        <v>6</v>
      </c>
      <c r="Q48" s="40">
        <v>2</v>
      </c>
      <c r="R48" s="40">
        <v>0</v>
      </c>
      <c r="S48" s="40">
        <f t="shared" si="0"/>
        <v>27.412998046875032</v>
      </c>
      <c r="T48" s="40">
        <f t="shared" si="8"/>
        <v>4.4129980468750318</v>
      </c>
      <c r="U48" s="40">
        <f>J48-L48</f>
        <v>2.8129980468750091</v>
      </c>
      <c r="V48" s="40">
        <v>0</v>
      </c>
    </row>
    <row r="49" spans="1:22" ht="15.75" customHeight="1" x14ac:dyDescent="0.15">
      <c r="A49" s="296">
        <v>37836</v>
      </c>
      <c r="C49" s="40" t="s">
        <v>11</v>
      </c>
      <c r="E49" s="40">
        <v>21.139987999999999</v>
      </c>
      <c r="G49" s="40">
        <v>319.3</v>
      </c>
      <c r="H49" s="40">
        <v>319.3</v>
      </c>
      <c r="I49" s="40">
        <v>303.3</v>
      </c>
      <c r="J49" s="40">
        <v>0</v>
      </c>
      <c r="K49" s="40">
        <v>0</v>
      </c>
      <c r="L49" s="40">
        <v>298.16000029999998</v>
      </c>
      <c r="M49" s="40">
        <v>1.004491</v>
      </c>
      <c r="N49" s="245"/>
      <c r="O49" s="40">
        <v>40</v>
      </c>
      <c r="P49" s="40">
        <v>4</v>
      </c>
      <c r="Q49" s="40">
        <v>0</v>
      </c>
      <c r="R49" s="40">
        <v>0</v>
      </c>
      <c r="S49" s="40">
        <f t="shared" si="0"/>
        <v>21.139999700000033</v>
      </c>
      <c r="T49" s="40">
        <f t="shared" si="8"/>
        <v>5.1399997000000326</v>
      </c>
      <c r="U49" s="40">
        <v>0</v>
      </c>
      <c r="V49" s="40">
        <v>0</v>
      </c>
    </row>
    <row r="50" spans="1:22" ht="15.75" customHeight="1" x14ac:dyDescent="0.15">
      <c r="A50" s="296">
        <v>37548</v>
      </c>
      <c r="C50" s="40" t="s">
        <v>11</v>
      </c>
      <c r="E50" s="40">
        <v>6.6849999999999996</v>
      </c>
      <c r="G50" s="40">
        <v>299</v>
      </c>
      <c r="H50" s="40">
        <v>299</v>
      </c>
      <c r="I50" s="40">
        <v>296.39999999999998</v>
      </c>
      <c r="J50" s="40">
        <v>295.89999999999998</v>
      </c>
      <c r="K50" s="40">
        <v>0</v>
      </c>
      <c r="L50" s="40">
        <v>292.31500030517498</v>
      </c>
      <c r="M50" s="40">
        <v>0.77541947172126702</v>
      </c>
      <c r="N50" s="245"/>
      <c r="O50" s="40">
        <v>5</v>
      </c>
      <c r="P50" s="40">
        <v>7</v>
      </c>
      <c r="Q50" s="40">
        <v>2</v>
      </c>
      <c r="R50" s="40">
        <v>0</v>
      </c>
      <c r="S50" s="40">
        <f t="shared" si="0"/>
        <v>6.6849996948250237</v>
      </c>
      <c r="T50" s="40">
        <f t="shared" si="8"/>
        <v>4.0849996948250009</v>
      </c>
      <c r="U50" s="40">
        <f>J50-L50</f>
        <v>3.5849996948250009</v>
      </c>
      <c r="V50" s="40">
        <v>0</v>
      </c>
    </row>
    <row r="51" spans="1:22" ht="15.75" customHeight="1" x14ac:dyDescent="0.15">
      <c r="A51" s="296">
        <v>37532</v>
      </c>
      <c r="C51" s="40" t="s">
        <v>11</v>
      </c>
      <c r="E51" s="40">
        <v>42.985999999999997</v>
      </c>
      <c r="G51" s="40">
        <v>335</v>
      </c>
      <c r="H51" s="40">
        <v>335</v>
      </c>
      <c r="I51" s="40">
        <v>300.60000000000002</v>
      </c>
      <c r="J51" s="40">
        <v>0</v>
      </c>
      <c r="K51" s="40">
        <v>0</v>
      </c>
      <c r="L51" s="40">
        <v>292.01400024413999</v>
      </c>
      <c r="M51" s="40">
        <v>1.27569614270861</v>
      </c>
      <c r="N51" s="245"/>
      <c r="O51" s="40">
        <v>27</v>
      </c>
      <c r="P51" s="40">
        <v>6</v>
      </c>
      <c r="Q51" s="40">
        <v>0</v>
      </c>
      <c r="R51" s="40">
        <v>0</v>
      </c>
      <c r="S51" s="40">
        <f t="shared" si="0"/>
        <v>42.985999755860007</v>
      </c>
      <c r="T51" s="40">
        <f t="shared" si="8"/>
        <v>8.5859997558600298</v>
      </c>
      <c r="U51" s="40">
        <v>0</v>
      </c>
      <c r="V51" s="40">
        <v>0</v>
      </c>
    </row>
    <row r="52" spans="1:22" ht="15.75" customHeight="1" x14ac:dyDescent="0.15">
      <c r="A52" s="298">
        <v>37484</v>
      </c>
      <c r="C52" s="40" t="s">
        <v>11</v>
      </c>
      <c r="E52" s="40">
        <v>6.1020050000000001</v>
      </c>
      <c r="F52" s="40">
        <v>8</v>
      </c>
      <c r="G52" s="40">
        <v>303.10000000000002</v>
      </c>
      <c r="H52" s="40">
        <v>303.10000000000002</v>
      </c>
      <c r="I52" s="40">
        <v>0</v>
      </c>
      <c r="J52" s="40">
        <v>0</v>
      </c>
      <c r="K52" s="40">
        <v>0</v>
      </c>
      <c r="L52" s="40">
        <v>296.99800109863202</v>
      </c>
      <c r="M52" s="40">
        <v>0.97498638866376997</v>
      </c>
      <c r="N52" s="245" t="s">
        <v>427</v>
      </c>
      <c r="O52" s="40">
        <f t="shared" ref="O52:O53" si="9">F52</f>
        <v>8</v>
      </c>
      <c r="P52" s="40">
        <v>0</v>
      </c>
      <c r="Q52" s="40">
        <v>0</v>
      </c>
      <c r="R52" s="40">
        <v>0</v>
      </c>
      <c r="S52" s="40">
        <f t="shared" si="0"/>
        <v>6.101998901368006</v>
      </c>
      <c r="T52" s="40">
        <v>0</v>
      </c>
      <c r="U52" s="40">
        <v>0</v>
      </c>
      <c r="V52" s="40">
        <v>0</v>
      </c>
    </row>
    <row r="53" spans="1:22" ht="42" x14ac:dyDescent="0.15">
      <c r="A53" s="296">
        <v>37404</v>
      </c>
      <c r="C53" s="40" t="s">
        <v>11</v>
      </c>
      <c r="E53" s="40">
        <v>16.654005000000002</v>
      </c>
      <c r="F53" s="40">
        <v>9</v>
      </c>
      <c r="G53" s="40">
        <v>300.10000000000002</v>
      </c>
      <c r="H53" s="40">
        <v>300.10000000000002</v>
      </c>
      <c r="I53" s="40">
        <v>0</v>
      </c>
      <c r="J53" s="40">
        <v>0</v>
      </c>
      <c r="K53" s="40">
        <v>0</v>
      </c>
      <c r="L53" s="40">
        <v>283.44600036621</v>
      </c>
      <c r="M53" s="40">
        <v>0.59572178275828902</v>
      </c>
      <c r="N53" s="245" t="s">
        <v>427</v>
      </c>
      <c r="O53" s="40">
        <f t="shared" si="9"/>
        <v>9</v>
      </c>
      <c r="P53" s="40">
        <v>0</v>
      </c>
      <c r="Q53" s="40">
        <v>0</v>
      </c>
      <c r="R53" s="40">
        <v>0</v>
      </c>
      <c r="S53" s="40">
        <f t="shared" si="0"/>
        <v>16.653999633790022</v>
      </c>
      <c r="T53" s="40">
        <v>0</v>
      </c>
      <c r="U53" s="40">
        <v>0</v>
      </c>
      <c r="V53" s="40">
        <v>0</v>
      </c>
    </row>
    <row r="54" spans="1:22" ht="28" x14ac:dyDescent="0.15">
      <c r="A54" s="296">
        <v>37324</v>
      </c>
      <c r="C54" s="40" t="s">
        <v>11</v>
      </c>
      <c r="E54" s="40">
        <v>38.176009999999998</v>
      </c>
      <c r="G54" s="40">
        <v>319.7</v>
      </c>
      <c r="H54" s="40">
        <v>319.7</v>
      </c>
      <c r="I54" s="40">
        <v>290.3</v>
      </c>
      <c r="J54" s="40">
        <v>0</v>
      </c>
      <c r="K54" s="40">
        <v>0</v>
      </c>
      <c r="L54" s="40">
        <v>281.52400019999999</v>
      </c>
      <c r="M54" s="40">
        <v>1.0605768</v>
      </c>
      <c r="N54" s="245" t="s">
        <v>387</v>
      </c>
      <c r="O54" s="40">
        <v>41</v>
      </c>
      <c r="P54" s="40">
        <v>9</v>
      </c>
      <c r="Q54" s="40">
        <v>0</v>
      </c>
      <c r="R54" s="40">
        <v>0</v>
      </c>
      <c r="S54" s="40">
        <f t="shared" si="0"/>
        <v>38.1759998</v>
      </c>
      <c r="T54" s="40">
        <f>I54-L54</f>
        <v>8.7759998000000223</v>
      </c>
      <c r="U54" s="40">
        <v>0</v>
      </c>
      <c r="V54" s="40">
        <v>0</v>
      </c>
    </row>
    <row r="55" spans="1:22" ht="28" x14ac:dyDescent="0.15">
      <c r="A55" s="296">
        <v>37260</v>
      </c>
      <c r="C55" s="40" t="s">
        <v>11</v>
      </c>
      <c r="E55" s="40">
        <v>24.114011999999999</v>
      </c>
      <c r="F55" s="40">
        <v>26</v>
      </c>
      <c r="G55" s="254">
        <v>305.7</v>
      </c>
      <c r="H55" s="254">
        <v>305.7</v>
      </c>
      <c r="I55" s="254">
        <v>0</v>
      </c>
      <c r="J55" s="40">
        <v>0</v>
      </c>
      <c r="K55" s="40">
        <v>0</v>
      </c>
      <c r="L55" s="40">
        <v>281.58600039999999</v>
      </c>
      <c r="M55" s="40">
        <v>0.89855689999999999</v>
      </c>
      <c r="N55" s="245" t="s">
        <v>387</v>
      </c>
      <c r="O55" s="40">
        <f t="shared" ref="O55:O57" si="10">F55</f>
        <v>26</v>
      </c>
      <c r="P55" s="40">
        <v>0</v>
      </c>
      <c r="Q55" s="40">
        <v>0</v>
      </c>
      <c r="R55" s="40">
        <v>0</v>
      </c>
      <c r="S55" s="40">
        <f t="shared" si="0"/>
        <v>24.1139996</v>
      </c>
      <c r="T55" s="40">
        <v>0</v>
      </c>
      <c r="U55" s="40">
        <v>0</v>
      </c>
      <c r="V55" s="40">
        <v>0</v>
      </c>
    </row>
    <row r="56" spans="1:22" ht="42" x14ac:dyDescent="0.15">
      <c r="A56" s="298">
        <v>37212</v>
      </c>
      <c r="C56" s="40" t="s">
        <v>11</v>
      </c>
      <c r="E56" s="40">
        <v>15.988994</v>
      </c>
      <c r="F56" s="40">
        <v>54</v>
      </c>
      <c r="G56" s="40">
        <v>300.89999999999998</v>
      </c>
      <c r="H56" s="40">
        <v>300.89999999999998</v>
      </c>
      <c r="I56" s="40">
        <v>0</v>
      </c>
      <c r="J56" s="40">
        <v>0</v>
      </c>
      <c r="K56" s="40">
        <v>0</v>
      </c>
      <c r="L56" s="40">
        <v>284.91100067138598</v>
      </c>
      <c r="M56" s="40">
        <v>1.0006896454737499</v>
      </c>
      <c r="N56" s="245" t="s">
        <v>431</v>
      </c>
      <c r="O56" s="40">
        <f t="shared" si="10"/>
        <v>54</v>
      </c>
      <c r="P56" s="40">
        <v>0</v>
      </c>
      <c r="Q56" s="40">
        <v>0</v>
      </c>
      <c r="R56" s="40">
        <v>0</v>
      </c>
      <c r="S56" s="40">
        <f t="shared" si="0"/>
        <v>15.988999328614</v>
      </c>
      <c r="T56" s="40">
        <v>0</v>
      </c>
      <c r="U56" s="40">
        <v>0</v>
      </c>
      <c r="V56" s="40">
        <v>0</v>
      </c>
    </row>
    <row r="57" spans="1:22" ht="28" x14ac:dyDescent="0.15">
      <c r="A57" s="296">
        <v>37093</v>
      </c>
      <c r="C57" s="40" t="s">
        <v>11</v>
      </c>
      <c r="E57" s="40">
        <v>5.6660000000000004</v>
      </c>
      <c r="F57" s="40">
        <v>16</v>
      </c>
      <c r="G57" s="40">
        <v>304</v>
      </c>
      <c r="H57" s="40">
        <v>304</v>
      </c>
      <c r="I57" s="40">
        <v>0</v>
      </c>
      <c r="J57" s="40">
        <v>0</v>
      </c>
      <c r="K57" s="40">
        <v>0</v>
      </c>
      <c r="L57" s="40">
        <v>298.33400019999999</v>
      </c>
      <c r="M57" s="40">
        <v>0.54059610000000002</v>
      </c>
      <c r="N57" s="245" t="s">
        <v>426</v>
      </c>
      <c r="O57" s="40">
        <f t="shared" si="10"/>
        <v>16</v>
      </c>
      <c r="P57" s="40">
        <v>0</v>
      </c>
      <c r="Q57" s="40">
        <v>0</v>
      </c>
      <c r="R57" s="40">
        <v>0</v>
      </c>
      <c r="S57" s="40">
        <f t="shared" si="0"/>
        <v>5.6659998000000087</v>
      </c>
      <c r="T57" s="40">
        <v>0</v>
      </c>
      <c r="U57" s="40">
        <v>0</v>
      </c>
      <c r="V57" s="40">
        <v>0</v>
      </c>
    </row>
    <row r="58" spans="1:22" ht="13" x14ac:dyDescent="0.15">
      <c r="A58" s="298">
        <v>36853</v>
      </c>
      <c r="C58" s="40" t="s">
        <v>11</v>
      </c>
      <c r="E58" s="40">
        <v>29.592998999999999</v>
      </c>
      <c r="G58" s="40">
        <v>315.5</v>
      </c>
      <c r="H58" s="40">
        <v>315.5</v>
      </c>
      <c r="I58" s="40">
        <v>296.60000000000002</v>
      </c>
      <c r="J58" s="40">
        <v>302.2</v>
      </c>
      <c r="K58" s="40">
        <v>0</v>
      </c>
      <c r="L58" s="40">
        <v>285.90700073242101</v>
      </c>
      <c r="M58" s="40">
        <v>0.75647229336864297</v>
      </c>
      <c r="N58" s="245"/>
      <c r="O58" s="40">
        <v>30</v>
      </c>
      <c r="P58" s="40">
        <v>10</v>
      </c>
      <c r="Q58" s="40">
        <v>14</v>
      </c>
      <c r="R58" s="40">
        <v>0</v>
      </c>
      <c r="S58" s="40">
        <f t="shared" si="0"/>
        <v>29.592999267578989</v>
      </c>
      <c r="T58" s="40">
        <f t="shared" ref="T58:T59" si="11">I58-L58</f>
        <v>10.692999267579012</v>
      </c>
      <c r="U58" s="40">
        <f>J58-L58</f>
        <v>16.292999267578978</v>
      </c>
      <c r="V58" s="40">
        <v>0</v>
      </c>
    </row>
    <row r="59" spans="1:22" ht="28" x14ac:dyDescent="0.15">
      <c r="A59" s="298">
        <v>36812</v>
      </c>
      <c r="C59" s="40" t="s">
        <v>11</v>
      </c>
      <c r="E59" s="40">
        <v>50.151992999999997</v>
      </c>
      <c r="G59" s="40">
        <v>338.9</v>
      </c>
      <c r="H59" s="40">
        <v>338.9</v>
      </c>
      <c r="I59" s="40">
        <v>308.60000000000002</v>
      </c>
      <c r="J59" s="40">
        <v>0</v>
      </c>
      <c r="K59" s="40">
        <v>0</v>
      </c>
      <c r="L59" s="40">
        <v>288.74800019999998</v>
      </c>
      <c r="M59" s="40">
        <v>0.94069100000000005</v>
      </c>
      <c r="N59" s="245" t="s">
        <v>136</v>
      </c>
      <c r="O59" s="40">
        <v>46</v>
      </c>
      <c r="P59" s="40">
        <v>15</v>
      </c>
      <c r="Q59" s="40">
        <v>0</v>
      </c>
      <c r="R59" s="40">
        <v>0</v>
      </c>
      <c r="S59" s="40">
        <f t="shared" si="0"/>
        <v>50.151999799999999</v>
      </c>
      <c r="T59" s="40">
        <f t="shared" si="11"/>
        <v>19.851999800000044</v>
      </c>
      <c r="U59" s="40">
        <v>0</v>
      </c>
      <c r="V59" s="40">
        <v>0</v>
      </c>
    </row>
    <row r="60" spans="1:22" ht="13" x14ac:dyDescent="0.15">
      <c r="A60" s="129"/>
      <c r="N60" s="245"/>
    </row>
    <row r="61" spans="1:22" ht="13" x14ac:dyDescent="0.15">
      <c r="A61" s="129"/>
      <c r="N61" s="245"/>
    </row>
    <row r="62" spans="1:22" ht="13" x14ac:dyDescent="0.15">
      <c r="A62" s="129"/>
      <c r="N62" s="245"/>
    </row>
    <row r="63" spans="1:22" ht="13" x14ac:dyDescent="0.15">
      <c r="A63" s="129"/>
      <c r="N63" s="245"/>
    </row>
    <row r="64" spans="1:22" ht="13" x14ac:dyDescent="0.15">
      <c r="A64" s="129"/>
      <c r="N64" s="245"/>
    </row>
    <row r="65" spans="1:14" ht="13" x14ac:dyDescent="0.15">
      <c r="A65" s="129"/>
      <c r="N65" s="245"/>
    </row>
    <row r="66" spans="1:14" ht="13" x14ac:dyDescent="0.15">
      <c r="A66" s="129"/>
      <c r="N66" s="245"/>
    </row>
    <row r="67" spans="1:14" ht="13" x14ac:dyDescent="0.15">
      <c r="A67" s="129"/>
      <c r="N67" s="245"/>
    </row>
    <row r="68" spans="1:14" ht="13" x14ac:dyDescent="0.15">
      <c r="A68" s="129"/>
      <c r="N68" s="245"/>
    </row>
    <row r="69" spans="1:14" ht="13" x14ac:dyDescent="0.15">
      <c r="A69" s="129"/>
      <c r="N69" s="245"/>
    </row>
    <row r="70" spans="1:14" ht="13" x14ac:dyDescent="0.15">
      <c r="A70" s="129"/>
      <c r="N70" s="245"/>
    </row>
    <row r="71" spans="1:14" ht="13" x14ac:dyDescent="0.15">
      <c r="A71" s="129"/>
      <c r="N71" s="245"/>
    </row>
    <row r="72" spans="1:14" ht="13" x14ac:dyDescent="0.15">
      <c r="A72" s="129"/>
      <c r="N72" s="245"/>
    </row>
    <row r="73" spans="1:14" ht="13" x14ac:dyDescent="0.15">
      <c r="A73" s="129"/>
      <c r="N73" s="245"/>
    </row>
    <row r="74" spans="1:14" ht="13" x14ac:dyDescent="0.15">
      <c r="A74" s="129"/>
      <c r="N74" s="245"/>
    </row>
    <row r="75" spans="1:14" ht="13" x14ac:dyDescent="0.15">
      <c r="A75" s="129"/>
      <c r="N75" s="245"/>
    </row>
    <row r="76" spans="1:14" ht="13" x14ac:dyDescent="0.15">
      <c r="A76" s="129"/>
      <c r="N76" s="245"/>
    </row>
    <row r="77" spans="1:14" ht="13" x14ac:dyDescent="0.15">
      <c r="A77" s="129"/>
      <c r="N77" s="245"/>
    </row>
    <row r="78" spans="1:14" ht="13" x14ac:dyDescent="0.15">
      <c r="A78" s="129"/>
      <c r="N78" s="245"/>
    </row>
    <row r="79" spans="1:14" ht="13" x14ac:dyDescent="0.15">
      <c r="A79" s="129"/>
      <c r="N79" s="245"/>
    </row>
    <row r="80" spans="1:14" ht="13" x14ac:dyDescent="0.15">
      <c r="A80" s="129"/>
      <c r="N80" s="245"/>
    </row>
    <row r="81" spans="1:14" ht="13" x14ac:dyDescent="0.15">
      <c r="A81" s="129"/>
      <c r="N81" s="245"/>
    </row>
    <row r="82" spans="1:14" ht="13" x14ac:dyDescent="0.15">
      <c r="A82" s="129"/>
      <c r="N82" s="245"/>
    </row>
    <row r="83" spans="1:14" ht="13" x14ac:dyDescent="0.15">
      <c r="A83" s="129"/>
      <c r="N83" s="245"/>
    </row>
    <row r="84" spans="1:14" ht="13" x14ac:dyDescent="0.15">
      <c r="A84" s="129"/>
      <c r="N84" s="245"/>
    </row>
    <row r="85" spans="1:14" ht="13" x14ac:dyDescent="0.15">
      <c r="A85" s="129"/>
      <c r="N85" s="245"/>
    </row>
    <row r="86" spans="1:14" ht="13" x14ac:dyDescent="0.15">
      <c r="A86" s="129"/>
      <c r="N86" s="245"/>
    </row>
    <row r="87" spans="1:14" ht="13" x14ac:dyDescent="0.15">
      <c r="A87" s="129"/>
      <c r="N87" s="245"/>
    </row>
    <row r="88" spans="1:14" ht="13" x14ac:dyDescent="0.15">
      <c r="A88" s="129"/>
      <c r="N88" s="245"/>
    </row>
    <row r="89" spans="1:14" ht="13" x14ac:dyDescent="0.15">
      <c r="A89" s="129"/>
      <c r="N89" s="245"/>
    </row>
    <row r="90" spans="1:14" ht="13" x14ac:dyDescent="0.15">
      <c r="A90" s="129"/>
      <c r="N90" s="245"/>
    </row>
    <row r="91" spans="1:14" ht="13" x14ac:dyDescent="0.15">
      <c r="A91" s="129"/>
      <c r="N91" s="245"/>
    </row>
    <row r="92" spans="1:14" ht="13" x14ac:dyDescent="0.15">
      <c r="A92" s="129"/>
      <c r="N92" s="245"/>
    </row>
    <row r="93" spans="1:14" ht="13" x14ac:dyDescent="0.15">
      <c r="A93" s="129"/>
      <c r="N93" s="245"/>
    </row>
    <row r="94" spans="1:14" ht="13" x14ac:dyDescent="0.15">
      <c r="A94" s="129"/>
      <c r="N94" s="245"/>
    </row>
    <row r="95" spans="1:14" ht="13" x14ac:dyDescent="0.15">
      <c r="A95" s="129"/>
      <c r="N95" s="245"/>
    </row>
    <row r="96" spans="1:14" ht="13" x14ac:dyDescent="0.15">
      <c r="A96" s="129"/>
      <c r="N96" s="245"/>
    </row>
    <row r="97" spans="1:14" ht="13" x14ac:dyDescent="0.15">
      <c r="A97" s="129"/>
      <c r="N97" s="245"/>
    </row>
    <row r="98" spans="1:14" ht="13" x14ac:dyDescent="0.15">
      <c r="A98" s="129"/>
      <c r="N98" s="245"/>
    </row>
    <row r="99" spans="1:14" ht="13" x14ac:dyDescent="0.15">
      <c r="A99" s="129"/>
      <c r="N99" s="245"/>
    </row>
    <row r="100" spans="1:14" ht="13" x14ac:dyDescent="0.15">
      <c r="A100" s="129"/>
      <c r="N100" s="245"/>
    </row>
    <row r="101" spans="1:14" ht="13" x14ac:dyDescent="0.15">
      <c r="A101" s="129"/>
      <c r="N101" s="245"/>
    </row>
    <row r="102" spans="1:14" ht="13" x14ac:dyDescent="0.15">
      <c r="A102" s="129"/>
      <c r="N102" s="245"/>
    </row>
    <row r="103" spans="1:14" ht="13" x14ac:dyDescent="0.15">
      <c r="A103" s="129"/>
      <c r="N103" s="245"/>
    </row>
    <row r="104" spans="1:14" ht="13" x14ac:dyDescent="0.15">
      <c r="A104" s="129"/>
      <c r="N104" s="245"/>
    </row>
    <row r="105" spans="1:14" ht="13" x14ac:dyDescent="0.15">
      <c r="A105" s="129"/>
      <c r="N105" s="245"/>
    </row>
    <row r="106" spans="1:14" ht="13" x14ac:dyDescent="0.15">
      <c r="A106" s="129"/>
      <c r="N106" s="245"/>
    </row>
    <row r="107" spans="1:14" ht="13" x14ac:dyDescent="0.15">
      <c r="A107" s="129"/>
      <c r="N107" s="245"/>
    </row>
    <row r="108" spans="1:14" ht="13" x14ac:dyDescent="0.15">
      <c r="A108" s="129"/>
      <c r="N108" s="245"/>
    </row>
    <row r="109" spans="1:14" ht="13" x14ac:dyDescent="0.15">
      <c r="A109" s="129"/>
      <c r="N109" s="245"/>
    </row>
    <row r="110" spans="1:14" ht="13" x14ac:dyDescent="0.15">
      <c r="A110" s="129"/>
      <c r="N110" s="245"/>
    </row>
    <row r="111" spans="1:14" ht="13" x14ac:dyDescent="0.15">
      <c r="A111" s="129"/>
      <c r="N111" s="245"/>
    </row>
    <row r="112" spans="1:14" ht="13" x14ac:dyDescent="0.15">
      <c r="A112" s="129"/>
      <c r="N112" s="245"/>
    </row>
    <row r="113" spans="1:14" ht="13" x14ac:dyDescent="0.15">
      <c r="A113" s="129"/>
      <c r="N113" s="245"/>
    </row>
    <row r="114" spans="1:14" ht="13" x14ac:dyDescent="0.15">
      <c r="A114" s="129"/>
      <c r="N114" s="245"/>
    </row>
    <row r="115" spans="1:14" ht="13" x14ac:dyDescent="0.15">
      <c r="A115" s="129"/>
      <c r="N115" s="245"/>
    </row>
    <row r="116" spans="1:14" ht="13" x14ac:dyDescent="0.15">
      <c r="A116" s="129"/>
      <c r="N116" s="245"/>
    </row>
    <row r="117" spans="1:14" ht="13" x14ac:dyDescent="0.15">
      <c r="A117" s="129"/>
      <c r="N117" s="245"/>
    </row>
    <row r="118" spans="1:14" ht="13" x14ac:dyDescent="0.15">
      <c r="A118" s="129"/>
      <c r="N118" s="245"/>
    </row>
    <row r="119" spans="1:14" ht="13" x14ac:dyDescent="0.15">
      <c r="A119" s="129"/>
      <c r="N119" s="245"/>
    </row>
    <row r="120" spans="1:14" ht="13" x14ac:dyDescent="0.15">
      <c r="A120" s="129"/>
      <c r="N120" s="245"/>
    </row>
    <row r="121" spans="1:14" ht="13" x14ac:dyDescent="0.15">
      <c r="A121" s="129"/>
      <c r="N121" s="245"/>
    </row>
    <row r="122" spans="1:14" ht="13" x14ac:dyDescent="0.15">
      <c r="A122" s="129"/>
      <c r="N122" s="245"/>
    </row>
    <row r="123" spans="1:14" ht="13" x14ac:dyDescent="0.15">
      <c r="A123" s="129"/>
      <c r="N123" s="245"/>
    </row>
    <row r="124" spans="1:14" ht="13" x14ac:dyDescent="0.15">
      <c r="A124" s="129"/>
      <c r="N124" s="245"/>
    </row>
    <row r="125" spans="1:14" ht="13" x14ac:dyDescent="0.15">
      <c r="A125" s="129"/>
      <c r="N125" s="245"/>
    </row>
    <row r="126" spans="1:14" ht="13" x14ac:dyDescent="0.15">
      <c r="A126" s="129"/>
      <c r="N126" s="245"/>
    </row>
    <row r="127" spans="1:14" ht="13" x14ac:dyDescent="0.15">
      <c r="A127" s="129"/>
      <c r="N127" s="245"/>
    </row>
    <row r="128" spans="1:14" ht="13" x14ac:dyDescent="0.15">
      <c r="A128" s="129"/>
      <c r="N128" s="245"/>
    </row>
    <row r="129" spans="1:14" ht="13" x14ac:dyDescent="0.15">
      <c r="A129" s="129"/>
      <c r="N129" s="245"/>
    </row>
    <row r="130" spans="1:14" ht="13" x14ac:dyDescent="0.15">
      <c r="A130" s="129"/>
      <c r="N130" s="245"/>
    </row>
    <row r="131" spans="1:14" ht="13" x14ac:dyDescent="0.15">
      <c r="A131" s="129"/>
      <c r="N131" s="245"/>
    </row>
    <row r="132" spans="1:14" ht="13" x14ac:dyDescent="0.15">
      <c r="A132" s="129"/>
      <c r="N132" s="245"/>
    </row>
    <row r="133" spans="1:14" ht="13" x14ac:dyDescent="0.15">
      <c r="A133" s="129"/>
      <c r="N133" s="245"/>
    </row>
    <row r="134" spans="1:14" ht="13" x14ac:dyDescent="0.15">
      <c r="A134" s="129"/>
      <c r="N134" s="245"/>
    </row>
    <row r="135" spans="1:14" ht="13" x14ac:dyDescent="0.15">
      <c r="A135" s="129"/>
      <c r="N135" s="245"/>
    </row>
    <row r="136" spans="1:14" ht="13" x14ac:dyDescent="0.15">
      <c r="A136" s="129"/>
      <c r="N136" s="245"/>
    </row>
    <row r="137" spans="1:14" ht="13" x14ac:dyDescent="0.15">
      <c r="A137" s="129"/>
      <c r="N137" s="245"/>
    </row>
    <row r="138" spans="1:14" ht="13" x14ac:dyDescent="0.15">
      <c r="A138" s="129"/>
      <c r="N138" s="245"/>
    </row>
    <row r="139" spans="1:14" ht="13" x14ac:dyDescent="0.15">
      <c r="A139" s="129"/>
      <c r="N139" s="245"/>
    </row>
    <row r="140" spans="1:14" ht="13" x14ac:dyDescent="0.15">
      <c r="A140" s="129"/>
      <c r="N140" s="245"/>
    </row>
    <row r="141" spans="1:14" ht="13" x14ac:dyDescent="0.15">
      <c r="A141" s="129"/>
      <c r="N141" s="245"/>
    </row>
    <row r="142" spans="1:14" ht="13" x14ac:dyDescent="0.15">
      <c r="A142" s="129"/>
      <c r="N142" s="245"/>
    </row>
    <row r="143" spans="1:14" ht="13" x14ac:dyDescent="0.15">
      <c r="A143" s="129"/>
      <c r="N143" s="245"/>
    </row>
    <row r="144" spans="1:14" ht="13" x14ac:dyDescent="0.15">
      <c r="A144" s="129"/>
      <c r="N144" s="245"/>
    </row>
    <row r="145" spans="1:14" ht="13" x14ac:dyDescent="0.15">
      <c r="A145" s="129"/>
      <c r="N145" s="245"/>
    </row>
    <row r="146" spans="1:14" ht="13" x14ac:dyDescent="0.15">
      <c r="A146" s="129"/>
      <c r="N146" s="245"/>
    </row>
    <row r="147" spans="1:14" ht="13" x14ac:dyDescent="0.15">
      <c r="A147" s="129"/>
      <c r="N147" s="245"/>
    </row>
    <row r="148" spans="1:14" ht="13" x14ac:dyDescent="0.15">
      <c r="A148" s="129"/>
      <c r="N148" s="245"/>
    </row>
    <row r="149" spans="1:14" ht="13" x14ac:dyDescent="0.15">
      <c r="A149" s="129"/>
      <c r="N149" s="245"/>
    </row>
    <row r="150" spans="1:14" ht="13" x14ac:dyDescent="0.15">
      <c r="A150" s="129"/>
      <c r="N150" s="245"/>
    </row>
    <row r="151" spans="1:14" ht="13" x14ac:dyDescent="0.15">
      <c r="A151" s="129"/>
      <c r="N151" s="245"/>
    </row>
    <row r="152" spans="1:14" ht="13" x14ac:dyDescent="0.15">
      <c r="A152" s="129"/>
      <c r="N152" s="245"/>
    </row>
    <row r="153" spans="1:14" ht="13" x14ac:dyDescent="0.15">
      <c r="A153" s="129"/>
      <c r="N153" s="245"/>
    </row>
    <row r="154" spans="1:14" ht="13" x14ac:dyDescent="0.15">
      <c r="A154" s="129"/>
      <c r="N154" s="245"/>
    </row>
    <row r="155" spans="1:14" ht="13" x14ac:dyDescent="0.15">
      <c r="A155" s="129"/>
      <c r="N155" s="245"/>
    </row>
    <row r="156" spans="1:14" ht="13" x14ac:dyDescent="0.15">
      <c r="A156" s="129"/>
      <c r="N156" s="245"/>
    </row>
    <row r="157" spans="1:14" ht="13" x14ac:dyDescent="0.15">
      <c r="A157" s="129"/>
      <c r="N157" s="245"/>
    </row>
    <row r="158" spans="1:14" ht="13" x14ac:dyDescent="0.15">
      <c r="A158" s="129"/>
      <c r="N158" s="245"/>
    </row>
    <row r="159" spans="1:14" ht="13" x14ac:dyDescent="0.15">
      <c r="A159" s="129"/>
      <c r="N159" s="245"/>
    </row>
    <row r="160" spans="1:14" ht="13" x14ac:dyDescent="0.15">
      <c r="A160" s="129"/>
      <c r="N160" s="245"/>
    </row>
    <row r="161" spans="1:14" ht="13" x14ac:dyDescent="0.15">
      <c r="A161" s="129"/>
      <c r="N161" s="245"/>
    </row>
    <row r="162" spans="1:14" ht="13" x14ac:dyDescent="0.15">
      <c r="A162" s="129"/>
      <c r="N162" s="245"/>
    </row>
    <row r="163" spans="1:14" ht="13" x14ac:dyDescent="0.15">
      <c r="A163" s="129"/>
      <c r="N163" s="245"/>
    </row>
    <row r="164" spans="1:14" ht="13" x14ac:dyDescent="0.15">
      <c r="A164" s="129"/>
      <c r="N164" s="245"/>
    </row>
    <row r="165" spans="1:14" ht="13" x14ac:dyDescent="0.15">
      <c r="A165" s="129"/>
      <c r="N165" s="245"/>
    </row>
    <row r="166" spans="1:14" ht="13" x14ac:dyDescent="0.15">
      <c r="A166" s="129"/>
      <c r="N166" s="245"/>
    </row>
    <row r="167" spans="1:14" ht="13" x14ac:dyDescent="0.15">
      <c r="A167" s="129"/>
      <c r="N167" s="245"/>
    </row>
    <row r="168" spans="1:14" ht="13" x14ac:dyDescent="0.15">
      <c r="A168" s="129"/>
      <c r="N168" s="245"/>
    </row>
    <row r="169" spans="1:14" ht="13" x14ac:dyDescent="0.15">
      <c r="A169" s="129"/>
      <c r="N169" s="245"/>
    </row>
    <row r="170" spans="1:14" ht="13" x14ac:dyDescent="0.15">
      <c r="A170" s="129"/>
      <c r="N170" s="245"/>
    </row>
    <row r="171" spans="1:14" ht="13" x14ac:dyDescent="0.15">
      <c r="A171" s="129"/>
      <c r="N171" s="245"/>
    </row>
    <row r="172" spans="1:14" ht="13" x14ac:dyDescent="0.15">
      <c r="A172" s="129"/>
      <c r="N172" s="245"/>
    </row>
    <row r="173" spans="1:14" ht="13" x14ac:dyDescent="0.15">
      <c r="A173" s="129"/>
      <c r="N173" s="245"/>
    </row>
    <row r="174" spans="1:14" ht="13" x14ac:dyDescent="0.15">
      <c r="A174" s="129"/>
      <c r="N174" s="245"/>
    </row>
    <row r="175" spans="1:14" ht="13" x14ac:dyDescent="0.15">
      <c r="A175" s="129"/>
      <c r="N175" s="245"/>
    </row>
    <row r="176" spans="1:14" ht="13" x14ac:dyDescent="0.15">
      <c r="A176" s="129"/>
      <c r="N176" s="245"/>
    </row>
    <row r="177" spans="1:14" ht="13" x14ac:dyDescent="0.15">
      <c r="A177" s="129"/>
      <c r="N177" s="245"/>
    </row>
    <row r="178" spans="1:14" ht="13" x14ac:dyDescent="0.15">
      <c r="A178" s="129"/>
      <c r="N178" s="245"/>
    </row>
    <row r="179" spans="1:14" ht="13" x14ac:dyDescent="0.15">
      <c r="A179" s="129"/>
      <c r="N179" s="245"/>
    </row>
    <row r="180" spans="1:14" ht="13" x14ac:dyDescent="0.15">
      <c r="A180" s="129"/>
      <c r="N180" s="245"/>
    </row>
    <row r="181" spans="1:14" ht="13" x14ac:dyDescent="0.15">
      <c r="A181" s="129"/>
      <c r="N181" s="245"/>
    </row>
    <row r="182" spans="1:14" ht="13" x14ac:dyDescent="0.15">
      <c r="A182" s="129"/>
      <c r="N182" s="245"/>
    </row>
    <row r="183" spans="1:14" ht="13" x14ac:dyDescent="0.15">
      <c r="A183" s="129"/>
      <c r="N183" s="245"/>
    </row>
    <row r="184" spans="1:14" ht="13" x14ac:dyDescent="0.15">
      <c r="A184" s="129"/>
      <c r="N184" s="245"/>
    </row>
    <row r="185" spans="1:14" ht="13" x14ac:dyDescent="0.15">
      <c r="A185" s="129"/>
      <c r="N185" s="245"/>
    </row>
    <row r="186" spans="1:14" ht="13" x14ac:dyDescent="0.15">
      <c r="A186" s="129"/>
      <c r="N186" s="245"/>
    </row>
    <row r="187" spans="1:14" ht="13" x14ac:dyDescent="0.15">
      <c r="A187" s="129"/>
      <c r="N187" s="245"/>
    </row>
    <row r="188" spans="1:14" ht="13" x14ac:dyDescent="0.15">
      <c r="A188" s="129"/>
      <c r="N188" s="245"/>
    </row>
    <row r="189" spans="1:14" ht="13" x14ac:dyDescent="0.15">
      <c r="A189" s="129"/>
      <c r="N189" s="245"/>
    </row>
    <row r="190" spans="1:14" ht="13" x14ac:dyDescent="0.15">
      <c r="A190" s="129"/>
      <c r="N190" s="245"/>
    </row>
    <row r="191" spans="1:14" ht="13" x14ac:dyDescent="0.15">
      <c r="A191" s="129"/>
      <c r="N191" s="245"/>
    </row>
    <row r="192" spans="1:14" ht="13" x14ac:dyDescent="0.15">
      <c r="A192" s="129"/>
      <c r="N192" s="245"/>
    </row>
    <row r="193" spans="1:14" ht="13" x14ac:dyDescent="0.15">
      <c r="A193" s="129"/>
      <c r="N193" s="245"/>
    </row>
    <row r="194" spans="1:14" ht="13" x14ac:dyDescent="0.15">
      <c r="A194" s="129"/>
      <c r="N194" s="245"/>
    </row>
    <row r="195" spans="1:14" ht="13" x14ac:dyDescent="0.15">
      <c r="A195" s="129"/>
      <c r="N195" s="245"/>
    </row>
    <row r="196" spans="1:14" ht="13" x14ac:dyDescent="0.15">
      <c r="A196" s="129"/>
      <c r="N196" s="245"/>
    </row>
    <row r="197" spans="1:14" ht="13" x14ac:dyDescent="0.15">
      <c r="A197" s="129"/>
      <c r="N197" s="245"/>
    </row>
    <row r="198" spans="1:14" ht="13" x14ac:dyDescent="0.15">
      <c r="A198" s="129"/>
      <c r="N198" s="245"/>
    </row>
    <row r="199" spans="1:14" ht="13" x14ac:dyDescent="0.15">
      <c r="A199" s="129"/>
      <c r="N199" s="245"/>
    </row>
    <row r="200" spans="1:14" ht="13" x14ac:dyDescent="0.15">
      <c r="A200" s="129"/>
      <c r="N200" s="245"/>
    </row>
    <row r="201" spans="1:14" ht="13" x14ac:dyDescent="0.15">
      <c r="A201" s="129"/>
      <c r="N201" s="245"/>
    </row>
    <row r="202" spans="1:14" ht="13" x14ac:dyDescent="0.15">
      <c r="A202" s="129"/>
      <c r="N202" s="245"/>
    </row>
    <row r="203" spans="1:14" ht="13" x14ac:dyDescent="0.15">
      <c r="A203" s="129"/>
      <c r="N203" s="245"/>
    </row>
    <row r="204" spans="1:14" ht="13" x14ac:dyDescent="0.15">
      <c r="A204" s="129"/>
      <c r="N204" s="245"/>
    </row>
    <row r="205" spans="1:14" ht="13" x14ac:dyDescent="0.15">
      <c r="A205" s="129"/>
      <c r="N205" s="245"/>
    </row>
    <row r="206" spans="1:14" ht="13" x14ac:dyDescent="0.15">
      <c r="A206" s="129"/>
      <c r="N206" s="245"/>
    </row>
    <row r="207" spans="1:14" ht="13" x14ac:dyDescent="0.15">
      <c r="A207" s="129"/>
      <c r="N207" s="245"/>
    </row>
    <row r="208" spans="1:14" ht="13" x14ac:dyDescent="0.15">
      <c r="A208" s="129"/>
      <c r="N208" s="245"/>
    </row>
    <row r="209" spans="1:14" ht="13" x14ac:dyDescent="0.15">
      <c r="A209" s="129"/>
      <c r="N209" s="245"/>
    </row>
    <row r="210" spans="1:14" ht="13" x14ac:dyDescent="0.15">
      <c r="A210" s="129"/>
      <c r="N210" s="245"/>
    </row>
    <row r="211" spans="1:14" ht="13" x14ac:dyDescent="0.15">
      <c r="A211" s="129"/>
      <c r="N211" s="245"/>
    </row>
    <row r="212" spans="1:14" ht="13" x14ac:dyDescent="0.15">
      <c r="A212" s="129"/>
      <c r="N212" s="245"/>
    </row>
    <row r="213" spans="1:14" ht="13" x14ac:dyDescent="0.15">
      <c r="A213" s="129"/>
      <c r="N213" s="245"/>
    </row>
    <row r="214" spans="1:14" ht="13" x14ac:dyDescent="0.15">
      <c r="A214" s="129"/>
      <c r="N214" s="245"/>
    </row>
    <row r="215" spans="1:14" ht="13" x14ac:dyDescent="0.15">
      <c r="A215" s="129"/>
      <c r="N215" s="245"/>
    </row>
    <row r="216" spans="1:14" ht="13" x14ac:dyDescent="0.15">
      <c r="A216" s="129"/>
      <c r="N216" s="245"/>
    </row>
    <row r="217" spans="1:14" ht="13" x14ac:dyDescent="0.15">
      <c r="A217" s="129"/>
      <c r="N217" s="245"/>
    </row>
    <row r="218" spans="1:14" ht="13" x14ac:dyDescent="0.15">
      <c r="A218" s="129"/>
      <c r="N218" s="245"/>
    </row>
    <row r="219" spans="1:14" ht="13" x14ac:dyDescent="0.15">
      <c r="A219" s="129"/>
      <c r="N219" s="245"/>
    </row>
    <row r="220" spans="1:14" ht="13" x14ac:dyDescent="0.15">
      <c r="A220" s="129"/>
      <c r="N220" s="245"/>
    </row>
    <row r="221" spans="1:14" ht="13" x14ac:dyDescent="0.15">
      <c r="A221" s="129"/>
      <c r="N221" s="245"/>
    </row>
    <row r="222" spans="1:14" ht="13" x14ac:dyDescent="0.15">
      <c r="A222" s="129"/>
      <c r="N222" s="245"/>
    </row>
    <row r="223" spans="1:14" ht="13" x14ac:dyDescent="0.15">
      <c r="A223" s="129"/>
      <c r="N223" s="245"/>
    </row>
    <row r="224" spans="1:14" ht="13" x14ac:dyDescent="0.15">
      <c r="A224" s="129"/>
      <c r="N224" s="245"/>
    </row>
    <row r="225" spans="1:14" ht="13" x14ac:dyDescent="0.15">
      <c r="A225" s="129"/>
      <c r="N225" s="245"/>
    </row>
    <row r="226" spans="1:14" ht="13" x14ac:dyDescent="0.15">
      <c r="A226" s="129"/>
      <c r="N226" s="245"/>
    </row>
    <row r="227" spans="1:14" ht="13" x14ac:dyDescent="0.15">
      <c r="A227" s="129"/>
      <c r="N227" s="245"/>
    </row>
    <row r="228" spans="1:14" ht="13" x14ac:dyDescent="0.15">
      <c r="A228" s="129"/>
      <c r="N228" s="245"/>
    </row>
    <row r="229" spans="1:14" ht="13" x14ac:dyDescent="0.15">
      <c r="A229" s="129"/>
      <c r="N229" s="245"/>
    </row>
    <row r="230" spans="1:14" ht="13" x14ac:dyDescent="0.15">
      <c r="A230" s="129"/>
      <c r="N230" s="245"/>
    </row>
    <row r="231" spans="1:14" ht="13" x14ac:dyDescent="0.15">
      <c r="A231" s="129"/>
      <c r="N231" s="245"/>
    </row>
    <row r="232" spans="1:14" ht="13" x14ac:dyDescent="0.15">
      <c r="A232" s="129"/>
      <c r="N232" s="245"/>
    </row>
    <row r="233" spans="1:14" ht="13" x14ac:dyDescent="0.15">
      <c r="A233" s="129"/>
      <c r="N233" s="245"/>
    </row>
    <row r="234" spans="1:14" ht="13" x14ac:dyDescent="0.15">
      <c r="A234" s="129"/>
      <c r="N234" s="245"/>
    </row>
    <row r="235" spans="1:14" ht="13" x14ac:dyDescent="0.15">
      <c r="A235" s="129"/>
      <c r="N235" s="245"/>
    </row>
    <row r="236" spans="1:14" ht="13" x14ac:dyDescent="0.15">
      <c r="A236" s="129"/>
      <c r="N236" s="245"/>
    </row>
    <row r="237" spans="1:14" ht="13" x14ac:dyDescent="0.15">
      <c r="A237" s="129"/>
      <c r="N237" s="245"/>
    </row>
    <row r="238" spans="1:14" ht="13" x14ac:dyDescent="0.15">
      <c r="A238" s="129"/>
      <c r="N238" s="245"/>
    </row>
    <row r="239" spans="1:14" ht="13" x14ac:dyDescent="0.15">
      <c r="A239" s="129"/>
      <c r="N239" s="245"/>
    </row>
    <row r="240" spans="1:14" ht="13" x14ac:dyDescent="0.15">
      <c r="A240" s="129"/>
      <c r="N240" s="245"/>
    </row>
    <row r="241" spans="1:14" ht="13" x14ac:dyDescent="0.15">
      <c r="A241" s="129"/>
      <c r="N241" s="245"/>
    </row>
    <row r="242" spans="1:14" ht="13" x14ac:dyDescent="0.15">
      <c r="A242" s="129"/>
      <c r="N242" s="245"/>
    </row>
    <row r="243" spans="1:14" ht="13" x14ac:dyDescent="0.15">
      <c r="A243" s="129"/>
      <c r="N243" s="245"/>
    </row>
    <row r="244" spans="1:14" ht="13" x14ac:dyDescent="0.15">
      <c r="A244" s="129"/>
      <c r="N244" s="245"/>
    </row>
    <row r="245" spans="1:14" ht="13" x14ac:dyDescent="0.15">
      <c r="A245" s="129"/>
      <c r="N245" s="245"/>
    </row>
    <row r="246" spans="1:14" ht="13" x14ac:dyDescent="0.15">
      <c r="A246" s="129"/>
      <c r="N246" s="245"/>
    </row>
    <row r="247" spans="1:14" ht="13" x14ac:dyDescent="0.15">
      <c r="A247" s="129"/>
      <c r="N247" s="245"/>
    </row>
    <row r="248" spans="1:14" ht="13" x14ac:dyDescent="0.15">
      <c r="A248" s="129"/>
      <c r="N248" s="245"/>
    </row>
    <row r="249" spans="1:14" ht="13" x14ac:dyDescent="0.15">
      <c r="A249" s="129"/>
      <c r="N249" s="245"/>
    </row>
    <row r="250" spans="1:14" ht="13" x14ac:dyDescent="0.15">
      <c r="A250" s="129"/>
      <c r="N250" s="245"/>
    </row>
    <row r="251" spans="1:14" ht="13" x14ac:dyDescent="0.15">
      <c r="A251" s="129"/>
      <c r="N251" s="245"/>
    </row>
    <row r="252" spans="1:14" ht="13" x14ac:dyDescent="0.15">
      <c r="A252" s="129"/>
      <c r="N252" s="245"/>
    </row>
    <row r="253" spans="1:14" ht="13" x14ac:dyDescent="0.15">
      <c r="A253" s="129"/>
      <c r="N253" s="245"/>
    </row>
    <row r="254" spans="1:14" ht="13" x14ac:dyDescent="0.15">
      <c r="A254" s="129"/>
      <c r="N254" s="245"/>
    </row>
    <row r="255" spans="1:14" ht="13" x14ac:dyDescent="0.15">
      <c r="A255" s="129"/>
      <c r="N255" s="245"/>
    </row>
    <row r="256" spans="1:14" ht="13" x14ac:dyDescent="0.15">
      <c r="A256" s="129"/>
      <c r="N256" s="245"/>
    </row>
    <row r="257" spans="1:14" ht="13" x14ac:dyDescent="0.15">
      <c r="A257" s="129"/>
      <c r="N257" s="245"/>
    </row>
    <row r="258" spans="1:14" ht="13" x14ac:dyDescent="0.15">
      <c r="A258" s="129"/>
      <c r="N258" s="245"/>
    </row>
    <row r="259" spans="1:14" ht="13" x14ac:dyDescent="0.15">
      <c r="A259" s="129"/>
      <c r="N259" s="245"/>
    </row>
    <row r="260" spans="1:14" ht="13" x14ac:dyDescent="0.15">
      <c r="A260" s="129"/>
      <c r="N260" s="245"/>
    </row>
    <row r="261" spans="1:14" ht="13" x14ac:dyDescent="0.15">
      <c r="A261" s="129"/>
      <c r="N261" s="245"/>
    </row>
    <row r="262" spans="1:14" ht="13" x14ac:dyDescent="0.15">
      <c r="A262" s="129"/>
      <c r="N262" s="245"/>
    </row>
    <row r="263" spans="1:14" ht="13" x14ac:dyDescent="0.15">
      <c r="A263" s="129"/>
      <c r="N263" s="245"/>
    </row>
    <row r="264" spans="1:14" ht="13" x14ac:dyDescent="0.15">
      <c r="A264" s="129"/>
      <c r="N264" s="245"/>
    </row>
    <row r="265" spans="1:14" ht="13" x14ac:dyDescent="0.15">
      <c r="A265" s="129"/>
      <c r="N265" s="245"/>
    </row>
    <row r="266" spans="1:14" ht="13" x14ac:dyDescent="0.15">
      <c r="A266" s="129"/>
      <c r="N266" s="245"/>
    </row>
    <row r="267" spans="1:14" ht="13" x14ac:dyDescent="0.15">
      <c r="A267" s="129"/>
      <c r="N267" s="245"/>
    </row>
    <row r="268" spans="1:14" ht="13" x14ac:dyDescent="0.15">
      <c r="A268" s="129"/>
      <c r="N268" s="245"/>
    </row>
    <row r="269" spans="1:14" ht="13" x14ac:dyDescent="0.15">
      <c r="A269" s="129"/>
      <c r="N269" s="245"/>
    </row>
    <row r="270" spans="1:14" ht="13" x14ac:dyDescent="0.15">
      <c r="A270" s="129"/>
      <c r="N270" s="245"/>
    </row>
    <row r="271" spans="1:14" ht="13" x14ac:dyDescent="0.15">
      <c r="A271" s="129"/>
      <c r="N271" s="245"/>
    </row>
    <row r="272" spans="1:14" ht="13" x14ac:dyDescent="0.15">
      <c r="A272" s="129"/>
      <c r="N272" s="245"/>
    </row>
    <row r="273" spans="1:14" ht="13" x14ac:dyDescent="0.15">
      <c r="A273" s="129"/>
      <c r="N273" s="245"/>
    </row>
    <row r="274" spans="1:14" ht="13" x14ac:dyDescent="0.15">
      <c r="A274" s="129"/>
      <c r="N274" s="245"/>
    </row>
    <row r="275" spans="1:14" ht="13" x14ac:dyDescent="0.15">
      <c r="A275" s="129"/>
      <c r="N275" s="245"/>
    </row>
    <row r="276" spans="1:14" ht="13" x14ac:dyDescent="0.15">
      <c r="A276" s="129"/>
      <c r="N276" s="245"/>
    </row>
    <row r="277" spans="1:14" ht="13" x14ac:dyDescent="0.15">
      <c r="A277" s="129"/>
      <c r="N277" s="245"/>
    </row>
    <row r="278" spans="1:14" ht="13" x14ac:dyDescent="0.15">
      <c r="A278" s="129"/>
      <c r="N278" s="245"/>
    </row>
    <row r="279" spans="1:14" ht="13" x14ac:dyDescent="0.15">
      <c r="A279" s="129"/>
      <c r="N279" s="245"/>
    </row>
    <row r="280" spans="1:14" ht="13" x14ac:dyDescent="0.15">
      <c r="A280" s="129"/>
      <c r="N280" s="245"/>
    </row>
    <row r="281" spans="1:14" ht="13" x14ac:dyDescent="0.15">
      <c r="A281" s="129"/>
      <c r="N281" s="245"/>
    </row>
    <row r="282" spans="1:14" ht="13" x14ac:dyDescent="0.15">
      <c r="A282" s="129"/>
      <c r="N282" s="245"/>
    </row>
    <row r="283" spans="1:14" ht="13" x14ac:dyDescent="0.15">
      <c r="A283" s="129"/>
      <c r="N283" s="245"/>
    </row>
    <row r="284" spans="1:14" ht="13" x14ac:dyDescent="0.15">
      <c r="A284" s="129"/>
      <c r="N284" s="245"/>
    </row>
    <row r="285" spans="1:14" ht="13" x14ac:dyDescent="0.15">
      <c r="A285" s="129"/>
      <c r="N285" s="245"/>
    </row>
    <row r="286" spans="1:14" ht="13" x14ac:dyDescent="0.15">
      <c r="A286" s="129"/>
      <c r="N286" s="245"/>
    </row>
    <row r="287" spans="1:14" ht="13" x14ac:dyDescent="0.15">
      <c r="A287" s="129"/>
      <c r="N287" s="245"/>
    </row>
    <row r="288" spans="1:14" ht="13" x14ac:dyDescent="0.15">
      <c r="A288" s="129"/>
      <c r="N288" s="245"/>
    </row>
    <row r="289" spans="1:14" ht="13" x14ac:dyDescent="0.15">
      <c r="A289" s="129"/>
      <c r="N289" s="245"/>
    </row>
    <row r="290" spans="1:14" ht="13" x14ac:dyDescent="0.15">
      <c r="A290" s="129"/>
      <c r="N290" s="245"/>
    </row>
    <row r="291" spans="1:14" ht="13" x14ac:dyDescent="0.15">
      <c r="A291" s="129"/>
      <c r="N291" s="245"/>
    </row>
    <row r="292" spans="1:14" ht="13" x14ac:dyDescent="0.15">
      <c r="A292" s="129"/>
      <c r="N292" s="245"/>
    </row>
    <row r="293" spans="1:14" ht="13" x14ac:dyDescent="0.15">
      <c r="A293" s="129"/>
      <c r="N293" s="245"/>
    </row>
    <row r="294" spans="1:14" ht="13" x14ac:dyDescent="0.15">
      <c r="A294" s="129"/>
      <c r="N294" s="245"/>
    </row>
    <row r="295" spans="1:14" ht="13" x14ac:dyDescent="0.15">
      <c r="A295" s="129"/>
      <c r="N295" s="245"/>
    </row>
    <row r="296" spans="1:14" ht="13" x14ac:dyDescent="0.15">
      <c r="A296" s="129"/>
      <c r="N296" s="245"/>
    </row>
    <row r="297" spans="1:14" ht="13" x14ac:dyDescent="0.15">
      <c r="A297" s="129"/>
      <c r="N297" s="245"/>
    </row>
    <row r="298" spans="1:14" ht="13" x14ac:dyDescent="0.15">
      <c r="A298" s="129"/>
      <c r="N298" s="245"/>
    </row>
    <row r="299" spans="1:14" ht="13" x14ac:dyDescent="0.15">
      <c r="A299" s="129"/>
      <c r="N299" s="245"/>
    </row>
    <row r="300" spans="1:14" ht="13" x14ac:dyDescent="0.15">
      <c r="A300" s="129"/>
      <c r="N300" s="245"/>
    </row>
    <row r="301" spans="1:14" ht="13" x14ac:dyDescent="0.15">
      <c r="A301" s="129"/>
      <c r="N301" s="245"/>
    </row>
    <row r="302" spans="1:14" ht="13" x14ac:dyDescent="0.15">
      <c r="A302" s="129"/>
      <c r="N302" s="245"/>
    </row>
    <row r="303" spans="1:14" ht="13" x14ac:dyDescent="0.15">
      <c r="A303" s="129"/>
      <c r="N303" s="245"/>
    </row>
    <row r="304" spans="1:14" ht="13" x14ac:dyDescent="0.15">
      <c r="A304" s="129"/>
      <c r="N304" s="245"/>
    </row>
    <row r="305" spans="1:14" ht="13" x14ac:dyDescent="0.15">
      <c r="A305" s="129"/>
      <c r="N305" s="245"/>
    </row>
    <row r="306" spans="1:14" ht="13" x14ac:dyDescent="0.15">
      <c r="A306" s="129"/>
      <c r="N306" s="245"/>
    </row>
    <row r="307" spans="1:14" ht="13" x14ac:dyDescent="0.15">
      <c r="A307" s="129"/>
      <c r="N307" s="245"/>
    </row>
    <row r="308" spans="1:14" ht="13" x14ac:dyDescent="0.15">
      <c r="A308" s="129"/>
      <c r="N308" s="245"/>
    </row>
    <row r="309" spans="1:14" ht="13" x14ac:dyDescent="0.15">
      <c r="A309" s="129"/>
      <c r="N309" s="245"/>
    </row>
    <row r="310" spans="1:14" ht="13" x14ac:dyDescent="0.15">
      <c r="A310" s="129"/>
      <c r="N310" s="245"/>
    </row>
    <row r="311" spans="1:14" ht="13" x14ac:dyDescent="0.15">
      <c r="A311" s="129"/>
      <c r="N311" s="245"/>
    </row>
    <row r="312" spans="1:14" ht="13" x14ac:dyDescent="0.15">
      <c r="A312" s="129"/>
      <c r="N312" s="245"/>
    </row>
    <row r="313" spans="1:14" ht="13" x14ac:dyDescent="0.15">
      <c r="A313" s="129"/>
      <c r="N313" s="245"/>
    </row>
    <row r="314" spans="1:14" ht="13" x14ac:dyDescent="0.15">
      <c r="A314" s="129"/>
      <c r="N314" s="245"/>
    </row>
    <row r="315" spans="1:14" ht="13" x14ac:dyDescent="0.15">
      <c r="A315" s="129"/>
      <c r="N315" s="245"/>
    </row>
    <row r="316" spans="1:14" ht="13" x14ac:dyDescent="0.15">
      <c r="A316" s="129"/>
      <c r="N316" s="245"/>
    </row>
    <row r="317" spans="1:14" ht="13" x14ac:dyDescent="0.15">
      <c r="A317" s="129"/>
      <c r="N317" s="245"/>
    </row>
    <row r="318" spans="1:14" ht="13" x14ac:dyDescent="0.15">
      <c r="A318" s="129"/>
      <c r="N318" s="245"/>
    </row>
    <row r="319" spans="1:14" ht="13" x14ac:dyDescent="0.15">
      <c r="A319" s="129"/>
      <c r="N319" s="245"/>
    </row>
    <row r="320" spans="1:14" ht="13" x14ac:dyDescent="0.15">
      <c r="A320" s="129"/>
      <c r="N320" s="245"/>
    </row>
    <row r="321" spans="1:14" ht="13" x14ac:dyDescent="0.15">
      <c r="A321" s="129"/>
      <c r="N321" s="245"/>
    </row>
    <row r="322" spans="1:14" ht="13" x14ac:dyDescent="0.15">
      <c r="A322" s="129"/>
      <c r="N322" s="245"/>
    </row>
    <row r="323" spans="1:14" ht="13" x14ac:dyDescent="0.15">
      <c r="A323" s="129"/>
      <c r="N323" s="245"/>
    </row>
    <row r="324" spans="1:14" ht="13" x14ac:dyDescent="0.15">
      <c r="A324" s="129"/>
      <c r="N324" s="245"/>
    </row>
    <row r="325" spans="1:14" ht="13" x14ac:dyDescent="0.15">
      <c r="A325" s="129"/>
      <c r="N325" s="245"/>
    </row>
    <row r="326" spans="1:14" ht="13" x14ac:dyDescent="0.15">
      <c r="A326" s="129"/>
      <c r="N326" s="245"/>
    </row>
    <row r="327" spans="1:14" ht="13" x14ac:dyDescent="0.15">
      <c r="A327" s="129"/>
      <c r="N327" s="245"/>
    </row>
    <row r="328" spans="1:14" ht="13" x14ac:dyDescent="0.15">
      <c r="A328" s="129"/>
      <c r="N328" s="245"/>
    </row>
    <row r="329" spans="1:14" ht="13" x14ac:dyDescent="0.15">
      <c r="A329" s="129"/>
      <c r="N329" s="245"/>
    </row>
    <row r="330" spans="1:14" ht="13" x14ac:dyDescent="0.15">
      <c r="A330" s="129"/>
      <c r="N330" s="245"/>
    </row>
    <row r="331" spans="1:14" ht="13" x14ac:dyDescent="0.15">
      <c r="A331" s="129"/>
      <c r="N331" s="245"/>
    </row>
    <row r="332" spans="1:14" ht="13" x14ac:dyDescent="0.15">
      <c r="A332" s="129"/>
      <c r="N332" s="245"/>
    </row>
    <row r="333" spans="1:14" ht="13" x14ac:dyDescent="0.15">
      <c r="A333" s="129"/>
      <c r="N333" s="245"/>
    </row>
    <row r="334" spans="1:14" ht="13" x14ac:dyDescent="0.15">
      <c r="A334" s="129"/>
      <c r="N334" s="245"/>
    </row>
    <row r="335" spans="1:14" ht="13" x14ac:dyDescent="0.15">
      <c r="A335" s="129"/>
      <c r="N335" s="245"/>
    </row>
    <row r="336" spans="1:14" ht="13" x14ac:dyDescent="0.15">
      <c r="A336" s="129"/>
      <c r="N336" s="245"/>
    </row>
    <row r="337" spans="1:14" ht="13" x14ac:dyDescent="0.15">
      <c r="A337" s="129"/>
      <c r="N337" s="245"/>
    </row>
    <row r="338" spans="1:14" ht="13" x14ac:dyDescent="0.15">
      <c r="A338" s="129"/>
      <c r="N338" s="245"/>
    </row>
    <row r="339" spans="1:14" ht="13" x14ac:dyDescent="0.15">
      <c r="A339" s="129"/>
      <c r="N339" s="245"/>
    </row>
    <row r="340" spans="1:14" ht="13" x14ac:dyDescent="0.15">
      <c r="A340" s="129"/>
      <c r="N340" s="245"/>
    </row>
    <row r="341" spans="1:14" ht="13" x14ac:dyDescent="0.15">
      <c r="A341" s="129"/>
      <c r="N341" s="245"/>
    </row>
    <row r="342" spans="1:14" ht="13" x14ac:dyDescent="0.15">
      <c r="A342" s="129"/>
      <c r="N342" s="245"/>
    </row>
    <row r="343" spans="1:14" ht="13" x14ac:dyDescent="0.15">
      <c r="A343" s="129"/>
      <c r="N343" s="245"/>
    </row>
    <row r="344" spans="1:14" ht="13" x14ac:dyDescent="0.15">
      <c r="A344" s="129"/>
      <c r="N344" s="245"/>
    </row>
    <row r="345" spans="1:14" ht="13" x14ac:dyDescent="0.15">
      <c r="A345" s="129"/>
      <c r="N345" s="245"/>
    </row>
    <row r="346" spans="1:14" ht="13" x14ac:dyDescent="0.15">
      <c r="A346" s="129"/>
      <c r="N346" s="245"/>
    </row>
    <row r="347" spans="1:14" ht="13" x14ac:dyDescent="0.15">
      <c r="A347" s="129"/>
      <c r="N347" s="245"/>
    </row>
    <row r="348" spans="1:14" ht="13" x14ac:dyDescent="0.15">
      <c r="A348" s="129"/>
      <c r="N348" s="245"/>
    </row>
    <row r="349" spans="1:14" ht="13" x14ac:dyDescent="0.15">
      <c r="A349" s="129"/>
      <c r="N349" s="245"/>
    </row>
    <row r="350" spans="1:14" ht="13" x14ac:dyDescent="0.15">
      <c r="A350" s="129"/>
      <c r="N350" s="245"/>
    </row>
    <row r="351" spans="1:14" ht="13" x14ac:dyDescent="0.15">
      <c r="A351" s="129"/>
      <c r="N351" s="245"/>
    </row>
    <row r="352" spans="1:14" ht="13" x14ac:dyDescent="0.15">
      <c r="A352" s="129"/>
      <c r="N352" s="245"/>
    </row>
    <row r="353" spans="1:14" ht="13" x14ac:dyDescent="0.15">
      <c r="A353" s="129"/>
      <c r="N353" s="245"/>
    </row>
    <row r="354" spans="1:14" ht="13" x14ac:dyDescent="0.15">
      <c r="A354" s="129"/>
      <c r="N354" s="245"/>
    </row>
    <row r="355" spans="1:14" ht="13" x14ac:dyDescent="0.15">
      <c r="A355" s="129"/>
      <c r="N355" s="245"/>
    </row>
    <row r="356" spans="1:14" ht="13" x14ac:dyDescent="0.15">
      <c r="A356" s="129"/>
      <c r="N356" s="245"/>
    </row>
    <row r="357" spans="1:14" ht="13" x14ac:dyDescent="0.15">
      <c r="A357" s="129"/>
      <c r="N357" s="245"/>
    </row>
    <row r="358" spans="1:14" ht="13" x14ac:dyDescent="0.15">
      <c r="A358" s="129"/>
      <c r="N358" s="245"/>
    </row>
    <row r="359" spans="1:14" ht="13" x14ac:dyDescent="0.15">
      <c r="A359" s="129"/>
      <c r="N359" s="245"/>
    </row>
    <row r="360" spans="1:14" ht="13" x14ac:dyDescent="0.15">
      <c r="A360" s="129"/>
      <c r="N360" s="245"/>
    </row>
    <row r="361" spans="1:14" ht="13" x14ac:dyDescent="0.15">
      <c r="A361" s="129"/>
      <c r="N361" s="245"/>
    </row>
    <row r="362" spans="1:14" ht="13" x14ac:dyDescent="0.15">
      <c r="A362" s="129"/>
      <c r="N362" s="245"/>
    </row>
    <row r="363" spans="1:14" ht="13" x14ac:dyDescent="0.15">
      <c r="A363" s="129"/>
      <c r="N363" s="245"/>
    </row>
    <row r="364" spans="1:14" ht="13" x14ac:dyDescent="0.15">
      <c r="A364" s="129"/>
      <c r="N364" s="245"/>
    </row>
    <row r="365" spans="1:14" ht="13" x14ac:dyDescent="0.15">
      <c r="A365" s="129"/>
      <c r="N365" s="245"/>
    </row>
    <row r="366" spans="1:14" ht="13" x14ac:dyDescent="0.15">
      <c r="A366" s="129"/>
      <c r="N366" s="245"/>
    </row>
    <row r="367" spans="1:14" ht="13" x14ac:dyDescent="0.15">
      <c r="A367" s="129"/>
      <c r="N367" s="245"/>
    </row>
    <row r="368" spans="1:14" ht="13" x14ac:dyDescent="0.15">
      <c r="A368" s="129"/>
      <c r="N368" s="245"/>
    </row>
    <row r="369" spans="1:14" ht="13" x14ac:dyDescent="0.15">
      <c r="A369" s="129"/>
      <c r="N369" s="245"/>
    </row>
    <row r="370" spans="1:14" ht="13" x14ac:dyDescent="0.15">
      <c r="A370" s="129"/>
      <c r="N370" s="245"/>
    </row>
    <row r="371" spans="1:14" ht="13" x14ac:dyDescent="0.15">
      <c r="A371" s="129"/>
      <c r="N371" s="245"/>
    </row>
    <row r="372" spans="1:14" ht="13" x14ac:dyDescent="0.15">
      <c r="A372" s="129"/>
      <c r="N372" s="245"/>
    </row>
    <row r="373" spans="1:14" ht="13" x14ac:dyDescent="0.15">
      <c r="A373" s="129"/>
      <c r="N373" s="245"/>
    </row>
    <row r="374" spans="1:14" ht="13" x14ac:dyDescent="0.15">
      <c r="A374" s="129"/>
      <c r="N374" s="245"/>
    </row>
    <row r="375" spans="1:14" ht="13" x14ac:dyDescent="0.15">
      <c r="A375" s="129"/>
      <c r="N375" s="245"/>
    </row>
    <row r="376" spans="1:14" ht="13" x14ac:dyDescent="0.15">
      <c r="A376" s="129"/>
      <c r="N376" s="245"/>
    </row>
    <row r="377" spans="1:14" ht="13" x14ac:dyDescent="0.15">
      <c r="A377" s="129"/>
      <c r="N377" s="245"/>
    </row>
    <row r="378" spans="1:14" ht="13" x14ac:dyDescent="0.15">
      <c r="A378" s="129"/>
      <c r="N378" s="245"/>
    </row>
    <row r="379" spans="1:14" ht="13" x14ac:dyDescent="0.15">
      <c r="A379" s="129"/>
      <c r="N379" s="245"/>
    </row>
    <row r="380" spans="1:14" ht="13" x14ac:dyDescent="0.15">
      <c r="A380" s="129"/>
      <c r="N380" s="245"/>
    </row>
    <row r="381" spans="1:14" ht="13" x14ac:dyDescent="0.15">
      <c r="A381" s="129"/>
      <c r="N381" s="245"/>
    </row>
    <row r="382" spans="1:14" ht="13" x14ac:dyDescent="0.15">
      <c r="A382" s="129"/>
      <c r="N382" s="245"/>
    </row>
    <row r="383" spans="1:14" ht="13" x14ac:dyDescent="0.15">
      <c r="A383" s="129"/>
      <c r="N383" s="245"/>
    </row>
    <row r="384" spans="1:14" ht="13" x14ac:dyDescent="0.15">
      <c r="A384" s="129"/>
      <c r="N384" s="245"/>
    </row>
    <row r="385" spans="1:14" ht="13" x14ac:dyDescent="0.15">
      <c r="A385" s="129"/>
      <c r="N385" s="245"/>
    </row>
    <row r="386" spans="1:14" ht="13" x14ac:dyDescent="0.15">
      <c r="A386" s="129"/>
      <c r="N386" s="245"/>
    </row>
    <row r="387" spans="1:14" ht="13" x14ac:dyDescent="0.15">
      <c r="A387" s="129"/>
      <c r="N387" s="245"/>
    </row>
    <row r="388" spans="1:14" ht="13" x14ac:dyDescent="0.15">
      <c r="A388" s="129"/>
      <c r="N388" s="245"/>
    </row>
    <row r="389" spans="1:14" ht="13" x14ac:dyDescent="0.15">
      <c r="A389" s="129"/>
      <c r="N389" s="245"/>
    </row>
    <row r="390" spans="1:14" ht="13" x14ac:dyDescent="0.15">
      <c r="A390" s="129"/>
      <c r="N390" s="245"/>
    </row>
    <row r="391" spans="1:14" ht="13" x14ac:dyDescent="0.15">
      <c r="A391" s="129"/>
      <c r="N391" s="245"/>
    </row>
    <row r="392" spans="1:14" ht="13" x14ac:dyDescent="0.15">
      <c r="A392" s="129"/>
      <c r="N392" s="245"/>
    </row>
    <row r="393" spans="1:14" ht="13" x14ac:dyDescent="0.15">
      <c r="A393" s="129"/>
      <c r="N393" s="245"/>
    </row>
    <row r="394" spans="1:14" ht="13" x14ac:dyDescent="0.15">
      <c r="A394" s="129"/>
      <c r="N394" s="245"/>
    </row>
    <row r="395" spans="1:14" ht="13" x14ac:dyDescent="0.15">
      <c r="A395" s="129"/>
      <c r="N395" s="245"/>
    </row>
    <row r="396" spans="1:14" ht="13" x14ac:dyDescent="0.15">
      <c r="A396" s="129"/>
      <c r="N396" s="245"/>
    </row>
    <row r="397" spans="1:14" ht="13" x14ac:dyDescent="0.15">
      <c r="A397" s="129"/>
      <c r="N397" s="245"/>
    </row>
    <row r="398" spans="1:14" ht="13" x14ac:dyDescent="0.15">
      <c r="A398" s="129"/>
      <c r="N398" s="245"/>
    </row>
    <row r="399" spans="1:14" ht="13" x14ac:dyDescent="0.15">
      <c r="A399" s="129"/>
      <c r="N399" s="245"/>
    </row>
    <row r="400" spans="1:14" ht="13" x14ac:dyDescent="0.15">
      <c r="A400" s="129"/>
      <c r="N400" s="245"/>
    </row>
    <row r="401" spans="1:14" ht="13" x14ac:dyDescent="0.15">
      <c r="A401" s="129"/>
      <c r="N401" s="245"/>
    </row>
    <row r="402" spans="1:14" ht="13" x14ac:dyDescent="0.15">
      <c r="A402" s="129"/>
      <c r="N402" s="245"/>
    </row>
    <row r="403" spans="1:14" ht="13" x14ac:dyDescent="0.15">
      <c r="A403" s="129"/>
      <c r="N403" s="245"/>
    </row>
    <row r="404" spans="1:14" ht="13" x14ac:dyDescent="0.15">
      <c r="A404" s="129"/>
      <c r="N404" s="245"/>
    </row>
    <row r="405" spans="1:14" ht="13" x14ac:dyDescent="0.15">
      <c r="A405" s="129"/>
      <c r="N405" s="245"/>
    </row>
    <row r="406" spans="1:14" ht="13" x14ac:dyDescent="0.15">
      <c r="A406" s="129"/>
      <c r="N406" s="245"/>
    </row>
    <row r="407" spans="1:14" ht="13" x14ac:dyDescent="0.15">
      <c r="A407" s="129"/>
      <c r="N407" s="245"/>
    </row>
    <row r="408" spans="1:14" ht="13" x14ac:dyDescent="0.15">
      <c r="A408" s="129"/>
      <c r="N408" s="245"/>
    </row>
    <row r="409" spans="1:14" ht="13" x14ac:dyDescent="0.15">
      <c r="A409" s="129"/>
      <c r="N409" s="245"/>
    </row>
    <row r="410" spans="1:14" ht="13" x14ac:dyDescent="0.15">
      <c r="A410" s="129"/>
      <c r="N410" s="245"/>
    </row>
    <row r="411" spans="1:14" ht="13" x14ac:dyDescent="0.15">
      <c r="A411" s="129"/>
      <c r="N411" s="245"/>
    </row>
    <row r="412" spans="1:14" ht="13" x14ac:dyDescent="0.15">
      <c r="A412" s="129"/>
      <c r="N412" s="245"/>
    </row>
    <row r="413" spans="1:14" ht="13" x14ac:dyDescent="0.15">
      <c r="A413" s="129"/>
      <c r="N413" s="245"/>
    </row>
    <row r="414" spans="1:14" ht="13" x14ac:dyDescent="0.15">
      <c r="A414" s="129"/>
      <c r="N414" s="245"/>
    </row>
    <row r="415" spans="1:14" ht="13" x14ac:dyDescent="0.15">
      <c r="A415" s="129"/>
      <c r="N415" s="245"/>
    </row>
    <row r="416" spans="1:14" ht="13" x14ac:dyDescent="0.15">
      <c r="A416" s="129"/>
      <c r="N416" s="245"/>
    </row>
    <row r="417" spans="1:14" ht="13" x14ac:dyDescent="0.15">
      <c r="A417" s="129"/>
      <c r="N417" s="245"/>
    </row>
    <row r="418" spans="1:14" ht="13" x14ac:dyDescent="0.15">
      <c r="A418" s="129"/>
      <c r="N418" s="245"/>
    </row>
    <row r="419" spans="1:14" ht="13" x14ac:dyDescent="0.15">
      <c r="A419" s="129"/>
      <c r="N419" s="245"/>
    </row>
    <row r="420" spans="1:14" ht="13" x14ac:dyDescent="0.15">
      <c r="A420" s="129"/>
      <c r="N420" s="245"/>
    </row>
    <row r="421" spans="1:14" ht="13" x14ac:dyDescent="0.15">
      <c r="A421" s="129"/>
      <c r="N421" s="245"/>
    </row>
    <row r="422" spans="1:14" ht="13" x14ac:dyDescent="0.15">
      <c r="A422" s="129"/>
      <c r="N422" s="245"/>
    </row>
    <row r="423" spans="1:14" ht="13" x14ac:dyDescent="0.15">
      <c r="A423" s="129"/>
      <c r="N423" s="245"/>
    </row>
    <row r="424" spans="1:14" ht="13" x14ac:dyDescent="0.15">
      <c r="A424" s="129"/>
      <c r="N424" s="245"/>
    </row>
    <row r="425" spans="1:14" ht="13" x14ac:dyDescent="0.15">
      <c r="A425" s="129"/>
      <c r="N425" s="245"/>
    </row>
    <row r="426" spans="1:14" ht="13" x14ac:dyDescent="0.15">
      <c r="A426" s="129"/>
      <c r="N426" s="245"/>
    </row>
    <row r="427" spans="1:14" ht="13" x14ac:dyDescent="0.15">
      <c r="A427" s="129"/>
      <c r="N427" s="245"/>
    </row>
    <row r="428" spans="1:14" ht="13" x14ac:dyDescent="0.15">
      <c r="A428" s="129"/>
      <c r="N428" s="245"/>
    </row>
    <row r="429" spans="1:14" ht="13" x14ac:dyDescent="0.15">
      <c r="A429" s="129"/>
      <c r="N429" s="245"/>
    </row>
    <row r="430" spans="1:14" ht="13" x14ac:dyDescent="0.15">
      <c r="A430" s="129"/>
      <c r="N430" s="245"/>
    </row>
    <row r="431" spans="1:14" ht="13" x14ac:dyDescent="0.15">
      <c r="A431" s="129"/>
      <c r="N431" s="245"/>
    </row>
    <row r="432" spans="1:14" ht="13" x14ac:dyDescent="0.15">
      <c r="A432" s="129"/>
      <c r="N432" s="245"/>
    </row>
    <row r="433" spans="1:14" ht="13" x14ac:dyDescent="0.15">
      <c r="A433" s="129"/>
      <c r="N433" s="245"/>
    </row>
    <row r="434" spans="1:14" ht="13" x14ac:dyDescent="0.15">
      <c r="A434" s="129"/>
      <c r="N434" s="245"/>
    </row>
    <row r="435" spans="1:14" ht="13" x14ac:dyDescent="0.15">
      <c r="A435" s="129"/>
      <c r="N435" s="245"/>
    </row>
    <row r="436" spans="1:14" ht="13" x14ac:dyDescent="0.15">
      <c r="A436" s="129"/>
      <c r="N436" s="245"/>
    </row>
    <row r="437" spans="1:14" ht="13" x14ac:dyDescent="0.15">
      <c r="A437" s="129"/>
      <c r="N437" s="245"/>
    </row>
    <row r="438" spans="1:14" ht="13" x14ac:dyDescent="0.15">
      <c r="A438" s="129"/>
      <c r="N438" s="245"/>
    </row>
    <row r="439" spans="1:14" ht="13" x14ac:dyDescent="0.15">
      <c r="A439" s="129"/>
      <c r="N439" s="245"/>
    </row>
    <row r="440" spans="1:14" ht="13" x14ac:dyDescent="0.15">
      <c r="A440" s="129"/>
      <c r="N440" s="245"/>
    </row>
    <row r="441" spans="1:14" ht="13" x14ac:dyDescent="0.15">
      <c r="A441" s="129"/>
      <c r="N441" s="245"/>
    </row>
    <row r="442" spans="1:14" ht="13" x14ac:dyDescent="0.15">
      <c r="A442" s="129"/>
      <c r="N442" s="245"/>
    </row>
    <row r="443" spans="1:14" ht="13" x14ac:dyDescent="0.15">
      <c r="A443" s="129"/>
      <c r="N443" s="245"/>
    </row>
    <row r="444" spans="1:14" ht="13" x14ac:dyDescent="0.15">
      <c r="A444" s="129"/>
      <c r="N444" s="245"/>
    </row>
    <row r="445" spans="1:14" ht="13" x14ac:dyDescent="0.15">
      <c r="A445" s="129"/>
      <c r="N445" s="245"/>
    </row>
    <row r="446" spans="1:14" ht="13" x14ac:dyDescent="0.15">
      <c r="A446" s="129"/>
      <c r="N446" s="245"/>
    </row>
    <row r="447" spans="1:14" ht="13" x14ac:dyDescent="0.15">
      <c r="A447" s="129"/>
      <c r="N447" s="245"/>
    </row>
    <row r="448" spans="1:14" ht="13" x14ac:dyDescent="0.15">
      <c r="A448" s="129"/>
      <c r="N448" s="245"/>
    </row>
    <row r="449" spans="1:14" ht="13" x14ac:dyDescent="0.15">
      <c r="A449" s="129"/>
      <c r="N449" s="245"/>
    </row>
    <row r="450" spans="1:14" ht="13" x14ac:dyDescent="0.15">
      <c r="A450" s="129"/>
      <c r="N450" s="245"/>
    </row>
    <row r="451" spans="1:14" ht="13" x14ac:dyDescent="0.15">
      <c r="A451" s="129"/>
      <c r="N451" s="245"/>
    </row>
    <row r="452" spans="1:14" ht="13" x14ac:dyDescent="0.15">
      <c r="A452" s="129"/>
      <c r="N452" s="245"/>
    </row>
    <row r="453" spans="1:14" ht="13" x14ac:dyDescent="0.15">
      <c r="A453" s="129"/>
      <c r="N453" s="245"/>
    </row>
    <row r="454" spans="1:14" ht="13" x14ac:dyDescent="0.15">
      <c r="A454" s="129"/>
      <c r="N454" s="245"/>
    </row>
    <row r="455" spans="1:14" ht="13" x14ac:dyDescent="0.15">
      <c r="A455" s="129"/>
      <c r="N455" s="245"/>
    </row>
    <row r="456" spans="1:14" ht="13" x14ac:dyDescent="0.15">
      <c r="A456" s="129"/>
      <c r="N456" s="245"/>
    </row>
    <row r="457" spans="1:14" ht="13" x14ac:dyDescent="0.15">
      <c r="A457" s="129"/>
      <c r="N457" s="245"/>
    </row>
    <row r="458" spans="1:14" ht="13" x14ac:dyDescent="0.15">
      <c r="A458" s="129"/>
      <c r="N458" s="245"/>
    </row>
    <row r="459" spans="1:14" ht="13" x14ac:dyDescent="0.15">
      <c r="A459" s="129"/>
      <c r="N459" s="245"/>
    </row>
    <row r="460" spans="1:14" ht="13" x14ac:dyDescent="0.15">
      <c r="A460" s="129"/>
      <c r="N460" s="245"/>
    </row>
    <row r="461" spans="1:14" ht="13" x14ac:dyDescent="0.15">
      <c r="A461" s="129"/>
      <c r="N461" s="245"/>
    </row>
    <row r="462" spans="1:14" ht="13" x14ac:dyDescent="0.15">
      <c r="A462" s="129"/>
      <c r="N462" s="245"/>
    </row>
    <row r="463" spans="1:14" ht="13" x14ac:dyDescent="0.15">
      <c r="A463" s="129"/>
      <c r="N463" s="245"/>
    </row>
    <row r="464" spans="1:14" ht="13" x14ac:dyDescent="0.15">
      <c r="A464" s="129"/>
      <c r="N464" s="245"/>
    </row>
    <row r="465" spans="1:14" ht="13" x14ac:dyDescent="0.15">
      <c r="A465" s="129"/>
      <c r="N465" s="245"/>
    </row>
    <row r="466" spans="1:14" ht="13" x14ac:dyDescent="0.15">
      <c r="A466" s="129"/>
      <c r="N466" s="245"/>
    </row>
    <row r="467" spans="1:14" ht="13" x14ac:dyDescent="0.15">
      <c r="A467" s="129"/>
      <c r="N467" s="245"/>
    </row>
    <row r="468" spans="1:14" ht="13" x14ac:dyDescent="0.15">
      <c r="A468" s="129"/>
      <c r="N468" s="245"/>
    </row>
    <row r="469" spans="1:14" ht="13" x14ac:dyDescent="0.15">
      <c r="A469" s="129"/>
      <c r="N469" s="245"/>
    </row>
    <row r="470" spans="1:14" ht="13" x14ac:dyDescent="0.15">
      <c r="A470" s="129"/>
      <c r="N470" s="245"/>
    </row>
    <row r="471" spans="1:14" ht="13" x14ac:dyDescent="0.15">
      <c r="A471" s="129"/>
      <c r="N471" s="245"/>
    </row>
    <row r="472" spans="1:14" ht="13" x14ac:dyDescent="0.15">
      <c r="A472" s="129"/>
      <c r="N472" s="245"/>
    </row>
    <row r="473" spans="1:14" ht="13" x14ac:dyDescent="0.15">
      <c r="A473" s="129"/>
      <c r="N473" s="245"/>
    </row>
    <row r="474" spans="1:14" ht="13" x14ac:dyDescent="0.15">
      <c r="A474" s="129"/>
      <c r="N474" s="245"/>
    </row>
    <row r="475" spans="1:14" ht="13" x14ac:dyDescent="0.15">
      <c r="A475" s="129"/>
      <c r="N475" s="245"/>
    </row>
    <row r="476" spans="1:14" ht="13" x14ac:dyDescent="0.15">
      <c r="A476" s="129"/>
      <c r="N476" s="245"/>
    </row>
    <row r="477" spans="1:14" ht="13" x14ac:dyDescent="0.15">
      <c r="A477" s="129"/>
      <c r="N477" s="245"/>
    </row>
    <row r="478" spans="1:14" ht="13" x14ac:dyDescent="0.15">
      <c r="A478" s="129"/>
      <c r="N478" s="245"/>
    </row>
    <row r="479" spans="1:14" ht="13" x14ac:dyDescent="0.15">
      <c r="A479" s="129"/>
      <c r="N479" s="245"/>
    </row>
    <row r="480" spans="1:14" ht="13" x14ac:dyDescent="0.15">
      <c r="A480" s="129"/>
      <c r="N480" s="245"/>
    </row>
    <row r="481" spans="1:14" ht="13" x14ac:dyDescent="0.15">
      <c r="A481" s="129"/>
      <c r="N481" s="245"/>
    </row>
    <row r="482" spans="1:14" ht="13" x14ac:dyDescent="0.15">
      <c r="A482" s="129"/>
      <c r="N482" s="245"/>
    </row>
    <row r="483" spans="1:14" ht="13" x14ac:dyDescent="0.15">
      <c r="A483" s="129"/>
      <c r="N483" s="245"/>
    </row>
    <row r="484" spans="1:14" ht="13" x14ac:dyDescent="0.15">
      <c r="A484" s="129"/>
      <c r="N484" s="245"/>
    </row>
    <row r="485" spans="1:14" ht="13" x14ac:dyDescent="0.15">
      <c r="A485" s="129"/>
      <c r="N485" s="245"/>
    </row>
    <row r="486" spans="1:14" ht="13" x14ac:dyDescent="0.15">
      <c r="A486" s="129"/>
      <c r="N486" s="245"/>
    </row>
    <row r="487" spans="1:14" ht="13" x14ac:dyDescent="0.15">
      <c r="A487" s="129"/>
      <c r="N487" s="245"/>
    </row>
    <row r="488" spans="1:14" ht="13" x14ac:dyDescent="0.15">
      <c r="A488" s="129"/>
      <c r="N488" s="245"/>
    </row>
    <row r="489" spans="1:14" ht="13" x14ac:dyDescent="0.15">
      <c r="A489" s="129"/>
      <c r="N489" s="245"/>
    </row>
    <row r="490" spans="1:14" ht="13" x14ac:dyDescent="0.15">
      <c r="A490" s="129"/>
      <c r="N490" s="245"/>
    </row>
    <row r="491" spans="1:14" ht="13" x14ac:dyDescent="0.15">
      <c r="A491" s="129"/>
      <c r="N491" s="245"/>
    </row>
    <row r="492" spans="1:14" ht="13" x14ac:dyDescent="0.15">
      <c r="A492" s="129"/>
      <c r="N492" s="245"/>
    </row>
    <row r="493" spans="1:14" ht="13" x14ac:dyDescent="0.15">
      <c r="A493" s="129"/>
      <c r="N493" s="245"/>
    </row>
    <row r="494" spans="1:14" ht="13" x14ac:dyDescent="0.15">
      <c r="A494" s="129"/>
      <c r="N494" s="245"/>
    </row>
    <row r="495" spans="1:14" ht="13" x14ac:dyDescent="0.15">
      <c r="A495" s="129"/>
      <c r="N495" s="245"/>
    </row>
    <row r="496" spans="1:14" ht="13" x14ac:dyDescent="0.15">
      <c r="A496" s="129"/>
      <c r="N496" s="245"/>
    </row>
    <row r="497" spans="1:14" ht="13" x14ac:dyDescent="0.15">
      <c r="A497" s="129"/>
      <c r="N497" s="245"/>
    </row>
    <row r="498" spans="1:14" ht="13" x14ac:dyDescent="0.15">
      <c r="A498" s="129"/>
      <c r="N498" s="245"/>
    </row>
    <row r="499" spans="1:14" ht="13" x14ac:dyDescent="0.15">
      <c r="A499" s="129"/>
      <c r="N499" s="245"/>
    </row>
    <row r="500" spans="1:14" ht="13" x14ac:dyDescent="0.15">
      <c r="A500" s="129"/>
      <c r="N500" s="245"/>
    </row>
    <row r="501" spans="1:14" ht="13" x14ac:dyDescent="0.15">
      <c r="A501" s="129"/>
      <c r="N501" s="245"/>
    </row>
    <row r="502" spans="1:14" ht="13" x14ac:dyDescent="0.15">
      <c r="A502" s="129"/>
      <c r="N502" s="245"/>
    </row>
    <row r="503" spans="1:14" ht="13" x14ac:dyDescent="0.15">
      <c r="A503" s="129"/>
      <c r="N503" s="245"/>
    </row>
    <row r="504" spans="1:14" ht="13" x14ac:dyDescent="0.15">
      <c r="A504" s="129"/>
      <c r="N504" s="245"/>
    </row>
    <row r="505" spans="1:14" ht="13" x14ac:dyDescent="0.15">
      <c r="A505" s="129"/>
      <c r="N505" s="245"/>
    </row>
    <row r="506" spans="1:14" ht="13" x14ac:dyDescent="0.15">
      <c r="A506" s="129"/>
      <c r="N506" s="245"/>
    </row>
    <row r="507" spans="1:14" ht="13" x14ac:dyDescent="0.15">
      <c r="A507" s="129"/>
      <c r="N507" s="245"/>
    </row>
    <row r="508" spans="1:14" ht="13" x14ac:dyDescent="0.15">
      <c r="A508" s="129"/>
      <c r="N508" s="245"/>
    </row>
    <row r="509" spans="1:14" ht="13" x14ac:dyDescent="0.15">
      <c r="A509" s="129"/>
      <c r="N509" s="245"/>
    </row>
    <row r="510" spans="1:14" ht="13" x14ac:dyDescent="0.15">
      <c r="A510" s="129"/>
      <c r="N510" s="245"/>
    </row>
    <row r="511" spans="1:14" ht="13" x14ac:dyDescent="0.15">
      <c r="A511" s="129"/>
      <c r="N511" s="245"/>
    </row>
    <row r="512" spans="1:14" ht="13" x14ac:dyDescent="0.15">
      <c r="A512" s="129"/>
      <c r="N512" s="245"/>
    </row>
    <row r="513" spans="1:14" ht="13" x14ac:dyDescent="0.15">
      <c r="A513" s="129"/>
      <c r="N513" s="245"/>
    </row>
    <row r="514" spans="1:14" ht="13" x14ac:dyDescent="0.15">
      <c r="A514" s="129"/>
      <c r="N514" s="245"/>
    </row>
    <row r="515" spans="1:14" ht="13" x14ac:dyDescent="0.15">
      <c r="A515" s="129"/>
      <c r="N515" s="245"/>
    </row>
    <row r="516" spans="1:14" ht="13" x14ac:dyDescent="0.15">
      <c r="A516" s="129"/>
      <c r="N516" s="245"/>
    </row>
    <row r="517" spans="1:14" ht="13" x14ac:dyDescent="0.15">
      <c r="A517" s="129"/>
      <c r="N517" s="245"/>
    </row>
    <row r="518" spans="1:14" ht="13" x14ac:dyDescent="0.15">
      <c r="A518" s="129"/>
      <c r="N518" s="245"/>
    </row>
    <row r="519" spans="1:14" ht="13" x14ac:dyDescent="0.15">
      <c r="A519" s="129"/>
      <c r="N519" s="245"/>
    </row>
    <row r="520" spans="1:14" ht="13" x14ac:dyDescent="0.15">
      <c r="A520" s="129"/>
      <c r="N520" s="245"/>
    </row>
    <row r="521" spans="1:14" ht="13" x14ac:dyDescent="0.15">
      <c r="A521" s="129"/>
      <c r="N521" s="245"/>
    </row>
    <row r="522" spans="1:14" ht="13" x14ac:dyDescent="0.15">
      <c r="A522" s="129"/>
      <c r="N522" s="245"/>
    </row>
    <row r="523" spans="1:14" ht="13" x14ac:dyDescent="0.15">
      <c r="A523" s="129"/>
      <c r="N523" s="245"/>
    </row>
    <row r="524" spans="1:14" ht="13" x14ac:dyDescent="0.15">
      <c r="A524" s="129"/>
      <c r="N524" s="245"/>
    </row>
    <row r="525" spans="1:14" ht="13" x14ac:dyDescent="0.15">
      <c r="A525" s="129"/>
      <c r="N525" s="245"/>
    </row>
    <row r="526" spans="1:14" ht="13" x14ac:dyDescent="0.15">
      <c r="A526" s="129"/>
      <c r="N526" s="245"/>
    </row>
    <row r="527" spans="1:14" ht="13" x14ac:dyDescent="0.15">
      <c r="A527" s="129"/>
      <c r="N527" s="245"/>
    </row>
    <row r="528" spans="1:14" ht="13" x14ac:dyDescent="0.15">
      <c r="A528" s="129"/>
      <c r="N528" s="245"/>
    </row>
    <row r="529" spans="1:14" ht="13" x14ac:dyDescent="0.15">
      <c r="A529" s="129"/>
      <c r="N529" s="245"/>
    </row>
    <row r="530" spans="1:14" ht="13" x14ac:dyDescent="0.15">
      <c r="A530" s="129"/>
      <c r="N530" s="245"/>
    </row>
    <row r="531" spans="1:14" ht="13" x14ac:dyDescent="0.15">
      <c r="A531" s="129"/>
      <c r="N531" s="245"/>
    </row>
    <row r="532" spans="1:14" ht="13" x14ac:dyDescent="0.15">
      <c r="A532" s="129"/>
      <c r="N532" s="245"/>
    </row>
    <row r="533" spans="1:14" ht="13" x14ac:dyDescent="0.15">
      <c r="A533" s="129"/>
      <c r="N533" s="245"/>
    </row>
    <row r="534" spans="1:14" ht="13" x14ac:dyDescent="0.15">
      <c r="A534" s="129"/>
      <c r="N534" s="245"/>
    </row>
    <row r="535" spans="1:14" ht="13" x14ac:dyDescent="0.15">
      <c r="A535" s="129"/>
      <c r="N535" s="245"/>
    </row>
    <row r="536" spans="1:14" ht="13" x14ac:dyDescent="0.15">
      <c r="A536" s="129"/>
      <c r="N536" s="245"/>
    </row>
    <row r="537" spans="1:14" ht="13" x14ac:dyDescent="0.15">
      <c r="A537" s="129"/>
      <c r="N537" s="245"/>
    </row>
    <row r="538" spans="1:14" ht="13" x14ac:dyDescent="0.15">
      <c r="A538" s="129"/>
      <c r="N538" s="245"/>
    </row>
    <row r="539" spans="1:14" ht="13" x14ac:dyDescent="0.15">
      <c r="A539" s="129"/>
      <c r="N539" s="245"/>
    </row>
    <row r="540" spans="1:14" ht="13" x14ac:dyDescent="0.15">
      <c r="A540" s="129"/>
      <c r="N540" s="245"/>
    </row>
    <row r="541" spans="1:14" ht="13" x14ac:dyDescent="0.15">
      <c r="A541" s="129"/>
      <c r="N541" s="245"/>
    </row>
    <row r="542" spans="1:14" ht="13" x14ac:dyDescent="0.15">
      <c r="A542" s="129"/>
      <c r="N542" s="245"/>
    </row>
    <row r="543" spans="1:14" ht="13" x14ac:dyDescent="0.15">
      <c r="A543" s="129"/>
      <c r="N543" s="245"/>
    </row>
    <row r="544" spans="1:14" ht="13" x14ac:dyDescent="0.15">
      <c r="A544" s="129"/>
      <c r="N544" s="245"/>
    </row>
    <row r="545" spans="1:14" ht="13" x14ac:dyDescent="0.15">
      <c r="A545" s="129"/>
      <c r="N545" s="245"/>
    </row>
    <row r="546" spans="1:14" ht="13" x14ac:dyDescent="0.15">
      <c r="A546" s="129"/>
      <c r="N546" s="245"/>
    </row>
    <row r="547" spans="1:14" ht="13" x14ac:dyDescent="0.15">
      <c r="A547" s="129"/>
      <c r="N547" s="245"/>
    </row>
    <row r="548" spans="1:14" ht="13" x14ac:dyDescent="0.15">
      <c r="A548" s="129"/>
      <c r="N548" s="245"/>
    </row>
    <row r="549" spans="1:14" ht="13" x14ac:dyDescent="0.15">
      <c r="A549" s="129"/>
      <c r="N549" s="245"/>
    </row>
    <row r="550" spans="1:14" ht="13" x14ac:dyDescent="0.15">
      <c r="A550" s="129"/>
      <c r="N550" s="245"/>
    </row>
    <row r="551" spans="1:14" ht="13" x14ac:dyDescent="0.15">
      <c r="A551" s="129"/>
      <c r="N551" s="245"/>
    </row>
    <row r="552" spans="1:14" ht="13" x14ac:dyDescent="0.15">
      <c r="A552" s="129"/>
      <c r="N552" s="245"/>
    </row>
    <row r="553" spans="1:14" ht="13" x14ac:dyDescent="0.15">
      <c r="A553" s="129"/>
      <c r="N553" s="245"/>
    </row>
    <row r="554" spans="1:14" ht="13" x14ac:dyDescent="0.15">
      <c r="A554" s="129"/>
      <c r="N554" s="245"/>
    </row>
    <row r="555" spans="1:14" ht="13" x14ac:dyDescent="0.15">
      <c r="A555" s="129"/>
      <c r="N555" s="245"/>
    </row>
    <row r="556" spans="1:14" ht="13" x14ac:dyDescent="0.15">
      <c r="A556" s="129"/>
      <c r="N556" s="245"/>
    </row>
    <row r="557" spans="1:14" ht="13" x14ac:dyDescent="0.15">
      <c r="A557" s="129"/>
      <c r="N557" s="245"/>
    </row>
    <row r="558" spans="1:14" ht="13" x14ac:dyDescent="0.15">
      <c r="A558" s="129"/>
      <c r="N558" s="245"/>
    </row>
    <row r="559" spans="1:14" ht="13" x14ac:dyDescent="0.15">
      <c r="A559" s="129"/>
      <c r="N559" s="245"/>
    </row>
    <row r="560" spans="1:14" ht="13" x14ac:dyDescent="0.15">
      <c r="A560" s="129"/>
      <c r="N560" s="245"/>
    </row>
    <row r="561" spans="1:14" ht="13" x14ac:dyDescent="0.15">
      <c r="A561" s="129"/>
      <c r="N561" s="245"/>
    </row>
    <row r="562" spans="1:14" ht="13" x14ac:dyDescent="0.15">
      <c r="A562" s="129"/>
      <c r="N562" s="245"/>
    </row>
    <row r="563" spans="1:14" ht="13" x14ac:dyDescent="0.15">
      <c r="A563" s="129"/>
      <c r="N563" s="245"/>
    </row>
    <row r="564" spans="1:14" ht="13" x14ac:dyDescent="0.15">
      <c r="A564" s="129"/>
      <c r="N564" s="245"/>
    </row>
    <row r="565" spans="1:14" ht="13" x14ac:dyDescent="0.15">
      <c r="A565" s="129"/>
      <c r="N565" s="245"/>
    </row>
    <row r="566" spans="1:14" ht="13" x14ac:dyDescent="0.15">
      <c r="A566" s="129"/>
      <c r="N566" s="245"/>
    </row>
    <row r="567" spans="1:14" ht="13" x14ac:dyDescent="0.15">
      <c r="A567" s="129"/>
      <c r="N567" s="245"/>
    </row>
    <row r="568" spans="1:14" ht="13" x14ac:dyDescent="0.15">
      <c r="A568" s="129"/>
      <c r="N568" s="245"/>
    </row>
    <row r="569" spans="1:14" ht="13" x14ac:dyDescent="0.15">
      <c r="A569" s="129"/>
      <c r="N569" s="245"/>
    </row>
    <row r="570" spans="1:14" ht="13" x14ac:dyDescent="0.15">
      <c r="A570" s="129"/>
      <c r="N570" s="245"/>
    </row>
    <row r="571" spans="1:14" ht="13" x14ac:dyDescent="0.15">
      <c r="A571" s="129"/>
      <c r="N571" s="245"/>
    </row>
    <row r="572" spans="1:14" ht="13" x14ac:dyDescent="0.15">
      <c r="A572" s="129"/>
      <c r="N572" s="245"/>
    </row>
    <row r="573" spans="1:14" ht="13" x14ac:dyDescent="0.15">
      <c r="A573" s="129"/>
      <c r="N573" s="245"/>
    </row>
    <row r="574" spans="1:14" ht="13" x14ac:dyDescent="0.15">
      <c r="A574" s="129"/>
      <c r="N574" s="245"/>
    </row>
    <row r="575" spans="1:14" ht="13" x14ac:dyDescent="0.15">
      <c r="A575" s="129"/>
      <c r="N575" s="245"/>
    </row>
    <row r="576" spans="1:14" ht="13" x14ac:dyDescent="0.15">
      <c r="A576" s="129"/>
      <c r="N576" s="245"/>
    </row>
    <row r="577" spans="1:14" ht="13" x14ac:dyDescent="0.15">
      <c r="A577" s="129"/>
      <c r="N577" s="245"/>
    </row>
    <row r="578" spans="1:14" ht="13" x14ac:dyDescent="0.15">
      <c r="A578" s="129"/>
      <c r="N578" s="245"/>
    </row>
    <row r="579" spans="1:14" ht="13" x14ac:dyDescent="0.15">
      <c r="A579" s="129"/>
      <c r="N579" s="245"/>
    </row>
    <row r="580" spans="1:14" ht="13" x14ac:dyDescent="0.15">
      <c r="A580" s="129"/>
      <c r="N580" s="245"/>
    </row>
    <row r="581" spans="1:14" ht="13" x14ac:dyDescent="0.15">
      <c r="A581" s="129"/>
      <c r="N581" s="245"/>
    </row>
    <row r="582" spans="1:14" ht="13" x14ac:dyDescent="0.15">
      <c r="A582" s="129"/>
      <c r="N582" s="245"/>
    </row>
    <row r="583" spans="1:14" ht="13" x14ac:dyDescent="0.15">
      <c r="A583" s="129"/>
      <c r="N583" s="245"/>
    </row>
    <row r="584" spans="1:14" ht="13" x14ac:dyDescent="0.15">
      <c r="A584" s="129"/>
      <c r="N584" s="245"/>
    </row>
    <row r="585" spans="1:14" ht="13" x14ac:dyDescent="0.15">
      <c r="A585" s="129"/>
      <c r="N585" s="245"/>
    </row>
    <row r="586" spans="1:14" ht="13" x14ac:dyDescent="0.15">
      <c r="A586" s="129"/>
      <c r="N586" s="245"/>
    </row>
    <row r="587" spans="1:14" ht="13" x14ac:dyDescent="0.15">
      <c r="A587" s="129"/>
      <c r="N587" s="245"/>
    </row>
    <row r="588" spans="1:14" ht="13" x14ac:dyDescent="0.15">
      <c r="A588" s="129"/>
      <c r="N588" s="245"/>
    </row>
    <row r="589" spans="1:14" ht="13" x14ac:dyDescent="0.15">
      <c r="A589" s="129"/>
      <c r="N589" s="245"/>
    </row>
    <row r="590" spans="1:14" ht="13" x14ac:dyDescent="0.15">
      <c r="A590" s="129"/>
      <c r="N590" s="245"/>
    </row>
    <row r="591" spans="1:14" ht="13" x14ac:dyDescent="0.15">
      <c r="A591" s="129"/>
      <c r="N591" s="245"/>
    </row>
    <row r="592" spans="1:14" ht="13" x14ac:dyDescent="0.15">
      <c r="A592" s="129"/>
      <c r="N592" s="245"/>
    </row>
    <row r="593" spans="1:14" ht="13" x14ac:dyDescent="0.15">
      <c r="A593" s="129"/>
      <c r="N593" s="245"/>
    </row>
    <row r="594" spans="1:14" ht="13" x14ac:dyDescent="0.15">
      <c r="A594" s="129"/>
      <c r="N594" s="245"/>
    </row>
    <row r="595" spans="1:14" ht="13" x14ac:dyDescent="0.15">
      <c r="A595" s="129"/>
      <c r="N595" s="245"/>
    </row>
    <row r="596" spans="1:14" ht="13" x14ac:dyDescent="0.15">
      <c r="A596" s="129"/>
      <c r="N596" s="245"/>
    </row>
    <row r="597" spans="1:14" ht="13" x14ac:dyDescent="0.15">
      <c r="A597" s="129"/>
      <c r="N597" s="245"/>
    </row>
    <row r="598" spans="1:14" ht="13" x14ac:dyDescent="0.15">
      <c r="A598" s="129"/>
      <c r="N598" s="245"/>
    </row>
    <row r="599" spans="1:14" ht="13" x14ac:dyDescent="0.15">
      <c r="A599" s="129"/>
      <c r="N599" s="245"/>
    </row>
    <row r="600" spans="1:14" ht="13" x14ac:dyDescent="0.15">
      <c r="A600" s="129"/>
      <c r="N600" s="245"/>
    </row>
    <row r="601" spans="1:14" ht="13" x14ac:dyDescent="0.15">
      <c r="A601" s="129"/>
      <c r="N601" s="245"/>
    </row>
    <row r="602" spans="1:14" ht="13" x14ac:dyDescent="0.15">
      <c r="A602" s="129"/>
      <c r="N602" s="245"/>
    </row>
    <row r="603" spans="1:14" ht="13" x14ac:dyDescent="0.15">
      <c r="A603" s="129"/>
      <c r="N603" s="245"/>
    </row>
    <row r="604" spans="1:14" ht="13" x14ac:dyDescent="0.15">
      <c r="A604" s="129"/>
      <c r="N604" s="245"/>
    </row>
    <row r="605" spans="1:14" ht="13" x14ac:dyDescent="0.15">
      <c r="A605" s="129"/>
      <c r="N605" s="245"/>
    </row>
    <row r="606" spans="1:14" ht="13" x14ac:dyDescent="0.15">
      <c r="A606" s="129"/>
      <c r="N606" s="245"/>
    </row>
    <row r="607" spans="1:14" ht="13" x14ac:dyDescent="0.15">
      <c r="A607" s="129"/>
      <c r="N607" s="245"/>
    </row>
    <row r="608" spans="1:14" ht="13" x14ac:dyDescent="0.15">
      <c r="A608" s="129"/>
      <c r="N608" s="245"/>
    </row>
    <row r="609" spans="1:14" ht="13" x14ac:dyDescent="0.15">
      <c r="A609" s="129"/>
      <c r="N609" s="245"/>
    </row>
    <row r="610" spans="1:14" ht="13" x14ac:dyDescent="0.15">
      <c r="A610" s="129"/>
      <c r="N610" s="245"/>
    </row>
    <row r="611" spans="1:14" ht="13" x14ac:dyDescent="0.15">
      <c r="A611" s="129"/>
      <c r="N611" s="245"/>
    </row>
    <row r="612" spans="1:14" ht="13" x14ac:dyDescent="0.15">
      <c r="A612" s="129"/>
      <c r="N612" s="245"/>
    </row>
    <row r="613" spans="1:14" ht="13" x14ac:dyDescent="0.15">
      <c r="A613" s="129"/>
      <c r="N613" s="245"/>
    </row>
    <row r="614" spans="1:14" ht="13" x14ac:dyDescent="0.15">
      <c r="A614" s="129"/>
      <c r="N614" s="245"/>
    </row>
    <row r="615" spans="1:14" ht="13" x14ac:dyDescent="0.15">
      <c r="A615" s="129"/>
      <c r="N615" s="245"/>
    </row>
    <row r="616" spans="1:14" ht="13" x14ac:dyDescent="0.15">
      <c r="A616" s="129"/>
      <c r="N616" s="245"/>
    </row>
    <row r="617" spans="1:14" ht="13" x14ac:dyDescent="0.15">
      <c r="A617" s="129"/>
      <c r="N617" s="245"/>
    </row>
    <row r="618" spans="1:14" ht="13" x14ac:dyDescent="0.15">
      <c r="A618" s="129"/>
      <c r="N618" s="245"/>
    </row>
    <row r="619" spans="1:14" ht="13" x14ac:dyDescent="0.15">
      <c r="A619" s="129"/>
      <c r="N619" s="245"/>
    </row>
    <row r="620" spans="1:14" ht="13" x14ac:dyDescent="0.15">
      <c r="A620" s="129"/>
      <c r="N620" s="245"/>
    </row>
    <row r="621" spans="1:14" ht="13" x14ac:dyDescent="0.15">
      <c r="A621" s="129"/>
      <c r="N621" s="245"/>
    </row>
    <row r="622" spans="1:14" ht="13" x14ac:dyDescent="0.15">
      <c r="A622" s="129"/>
      <c r="N622" s="245"/>
    </row>
    <row r="623" spans="1:14" ht="13" x14ac:dyDescent="0.15">
      <c r="A623" s="129"/>
      <c r="N623" s="245"/>
    </row>
    <row r="624" spans="1:14" ht="13" x14ac:dyDescent="0.15">
      <c r="A624" s="129"/>
      <c r="N624" s="245"/>
    </row>
    <row r="625" spans="1:14" ht="13" x14ac:dyDescent="0.15">
      <c r="A625" s="129"/>
      <c r="N625" s="245"/>
    </row>
    <row r="626" spans="1:14" ht="13" x14ac:dyDescent="0.15">
      <c r="A626" s="129"/>
      <c r="N626" s="245"/>
    </row>
    <row r="627" spans="1:14" ht="13" x14ac:dyDescent="0.15">
      <c r="A627" s="129"/>
      <c r="N627" s="245"/>
    </row>
    <row r="628" spans="1:14" ht="13" x14ac:dyDescent="0.15">
      <c r="A628" s="129"/>
      <c r="N628" s="245"/>
    </row>
    <row r="629" spans="1:14" ht="13" x14ac:dyDescent="0.15">
      <c r="A629" s="129"/>
      <c r="N629" s="245"/>
    </row>
    <row r="630" spans="1:14" ht="13" x14ac:dyDescent="0.15">
      <c r="A630" s="129"/>
      <c r="N630" s="245"/>
    </row>
    <row r="631" spans="1:14" ht="13" x14ac:dyDescent="0.15">
      <c r="A631" s="129"/>
      <c r="N631" s="245"/>
    </row>
    <row r="632" spans="1:14" ht="13" x14ac:dyDescent="0.15">
      <c r="A632" s="129"/>
      <c r="N632" s="245"/>
    </row>
    <row r="633" spans="1:14" ht="13" x14ac:dyDescent="0.15">
      <c r="A633" s="129"/>
      <c r="N633" s="245"/>
    </row>
    <row r="634" spans="1:14" ht="13" x14ac:dyDescent="0.15">
      <c r="A634" s="129"/>
      <c r="N634" s="245"/>
    </row>
    <row r="635" spans="1:14" ht="13" x14ac:dyDescent="0.15">
      <c r="A635" s="129"/>
      <c r="N635" s="245"/>
    </row>
    <row r="636" spans="1:14" ht="13" x14ac:dyDescent="0.15">
      <c r="A636" s="129"/>
      <c r="N636" s="245"/>
    </row>
    <row r="637" spans="1:14" ht="13" x14ac:dyDescent="0.15">
      <c r="A637" s="129"/>
      <c r="N637" s="245"/>
    </row>
    <row r="638" spans="1:14" ht="13" x14ac:dyDescent="0.15">
      <c r="A638" s="129"/>
      <c r="N638" s="245"/>
    </row>
    <row r="639" spans="1:14" ht="13" x14ac:dyDescent="0.15">
      <c r="A639" s="129"/>
      <c r="N639" s="245"/>
    </row>
    <row r="640" spans="1:14" ht="13" x14ac:dyDescent="0.15">
      <c r="A640" s="129"/>
      <c r="N640" s="245"/>
    </row>
    <row r="641" spans="1:14" ht="13" x14ac:dyDescent="0.15">
      <c r="A641" s="129"/>
      <c r="N641" s="245"/>
    </row>
    <row r="642" spans="1:14" ht="13" x14ac:dyDescent="0.15">
      <c r="A642" s="129"/>
      <c r="N642" s="245"/>
    </row>
    <row r="643" spans="1:14" ht="13" x14ac:dyDescent="0.15">
      <c r="A643" s="129"/>
      <c r="N643" s="245"/>
    </row>
    <row r="644" spans="1:14" ht="13" x14ac:dyDescent="0.15">
      <c r="A644" s="129"/>
      <c r="N644" s="245"/>
    </row>
    <row r="645" spans="1:14" ht="13" x14ac:dyDescent="0.15">
      <c r="A645" s="129"/>
      <c r="N645" s="245"/>
    </row>
    <row r="646" spans="1:14" ht="13" x14ac:dyDescent="0.15">
      <c r="A646" s="129"/>
      <c r="N646" s="245"/>
    </row>
    <row r="647" spans="1:14" ht="13" x14ac:dyDescent="0.15">
      <c r="A647" s="129"/>
      <c r="N647" s="245"/>
    </row>
    <row r="648" spans="1:14" ht="13" x14ac:dyDescent="0.15">
      <c r="A648" s="129"/>
      <c r="N648" s="245"/>
    </row>
    <row r="649" spans="1:14" ht="13" x14ac:dyDescent="0.15">
      <c r="A649" s="129"/>
      <c r="N649" s="245"/>
    </row>
    <row r="650" spans="1:14" ht="13" x14ac:dyDescent="0.15">
      <c r="A650" s="129"/>
      <c r="N650" s="245"/>
    </row>
    <row r="651" spans="1:14" ht="13" x14ac:dyDescent="0.15">
      <c r="A651" s="129"/>
      <c r="N651" s="245"/>
    </row>
    <row r="652" spans="1:14" ht="13" x14ac:dyDescent="0.15">
      <c r="A652" s="129"/>
      <c r="N652" s="245"/>
    </row>
    <row r="653" spans="1:14" ht="13" x14ac:dyDescent="0.15">
      <c r="A653" s="129"/>
      <c r="N653" s="245"/>
    </row>
    <row r="654" spans="1:14" ht="13" x14ac:dyDescent="0.15">
      <c r="A654" s="129"/>
      <c r="N654" s="245"/>
    </row>
    <row r="655" spans="1:14" ht="13" x14ac:dyDescent="0.15">
      <c r="A655" s="129"/>
      <c r="N655" s="245"/>
    </row>
    <row r="656" spans="1:14" ht="13" x14ac:dyDescent="0.15">
      <c r="A656" s="129"/>
      <c r="N656" s="245"/>
    </row>
    <row r="657" spans="1:14" ht="13" x14ac:dyDescent="0.15">
      <c r="A657" s="129"/>
      <c r="N657" s="245"/>
    </row>
    <row r="658" spans="1:14" ht="13" x14ac:dyDescent="0.15">
      <c r="A658" s="129"/>
      <c r="N658" s="245"/>
    </row>
    <row r="659" spans="1:14" ht="13" x14ac:dyDescent="0.15">
      <c r="A659" s="129"/>
      <c r="N659" s="245"/>
    </row>
    <row r="660" spans="1:14" ht="13" x14ac:dyDescent="0.15">
      <c r="A660" s="129"/>
      <c r="N660" s="245"/>
    </row>
    <row r="661" spans="1:14" ht="13" x14ac:dyDescent="0.15">
      <c r="A661" s="129"/>
      <c r="N661" s="245"/>
    </row>
    <row r="662" spans="1:14" ht="13" x14ac:dyDescent="0.15">
      <c r="A662" s="129"/>
      <c r="N662" s="245"/>
    </row>
    <row r="663" spans="1:14" ht="13" x14ac:dyDescent="0.15">
      <c r="A663" s="129"/>
      <c r="N663" s="245"/>
    </row>
    <row r="664" spans="1:14" ht="13" x14ac:dyDescent="0.15">
      <c r="A664" s="129"/>
      <c r="N664" s="245"/>
    </row>
    <row r="665" spans="1:14" ht="13" x14ac:dyDescent="0.15">
      <c r="A665" s="129"/>
      <c r="N665" s="245"/>
    </row>
    <row r="666" spans="1:14" ht="13" x14ac:dyDescent="0.15">
      <c r="A666" s="129"/>
      <c r="N666" s="245"/>
    </row>
    <row r="667" spans="1:14" ht="13" x14ac:dyDescent="0.15">
      <c r="A667" s="129"/>
      <c r="N667" s="245"/>
    </row>
    <row r="668" spans="1:14" ht="13" x14ac:dyDescent="0.15">
      <c r="A668" s="129"/>
      <c r="N668" s="245"/>
    </row>
    <row r="669" spans="1:14" ht="13" x14ac:dyDescent="0.15">
      <c r="A669" s="129"/>
      <c r="N669" s="245"/>
    </row>
    <row r="670" spans="1:14" ht="13" x14ac:dyDescent="0.15">
      <c r="A670" s="129"/>
      <c r="N670" s="245"/>
    </row>
    <row r="671" spans="1:14" ht="13" x14ac:dyDescent="0.15">
      <c r="A671" s="129"/>
      <c r="N671" s="245"/>
    </row>
    <row r="672" spans="1:14" ht="13" x14ac:dyDescent="0.15">
      <c r="A672" s="129"/>
      <c r="N672" s="245"/>
    </row>
    <row r="673" spans="1:14" ht="13" x14ac:dyDescent="0.15">
      <c r="A673" s="129"/>
      <c r="N673" s="245"/>
    </row>
    <row r="674" spans="1:14" ht="13" x14ac:dyDescent="0.15">
      <c r="A674" s="129"/>
      <c r="N674" s="245"/>
    </row>
    <row r="675" spans="1:14" ht="13" x14ac:dyDescent="0.15">
      <c r="A675" s="129"/>
      <c r="N675" s="245"/>
    </row>
    <row r="676" spans="1:14" ht="13" x14ac:dyDescent="0.15">
      <c r="A676" s="129"/>
      <c r="N676" s="245"/>
    </row>
    <row r="677" spans="1:14" ht="13" x14ac:dyDescent="0.15">
      <c r="A677" s="129"/>
      <c r="N677" s="245"/>
    </row>
    <row r="678" spans="1:14" ht="13" x14ac:dyDescent="0.15">
      <c r="A678" s="129"/>
      <c r="N678" s="245"/>
    </row>
    <row r="679" spans="1:14" ht="13" x14ac:dyDescent="0.15">
      <c r="A679" s="129"/>
      <c r="N679" s="245"/>
    </row>
    <row r="680" spans="1:14" ht="13" x14ac:dyDescent="0.15">
      <c r="A680" s="129"/>
      <c r="N680" s="245"/>
    </row>
    <row r="681" spans="1:14" ht="13" x14ac:dyDescent="0.15">
      <c r="A681" s="129"/>
      <c r="N681" s="245"/>
    </row>
    <row r="682" spans="1:14" ht="13" x14ac:dyDescent="0.15">
      <c r="A682" s="129"/>
      <c r="N682" s="245"/>
    </row>
    <row r="683" spans="1:14" ht="13" x14ac:dyDescent="0.15">
      <c r="A683" s="129"/>
      <c r="N683" s="245"/>
    </row>
    <row r="684" spans="1:14" ht="13" x14ac:dyDescent="0.15">
      <c r="A684" s="129"/>
      <c r="N684" s="245"/>
    </row>
    <row r="685" spans="1:14" ht="13" x14ac:dyDescent="0.15">
      <c r="A685" s="129"/>
      <c r="N685" s="245"/>
    </row>
    <row r="686" spans="1:14" ht="13" x14ac:dyDescent="0.15">
      <c r="A686" s="129"/>
      <c r="N686" s="245"/>
    </row>
    <row r="687" spans="1:14" ht="13" x14ac:dyDescent="0.15">
      <c r="A687" s="129"/>
      <c r="N687" s="245"/>
    </row>
    <row r="688" spans="1:14" ht="13" x14ac:dyDescent="0.15">
      <c r="A688" s="129"/>
      <c r="N688" s="245"/>
    </row>
    <row r="689" spans="1:14" ht="13" x14ac:dyDescent="0.15">
      <c r="A689" s="129"/>
      <c r="N689" s="245"/>
    </row>
    <row r="690" spans="1:14" ht="13" x14ac:dyDescent="0.15">
      <c r="A690" s="129"/>
      <c r="N690" s="245"/>
    </row>
    <row r="691" spans="1:14" ht="13" x14ac:dyDescent="0.15">
      <c r="A691" s="129"/>
      <c r="N691" s="245"/>
    </row>
    <row r="692" spans="1:14" ht="13" x14ac:dyDescent="0.15">
      <c r="A692" s="129"/>
      <c r="N692" s="245"/>
    </row>
    <row r="693" spans="1:14" ht="13" x14ac:dyDescent="0.15">
      <c r="A693" s="129"/>
      <c r="N693" s="245"/>
    </row>
    <row r="694" spans="1:14" ht="13" x14ac:dyDescent="0.15">
      <c r="A694" s="129"/>
      <c r="N694" s="245"/>
    </row>
    <row r="695" spans="1:14" ht="13" x14ac:dyDescent="0.15">
      <c r="A695" s="129"/>
      <c r="N695" s="245"/>
    </row>
    <row r="696" spans="1:14" ht="13" x14ac:dyDescent="0.15">
      <c r="A696" s="129"/>
      <c r="N696" s="245"/>
    </row>
    <row r="697" spans="1:14" ht="13" x14ac:dyDescent="0.15">
      <c r="A697" s="129"/>
      <c r="N697" s="245"/>
    </row>
    <row r="698" spans="1:14" ht="13" x14ac:dyDescent="0.15">
      <c r="A698" s="129"/>
      <c r="N698" s="245"/>
    </row>
    <row r="699" spans="1:14" ht="13" x14ac:dyDescent="0.15">
      <c r="A699" s="129"/>
      <c r="N699" s="245"/>
    </row>
    <row r="700" spans="1:14" ht="13" x14ac:dyDescent="0.15">
      <c r="A700" s="129"/>
      <c r="N700" s="245"/>
    </row>
    <row r="701" spans="1:14" ht="13" x14ac:dyDescent="0.15">
      <c r="A701" s="129"/>
      <c r="N701" s="245"/>
    </row>
    <row r="702" spans="1:14" ht="13" x14ac:dyDescent="0.15">
      <c r="A702" s="129"/>
      <c r="N702" s="245"/>
    </row>
    <row r="703" spans="1:14" ht="13" x14ac:dyDescent="0.15">
      <c r="A703" s="129"/>
      <c r="N703" s="245"/>
    </row>
    <row r="704" spans="1:14" ht="13" x14ac:dyDescent="0.15">
      <c r="A704" s="129"/>
      <c r="N704" s="245"/>
    </row>
    <row r="705" spans="1:14" ht="13" x14ac:dyDescent="0.15">
      <c r="A705" s="129"/>
      <c r="N705" s="245"/>
    </row>
    <row r="706" spans="1:14" ht="13" x14ac:dyDescent="0.15">
      <c r="A706" s="129"/>
      <c r="N706" s="245"/>
    </row>
    <row r="707" spans="1:14" ht="13" x14ac:dyDescent="0.15">
      <c r="A707" s="129"/>
      <c r="N707" s="245"/>
    </row>
    <row r="708" spans="1:14" ht="13" x14ac:dyDescent="0.15">
      <c r="A708" s="129"/>
      <c r="N708" s="245"/>
    </row>
    <row r="709" spans="1:14" ht="13" x14ac:dyDescent="0.15">
      <c r="A709" s="129"/>
      <c r="N709" s="245"/>
    </row>
    <row r="710" spans="1:14" ht="13" x14ac:dyDescent="0.15">
      <c r="A710" s="129"/>
      <c r="N710" s="245"/>
    </row>
    <row r="711" spans="1:14" ht="13" x14ac:dyDescent="0.15">
      <c r="A711" s="129"/>
      <c r="N711" s="245"/>
    </row>
    <row r="712" spans="1:14" ht="13" x14ac:dyDescent="0.15">
      <c r="A712" s="129"/>
      <c r="N712" s="245"/>
    </row>
    <row r="713" spans="1:14" ht="13" x14ac:dyDescent="0.15">
      <c r="A713" s="129"/>
      <c r="N713" s="245"/>
    </row>
    <row r="714" spans="1:14" ht="13" x14ac:dyDescent="0.15">
      <c r="A714" s="129"/>
      <c r="N714" s="245"/>
    </row>
    <row r="715" spans="1:14" ht="13" x14ac:dyDescent="0.15">
      <c r="A715" s="129"/>
      <c r="N715" s="245"/>
    </row>
    <row r="716" spans="1:14" ht="13" x14ac:dyDescent="0.15">
      <c r="A716" s="129"/>
      <c r="N716" s="245"/>
    </row>
    <row r="717" spans="1:14" ht="13" x14ac:dyDescent="0.15">
      <c r="A717" s="129"/>
      <c r="N717" s="245"/>
    </row>
    <row r="718" spans="1:14" ht="13" x14ac:dyDescent="0.15">
      <c r="A718" s="129"/>
      <c r="N718" s="245"/>
    </row>
    <row r="719" spans="1:14" ht="13" x14ac:dyDescent="0.15">
      <c r="A719" s="129"/>
      <c r="N719" s="245"/>
    </row>
    <row r="720" spans="1:14" ht="13" x14ac:dyDescent="0.15">
      <c r="A720" s="129"/>
      <c r="N720" s="245"/>
    </row>
    <row r="721" spans="1:14" ht="13" x14ac:dyDescent="0.15">
      <c r="A721" s="129"/>
      <c r="N721" s="245"/>
    </row>
    <row r="722" spans="1:14" ht="13" x14ac:dyDescent="0.15">
      <c r="A722" s="129"/>
      <c r="N722" s="245"/>
    </row>
    <row r="723" spans="1:14" ht="13" x14ac:dyDescent="0.15">
      <c r="A723" s="129"/>
      <c r="N723" s="245"/>
    </row>
    <row r="724" spans="1:14" ht="13" x14ac:dyDescent="0.15">
      <c r="A724" s="129"/>
      <c r="N724" s="245"/>
    </row>
    <row r="725" spans="1:14" ht="13" x14ac:dyDescent="0.15">
      <c r="A725" s="129"/>
      <c r="N725" s="245"/>
    </row>
    <row r="726" spans="1:14" ht="13" x14ac:dyDescent="0.15">
      <c r="A726" s="129"/>
      <c r="N726" s="245"/>
    </row>
    <row r="727" spans="1:14" ht="13" x14ac:dyDescent="0.15">
      <c r="A727" s="129"/>
      <c r="N727" s="245"/>
    </row>
    <row r="728" spans="1:14" ht="13" x14ac:dyDescent="0.15">
      <c r="A728" s="129"/>
      <c r="N728" s="245"/>
    </row>
    <row r="729" spans="1:14" ht="13" x14ac:dyDescent="0.15">
      <c r="A729" s="129"/>
      <c r="N729" s="245"/>
    </row>
    <row r="730" spans="1:14" ht="13" x14ac:dyDescent="0.15">
      <c r="A730" s="129"/>
      <c r="N730" s="245"/>
    </row>
    <row r="731" spans="1:14" ht="13" x14ac:dyDescent="0.15">
      <c r="A731" s="129"/>
      <c r="N731" s="245"/>
    </row>
    <row r="732" spans="1:14" ht="13" x14ac:dyDescent="0.15">
      <c r="A732" s="129"/>
      <c r="N732" s="245"/>
    </row>
    <row r="733" spans="1:14" ht="13" x14ac:dyDescent="0.15">
      <c r="A733" s="129"/>
      <c r="N733" s="245"/>
    </row>
    <row r="734" spans="1:14" ht="13" x14ac:dyDescent="0.15">
      <c r="A734" s="129"/>
      <c r="N734" s="245"/>
    </row>
    <row r="735" spans="1:14" ht="13" x14ac:dyDescent="0.15">
      <c r="A735" s="129"/>
      <c r="N735" s="245"/>
    </row>
    <row r="736" spans="1:14" ht="13" x14ac:dyDescent="0.15">
      <c r="A736" s="129"/>
      <c r="N736" s="245"/>
    </row>
    <row r="737" spans="1:14" ht="13" x14ac:dyDescent="0.15">
      <c r="A737" s="129"/>
      <c r="N737" s="245"/>
    </row>
    <row r="738" spans="1:14" ht="13" x14ac:dyDescent="0.15">
      <c r="A738" s="129"/>
      <c r="N738" s="245"/>
    </row>
    <row r="739" spans="1:14" ht="13" x14ac:dyDescent="0.15">
      <c r="A739" s="129"/>
      <c r="N739" s="245"/>
    </row>
    <row r="740" spans="1:14" ht="13" x14ac:dyDescent="0.15">
      <c r="A740" s="129"/>
      <c r="N740" s="245"/>
    </row>
    <row r="741" spans="1:14" ht="13" x14ac:dyDescent="0.15">
      <c r="A741" s="129"/>
      <c r="N741" s="245"/>
    </row>
    <row r="742" spans="1:14" ht="13" x14ac:dyDescent="0.15">
      <c r="A742" s="129"/>
      <c r="N742" s="245"/>
    </row>
    <row r="743" spans="1:14" ht="13" x14ac:dyDescent="0.15">
      <c r="A743" s="129"/>
      <c r="N743" s="245"/>
    </row>
    <row r="744" spans="1:14" ht="13" x14ac:dyDescent="0.15">
      <c r="A744" s="129"/>
      <c r="N744" s="245"/>
    </row>
    <row r="745" spans="1:14" ht="13" x14ac:dyDescent="0.15">
      <c r="A745" s="129"/>
      <c r="N745" s="245"/>
    </row>
    <row r="746" spans="1:14" ht="13" x14ac:dyDescent="0.15">
      <c r="A746" s="129"/>
      <c r="N746" s="245"/>
    </row>
    <row r="747" spans="1:14" ht="13" x14ac:dyDescent="0.15">
      <c r="A747" s="129"/>
      <c r="N747" s="245"/>
    </row>
    <row r="748" spans="1:14" ht="13" x14ac:dyDescent="0.15">
      <c r="A748" s="129"/>
      <c r="N748" s="245"/>
    </row>
    <row r="749" spans="1:14" ht="13" x14ac:dyDescent="0.15">
      <c r="A749" s="129"/>
      <c r="N749" s="245"/>
    </row>
    <row r="750" spans="1:14" ht="13" x14ac:dyDescent="0.15">
      <c r="A750" s="129"/>
      <c r="N750" s="245"/>
    </row>
    <row r="751" spans="1:14" ht="13" x14ac:dyDescent="0.15">
      <c r="A751" s="129"/>
      <c r="N751" s="245"/>
    </row>
    <row r="752" spans="1:14" ht="13" x14ac:dyDescent="0.15">
      <c r="A752" s="129"/>
      <c r="N752" s="245"/>
    </row>
    <row r="753" spans="1:14" ht="13" x14ac:dyDescent="0.15">
      <c r="A753" s="129"/>
      <c r="N753" s="245"/>
    </row>
    <row r="754" spans="1:14" ht="13" x14ac:dyDescent="0.15">
      <c r="A754" s="129"/>
      <c r="N754" s="245"/>
    </row>
    <row r="755" spans="1:14" ht="13" x14ac:dyDescent="0.15">
      <c r="A755" s="129"/>
      <c r="N755" s="245"/>
    </row>
    <row r="756" spans="1:14" ht="13" x14ac:dyDescent="0.15">
      <c r="A756" s="129"/>
      <c r="N756" s="245"/>
    </row>
    <row r="757" spans="1:14" ht="13" x14ac:dyDescent="0.15">
      <c r="A757" s="129"/>
      <c r="N757" s="245"/>
    </row>
    <row r="758" spans="1:14" ht="13" x14ac:dyDescent="0.15">
      <c r="A758" s="129"/>
      <c r="N758" s="245"/>
    </row>
    <row r="759" spans="1:14" ht="13" x14ac:dyDescent="0.15">
      <c r="A759" s="129"/>
      <c r="N759" s="245"/>
    </row>
    <row r="760" spans="1:14" ht="13" x14ac:dyDescent="0.15">
      <c r="A760" s="129"/>
      <c r="N760" s="245"/>
    </row>
    <row r="761" spans="1:14" ht="13" x14ac:dyDescent="0.15">
      <c r="A761" s="129"/>
      <c r="N761" s="245"/>
    </row>
    <row r="762" spans="1:14" ht="13" x14ac:dyDescent="0.15">
      <c r="A762" s="129"/>
      <c r="N762" s="245"/>
    </row>
    <row r="763" spans="1:14" ht="13" x14ac:dyDescent="0.15">
      <c r="A763" s="129"/>
      <c r="N763" s="245"/>
    </row>
    <row r="764" spans="1:14" ht="13" x14ac:dyDescent="0.15">
      <c r="A764" s="129"/>
      <c r="N764" s="245"/>
    </row>
    <row r="765" spans="1:14" ht="13" x14ac:dyDescent="0.15">
      <c r="A765" s="129"/>
      <c r="N765" s="245"/>
    </row>
    <row r="766" spans="1:14" ht="13" x14ac:dyDescent="0.15">
      <c r="A766" s="129"/>
      <c r="N766" s="245"/>
    </row>
    <row r="767" spans="1:14" ht="13" x14ac:dyDescent="0.15">
      <c r="A767" s="129"/>
      <c r="N767" s="245"/>
    </row>
    <row r="768" spans="1:14" ht="13" x14ac:dyDescent="0.15">
      <c r="A768" s="129"/>
      <c r="N768" s="245"/>
    </row>
    <row r="769" spans="1:14" ht="13" x14ac:dyDescent="0.15">
      <c r="A769" s="129"/>
      <c r="N769" s="245"/>
    </row>
    <row r="770" spans="1:14" ht="13" x14ac:dyDescent="0.15">
      <c r="A770" s="129"/>
      <c r="N770" s="245"/>
    </row>
    <row r="771" spans="1:14" ht="13" x14ac:dyDescent="0.15">
      <c r="A771" s="129"/>
      <c r="N771" s="245"/>
    </row>
    <row r="772" spans="1:14" ht="13" x14ac:dyDescent="0.15">
      <c r="A772" s="129"/>
      <c r="N772" s="245"/>
    </row>
    <row r="773" spans="1:14" ht="13" x14ac:dyDescent="0.15">
      <c r="A773" s="129"/>
      <c r="N773" s="245"/>
    </row>
    <row r="774" spans="1:14" ht="13" x14ac:dyDescent="0.15">
      <c r="A774" s="129"/>
      <c r="N774" s="245"/>
    </row>
    <row r="775" spans="1:14" ht="13" x14ac:dyDescent="0.15">
      <c r="A775" s="129"/>
      <c r="N775" s="245"/>
    </row>
    <row r="776" spans="1:14" ht="13" x14ac:dyDescent="0.15">
      <c r="A776" s="129"/>
      <c r="N776" s="245"/>
    </row>
    <row r="777" spans="1:14" ht="13" x14ac:dyDescent="0.15">
      <c r="A777" s="129"/>
      <c r="N777" s="245"/>
    </row>
    <row r="778" spans="1:14" ht="13" x14ac:dyDescent="0.15">
      <c r="A778" s="129"/>
      <c r="N778" s="245"/>
    </row>
    <row r="779" spans="1:14" ht="13" x14ac:dyDescent="0.15">
      <c r="A779" s="129"/>
      <c r="N779" s="245"/>
    </row>
    <row r="780" spans="1:14" ht="13" x14ac:dyDescent="0.15">
      <c r="A780" s="129"/>
      <c r="N780" s="245"/>
    </row>
    <row r="781" spans="1:14" ht="13" x14ac:dyDescent="0.15">
      <c r="A781" s="129"/>
      <c r="N781" s="245"/>
    </row>
    <row r="782" spans="1:14" ht="13" x14ac:dyDescent="0.15">
      <c r="A782" s="129"/>
      <c r="N782" s="245"/>
    </row>
    <row r="783" spans="1:14" ht="13" x14ac:dyDescent="0.15">
      <c r="A783" s="129"/>
      <c r="N783" s="245"/>
    </row>
    <row r="784" spans="1:14" ht="13" x14ac:dyDescent="0.15">
      <c r="A784" s="129"/>
      <c r="N784" s="245"/>
    </row>
    <row r="785" spans="1:14" ht="13" x14ac:dyDescent="0.15">
      <c r="A785" s="129"/>
      <c r="N785" s="245"/>
    </row>
    <row r="786" spans="1:14" ht="13" x14ac:dyDescent="0.15">
      <c r="A786" s="129"/>
      <c r="N786" s="245"/>
    </row>
    <row r="787" spans="1:14" ht="13" x14ac:dyDescent="0.15">
      <c r="A787" s="129"/>
      <c r="N787" s="245"/>
    </row>
    <row r="788" spans="1:14" ht="13" x14ac:dyDescent="0.15">
      <c r="A788" s="129"/>
      <c r="N788" s="245"/>
    </row>
    <row r="789" spans="1:14" ht="13" x14ac:dyDescent="0.15">
      <c r="A789" s="129"/>
      <c r="N789" s="245"/>
    </row>
    <row r="790" spans="1:14" ht="13" x14ac:dyDescent="0.15">
      <c r="A790" s="129"/>
      <c r="N790" s="245"/>
    </row>
    <row r="791" spans="1:14" ht="13" x14ac:dyDescent="0.15">
      <c r="A791" s="129"/>
      <c r="N791" s="245"/>
    </row>
    <row r="792" spans="1:14" ht="13" x14ac:dyDescent="0.15">
      <c r="A792" s="129"/>
      <c r="N792" s="245"/>
    </row>
    <row r="793" spans="1:14" ht="13" x14ac:dyDescent="0.15">
      <c r="A793" s="129"/>
      <c r="N793" s="245"/>
    </row>
    <row r="794" spans="1:14" ht="13" x14ac:dyDescent="0.15">
      <c r="A794" s="129"/>
      <c r="N794" s="245"/>
    </row>
    <row r="795" spans="1:14" ht="13" x14ac:dyDescent="0.15">
      <c r="A795" s="129"/>
      <c r="N795" s="245"/>
    </row>
    <row r="796" spans="1:14" ht="13" x14ac:dyDescent="0.15">
      <c r="A796" s="129"/>
      <c r="N796" s="245"/>
    </row>
    <row r="797" spans="1:14" ht="13" x14ac:dyDescent="0.15">
      <c r="A797" s="129"/>
      <c r="N797" s="245"/>
    </row>
    <row r="798" spans="1:14" ht="13" x14ac:dyDescent="0.15">
      <c r="A798" s="129"/>
      <c r="N798" s="245"/>
    </row>
    <row r="799" spans="1:14" ht="13" x14ac:dyDescent="0.15">
      <c r="A799" s="129"/>
      <c r="N799" s="245"/>
    </row>
    <row r="800" spans="1:14" ht="13" x14ac:dyDescent="0.15">
      <c r="A800" s="129"/>
      <c r="N800" s="245"/>
    </row>
    <row r="801" spans="1:14" ht="13" x14ac:dyDescent="0.15">
      <c r="A801" s="129"/>
      <c r="N801" s="245"/>
    </row>
    <row r="802" spans="1:14" ht="13" x14ac:dyDescent="0.15">
      <c r="A802" s="129"/>
      <c r="N802" s="245"/>
    </row>
    <row r="803" spans="1:14" ht="13" x14ac:dyDescent="0.15">
      <c r="A803" s="129"/>
      <c r="N803" s="245"/>
    </row>
    <row r="804" spans="1:14" ht="13" x14ac:dyDescent="0.15">
      <c r="A804" s="129"/>
      <c r="N804" s="245"/>
    </row>
    <row r="805" spans="1:14" ht="13" x14ac:dyDescent="0.15">
      <c r="A805" s="129"/>
      <c r="N805" s="245"/>
    </row>
    <row r="806" spans="1:14" ht="13" x14ac:dyDescent="0.15">
      <c r="A806" s="129"/>
      <c r="N806" s="245"/>
    </row>
    <row r="807" spans="1:14" ht="13" x14ac:dyDescent="0.15">
      <c r="A807" s="129"/>
      <c r="N807" s="245"/>
    </row>
    <row r="808" spans="1:14" ht="13" x14ac:dyDescent="0.15">
      <c r="A808" s="129"/>
      <c r="N808" s="245"/>
    </row>
    <row r="809" spans="1:14" ht="13" x14ac:dyDescent="0.15">
      <c r="A809" s="129"/>
      <c r="N809" s="245"/>
    </row>
    <row r="810" spans="1:14" ht="13" x14ac:dyDescent="0.15">
      <c r="A810" s="129"/>
      <c r="N810" s="245"/>
    </row>
    <row r="811" spans="1:14" ht="13" x14ac:dyDescent="0.15">
      <c r="A811" s="129"/>
      <c r="N811" s="245"/>
    </row>
    <row r="812" spans="1:14" ht="13" x14ac:dyDescent="0.15">
      <c r="A812" s="129"/>
      <c r="N812" s="245"/>
    </row>
    <row r="813" spans="1:14" ht="13" x14ac:dyDescent="0.15">
      <c r="A813" s="129"/>
      <c r="N813" s="245"/>
    </row>
    <row r="814" spans="1:14" ht="13" x14ac:dyDescent="0.15">
      <c r="A814" s="129"/>
      <c r="N814" s="245"/>
    </row>
    <row r="815" spans="1:14" ht="13" x14ac:dyDescent="0.15">
      <c r="A815" s="129"/>
      <c r="N815" s="245"/>
    </row>
    <row r="816" spans="1:14" ht="13" x14ac:dyDescent="0.15">
      <c r="A816" s="129"/>
      <c r="N816" s="245"/>
    </row>
    <row r="817" spans="1:14" ht="13" x14ac:dyDescent="0.15">
      <c r="A817" s="129"/>
      <c r="N817" s="245"/>
    </row>
    <row r="818" spans="1:14" ht="13" x14ac:dyDescent="0.15">
      <c r="A818" s="129"/>
      <c r="N818" s="245"/>
    </row>
    <row r="819" spans="1:14" ht="13" x14ac:dyDescent="0.15">
      <c r="A819" s="129"/>
      <c r="N819" s="245"/>
    </row>
    <row r="820" spans="1:14" ht="13" x14ac:dyDescent="0.15">
      <c r="A820" s="129"/>
      <c r="N820" s="245"/>
    </row>
    <row r="821" spans="1:14" ht="13" x14ac:dyDescent="0.15">
      <c r="A821" s="129"/>
      <c r="N821" s="245"/>
    </row>
    <row r="822" spans="1:14" ht="13" x14ac:dyDescent="0.15">
      <c r="A822" s="129"/>
      <c r="N822" s="245"/>
    </row>
    <row r="823" spans="1:14" ht="13" x14ac:dyDescent="0.15">
      <c r="A823" s="129"/>
      <c r="N823" s="245"/>
    </row>
    <row r="824" spans="1:14" ht="13" x14ac:dyDescent="0.15">
      <c r="A824" s="129"/>
      <c r="N824" s="245"/>
    </row>
    <row r="825" spans="1:14" ht="13" x14ac:dyDescent="0.15">
      <c r="A825" s="129"/>
      <c r="N825" s="245"/>
    </row>
    <row r="826" spans="1:14" ht="13" x14ac:dyDescent="0.15">
      <c r="A826" s="129"/>
      <c r="N826" s="245"/>
    </row>
    <row r="827" spans="1:14" ht="13" x14ac:dyDescent="0.15">
      <c r="A827" s="129"/>
      <c r="N827" s="245"/>
    </row>
    <row r="828" spans="1:14" ht="13" x14ac:dyDescent="0.15">
      <c r="A828" s="129"/>
      <c r="N828" s="245"/>
    </row>
    <row r="829" spans="1:14" ht="13" x14ac:dyDescent="0.15">
      <c r="A829" s="129"/>
      <c r="N829" s="245"/>
    </row>
    <row r="830" spans="1:14" ht="13" x14ac:dyDescent="0.15">
      <c r="A830" s="129"/>
      <c r="N830" s="245"/>
    </row>
    <row r="831" spans="1:14" ht="13" x14ac:dyDescent="0.15">
      <c r="A831" s="129"/>
      <c r="N831" s="245"/>
    </row>
    <row r="832" spans="1:14" ht="13" x14ac:dyDescent="0.15">
      <c r="A832" s="129"/>
      <c r="N832" s="245"/>
    </row>
    <row r="833" spans="1:14" ht="13" x14ac:dyDescent="0.15">
      <c r="A833" s="129"/>
      <c r="N833" s="245"/>
    </row>
    <row r="834" spans="1:14" ht="13" x14ac:dyDescent="0.15">
      <c r="A834" s="129"/>
      <c r="N834" s="245"/>
    </row>
    <row r="835" spans="1:14" ht="13" x14ac:dyDescent="0.15">
      <c r="A835" s="129"/>
      <c r="N835" s="245"/>
    </row>
    <row r="836" spans="1:14" ht="13" x14ac:dyDescent="0.15">
      <c r="A836" s="129"/>
      <c r="N836" s="245"/>
    </row>
    <row r="837" spans="1:14" ht="13" x14ac:dyDescent="0.15">
      <c r="A837" s="129"/>
      <c r="N837" s="245"/>
    </row>
    <row r="838" spans="1:14" ht="13" x14ac:dyDescent="0.15">
      <c r="A838" s="129"/>
      <c r="N838" s="245"/>
    </row>
    <row r="839" spans="1:14" ht="13" x14ac:dyDescent="0.15">
      <c r="A839" s="129"/>
      <c r="N839" s="245"/>
    </row>
    <row r="840" spans="1:14" ht="13" x14ac:dyDescent="0.15">
      <c r="A840" s="129"/>
      <c r="N840" s="245"/>
    </row>
    <row r="841" spans="1:14" ht="13" x14ac:dyDescent="0.15">
      <c r="A841" s="129"/>
      <c r="N841" s="245"/>
    </row>
    <row r="842" spans="1:14" ht="13" x14ac:dyDescent="0.15">
      <c r="A842" s="129"/>
      <c r="N842" s="245"/>
    </row>
    <row r="843" spans="1:14" ht="13" x14ac:dyDescent="0.15">
      <c r="A843" s="129"/>
      <c r="N843" s="245"/>
    </row>
    <row r="844" spans="1:14" ht="13" x14ac:dyDescent="0.15">
      <c r="A844" s="129"/>
      <c r="N844" s="245"/>
    </row>
    <row r="845" spans="1:14" ht="13" x14ac:dyDescent="0.15">
      <c r="A845" s="129"/>
      <c r="N845" s="245"/>
    </row>
    <row r="846" spans="1:14" ht="13" x14ac:dyDescent="0.15">
      <c r="A846" s="129"/>
      <c r="N846" s="245"/>
    </row>
    <row r="847" spans="1:14" ht="13" x14ac:dyDescent="0.15">
      <c r="A847" s="129"/>
      <c r="N847" s="245"/>
    </row>
    <row r="848" spans="1:14" ht="13" x14ac:dyDescent="0.15">
      <c r="A848" s="129"/>
      <c r="N848" s="245"/>
    </row>
    <row r="849" spans="1:14" ht="13" x14ac:dyDescent="0.15">
      <c r="A849" s="129"/>
      <c r="N849" s="245"/>
    </row>
    <row r="850" spans="1:14" ht="13" x14ac:dyDescent="0.15">
      <c r="A850" s="129"/>
      <c r="N850" s="245"/>
    </row>
    <row r="851" spans="1:14" ht="13" x14ac:dyDescent="0.15">
      <c r="A851" s="129"/>
      <c r="N851" s="245"/>
    </row>
    <row r="852" spans="1:14" ht="13" x14ac:dyDescent="0.15">
      <c r="A852" s="129"/>
      <c r="N852" s="245"/>
    </row>
    <row r="853" spans="1:14" ht="13" x14ac:dyDescent="0.15">
      <c r="A853" s="129"/>
      <c r="N853" s="245"/>
    </row>
    <row r="854" spans="1:14" ht="13" x14ac:dyDescent="0.15">
      <c r="A854" s="129"/>
      <c r="N854" s="245"/>
    </row>
    <row r="855" spans="1:14" ht="13" x14ac:dyDescent="0.15">
      <c r="A855" s="129"/>
      <c r="N855" s="245"/>
    </row>
    <row r="856" spans="1:14" ht="13" x14ac:dyDescent="0.15">
      <c r="A856" s="129"/>
      <c r="N856" s="245"/>
    </row>
    <row r="857" spans="1:14" ht="13" x14ac:dyDescent="0.15">
      <c r="A857" s="129"/>
      <c r="N857" s="245"/>
    </row>
    <row r="858" spans="1:14" ht="13" x14ac:dyDescent="0.15">
      <c r="A858" s="129"/>
      <c r="N858" s="245"/>
    </row>
    <row r="859" spans="1:14" ht="13" x14ac:dyDescent="0.15">
      <c r="A859" s="129"/>
      <c r="N859" s="245"/>
    </row>
    <row r="860" spans="1:14" ht="13" x14ac:dyDescent="0.15">
      <c r="A860" s="129"/>
      <c r="N860" s="245"/>
    </row>
    <row r="861" spans="1:14" ht="13" x14ac:dyDescent="0.15">
      <c r="A861" s="129"/>
      <c r="N861" s="245"/>
    </row>
    <row r="862" spans="1:14" ht="13" x14ac:dyDescent="0.15">
      <c r="A862" s="129"/>
      <c r="N862" s="245"/>
    </row>
    <row r="863" spans="1:14" ht="13" x14ac:dyDescent="0.15">
      <c r="A863" s="129"/>
      <c r="N863" s="245"/>
    </row>
    <row r="864" spans="1:14" ht="13" x14ac:dyDescent="0.15">
      <c r="A864" s="129"/>
      <c r="N864" s="245"/>
    </row>
    <row r="865" spans="1:14" ht="13" x14ac:dyDescent="0.15">
      <c r="A865" s="129"/>
      <c r="N865" s="245"/>
    </row>
    <row r="866" spans="1:14" ht="13" x14ac:dyDescent="0.15">
      <c r="A866" s="129"/>
      <c r="N866" s="245"/>
    </row>
    <row r="867" spans="1:14" ht="13" x14ac:dyDescent="0.15">
      <c r="A867" s="129"/>
      <c r="N867" s="245"/>
    </row>
    <row r="868" spans="1:14" ht="13" x14ac:dyDescent="0.15">
      <c r="A868" s="129"/>
      <c r="N868" s="245"/>
    </row>
    <row r="869" spans="1:14" ht="13" x14ac:dyDescent="0.15">
      <c r="A869" s="129"/>
      <c r="N869" s="245"/>
    </row>
    <row r="870" spans="1:14" ht="13" x14ac:dyDescent="0.15">
      <c r="A870" s="129"/>
      <c r="N870" s="245"/>
    </row>
    <row r="871" spans="1:14" ht="13" x14ac:dyDescent="0.15">
      <c r="A871" s="129"/>
      <c r="N871" s="245"/>
    </row>
    <row r="872" spans="1:14" ht="13" x14ac:dyDescent="0.15">
      <c r="A872" s="129"/>
      <c r="N872" s="245"/>
    </row>
    <row r="873" spans="1:14" ht="13" x14ac:dyDescent="0.15">
      <c r="A873" s="129"/>
      <c r="N873" s="245"/>
    </row>
    <row r="874" spans="1:14" ht="13" x14ac:dyDescent="0.15">
      <c r="A874" s="129"/>
      <c r="N874" s="245"/>
    </row>
    <row r="875" spans="1:14" ht="13" x14ac:dyDescent="0.15">
      <c r="A875" s="129"/>
      <c r="N875" s="245"/>
    </row>
    <row r="876" spans="1:14" ht="13" x14ac:dyDescent="0.15">
      <c r="A876" s="129"/>
      <c r="N876" s="245"/>
    </row>
    <row r="877" spans="1:14" ht="13" x14ac:dyDescent="0.15">
      <c r="A877" s="129"/>
      <c r="N877" s="245"/>
    </row>
    <row r="878" spans="1:14" ht="13" x14ac:dyDescent="0.15">
      <c r="A878" s="129"/>
      <c r="N878" s="245"/>
    </row>
    <row r="879" spans="1:14" ht="13" x14ac:dyDescent="0.15">
      <c r="A879" s="129"/>
      <c r="N879" s="245"/>
    </row>
    <row r="880" spans="1:14" ht="13" x14ac:dyDescent="0.15">
      <c r="A880" s="129"/>
      <c r="N880" s="245"/>
    </row>
    <row r="881" spans="1:14" ht="13" x14ac:dyDescent="0.15">
      <c r="A881" s="129"/>
      <c r="N881" s="245"/>
    </row>
    <row r="882" spans="1:14" ht="13" x14ac:dyDescent="0.15">
      <c r="A882" s="129"/>
      <c r="N882" s="245"/>
    </row>
    <row r="883" spans="1:14" ht="13" x14ac:dyDescent="0.15">
      <c r="A883" s="129"/>
      <c r="N883" s="245"/>
    </row>
    <row r="884" spans="1:14" ht="13" x14ac:dyDescent="0.15">
      <c r="A884" s="129"/>
      <c r="N884" s="245"/>
    </row>
    <row r="885" spans="1:14" ht="13" x14ac:dyDescent="0.15">
      <c r="A885" s="129"/>
      <c r="N885" s="245"/>
    </row>
    <row r="886" spans="1:14" ht="13" x14ac:dyDescent="0.15">
      <c r="A886" s="129"/>
      <c r="N886" s="245"/>
    </row>
    <row r="887" spans="1:14" ht="13" x14ac:dyDescent="0.15">
      <c r="A887" s="129"/>
      <c r="N887" s="245"/>
    </row>
    <row r="888" spans="1:14" ht="13" x14ac:dyDescent="0.15">
      <c r="A888" s="129"/>
      <c r="N888" s="245"/>
    </row>
    <row r="889" spans="1:14" ht="13" x14ac:dyDescent="0.15">
      <c r="A889" s="129"/>
      <c r="N889" s="245"/>
    </row>
    <row r="890" spans="1:14" ht="13" x14ac:dyDescent="0.15">
      <c r="A890" s="129"/>
      <c r="N890" s="245"/>
    </row>
    <row r="891" spans="1:14" ht="13" x14ac:dyDescent="0.15">
      <c r="A891" s="129"/>
      <c r="N891" s="245"/>
    </row>
    <row r="892" spans="1:14" ht="13" x14ac:dyDescent="0.15">
      <c r="A892" s="129"/>
      <c r="N892" s="245"/>
    </row>
    <row r="893" spans="1:14" ht="13" x14ac:dyDescent="0.15">
      <c r="A893" s="129"/>
      <c r="N893" s="245"/>
    </row>
    <row r="894" spans="1:14" ht="13" x14ac:dyDescent="0.15">
      <c r="A894" s="129"/>
      <c r="N894" s="245"/>
    </row>
    <row r="895" spans="1:14" ht="13" x14ac:dyDescent="0.15">
      <c r="A895" s="129"/>
      <c r="N895" s="245"/>
    </row>
    <row r="896" spans="1:14" ht="13" x14ac:dyDescent="0.15">
      <c r="A896" s="129"/>
      <c r="N896" s="245"/>
    </row>
    <row r="897" spans="1:14" ht="13" x14ac:dyDescent="0.15">
      <c r="A897" s="129"/>
      <c r="N897" s="245"/>
    </row>
    <row r="898" spans="1:14" ht="13" x14ac:dyDescent="0.15">
      <c r="A898" s="129"/>
      <c r="N898" s="245"/>
    </row>
    <row r="899" spans="1:14" ht="13" x14ac:dyDescent="0.15">
      <c r="A899" s="129"/>
      <c r="N899" s="245"/>
    </row>
    <row r="900" spans="1:14" ht="13" x14ac:dyDescent="0.15">
      <c r="A900" s="129"/>
      <c r="N900" s="245"/>
    </row>
    <row r="901" spans="1:14" ht="13" x14ac:dyDescent="0.15">
      <c r="A901" s="129"/>
      <c r="N901" s="245"/>
    </row>
    <row r="902" spans="1:14" ht="13" x14ac:dyDescent="0.15">
      <c r="A902" s="129"/>
      <c r="N902" s="245"/>
    </row>
    <row r="903" spans="1:14" ht="13" x14ac:dyDescent="0.15">
      <c r="A903" s="129"/>
      <c r="N903" s="245"/>
    </row>
    <row r="904" spans="1:14" ht="13" x14ac:dyDescent="0.15">
      <c r="A904" s="129"/>
      <c r="N904" s="245"/>
    </row>
    <row r="905" spans="1:14" ht="13" x14ac:dyDescent="0.15">
      <c r="A905" s="129"/>
      <c r="N905" s="245"/>
    </row>
    <row r="906" spans="1:14" ht="13" x14ac:dyDescent="0.15">
      <c r="A906" s="129"/>
      <c r="N906" s="245"/>
    </row>
    <row r="907" spans="1:14" ht="13" x14ac:dyDescent="0.15">
      <c r="A907" s="129"/>
      <c r="N907" s="245"/>
    </row>
    <row r="908" spans="1:14" ht="13" x14ac:dyDescent="0.15">
      <c r="A908" s="129"/>
      <c r="N908" s="245"/>
    </row>
    <row r="909" spans="1:14" ht="13" x14ac:dyDescent="0.15">
      <c r="A909" s="129"/>
      <c r="N909" s="245"/>
    </row>
    <row r="910" spans="1:14" ht="13" x14ac:dyDescent="0.15">
      <c r="A910" s="129"/>
      <c r="N910" s="245"/>
    </row>
    <row r="911" spans="1:14" ht="13" x14ac:dyDescent="0.15">
      <c r="A911" s="129"/>
      <c r="N911" s="245"/>
    </row>
    <row r="912" spans="1:14" ht="13" x14ac:dyDescent="0.15">
      <c r="A912" s="129"/>
      <c r="N912" s="245"/>
    </row>
    <row r="913" spans="1:14" ht="13" x14ac:dyDescent="0.15">
      <c r="A913" s="129"/>
      <c r="N913" s="245"/>
    </row>
    <row r="914" spans="1:14" ht="13" x14ac:dyDescent="0.15">
      <c r="A914" s="129"/>
      <c r="N914" s="245"/>
    </row>
    <row r="915" spans="1:14" ht="13" x14ac:dyDescent="0.15">
      <c r="A915" s="129"/>
      <c r="N915" s="245"/>
    </row>
    <row r="916" spans="1:14" ht="13" x14ac:dyDescent="0.15">
      <c r="A916" s="129"/>
      <c r="N916" s="245"/>
    </row>
    <row r="917" spans="1:14" ht="13" x14ac:dyDescent="0.15">
      <c r="A917" s="129"/>
      <c r="N917" s="245"/>
    </row>
    <row r="918" spans="1:14" ht="13" x14ac:dyDescent="0.15">
      <c r="A918" s="129"/>
      <c r="N918" s="245"/>
    </row>
    <row r="919" spans="1:14" ht="13" x14ac:dyDescent="0.15">
      <c r="A919" s="129"/>
      <c r="N919" s="245"/>
    </row>
    <row r="920" spans="1:14" ht="13" x14ac:dyDescent="0.15">
      <c r="A920" s="129"/>
      <c r="N920" s="245"/>
    </row>
    <row r="921" spans="1:14" ht="13" x14ac:dyDescent="0.15">
      <c r="A921" s="129"/>
      <c r="N921" s="245"/>
    </row>
    <row r="922" spans="1:14" ht="13" x14ac:dyDescent="0.15">
      <c r="A922" s="129"/>
      <c r="N922" s="245"/>
    </row>
    <row r="923" spans="1:14" ht="13" x14ac:dyDescent="0.15">
      <c r="A923" s="129"/>
      <c r="N923" s="245"/>
    </row>
    <row r="924" spans="1:14" ht="13" x14ac:dyDescent="0.15">
      <c r="A924" s="129"/>
      <c r="N924" s="245"/>
    </row>
    <row r="925" spans="1:14" ht="13" x14ac:dyDescent="0.15">
      <c r="A925" s="129"/>
      <c r="N925" s="245"/>
    </row>
    <row r="926" spans="1:14" ht="13" x14ac:dyDescent="0.15">
      <c r="A926" s="129"/>
      <c r="N926" s="245"/>
    </row>
    <row r="927" spans="1:14" ht="13" x14ac:dyDescent="0.15">
      <c r="A927" s="129"/>
      <c r="N927" s="245"/>
    </row>
    <row r="928" spans="1:14" ht="13" x14ac:dyDescent="0.15">
      <c r="A928" s="129"/>
      <c r="N928" s="245"/>
    </row>
    <row r="929" spans="1:14" ht="13" x14ac:dyDescent="0.15">
      <c r="A929" s="129"/>
      <c r="N929" s="245"/>
    </row>
    <row r="930" spans="1:14" ht="13" x14ac:dyDescent="0.15">
      <c r="A930" s="129"/>
      <c r="N930" s="245"/>
    </row>
    <row r="931" spans="1:14" ht="13" x14ac:dyDescent="0.15">
      <c r="A931" s="129"/>
      <c r="N931" s="245"/>
    </row>
    <row r="932" spans="1:14" ht="13" x14ac:dyDescent="0.15">
      <c r="A932" s="129"/>
      <c r="N932" s="245"/>
    </row>
    <row r="933" spans="1:14" ht="13" x14ac:dyDescent="0.15">
      <c r="A933" s="129"/>
      <c r="N933" s="245"/>
    </row>
    <row r="934" spans="1:14" ht="13" x14ac:dyDescent="0.15">
      <c r="A934" s="129"/>
      <c r="N934" s="245"/>
    </row>
    <row r="935" spans="1:14" ht="13" x14ac:dyDescent="0.15">
      <c r="A935" s="129"/>
      <c r="N935" s="245"/>
    </row>
    <row r="936" spans="1:14" ht="13" x14ac:dyDescent="0.15">
      <c r="A936" s="129"/>
      <c r="N936" s="245"/>
    </row>
    <row r="937" spans="1:14" ht="13" x14ac:dyDescent="0.15">
      <c r="A937" s="129"/>
      <c r="N937" s="245"/>
    </row>
    <row r="938" spans="1:14" ht="13" x14ac:dyDescent="0.15">
      <c r="A938" s="129"/>
      <c r="N938" s="245"/>
    </row>
    <row r="939" spans="1:14" ht="13" x14ac:dyDescent="0.15">
      <c r="A939" s="129"/>
      <c r="N939" s="245"/>
    </row>
    <row r="940" spans="1:14" ht="13" x14ac:dyDescent="0.15">
      <c r="A940" s="129"/>
      <c r="N940" s="245"/>
    </row>
    <row r="941" spans="1:14" ht="13" x14ac:dyDescent="0.15">
      <c r="A941" s="129"/>
      <c r="N941" s="245"/>
    </row>
    <row r="942" spans="1:14" ht="13" x14ac:dyDescent="0.15">
      <c r="A942" s="129"/>
      <c r="N942" s="245"/>
    </row>
    <row r="943" spans="1:14" ht="13" x14ac:dyDescent="0.15">
      <c r="A943" s="129"/>
      <c r="N943" s="245"/>
    </row>
    <row r="944" spans="1:14" ht="13" x14ac:dyDescent="0.15">
      <c r="A944" s="129"/>
      <c r="N944" s="245"/>
    </row>
    <row r="945" spans="1:14" ht="13" x14ac:dyDescent="0.15">
      <c r="A945" s="129"/>
      <c r="N945" s="245"/>
    </row>
    <row r="946" spans="1:14" ht="13" x14ac:dyDescent="0.15">
      <c r="A946" s="129"/>
      <c r="N946" s="245"/>
    </row>
    <row r="947" spans="1:14" ht="13" x14ac:dyDescent="0.15">
      <c r="A947" s="129"/>
      <c r="N947" s="245"/>
    </row>
    <row r="948" spans="1:14" ht="13" x14ac:dyDescent="0.15">
      <c r="A948" s="129"/>
      <c r="N948" s="245"/>
    </row>
    <row r="949" spans="1:14" ht="13" x14ac:dyDescent="0.15">
      <c r="A949" s="129"/>
      <c r="N949" s="245"/>
    </row>
    <row r="950" spans="1:14" ht="13" x14ac:dyDescent="0.15">
      <c r="A950" s="129"/>
      <c r="N950" s="245"/>
    </row>
    <row r="951" spans="1:14" ht="13" x14ac:dyDescent="0.15">
      <c r="A951" s="129"/>
      <c r="N951" s="245"/>
    </row>
    <row r="952" spans="1:14" ht="13" x14ac:dyDescent="0.15">
      <c r="A952" s="129"/>
      <c r="N952" s="245"/>
    </row>
    <row r="953" spans="1:14" ht="13" x14ac:dyDescent="0.15">
      <c r="A953" s="129"/>
      <c r="N953" s="245"/>
    </row>
    <row r="954" spans="1:14" ht="13" x14ac:dyDescent="0.15">
      <c r="A954" s="129"/>
      <c r="N954" s="245"/>
    </row>
    <row r="955" spans="1:14" ht="13" x14ac:dyDescent="0.15">
      <c r="A955" s="129"/>
      <c r="N955" s="245"/>
    </row>
    <row r="956" spans="1:14" ht="13" x14ac:dyDescent="0.15">
      <c r="A956" s="129"/>
      <c r="N956" s="245"/>
    </row>
    <row r="957" spans="1:14" ht="13" x14ac:dyDescent="0.15">
      <c r="A957" s="129"/>
      <c r="N957" s="245"/>
    </row>
    <row r="958" spans="1:14" ht="13" x14ac:dyDescent="0.15">
      <c r="A958" s="129"/>
      <c r="N958" s="245"/>
    </row>
    <row r="959" spans="1:14" ht="13" x14ac:dyDescent="0.15">
      <c r="A959" s="129"/>
      <c r="N959" s="245"/>
    </row>
    <row r="960" spans="1:14" ht="13" x14ac:dyDescent="0.15">
      <c r="A960" s="129"/>
      <c r="N960" s="245"/>
    </row>
    <row r="961" spans="1:14" ht="13" x14ac:dyDescent="0.15">
      <c r="A961" s="129"/>
      <c r="N961" s="245"/>
    </row>
    <row r="962" spans="1:14" ht="13" x14ac:dyDescent="0.15">
      <c r="A962" s="129"/>
      <c r="N962" s="245"/>
    </row>
    <row r="963" spans="1:14" ht="13" x14ac:dyDescent="0.15">
      <c r="A963" s="129"/>
      <c r="N963" s="245"/>
    </row>
    <row r="964" spans="1:14" ht="13" x14ac:dyDescent="0.15">
      <c r="A964" s="129"/>
      <c r="N964" s="245"/>
    </row>
    <row r="965" spans="1:14" ht="13" x14ac:dyDescent="0.15">
      <c r="A965" s="129"/>
      <c r="N965" s="245"/>
    </row>
    <row r="966" spans="1:14" ht="13" x14ac:dyDescent="0.15">
      <c r="A966" s="129"/>
      <c r="N966" s="245"/>
    </row>
    <row r="967" spans="1:14" ht="13" x14ac:dyDescent="0.15">
      <c r="A967" s="129"/>
      <c r="N967" s="245"/>
    </row>
    <row r="968" spans="1:14" ht="13" x14ac:dyDescent="0.15">
      <c r="A968" s="129"/>
      <c r="N968" s="245"/>
    </row>
    <row r="969" spans="1:14" ht="13" x14ac:dyDescent="0.15">
      <c r="A969" s="129"/>
      <c r="N969" s="245"/>
    </row>
    <row r="970" spans="1:14" ht="13" x14ac:dyDescent="0.15">
      <c r="A970" s="129"/>
      <c r="N970" s="245"/>
    </row>
    <row r="971" spans="1:14" ht="13" x14ac:dyDescent="0.15">
      <c r="A971" s="129"/>
      <c r="N971" s="245"/>
    </row>
    <row r="972" spans="1:14" ht="13" x14ac:dyDescent="0.15">
      <c r="A972" s="129"/>
      <c r="N972" s="245"/>
    </row>
    <row r="973" spans="1:14" ht="13" x14ac:dyDescent="0.15">
      <c r="A973" s="129"/>
      <c r="N973" s="245"/>
    </row>
    <row r="974" spans="1:14" ht="13" x14ac:dyDescent="0.15">
      <c r="A974" s="129"/>
      <c r="N974" s="245"/>
    </row>
    <row r="975" spans="1:14" ht="13" x14ac:dyDescent="0.15">
      <c r="A975" s="129"/>
      <c r="N975" s="245"/>
    </row>
    <row r="976" spans="1:14" ht="13" x14ac:dyDescent="0.15">
      <c r="A976" s="129"/>
      <c r="N976" s="245"/>
    </row>
    <row r="977" spans="1:14" ht="13" x14ac:dyDescent="0.15">
      <c r="A977" s="129"/>
      <c r="N977" s="245"/>
    </row>
    <row r="978" spans="1:14" ht="13" x14ac:dyDescent="0.15">
      <c r="A978" s="129"/>
      <c r="N978" s="245"/>
    </row>
    <row r="979" spans="1:14" ht="13" x14ac:dyDescent="0.15">
      <c r="A979" s="129"/>
      <c r="N979" s="245"/>
    </row>
    <row r="980" spans="1:14" ht="13" x14ac:dyDescent="0.15">
      <c r="A980" s="129"/>
      <c r="N980" s="245"/>
    </row>
    <row r="981" spans="1:14" ht="13" x14ac:dyDescent="0.15">
      <c r="A981" s="129"/>
      <c r="N981" s="245"/>
    </row>
    <row r="982" spans="1:14" ht="13" x14ac:dyDescent="0.15">
      <c r="A982" s="129"/>
      <c r="N982" s="245"/>
    </row>
    <row r="983" spans="1:14" ht="13" x14ac:dyDescent="0.15">
      <c r="A983" s="129"/>
      <c r="N983" s="245"/>
    </row>
    <row r="984" spans="1:14" ht="13" x14ac:dyDescent="0.15">
      <c r="A984" s="129"/>
      <c r="N984" s="245"/>
    </row>
    <row r="985" spans="1:14" ht="13" x14ac:dyDescent="0.15">
      <c r="A985" s="129"/>
      <c r="N985" s="245"/>
    </row>
    <row r="986" spans="1:14" ht="13" x14ac:dyDescent="0.15">
      <c r="A986" s="129"/>
      <c r="N986" s="245"/>
    </row>
    <row r="987" spans="1:14" ht="13" x14ac:dyDescent="0.15">
      <c r="A987" s="129"/>
      <c r="N987" s="245"/>
    </row>
    <row r="988" spans="1:14" ht="13" x14ac:dyDescent="0.15">
      <c r="A988" s="129"/>
      <c r="N988" s="245"/>
    </row>
    <row r="989" spans="1:14" ht="13" x14ac:dyDescent="0.15">
      <c r="A989" s="129"/>
      <c r="N989" s="245"/>
    </row>
    <row r="990" spans="1:14" ht="13" x14ac:dyDescent="0.15">
      <c r="A990" s="129"/>
      <c r="N990" s="245"/>
    </row>
    <row r="991" spans="1:14" ht="13" x14ac:dyDescent="0.15">
      <c r="A991" s="129"/>
      <c r="N991" s="245"/>
    </row>
    <row r="992" spans="1:14" ht="13" x14ac:dyDescent="0.15">
      <c r="A992" s="129"/>
      <c r="N992" s="245"/>
    </row>
    <row r="993" spans="1:14" ht="13" x14ac:dyDescent="0.15">
      <c r="A993" s="129"/>
      <c r="N993" s="245"/>
    </row>
    <row r="994" spans="1:14" ht="13" x14ac:dyDescent="0.15">
      <c r="A994" s="129"/>
      <c r="N994" s="245"/>
    </row>
    <row r="995" spans="1:14" ht="13" x14ac:dyDescent="0.15">
      <c r="A995" s="129"/>
      <c r="N995" s="245"/>
    </row>
    <row r="996" spans="1:14" ht="13" x14ac:dyDescent="0.15">
      <c r="A996" s="129"/>
      <c r="N996" s="245"/>
    </row>
    <row r="997" spans="1:14" ht="13" x14ac:dyDescent="0.15">
      <c r="A997" s="129"/>
      <c r="N997" s="245"/>
    </row>
    <row r="998" spans="1:14" ht="13" x14ac:dyDescent="0.15">
      <c r="A998" s="129"/>
      <c r="N998" s="245"/>
    </row>
    <row r="999" spans="1:14" ht="13" x14ac:dyDescent="0.15">
      <c r="A999" s="129"/>
      <c r="N999" s="245"/>
    </row>
    <row r="1000" spans="1:14" ht="13" x14ac:dyDescent="0.15">
      <c r="A1000" s="129"/>
      <c r="N1000" s="245"/>
    </row>
    <row r="1001" spans="1:14" ht="13" x14ac:dyDescent="0.15">
      <c r="A1001" s="129"/>
      <c r="N1001" s="245"/>
    </row>
    <row r="1002" spans="1:14" ht="13" x14ac:dyDescent="0.15">
      <c r="A1002" s="129"/>
      <c r="N1002" s="245"/>
    </row>
    <row r="1003" spans="1:14" ht="13" x14ac:dyDescent="0.15">
      <c r="A1003" s="129"/>
      <c r="N1003" s="245"/>
    </row>
    <row r="1004" spans="1:14" ht="13" x14ac:dyDescent="0.15">
      <c r="A1004" s="129"/>
      <c r="N1004" s="245"/>
    </row>
    <row r="1005" spans="1:14" ht="13" x14ac:dyDescent="0.15">
      <c r="A1005" s="129"/>
      <c r="N1005" s="24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R115"/>
  <sheetViews>
    <sheetView workbookViewId="0">
      <pane ySplit="1" topLeftCell="A85" activePane="bottomLeft" state="frozen"/>
      <selection pane="bottomLeft"/>
    </sheetView>
  </sheetViews>
  <sheetFormatPr baseColWidth="10" defaultColWidth="12.6640625" defaultRowHeight="15.75" customHeight="1" x14ac:dyDescent="0.15"/>
  <cols>
    <col min="3" max="3" width="22.5" customWidth="1"/>
    <col min="8" max="8" width="13.6640625" customWidth="1"/>
    <col min="9" max="9" width="14" customWidth="1"/>
  </cols>
  <sheetData>
    <row r="1" spans="1:18" ht="15" x14ac:dyDescent="0.2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14</v>
      </c>
      <c r="H1" s="1" t="s">
        <v>15</v>
      </c>
      <c r="I1" s="1" t="s">
        <v>16</v>
      </c>
      <c r="J1" s="1" t="s">
        <v>7</v>
      </c>
      <c r="K1" s="1" t="s">
        <v>8</v>
      </c>
      <c r="L1" s="1" t="s">
        <v>18</v>
      </c>
      <c r="M1" s="1" t="s">
        <v>19</v>
      </c>
      <c r="N1" s="1" t="s">
        <v>9</v>
      </c>
      <c r="O1" s="9" t="s">
        <v>25</v>
      </c>
      <c r="P1" s="10" t="s">
        <v>26</v>
      </c>
      <c r="Q1" s="11"/>
    </row>
    <row r="2" spans="1:18" ht="15.75" customHeight="1" x14ac:dyDescent="0.15">
      <c r="A2" s="3">
        <v>44713</v>
      </c>
      <c r="B2" s="13"/>
      <c r="C2" s="4"/>
      <c r="D2" s="4"/>
      <c r="E2" s="4">
        <f>MAX(H2:I2)-J2</f>
        <v>10.414999999999964</v>
      </c>
      <c r="F2" s="4">
        <f t="shared" ref="F2:F5" si="0">SUM(L2:M2)</f>
        <v>67</v>
      </c>
      <c r="G2" s="4">
        <f t="shared" ref="G2:G115" si="1">MAX(H2:I2)</f>
        <v>314.2</v>
      </c>
      <c r="H2" s="4">
        <v>314.2</v>
      </c>
      <c r="I2" s="4">
        <v>311.60000000000002</v>
      </c>
      <c r="J2" s="4">
        <v>303.78500000000003</v>
      </c>
      <c r="K2" s="4">
        <v>0.67700000000000005</v>
      </c>
      <c r="L2" s="4">
        <v>51</v>
      </c>
      <c r="M2" s="4">
        <v>16</v>
      </c>
      <c r="O2" s="4"/>
      <c r="Q2" s="19"/>
      <c r="R2" s="19"/>
    </row>
    <row r="3" spans="1:18" ht="15.75" customHeight="1" x14ac:dyDescent="0.15">
      <c r="A3" s="3">
        <v>44688</v>
      </c>
      <c r="B3" s="13"/>
      <c r="C3" s="4"/>
      <c r="D3" s="4"/>
      <c r="E3" s="4">
        <f>H3-J3</f>
        <v>10.375</v>
      </c>
      <c r="F3" s="4">
        <f t="shared" si="0"/>
        <v>48</v>
      </c>
      <c r="G3" s="4">
        <f t="shared" si="1"/>
        <v>311.8</v>
      </c>
      <c r="H3" s="4">
        <v>311.8</v>
      </c>
      <c r="J3" s="4">
        <v>301.42500000000001</v>
      </c>
      <c r="K3" s="4">
        <v>0.51900000000000002</v>
      </c>
      <c r="L3" s="4">
        <v>48</v>
      </c>
      <c r="M3" s="4"/>
      <c r="N3" s="4" t="s">
        <v>39</v>
      </c>
      <c r="O3" s="4"/>
      <c r="Q3" s="19"/>
      <c r="R3" s="19"/>
    </row>
    <row r="4" spans="1:18" ht="15.75" customHeight="1" x14ac:dyDescent="0.15">
      <c r="A4" s="3">
        <v>44649</v>
      </c>
      <c r="B4" s="4"/>
      <c r="C4" s="4"/>
      <c r="D4" s="4"/>
      <c r="E4" s="4">
        <f t="shared" ref="E4:E5" si="2">MAX(H4:I4)-J4</f>
        <v>9.6359999999999673</v>
      </c>
      <c r="F4" s="4">
        <f t="shared" si="0"/>
        <v>71</v>
      </c>
      <c r="G4" s="4">
        <f t="shared" si="1"/>
        <v>309.2</v>
      </c>
      <c r="H4" s="4">
        <v>309.2</v>
      </c>
      <c r="I4" s="4">
        <v>306.60000000000002</v>
      </c>
      <c r="J4" s="4">
        <v>299.56400000000002</v>
      </c>
      <c r="K4" s="4">
        <v>0.60499999999999998</v>
      </c>
      <c r="L4" s="4">
        <v>58</v>
      </c>
      <c r="M4" s="4">
        <v>13</v>
      </c>
      <c r="O4" s="4"/>
      <c r="Q4" s="19"/>
      <c r="R4" s="19"/>
    </row>
    <row r="5" spans="1:18" ht="15.75" customHeight="1" x14ac:dyDescent="0.15">
      <c r="A5" s="3">
        <v>44633</v>
      </c>
      <c r="B5" s="4"/>
      <c r="C5" s="4"/>
      <c r="D5" s="4"/>
      <c r="E5" s="4">
        <f t="shared" si="2"/>
        <v>11.283000000000015</v>
      </c>
      <c r="F5" s="4">
        <f t="shared" si="0"/>
        <v>73</v>
      </c>
      <c r="G5" s="4">
        <f t="shared" si="1"/>
        <v>309.7</v>
      </c>
      <c r="H5" s="4">
        <v>309.7</v>
      </c>
      <c r="I5" s="4">
        <v>307.7</v>
      </c>
      <c r="J5" s="4">
        <v>298.41699999999997</v>
      </c>
      <c r="K5" s="4">
        <v>0.78</v>
      </c>
      <c r="L5" s="4">
        <v>59</v>
      </c>
      <c r="M5" s="4">
        <v>14</v>
      </c>
      <c r="O5" s="4"/>
      <c r="Q5" s="19"/>
      <c r="R5" s="19"/>
    </row>
    <row r="6" spans="1:18" ht="15.75" customHeight="1" x14ac:dyDescent="0.15">
      <c r="A6" s="3">
        <v>44608</v>
      </c>
      <c r="B6" s="4"/>
      <c r="C6" s="4" t="s">
        <v>28</v>
      </c>
      <c r="D6" s="4" t="s">
        <v>40</v>
      </c>
      <c r="E6" s="4"/>
      <c r="G6" s="4">
        <f t="shared" si="1"/>
        <v>0</v>
      </c>
      <c r="H6" s="4"/>
      <c r="J6" s="4"/>
      <c r="K6" s="4"/>
      <c r="L6" s="4"/>
      <c r="M6" s="4"/>
      <c r="O6" s="4"/>
      <c r="Q6" s="19"/>
      <c r="R6" s="19"/>
    </row>
    <row r="7" spans="1:18" ht="15.75" customHeight="1" x14ac:dyDescent="0.15">
      <c r="A7" s="3">
        <v>44601</v>
      </c>
      <c r="B7" s="4"/>
      <c r="C7" s="4"/>
      <c r="D7" s="4" t="s">
        <v>29</v>
      </c>
      <c r="E7" s="4"/>
      <c r="F7" s="4">
        <f>SUM(L7:M7)</f>
        <v>70</v>
      </c>
      <c r="G7" s="4">
        <f t="shared" si="1"/>
        <v>309.3</v>
      </c>
      <c r="H7" s="4">
        <v>309.3</v>
      </c>
      <c r="I7" s="4">
        <v>305.8</v>
      </c>
      <c r="J7" s="4">
        <v>297.286</v>
      </c>
      <c r="K7" s="4">
        <v>0.63200000000000001</v>
      </c>
      <c r="L7" s="4">
        <v>54</v>
      </c>
      <c r="M7" s="4">
        <v>16</v>
      </c>
      <c r="O7" s="4"/>
      <c r="Q7" s="19"/>
      <c r="R7" s="19"/>
    </row>
    <row r="8" spans="1:18" ht="15.75" customHeight="1" x14ac:dyDescent="0.15">
      <c r="A8" s="3">
        <v>44592</v>
      </c>
      <c r="B8" s="4"/>
      <c r="C8" s="4"/>
      <c r="D8" s="4"/>
      <c r="E8" s="4"/>
      <c r="G8" s="4">
        <f t="shared" si="1"/>
        <v>0</v>
      </c>
      <c r="H8" s="4"/>
      <c r="J8" s="4"/>
      <c r="K8" s="4"/>
      <c r="L8" s="4"/>
      <c r="M8" s="4"/>
      <c r="N8" s="4" t="s">
        <v>41</v>
      </c>
      <c r="O8" s="4"/>
      <c r="Q8" s="19"/>
      <c r="R8" s="19"/>
    </row>
    <row r="9" spans="1:18" ht="15.75" customHeight="1" x14ac:dyDescent="0.15">
      <c r="A9" s="3">
        <v>44553</v>
      </c>
      <c r="B9" s="13"/>
      <c r="C9" s="4"/>
      <c r="D9" s="4"/>
      <c r="E9" s="4">
        <f t="shared" ref="E9:E14" si="3">MAX(H9:I9)-J9</f>
        <v>16.77600000000001</v>
      </c>
      <c r="F9" s="4">
        <f t="shared" ref="F9:F14" si="4">SUM(L9:M9)</f>
        <v>103</v>
      </c>
      <c r="G9" s="4">
        <f t="shared" si="1"/>
        <v>311.3</v>
      </c>
      <c r="H9" s="4">
        <v>311.3</v>
      </c>
      <c r="I9" s="4">
        <v>306.60000000000002</v>
      </c>
      <c r="J9" s="4">
        <v>294.524</v>
      </c>
      <c r="K9" s="4">
        <v>1.375</v>
      </c>
      <c r="L9" s="4">
        <v>76</v>
      </c>
      <c r="M9" s="4">
        <v>27</v>
      </c>
      <c r="O9" s="4"/>
      <c r="Q9" s="19"/>
      <c r="R9" s="19"/>
    </row>
    <row r="10" spans="1:18" ht="15.75" customHeight="1" x14ac:dyDescent="0.15">
      <c r="A10" s="3">
        <v>44521</v>
      </c>
      <c r="B10" s="13"/>
      <c r="C10" s="4"/>
      <c r="D10" s="4"/>
      <c r="E10" s="4">
        <f t="shared" si="3"/>
        <v>16.867999999999995</v>
      </c>
      <c r="F10" s="4">
        <f t="shared" si="4"/>
        <v>97</v>
      </c>
      <c r="G10" s="4">
        <f t="shared" si="1"/>
        <v>310.7</v>
      </c>
      <c r="H10" s="4">
        <v>310.7</v>
      </c>
      <c r="I10" s="4">
        <v>309.2</v>
      </c>
      <c r="J10" s="4">
        <v>293.83199999999999</v>
      </c>
      <c r="K10" s="4">
        <v>1.718</v>
      </c>
      <c r="L10" s="4">
        <v>67</v>
      </c>
      <c r="M10" s="4">
        <v>30</v>
      </c>
      <c r="O10" s="4"/>
      <c r="Q10" s="19"/>
      <c r="R10" s="19"/>
    </row>
    <row r="11" spans="1:18" ht="15.75" customHeight="1" x14ac:dyDescent="0.15">
      <c r="A11" s="3">
        <v>44505</v>
      </c>
      <c r="B11" s="13"/>
      <c r="C11" s="4"/>
      <c r="D11" s="4"/>
      <c r="E11" s="4">
        <f t="shared" si="3"/>
        <v>18.483000000000004</v>
      </c>
      <c r="F11" s="4">
        <f t="shared" si="4"/>
        <v>109</v>
      </c>
      <c r="G11" s="4">
        <f t="shared" si="1"/>
        <v>313.60000000000002</v>
      </c>
      <c r="H11" s="4">
        <v>313.60000000000002</v>
      </c>
      <c r="I11" s="4">
        <v>309.3</v>
      </c>
      <c r="J11" s="4">
        <v>295.11700000000002</v>
      </c>
      <c r="K11" s="4">
        <v>1.536</v>
      </c>
      <c r="L11" s="4">
        <v>82</v>
      </c>
      <c r="M11" s="4">
        <v>27</v>
      </c>
      <c r="O11" s="4"/>
      <c r="Q11" s="19"/>
      <c r="R11" s="19"/>
    </row>
    <row r="12" spans="1:18" ht="15.75" customHeight="1" x14ac:dyDescent="0.15">
      <c r="A12" s="3">
        <v>44457</v>
      </c>
      <c r="B12" s="4"/>
      <c r="C12" s="4"/>
      <c r="D12" s="4" t="s">
        <v>42</v>
      </c>
      <c r="E12" s="4">
        <f t="shared" si="3"/>
        <v>8.6140000000000327</v>
      </c>
      <c r="F12" s="4">
        <f t="shared" si="4"/>
        <v>50</v>
      </c>
      <c r="G12" s="4">
        <f t="shared" si="1"/>
        <v>310.10000000000002</v>
      </c>
      <c r="H12" s="4">
        <v>310.10000000000002</v>
      </c>
      <c r="I12" s="4">
        <v>307.8</v>
      </c>
      <c r="J12" s="4">
        <v>301.48599999999999</v>
      </c>
      <c r="K12" s="4">
        <v>0.59899999999999998</v>
      </c>
      <c r="L12" s="4">
        <v>43</v>
      </c>
      <c r="M12" s="4">
        <v>7</v>
      </c>
      <c r="O12" s="4"/>
      <c r="Q12" s="19"/>
      <c r="R12" s="19"/>
    </row>
    <row r="13" spans="1:18" ht="15.75" customHeight="1" x14ac:dyDescent="0.15">
      <c r="A13" s="3">
        <v>44329</v>
      </c>
      <c r="B13" s="13"/>
      <c r="C13" s="4"/>
      <c r="D13" s="4"/>
      <c r="E13" s="4">
        <f t="shared" si="3"/>
        <v>8.5590000000000259</v>
      </c>
      <c r="F13" s="4">
        <f t="shared" si="4"/>
        <v>48</v>
      </c>
      <c r="G13" s="4">
        <f t="shared" si="1"/>
        <v>304.60000000000002</v>
      </c>
      <c r="H13" s="4">
        <v>304.60000000000002</v>
      </c>
      <c r="I13" s="4">
        <v>299.7</v>
      </c>
      <c r="J13" s="4">
        <v>296.041</v>
      </c>
      <c r="K13" s="4">
        <v>0.745</v>
      </c>
      <c r="L13" s="4">
        <v>43</v>
      </c>
      <c r="M13" s="4">
        <v>5</v>
      </c>
      <c r="O13" s="4"/>
      <c r="Q13" s="19"/>
      <c r="R13" s="19"/>
    </row>
    <row r="14" spans="1:18" ht="15.75" customHeight="1" x14ac:dyDescent="0.15">
      <c r="A14" s="3">
        <v>44281</v>
      </c>
      <c r="B14" s="13"/>
      <c r="C14" s="4"/>
      <c r="D14" s="4"/>
      <c r="E14" s="4">
        <f t="shared" si="3"/>
        <v>12.157000000000039</v>
      </c>
      <c r="F14" s="4">
        <f t="shared" si="4"/>
        <v>90</v>
      </c>
      <c r="G14" s="4">
        <f t="shared" si="1"/>
        <v>309.10000000000002</v>
      </c>
      <c r="H14" s="4">
        <v>308.39999999999998</v>
      </c>
      <c r="I14" s="4">
        <v>309.10000000000002</v>
      </c>
      <c r="J14" s="4">
        <v>296.94299999999998</v>
      </c>
      <c r="K14" s="4">
        <v>1.413</v>
      </c>
      <c r="L14" s="4">
        <v>66</v>
      </c>
      <c r="M14" s="4">
        <v>24</v>
      </c>
      <c r="O14" s="4"/>
      <c r="P14" s="4"/>
      <c r="Q14" s="19"/>
      <c r="R14" s="19"/>
    </row>
    <row r="15" spans="1:18" ht="15.75" customHeight="1" x14ac:dyDescent="0.15">
      <c r="A15" s="3">
        <v>44278</v>
      </c>
      <c r="B15" s="13"/>
      <c r="C15" s="4"/>
      <c r="D15" s="4" t="s">
        <v>43</v>
      </c>
      <c r="E15" s="4"/>
      <c r="G15" s="4">
        <f t="shared" si="1"/>
        <v>0</v>
      </c>
      <c r="H15" s="4"/>
      <c r="I15" s="4"/>
      <c r="J15" s="4"/>
      <c r="K15" s="4"/>
      <c r="L15" s="4"/>
      <c r="M15" s="4"/>
      <c r="O15" s="4"/>
      <c r="P15" s="4"/>
      <c r="Q15" s="19"/>
      <c r="R15" s="19"/>
    </row>
    <row r="16" spans="1:18" ht="15.75" customHeight="1" x14ac:dyDescent="0.15">
      <c r="A16" s="3">
        <v>44272</v>
      </c>
      <c r="B16" s="13"/>
      <c r="C16" s="4"/>
      <c r="D16" s="4"/>
      <c r="E16" s="4"/>
      <c r="G16" s="4">
        <f t="shared" si="1"/>
        <v>0</v>
      </c>
      <c r="H16" s="4"/>
      <c r="I16" s="4"/>
      <c r="J16" s="4"/>
      <c r="K16" s="4"/>
      <c r="L16" s="4"/>
      <c r="M16" s="4"/>
      <c r="N16" s="4" t="s">
        <v>44</v>
      </c>
      <c r="O16" s="4"/>
      <c r="P16" s="4"/>
      <c r="Q16" s="19"/>
      <c r="R16" s="19"/>
    </row>
    <row r="17" spans="1:18" ht="15.75" customHeight="1" x14ac:dyDescent="0.15">
      <c r="A17" s="3">
        <v>44265</v>
      </c>
      <c r="B17" s="13"/>
      <c r="C17" s="4"/>
      <c r="D17" s="4"/>
      <c r="E17" s="4">
        <f>MAX(H17:I17)-J17</f>
        <v>13.735000000000014</v>
      </c>
      <c r="F17" s="4">
        <f>SUM(L17:M17)</f>
        <v>96</v>
      </c>
      <c r="G17" s="4">
        <f t="shared" si="1"/>
        <v>315.2</v>
      </c>
      <c r="H17" s="4">
        <v>315.2</v>
      </c>
      <c r="I17" s="4">
        <v>309.60000000000002</v>
      </c>
      <c r="J17" s="4">
        <v>301.46499999999997</v>
      </c>
      <c r="K17" s="4">
        <v>0.68899999999999995</v>
      </c>
      <c r="L17" s="4">
        <v>81</v>
      </c>
      <c r="M17" s="4">
        <v>15</v>
      </c>
      <c r="O17" s="4"/>
      <c r="Q17" s="19"/>
      <c r="R17" s="19"/>
    </row>
    <row r="18" spans="1:18" ht="15.75" customHeight="1" x14ac:dyDescent="0.15">
      <c r="A18" s="3">
        <v>44240</v>
      </c>
      <c r="B18" s="13"/>
      <c r="C18" s="4"/>
      <c r="D18" s="4"/>
      <c r="E18" s="4"/>
      <c r="G18" s="4">
        <f t="shared" si="1"/>
        <v>0</v>
      </c>
      <c r="H18" s="4"/>
      <c r="I18" s="4"/>
      <c r="J18" s="4"/>
      <c r="K18" s="4"/>
      <c r="L18" s="4"/>
      <c r="M18" s="4"/>
      <c r="N18" s="4" t="s">
        <v>41</v>
      </c>
      <c r="O18" s="4"/>
      <c r="Q18" s="19"/>
      <c r="R18" s="19"/>
    </row>
    <row r="19" spans="1:18" ht="15.75" customHeight="1" x14ac:dyDescent="0.15">
      <c r="A19" s="3">
        <v>44233</v>
      </c>
      <c r="B19" s="13"/>
      <c r="C19" s="4"/>
      <c r="D19" s="4" t="s">
        <v>45</v>
      </c>
      <c r="E19" s="4"/>
      <c r="G19" s="4">
        <f t="shared" si="1"/>
        <v>0</v>
      </c>
      <c r="H19" s="4"/>
      <c r="I19" s="4"/>
      <c r="J19" s="4"/>
      <c r="K19" s="4"/>
      <c r="L19" s="4"/>
      <c r="M19" s="4"/>
      <c r="N19" s="4"/>
      <c r="O19" s="4"/>
      <c r="Q19" s="19"/>
      <c r="R19" s="19"/>
    </row>
    <row r="20" spans="1:18" ht="15.75" customHeight="1" x14ac:dyDescent="0.15">
      <c r="A20" s="3">
        <v>44201</v>
      </c>
      <c r="B20" s="13"/>
      <c r="C20" s="4"/>
      <c r="D20" s="4"/>
      <c r="E20" s="4">
        <f t="shared" ref="E20:E23" si="5">MAX(H20:I20)-J20</f>
        <v>12.855000000000018</v>
      </c>
      <c r="F20" s="4">
        <f t="shared" ref="F20:F27" si="6">SUM(L20:M20)</f>
        <v>79</v>
      </c>
      <c r="G20" s="4">
        <f t="shared" si="1"/>
        <v>308.8</v>
      </c>
      <c r="H20" s="4">
        <v>308.8</v>
      </c>
      <c r="I20" s="4">
        <v>306.7</v>
      </c>
      <c r="J20" s="4">
        <v>295.94499999999999</v>
      </c>
      <c r="K20" s="4">
        <v>0.85099999999999998</v>
      </c>
      <c r="L20" s="4">
        <v>61</v>
      </c>
      <c r="M20" s="4">
        <v>18</v>
      </c>
      <c r="N20" s="4"/>
      <c r="O20" s="4"/>
      <c r="Q20" s="19"/>
      <c r="R20" s="19"/>
    </row>
    <row r="21" spans="1:18" ht="15.75" customHeight="1" x14ac:dyDescent="0.15">
      <c r="A21" s="3">
        <v>44169</v>
      </c>
      <c r="B21" s="13"/>
      <c r="C21" s="4"/>
      <c r="D21" s="4"/>
      <c r="E21" s="4">
        <f t="shared" si="5"/>
        <v>18.400000000000034</v>
      </c>
      <c r="F21" s="4">
        <f t="shared" si="6"/>
        <v>110</v>
      </c>
      <c r="G21" s="4">
        <f t="shared" si="1"/>
        <v>312.3</v>
      </c>
      <c r="H21" s="4">
        <v>312.3</v>
      </c>
      <c r="I21" s="4">
        <v>308.3</v>
      </c>
      <c r="J21" s="4">
        <v>293.89999999999998</v>
      </c>
      <c r="K21" s="4">
        <v>1.9259999999999999</v>
      </c>
      <c r="L21" s="4">
        <v>74</v>
      </c>
      <c r="M21" s="4">
        <v>36</v>
      </c>
      <c r="N21" s="4"/>
      <c r="O21" s="4"/>
      <c r="Q21" s="19"/>
      <c r="R21" s="19"/>
    </row>
    <row r="22" spans="1:18" ht="15.75" customHeight="1" x14ac:dyDescent="0.15">
      <c r="A22" s="3">
        <v>44137</v>
      </c>
      <c r="B22" s="13"/>
      <c r="C22" s="4"/>
      <c r="D22" s="4"/>
      <c r="E22" s="4">
        <f t="shared" si="5"/>
        <v>10.271000000000015</v>
      </c>
      <c r="F22" s="4">
        <f t="shared" si="6"/>
        <v>85</v>
      </c>
      <c r="G22" s="4">
        <f t="shared" si="1"/>
        <v>308.8</v>
      </c>
      <c r="H22" s="4">
        <v>308.8</v>
      </c>
      <c r="I22" s="4">
        <v>306.7</v>
      </c>
      <c r="J22" s="4">
        <v>298.529</v>
      </c>
      <c r="K22" s="4">
        <v>0.60599999999999998</v>
      </c>
      <c r="L22" s="4">
        <v>69</v>
      </c>
      <c r="M22" s="4">
        <v>16</v>
      </c>
      <c r="N22" s="4"/>
      <c r="O22" s="4"/>
      <c r="Q22" s="19"/>
      <c r="R22" s="19"/>
    </row>
    <row r="23" spans="1:18" ht="15.75" customHeight="1" x14ac:dyDescent="0.15">
      <c r="A23" s="3">
        <v>44121</v>
      </c>
      <c r="B23" s="13"/>
      <c r="C23" s="4"/>
      <c r="D23" s="4"/>
      <c r="E23" s="4">
        <f t="shared" si="5"/>
        <v>11.190999999999974</v>
      </c>
      <c r="F23" s="4">
        <f t="shared" si="6"/>
        <v>78</v>
      </c>
      <c r="G23" s="4">
        <f t="shared" si="1"/>
        <v>310.2</v>
      </c>
      <c r="H23" s="4">
        <v>310.2</v>
      </c>
      <c r="I23" s="4">
        <v>307.89999999999998</v>
      </c>
      <c r="J23" s="4">
        <v>299.00900000000001</v>
      </c>
      <c r="K23" s="4">
        <v>0.77200000000000002</v>
      </c>
      <c r="L23" s="4">
        <v>64</v>
      </c>
      <c r="M23" s="4">
        <v>14</v>
      </c>
      <c r="N23" s="4"/>
      <c r="O23" s="4"/>
      <c r="Q23" s="19"/>
      <c r="R23" s="19"/>
    </row>
    <row r="24" spans="1:18" ht="15.75" customHeight="1" x14ac:dyDescent="0.15">
      <c r="A24" s="3">
        <v>44112</v>
      </c>
      <c r="B24" s="13"/>
      <c r="C24" s="4"/>
      <c r="D24" s="4"/>
      <c r="E24" s="4">
        <f>H24-J24</f>
        <v>12.491999999999962</v>
      </c>
      <c r="F24" s="4">
        <f t="shared" si="6"/>
        <v>37</v>
      </c>
      <c r="G24" s="4">
        <f t="shared" si="1"/>
        <v>313.2</v>
      </c>
      <c r="H24" s="4">
        <v>313.2</v>
      </c>
      <c r="I24" s="4"/>
      <c r="J24" s="4">
        <v>300.70800000000003</v>
      </c>
      <c r="K24" s="4">
        <v>0.69199999999999995</v>
      </c>
      <c r="L24" s="4">
        <v>37</v>
      </c>
      <c r="M24" s="4"/>
      <c r="N24" s="4" t="s">
        <v>39</v>
      </c>
      <c r="O24" s="4"/>
      <c r="Q24" s="19"/>
      <c r="R24" s="19"/>
    </row>
    <row r="25" spans="1:18" ht="15.75" customHeight="1" x14ac:dyDescent="0.15">
      <c r="A25" s="3">
        <v>43977</v>
      </c>
      <c r="B25" s="13"/>
      <c r="C25" s="4"/>
      <c r="D25" s="4" t="s">
        <v>29</v>
      </c>
      <c r="E25" s="4">
        <f t="shared" ref="E25:E26" si="7">MAX(H25:I25)-J25</f>
        <v>9.535000000000025</v>
      </c>
      <c r="F25" s="4">
        <f t="shared" si="6"/>
        <v>64</v>
      </c>
      <c r="G25" s="4">
        <f t="shared" si="1"/>
        <v>310.3</v>
      </c>
      <c r="H25" s="4">
        <v>310.3</v>
      </c>
      <c r="I25" s="4">
        <v>308.39999999999998</v>
      </c>
      <c r="J25" s="4">
        <v>300.76499999999999</v>
      </c>
      <c r="K25" s="4">
        <v>0.61799999999999999</v>
      </c>
      <c r="L25" s="4">
        <v>51</v>
      </c>
      <c r="M25" s="4">
        <v>13</v>
      </c>
      <c r="N25" s="4"/>
      <c r="O25" s="4"/>
      <c r="Q25" s="19"/>
      <c r="R25" s="19"/>
    </row>
    <row r="26" spans="1:18" ht="15.75" customHeight="1" x14ac:dyDescent="0.15">
      <c r="A26" s="3">
        <v>43961</v>
      </c>
      <c r="B26" s="13"/>
      <c r="C26" s="4"/>
      <c r="D26" s="4"/>
      <c r="E26" s="4">
        <f t="shared" si="7"/>
        <v>15.567000000000007</v>
      </c>
      <c r="F26" s="4">
        <f t="shared" si="6"/>
        <v>89</v>
      </c>
      <c r="G26" s="4">
        <f t="shared" si="1"/>
        <v>316</v>
      </c>
      <c r="H26" s="4">
        <v>316</v>
      </c>
      <c r="I26" s="4">
        <v>312.5</v>
      </c>
      <c r="J26" s="4">
        <v>300.43299999999999</v>
      </c>
      <c r="K26" s="4">
        <v>1.669</v>
      </c>
      <c r="L26" s="4">
        <v>67</v>
      </c>
      <c r="M26" s="4">
        <v>22</v>
      </c>
      <c r="N26" s="4"/>
      <c r="O26" s="4"/>
      <c r="Q26" s="19"/>
      <c r="R26" s="19"/>
    </row>
    <row r="27" spans="1:18" ht="15.75" customHeight="1" x14ac:dyDescent="0.15">
      <c r="A27" s="3">
        <v>43920</v>
      </c>
      <c r="B27" s="13"/>
      <c r="C27" s="4"/>
      <c r="D27" s="4"/>
      <c r="E27" s="4">
        <f>H27-J27</f>
        <v>13.961000000000013</v>
      </c>
      <c r="F27" s="4">
        <f t="shared" si="6"/>
        <v>66</v>
      </c>
      <c r="G27" s="4">
        <f t="shared" si="1"/>
        <v>313.60000000000002</v>
      </c>
      <c r="H27" s="4">
        <v>313.60000000000002</v>
      </c>
      <c r="I27" s="4"/>
      <c r="J27" s="4">
        <v>299.63900000000001</v>
      </c>
      <c r="K27" s="4">
        <v>0.58199999999999996</v>
      </c>
      <c r="L27" s="4">
        <v>66</v>
      </c>
      <c r="M27" s="4"/>
      <c r="N27" s="4" t="s">
        <v>39</v>
      </c>
      <c r="O27" s="4"/>
      <c r="Q27" s="19"/>
      <c r="R27" s="19"/>
    </row>
    <row r="28" spans="1:18" ht="15.75" customHeight="1" x14ac:dyDescent="0.15">
      <c r="A28" s="3">
        <v>43888</v>
      </c>
      <c r="B28" s="13"/>
      <c r="C28" s="4"/>
      <c r="D28" s="4"/>
      <c r="E28" s="4"/>
      <c r="G28" s="4">
        <f t="shared" si="1"/>
        <v>0</v>
      </c>
      <c r="H28" s="4"/>
      <c r="I28" s="4"/>
      <c r="J28" s="4"/>
      <c r="K28" s="4"/>
      <c r="L28" s="4"/>
      <c r="M28" s="4"/>
      <c r="N28" s="4" t="s">
        <v>39</v>
      </c>
      <c r="O28" s="4"/>
      <c r="Q28" s="19"/>
      <c r="R28" s="19"/>
    </row>
    <row r="29" spans="1:18" ht="15.75" customHeight="1" x14ac:dyDescent="0.15">
      <c r="A29" s="3">
        <v>43849</v>
      </c>
      <c r="B29" s="13"/>
      <c r="C29" s="4"/>
      <c r="D29" s="4"/>
      <c r="E29" s="4">
        <f t="shared" ref="E29:E33" si="8">MAX(H29:I29)-J29</f>
        <v>9.5540000000000305</v>
      </c>
      <c r="F29" s="4">
        <f t="shared" ref="F29:F34" si="9">SUM(L29:M29)</f>
        <v>77</v>
      </c>
      <c r="G29" s="4">
        <f t="shared" si="1"/>
        <v>305.60000000000002</v>
      </c>
      <c r="H29" s="4">
        <v>305.60000000000002</v>
      </c>
      <c r="I29" s="4">
        <v>303.8</v>
      </c>
      <c r="J29" s="4">
        <v>296.04599999999999</v>
      </c>
      <c r="K29" s="4">
        <v>0.63400000000000001</v>
      </c>
      <c r="L29" s="4">
        <v>62</v>
      </c>
      <c r="M29" s="4">
        <v>15</v>
      </c>
      <c r="N29" s="4"/>
      <c r="O29" s="4"/>
      <c r="Q29" s="19"/>
      <c r="R29" s="19"/>
    </row>
    <row r="30" spans="1:18" ht="15.75" customHeight="1" x14ac:dyDescent="0.15">
      <c r="A30" s="3">
        <v>43833</v>
      </c>
      <c r="B30" s="13"/>
      <c r="C30" s="4"/>
      <c r="D30" s="4"/>
      <c r="E30" s="4">
        <f t="shared" si="8"/>
        <v>13.012</v>
      </c>
      <c r="F30" s="4">
        <f t="shared" si="9"/>
        <v>82</v>
      </c>
      <c r="G30" s="4">
        <f t="shared" si="1"/>
        <v>311.5</v>
      </c>
      <c r="H30" s="4">
        <v>311.5</v>
      </c>
      <c r="I30" s="4">
        <v>309.3</v>
      </c>
      <c r="J30" s="4">
        <v>298.488</v>
      </c>
      <c r="K30" s="4">
        <v>0.92300000000000004</v>
      </c>
      <c r="L30" s="4">
        <v>66</v>
      </c>
      <c r="M30" s="4">
        <v>16</v>
      </c>
      <c r="N30" s="4"/>
      <c r="O30" s="4"/>
      <c r="Q30" s="19"/>
      <c r="R30" s="19"/>
    </row>
    <row r="31" spans="1:18" ht="15.75" customHeight="1" x14ac:dyDescent="0.15">
      <c r="A31" s="3">
        <v>43817</v>
      </c>
      <c r="B31" s="13"/>
      <c r="C31" s="4"/>
      <c r="D31" s="4"/>
      <c r="E31" s="20">
        <f t="shared" si="8"/>
        <v>15.900010000000009</v>
      </c>
      <c r="F31" s="4">
        <f t="shared" si="9"/>
        <v>98</v>
      </c>
      <c r="G31" s="4">
        <f t="shared" si="1"/>
        <v>310.2</v>
      </c>
      <c r="H31" s="4">
        <v>310.2</v>
      </c>
      <c r="I31" s="4">
        <v>307.7</v>
      </c>
      <c r="J31" s="20">
        <v>294.29998999999998</v>
      </c>
      <c r="K31" s="4">
        <v>1.091</v>
      </c>
      <c r="L31" s="4">
        <v>73</v>
      </c>
      <c r="M31" s="4">
        <v>25</v>
      </c>
      <c r="O31" s="4"/>
      <c r="Q31" s="19"/>
      <c r="R31" s="19"/>
    </row>
    <row r="32" spans="1:18" ht="15.75" customHeight="1" x14ac:dyDescent="0.15">
      <c r="A32" s="3">
        <v>43785</v>
      </c>
      <c r="B32" s="13"/>
      <c r="C32" s="4"/>
      <c r="D32" s="4"/>
      <c r="E32" s="20">
        <f t="shared" si="8"/>
        <v>10.444000000000017</v>
      </c>
      <c r="F32" s="4">
        <f t="shared" si="9"/>
        <v>73</v>
      </c>
      <c r="G32" s="4">
        <f t="shared" si="1"/>
        <v>308.5</v>
      </c>
      <c r="H32" s="4">
        <v>308.5</v>
      </c>
      <c r="I32" s="4">
        <v>305.3</v>
      </c>
      <c r="J32" s="20">
        <v>298.05599999999998</v>
      </c>
      <c r="K32" s="4">
        <v>0.68100000000000005</v>
      </c>
      <c r="L32" s="4">
        <v>57</v>
      </c>
      <c r="M32" s="4">
        <v>16</v>
      </c>
      <c r="O32" s="4"/>
      <c r="Q32" s="19"/>
      <c r="R32" s="19"/>
    </row>
    <row r="33" spans="1:18" ht="15.75" customHeight="1" x14ac:dyDescent="0.15">
      <c r="A33" s="3">
        <v>43657</v>
      </c>
      <c r="B33" s="13"/>
      <c r="C33" s="4"/>
      <c r="D33" s="4" t="s">
        <v>45</v>
      </c>
      <c r="E33" s="20">
        <f t="shared" si="8"/>
        <v>9.8789999999999623</v>
      </c>
      <c r="F33" s="4">
        <f t="shared" si="9"/>
        <v>63</v>
      </c>
      <c r="G33" s="4">
        <f t="shared" si="1"/>
        <v>311.2</v>
      </c>
      <c r="H33" s="4">
        <v>311.2</v>
      </c>
      <c r="I33" s="4">
        <v>310.39999999999998</v>
      </c>
      <c r="J33" s="20">
        <v>301.32100000000003</v>
      </c>
      <c r="K33" s="4">
        <v>1.0549999999999999</v>
      </c>
      <c r="L33" s="4">
        <v>19</v>
      </c>
      <c r="M33" s="4">
        <v>44</v>
      </c>
      <c r="O33" s="4"/>
      <c r="Q33" s="19"/>
      <c r="R33" s="19"/>
    </row>
    <row r="34" spans="1:18" ht="15.75" customHeight="1" x14ac:dyDescent="0.15">
      <c r="A34" s="3">
        <v>43584</v>
      </c>
      <c r="B34" s="13"/>
      <c r="C34" s="4"/>
      <c r="D34" s="4"/>
      <c r="E34" s="20">
        <f>H34-J34</f>
        <v>12.497000000000014</v>
      </c>
      <c r="F34" s="4">
        <f t="shared" si="9"/>
        <v>61</v>
      </c>
      <c r="G34" s="4">
        <f t="shared" si="1"/>
        <v>314.60000000000002</v>
      </c>
      <c r="H34" s="4">
        <v>314.60000000000002</v>
      </c>
      <c r="I34" s="4"/>
      <c r="J34" s="20">
        <v>302.10300000000001</v>
      </c>
      <c r="K34" s="4">
        <v>1.3420000000000001</v>
      </c>
      <c r="L34" s="4">
        <v>61</v>
      </c>
      <c r="M34" s="4"/>
      <c r="N34" s="4" t="s">
        <v>46</v>
      </c>
      <c r="O34" s="4"/>
      <c r="Q34" s="19"/>
      <c r="R34" s="19"/>
    </row>
    <row r="35" spans="1:18" ht="15.75" customHeight="1" x14ac:dyDescent="0.15">
      <c r="A35" s="3">
        <v>43513</v>
      </c>
      <c r="B35" s="13">
        <v>0.8167592592592593</v>
      </c>
      <c r="C35" s="4" t="s">
        <v>11</v>
      </c>
      <c r="D35" s="4" t="s">
        <v>37</v>
      </c>
      <c r="E35" s="4">
        <v>12.9</v>
      </c>
      <c r="F35" s="4">
        <v>97</v>
      </c>
      <c r="G35" s="4">
        <f t="shared" si="1"/>
        <v>0</v>
      </c>
      <c r="Q35" s="19"/>
      <c r="R35" s="19"/>
    </row>
    <row r="36" spans="1:18" ht="15.75" customHeight="1" x14ac:dyDescent="0.15">
      <c r="A36" s="3">
        <v>43497</v>
      </c>
      <c r="B36" s="13">
        <v>0.8167592592592593</v>
      </c>
      <c r="C36" s="4" t="s">
        <v>11</v>
      </c>
      <c r="D36" s="4" t="s">
        <v>37</v>
      </c>
      <c r="E36" s="4">
        <v>12.8</v>
      </c>
      <c r="F36" s="4">
        <v>95</v>
      </c>
      <c r="G36" s="4">
        <f t="shared" si="1"/>
        <v>0</v>
      </c>
      <c r="Q36" s="19"/>
      <c r="R36" s="19"/>
    </row>
    <row r="37" spans="1:18" ht="15.75" customHeight="1" x14ac:dyDescent="0.15">
      <c r="A37" s="3">
        <v>43481</v>
      </c>
      <c r="B37" s="13">
        <v>0.81680555555555556</v>
      </c>
      <c r="C37" s="4" t="s">
        <v>11</v>
      </c>
      <c r="D37" s="4" t="s">
        <v>37</v>
      </c>
      <c r="E37" s="4">
        <v>13.1</v>
      </c>
      <c r="F37" s="4">
        <v>53</v>
      </c>
      <c r="G37" s="4">
        <f t="shared" si="1"/>
        <v>0</v>
      </c>
      <c r="Q37" s="19"/>
      <c r="R37" s="19"/>
    </row>
    <row r="38" spans="1:18" ht="15.75" customHeight="1" x14ac:dyDescent="0.15">
      <c r="A38" s="3">
        <v>43465</v>
      </c>
      <c r="B38" s="13">
        <v>0.81682870370370375</v>
      </c>
      <c r="C38" s="4" t="s">
        <v>11</v>
      </c>
      <c r="D38" s="4" t="s">
        <v>37</v>
      </c>
      <c r="E38" s="4">
        <v>15.8</v>
      </c>
      <c r="F38" s="4">
        <v>97</v>
      </c>
      <c r="G38" s="4">
        <f t="shared" si="1"/>
        <v>0</v>
      </c>
      <c r="Q38" s="19"/>
      <c r="R38" s="19"/>
    </row>
    <row r="39" spans="1:18" ht="15.75" customHeight="1" x14ac:dyDescent="0.15">
      <c r="A39" s="3">
        <v>43433</v>
      </c>
      <c r="B39" s="13">
        <v>0.81687500000000002</v>
      </c>
      <c r="C39" s="4" t="s">
        <v>11</v>
      </c>
      <c r="D39" s="4" t="s">
        <v>37</v>
      </c>
      <c r="E39" s="4">
        <v>9.1</v>
      </c>
      <c r="F39" s="4">
        <v>72</v>
      </c>
      <c r="G39" s="4">
        <f t="shared" si="1"/>
        <v>0</v>
      </c>
    </row>
    <row r="40" spans="1:18" ht="15.75" customHeight="1" x14ac:dyDescent="0.15">
      <c r="A40" s="3">
        <v>43408</v>
      </c>
      <c r="B40" s="13">
        <v>0.82135416666666672</v>
      </c>
      <c r="C40" s="4" t="s">
        <v>11</v>
      </c>
      <c r="D40" s="4" t="s">
        <v>37</v>
      </c>
      <c r="E40" s="4">
        <v>9.6</v>
      </c>
      <c r="F40" s="4">
        <v>72</v>
      </c>
      <c r="G40" s="4">
        <f t="shared" si="1"/>
        <v>0</v>
      </c>
    </row>
    <row r="41" spans="1:18" ht="15.75" customHeight="1" x14ac:dyDescent="0.15">
      <c r="A41" s="3">
        <v>43376</v>
      </c>
      <c r="B41" s="13">
        <v>0.82165509259259262</v>
      </c>
      <c r="C41" s="4" t="s">
        <v>11</v>
      </c>
      <c r="D41" s="4" t="s">
        <v>37</v>
      </c>
      <c r="E41" s="4">
        <v>11.1</v>
      </c>
      <c r="F41" s="4">
        <v>72</v>
      </c>
      <c r="G41" s="4">
        <f t="shared" si="1"/>
        <v>0</v>
      </c>
    </row>
    <row r="42" spans="1:18" ht="15.75" customHeight="1" x14ac:dyDescent="0.15">
      <c r="A42" s="3">
        <v>43369</v>
      </c>
      <c r="B42" s="13">
        <v>0.81752314814814819</v>
      </c>
      <c r="C42" s="4" t="s">
        <v>11</v>
      </c>
      <c r="D42" s="4" t="s">
        <v>37</v>
      </c>
      <c r="E42" s="4">
        <v>13.4</v>
      </c>
      <c r="F42" s="4">
        <v>98</v>
      </c>
      <c r="G42" s="4">
        <f t="shared" si="1"/>
        <v>0</v>
      </c>
    </row>
    <row r="43" spans="1:18" ht="15.75" customHeight="1" x14ac:dyDescent="0.15">
      <c r="A43" s="3">
        <v>43232</v>
      </c>
      <c r="B43" s="13">
        <v>0.82173611111111111</v>
      </c>
      <c r="C43" s="4" t="s">
        <v>11</v>
      </c>
      <c r="D43" s="4" t="s">
        <v>37</v>
      </c>
      <c r="E43" s="4">
        <v>15.6</v>
      </c>
      <c r="F43" s="4">
        <v>120</v>
      </c>
      <c r="G43" s="4">
        <f t="shared" si="1"/>
        <v>0</v>
      </c>
    </row>
    <row r="44" spans="1:18" ht="15.75" customHeight="1" x14ac:dyDescent="0.15">
      <c r="A44" s="3">
        <v>43184</v>
      </c>
      <c r="B44" s="13">
        <v>0.82119212962962962</v>
      </c>
      <c r="C44" s="4" t="s">
        <v>11</v>
      </c>
      <c r="D44" s="4" t="s">
        <v>37</v>
      </c>
      <c r="E44" s="4">
        <v>17.899999999999999</v>
      </c>
      <c r="F44" s="4">
        <v>104</v>
      </c>
      <c r="G44" s="4">
        <f t="shared" si="1"/>
        <v>0</v>
      </c>
    </row>
    <row r="45" spans="1:18" ht="15.75" customHeight="1" x14ac:dyDescent="0.15">
      <c r="A45" s="3">
        <v>43145</v>
      </c>
      <c r="B45" s="13">
        <v>0.81679398148148152</v>
      </c>
      <c r="C45" s="4" t="s">
        <v>11</v>
      </c>
      <c r="D45" s="4" t="s">
        <v>37</v>
      </c>
      <c r="E45" s="4">
        <v>9.3000000000000007</v>
      </c>
      <c r="F45" s="4">
        <v>55</v>
      </c>
      <c r="G45" s="4">
        <f t="shared" si="1"/>
        <v>0</v>
      </c>
    </row>
    <row r="46" spans="1:18" ht="15.75" customHeight="1" x14ac:dyDescent="0.15">
      <c r="A46" s="3">
        <v>43120</v>
      </c>
      <c r="B46" s="13">
        <v>0.82098379629629625</v>
      </c>
      <c r="C46" s="4" t="s">
        <v>11</v>
      </c>
      <c r="D46" s="4" t="s">
        <v>37</v>
      </c>
      <c r="E46" s="4">
        <v>15.3</v>
      </c>
      <c r="F46" s="4">
        <v>74</v>
      </c>
      <c r="G46" s="4">
        <f t="shared" si="1"/>
        <v>0</v>
      </c>
    </row>
    <row r="47" spans="1:18" ht="15.75" customHeight="1" x14ac:dyDescent="0.15">
      <c r="A47" s="3">
        <v>43097</v>
      </c>
      <c r="B47" s="13">
        <v>0.81679398148148152</v>
      </c>
      <c r="C47" s="4" t="s">
        <v>11</v>
      </c>
      <c r="D47" s="4" t="s">
        <v>37</v>
      </c>
      <c r="E47" s="4">
        <v>11.8</v>
      </c>
      <c r="F47" s="4">
        <v>91</v>
      </c>
      <c r="G47" s="4">
        <f t="shared" si="1"/>
        <v>0</v>
      </c>
    </row>
    <row r="48" spans="1:18" ht="15.75" customHeight="1" x14ac:dyDescent="0.15">
      <c r="A48" s="3">
        <v>43088</v>
      </c>
      <c r="B48" s="13">
        <v>0.82096064814814818</v>
      </c>
      <c r="C48" s="4" t="s">
        <v>11</v>
      </c>
      <c r="D48" s="4" t="s">
        <v>37</v>
      </c>
      <c r="E48" s="4">
        <v>10.199999999999999</v>
      </c>
      <c r="F48" s="4">
        <v>72</v>
      </c>
      <c r="G48" s="4">
        <f t="shared" si="1"/>
        <v>0</v>
      </c>
    </row>
    <row r="49" spans="1:7" ht="15.75" customHeight="1" x14ac:dyDescent="0.15">
      <c r="A49" s="3">
        <v>43081</v>
      </c>
      <c r="B49" s="13">
        <v>0.8167592592592593</v>
      </c>
      <c r="C49" s="4" t="s">
        <v>11</v>
      </c>
      <c r="D49" s="4" t="s">
        <v>37</v>
      </c>
      <c r="E49" s="4">
        <v>12.4</v>
      </c>
      <c r="F49" s="4">
        <v>86</v>
      </c>
      <c r="G49" s="4">
        <f t="shared" si="1"/>
        <v>0</v>
      </c>
    </row>
    <row r="50" spans="1:7" ht="15.75" customHeight="1" x14ac:dyDescent="0.15">
      <c r="A50" s="3">
        <v>43049</v>
      </c>
      <c r="B50" s="13">
        <v>0.81686342592592598</v>
      </c>
      <c r="C50" s="4" t="s">
        <v>11</v>
      </c>
      <c r="D50" s="4" t="s">
        <v>37</v>
      </c>
      <c r="E50" s="4">
        <v>12.04</v>
      </c>
      <c r="F50" s="4">
        <v>116</v>
      </c>
      <c r="G50" s="4">
        <f t="shared" si="1"/>
        <v>0</v>
      </c>
    </row>
    <row r="51" spans="1:7" ht="15.75" customHeight="1" x14ac:dyDescent="0.15">
      <c r="A51" s="3">
        <v>43024</v>
      </c>
      <c r="B51" s="13">
        <v>0.82108796296296294</v>
      </c>
      <c r="C51" s="4" t="s">
        <v>11</v>
      </c>
      <c r="D51" s="4" t="s">
        <v>37</v>
      </c>
      <c r="E51" s="4">
        <v>8.6999999999999993</v>
      </c>
      <c r="F51" s="4">
        <v>39</v>
      </c>
      <c r="G51" s="4">
        <f t="shared" si="1"/>
        <v>0</v>
      </c>
    </row>
    <row r="52" spans="1:7" ht="15.75" customHeight="1" x14ac:dyDescent="0.15">
      <c r="A52" s="3">
        <v>43017</v>
      </c>
      <c r="B52" s="13">
        <v>0.81694444444444447</v>
      </c>
      <c r="C52" s="4" t="s">
        <v>11</v>
      </c>
      <c r="D52" s="4" t="s">
        <v>37</v>
      </c>
      <c r="E52" s="4">
        <v>14.5</v>
      </c>
      <c r="F52" s="4">
        <v>82</v>
      </c>
      <c r="G52" s="4">
        <f t="shared" si="1"/>
        <v>0</v>
      </c>
    </row>
    <row r="53" spans="1:7" ht="15.75" customHeight="1" x14ac:dyDescent="0.15">
      <c r="A53" s="3">
        <v>42889</v>
      </c>
      <c r="B53" s="13">
        <v>0.81678240740740737</v>
      </c>
      <c r="C53" s="4" t="s">
        <v>11</v>
      </c>
      <c r="D53" s="4" t="s">
        <v>37</v>
      </c>
      <c r="E53" s="4">
        <v>9.6999999999999993</v>
      </c>
      <c r="F53" s="4">
        <v>56</v>
      </c>
      <c r="G53" s="4">
        <f t="shared" si="1"/>
        <v>0</v>
      </c>
    </row>
    <row r="54" spans="1:7" ht="13" x14ac:dyDescent="0.15">
      <c r="A54" s="3">
        <v>42832</v>
      </c>
      <c r="B54" s="13">
        <v>0.82090277777777776</v>
      </c>
      <c r="C54" s="4" t="s">
        <v>11</v>
      </c>
      <c r="D54" s="4" t="s">
        <v>37</v>
      </c>
      <c r="E54" s="4">
        <v>16.8</v>
      </c>
      <c r="F54" s="4">
        <v>63</v>
      </c>
      <c r="G54" s="4">
        <f t="shared" si="1"/>
        <v>0</v>
      </c>
    </row>
    <row r="55" spans="1:7" ht="13" x14ac:dyDescent="0.15">
      <c r="A55" s="3">
        <v>42825</v>
      </c>
      <c r="B55" s="13">
        <v>0.81672453703703707</v>
      </c>
      <c r="C55" s="4" t="s">
        <v>11</v>
      </c>
      <c r="D55" s="4" t="s">
        <v>37</v>
      </c>
      <c r="E55" s="4">
        <v>10.5</v>
      </c>
      <c r="F55" s="4">
        <v>102</v>
      </c>
      <c r="G55" s="4">
        <f t="shared" si="1"/>
        <v>0</v>
      </c>
    </row>
    <row r="56" spans="1:7" ht="13" x14ac:dyDescent="0.15">
      <c r="A56" s="3">
        <v>42800</v>
      </c>
      <c r="B56" s="13">
        <v>0.82089120370370372</v>
      </c>
      <c r="C56" s="4" t="s">
        <v>11</v>
      </c>
      <c r="D56" s="4" t="s">
        <v>37</v>
      </c>
      <c r="E56" s="4">
        <v>23.5</v>
      </c>
      <c r="F56" s="4">
        <v>81</v>
      </c>
      <c r="G56" s="4">
        <f t="shared" si="1"/>
        <v>0</v>
      </c>
    </row>
    <row r="57" spans="1:7" ht="13" x14ac:dyDescent="0.15">
      <c r="A57" s="3">
        <v>42761</v>
      </c>
      <c r="B57" s="13">
        <v>0.81667824074074069</v>
      </c>
      <c r="C57" s="4" t="s">
        <v>11</v>
      </c>
      <c r="D57" s="4" t="s">
        <v>37</v>
      </c>
      <c r="E57" s="4">
        <v>12.2</v>
      </c>
      <c r="F57" s="4">
        <v>81</v>
      </c>
      <c r="G57" s="4">
        <f t="shared" si="1"/>
        <v>0</v>
      </c>
    </row>
    <row r="58" spans="1:7" ht="13" x14ac:dyDescent="0.15">
      <c r="A58" s="3">
        <v>42745</v>
      </c>
      <c r="B58" s="13">
        <v>0.81673611111111111</v>
      </c>
      <c r="C58" s="4" t="s">
        <v>11</v>
      </c>
      <c r="D58" s="4" t="s">
        <v>37</v>
      </c>
      <c r="E58" s="4">
        <v>14.5</v>
      </c>
      <c r="F58" s="4">
        <v>88</v>
      </c>
      <c r="G58" s="4">
        <f t="shared" si="1"/>
        <v>0</v>
      </c>
    </row>
    <row r="59" spans="1:7" ht="13" x14ac:dyDescent="0.15">
      <c r="A59" s="3">
        <v>42729</v>
      </c>
      <c r="B59" s="13">
        <v>0.81682870370370375</v>
      </c>
      <c r="C59" s="4" t="s">
        <v>11</v>
      </c>
      <c r="D59" s="4" t="s">
        <v>37</v>
      </c>
      <c r="E59" s="4">
        <v>13.2</v>
      </c>
      <c r="F59" s="4">
        <v>93</v>
      </c>
      <c r="G59" s="4">
        <f t="shared" si="1"/>
        <v>0</v>
      </c>
    </row>
    <row r="60" spans="1:7" ht="13" x14ac:dyDescent="0.15">
      <c r="A60" s="3">
        <v>42633</v>
      </c>
      <c r="B60" s="13">
        <v>0.81686342592592598</v>
      </c>
      <c r="C60" s="4" t="s">
        <v>11</v>
      </c>
      <c r="D60" s="4" t="s">
        <v>37</v>
      </c>
      <c r="E60" s="4">
        <v>12.1</v>
      </c>
      <c r="F60" s="4">
        <v>69</v>
      </c>
      <c r="G60" s="4">
        <f t="shared" si="1"/>
        <v>0</v>
      </c>
    </row>
    <row r="61" spans="1:7" ht="13" x14ac:dyDescent="0.15">
      <c r="A61" s="3">
        <v>42617</v>
      </c>
      <c r="B61" s="13">
        <v>0.81699074074074074</v>
      </c>
      <c r="C61" s="4" t="s">
        <v>11</v>
      </c>
      <c r="D61" s="4" t="s">
        <v>37</v>
      </c>
      <c r="E61" s="4">
        <v>10.8</v>
      </c>
      <c r="F61" s="4">
        <v>74</v>
      </c>
      <c r="G61" s="4">
        <f t="shared" si="1"/>
        <v>0</v>
      </c>
    </row>
    <row r="62" spans="1:7" ht="13" x14ac:dyDescent="0.15">
      <c r="A62" s="3">
        <v>42377</v>
      </c>
      <c r="B62" s="13">
        <v>0.81704861111111116</v>
      </c>
      <c r="C62" s="4" t="s">
        <v>11</v>
      </c>
      <c r="D62" s="4" t="s">
        <v>37</v>
      </c>
      <c r="E62" s="4">
        <v>16.100000000000001</v>
      </c>
      <c r="F62" s="4">
        <v>119</v>
      </c>
      <c r="G62" s="4">
        <f t="shared" si="1"/>
        <v>0</v>
      </c>
    </row>
    <row r="63" spans="1:7" ht="13" x14ac:dyDescent="0.15">
      <c r="A63" s="3">
        <v>42345</v>
      </c>
      <c r="B63" s="13">
        <v>0.81700231481481478</v>
      </c>
      <c r="C63" s="4" t="s">
        <v>11</v>
      </c>
      <c r="D63" s="4" t="s">
        <v>37</v>
      </c>
      <c r="E63" s="4">
        <v>14.7</v>
      </c>
      <c r="F63" s="4">
        <v>113</v>
      </c>
      <c r="G63" s="4">
        <f t="shared" si="1"/>
        <v>0</v>
      </c>
    </row>
    <row r="64" spans="1:7" ht="13" x14ac:dyDescent="0.15">
      <c r="A64" s="3">
        <v>42192</v>
      </c>
      <c r="B64" s="13">
        <v>0.82172453703703707</v>
      </c>
      <c r="C64" s="4" t="s">
        <v>11</v>
      </c>
      <c r="D64" s="4" t="s">
        <v>37</v>
      </c>
      <c r="E64" s="4">
        <v>11.5</v>
      </c>
      <c r="F64" s="4">
        <v>71</v>
      </c>
      <c r="G64" s="4">
        <f t="shared" si="1"/>
        <v>0</v>
      </c>
    </row>
    <row r="65" spans="1:7" ht="13" x14ac:dyDescent="0.15">
      <c r="A65" s="3">
        <v>42009</v>
      </c>
      <c r="B65" s="13">
        <v>0.81688657407407406</v>
      </c>
      <c r="C65" s="4" t="s">
        <v>11</v>
      </c>
      <c r="D65" s="4" t="s">
        <v>37</v>
      </c>
      <c r="E65" s="4">
        <v>15.8</v>
      </c>
      <c r="F65" s="4">
        <v>118</v>
      </c>
      <c r="G65" s="4">
        <f t="shared" si="1"/>
        <v>0</v>
      </c>
    </row>
    <row r="66" spans="1:7" ht="13" x14ac:dyDescent="0.15">
      <c r="A66" s="3">
        <v>41872</v>
      </c>
      <c r="B66" s="13">
        <v>0.82120370370370366</v>
      </c>
      <c r="C66" s="4" t="s">
        <v>11</v>
      </c>
      <c r="D66" s="4" t="s">
        <v>37</v>
      </c>
      <c r="E66" s="4">
        <v>14.2</v>
      </c>
      <c r="F66" s="4">
        <v>69</v>
      </c>
      <c r="G66" s="4">
        <f t="shared" si="1"/>
        <v>0</v>
      </c>
    </row>
    <row r="67" spans="1:7" ht="13" x14ac:dyDescent="0.15">
      <c r="A67" s="3">
        <v>41705</v>
      </c>
      <c r="B67" s="13">
        <v>0.81672453703703707</v>
      </c>
      <c r="C67" s="4" t="s">
        <v>11</v>
      </c>
      <c r="D67" s="4" t="s">
        <v>37</v>
      </c>
      <c r="E67" s="4">
        <v>11.6</v>
      </c>
      <c r="F67" s="4">
        <v>84</v>
      </c>
      <c r="G67" s="4">
        <f t="shared" si="1"/>
        <v>0</v>
      </c>
    </row>
    <row r="68" spans="1:7" ht="13" x14ac:dyDescent="0.15">
      <c r="A68" s="3">
        <v>41616</v>
      </c>
      <c r="B68" s="13">
        <v>0.82090277777777776</v>
      </c>
      <c r="C68" s="4" t="s">
        <v>11</v>
      </c>
      <c r="D68" s="4" t="s">
        <v>37</v>
      </c>
      <c r="E68" s="4">
        <v>16.100000000000001</v>
      </c>
      <c r="F68" s="4">
        <v>43</v>
      </c>
      <c r="G68" s="4">
        <f t="shared" si="1"/>
        <v>0</v>
      </c>
    </row>
    <row r="69" spans="1:7" ht="13" x14ac:dyDescent="0.15">
      <c r="A69" s="3">
        <v>41424</v>
      </c>
      <c r="B69" s="13">
        <v>0.82100694444444444</v>
      </c>
      <c r="C69" s="4" t="s">
        <v>11</v>
      </c>
      <c r="D69" s="4" t="s">
        <v>37</v>
      </c>
      <c r="E69" s="4">
        <v>13.6</v>
      </c>
      <c r="F69" s="4">
        <v>76</v>
      </c>
      <c r="G69" s="4">
        <f t="shared" si="1"/>
        <v>0</v>
      </c>
    </row>
    <row r="70" spans="1:7" ht="13" x14ac:dyDescent="0.15">
      <c r="A70" s="3">
        <v>41385</v>
      </c>
      <c r="B70" s="13">
        <v>0.81696759259259255</v>
      </c>
      <c r="C70" s="4" t="s">
        <v>11</v>
      </c>
      <c r="D70" s="4" t="s">
        <v>37</v>
      </c>
      <c r="E70" s="4">
        <v>13.1</v>
      </c>
      <c r="F70" s="4">
        <v>112</v>
      </c>
      <c r="G70" s="4">
        <f t="shared" si="1"/>
        <v>0</v>
      </c>
    </row>
    <row r="71" spans="1:7" ht="13" x14ac:dyDescent="0.15">
      <c r="A71" s="3">
        <v>41337</v>
      </c>
      <c r="B71" s="13">
        <v>0.81678240740740737</v>
      </c>
      <c r="C71" s="4" t="s">
        <v>11</v>
      </c>
      <c r="D71" s="4" t="s">
        <v>37</v>
      </c>
      <c r="E71" s="4">
        <v>12.9</v>
      </c>
      <c r="F71" s="4">
        <v>80</v>
      </c>
      <c r="G71" s="4">
        <f t="shared" si="1"/>
        <v>0</v>
      </c>
    </row>
    <row r="72" spans="1:7" ht="13" x14ac:dyDescent="0.15">
      <c r="A72" s="3">
        <v>41321</v>
      </c>
      <c r="B72" s="13">
        <v>0.81663194444444442</v>
      </c>
      <c r="C72" s="4" t="s">
        <v>11</v>
      </c>
      <c r="D72" s="4" t="s">
        <v>37</v>
      </c>
      <c r="E72" s="4">
        <v>17.7</v>
      </c>
      <c r="F72" s="4">
        <v>64</v>
      </c>
      <c r="G72" s="4">
        <f t="shared" si="1"/>
        <v>0</v>
      </c>
    </row>
    <row r="73" spans="1:7" ht="13" x14ac:dyDescent="0.15">
      <c r="A73" s="3">
        <v>41289</v>
      </c>
      <c r="B73" s="13">
        <v>0.81673611111111111</v>
      </c>
      <c r="C73" s="4" t="s">
        <v>11</v>
      </c>
      <c r="D73" s="4" t="s">
        <v>37</v>
      </c>
      <c r="E73" s="4">
        <v>14.6</v>
      </c>
      <c r="F73" s="4">
        <v>113</v>
      </c>
      <c r="G73" s="4">
        <f t="shared" si="1"/>
        <v>0</v>
      </c>
    </row>
    <row r="74" spans="1:7" ht="13" x14ac:dyDescent="0.15">
      <c r="A74" s="3">
        <v>41264</v>
      </c>
      <c r="B74" s="13">
        <v>0.82076388888888885</v>
      </c>
      <c r="C74" s="4" t="s">
        <v>11</v>
      </c>
      <c r="D74" s="4" t="s">
        <v>37</v>
      </c>
      <c r="E74" s="4">
        <v>12.9</v>
      </c>
      <c r="F74" s="4">
        <v>52</v>
      </c>
      <c r="G74" s="4">
        <f t="shared" si="1"/>
        <v>0</v>
      </c>
    </row>
    <row r="75" spans="1:7" ht="13" x14ac:dyDescent="0.15">
      <c r="A75" s="3">
        <v>41241</v>
      </c>
      <c r="B75" s="13">
        <v>0.81655092592592593</v>
      </c>
      <c r="C75" s="4" t="s">
        <v>11</v>
      </c>
      <c r="D75" s="4" t="s">
        <v>37</v>
      </c>
      <c r="E75" s="4">
        <v>17.2</v>
      </c>
      <c r="F75" s="4">
        <v>102</v>
      </c>
      <c r="G75" s="4">
        <f t="shared" si="1"/>
        <v>0</v>
      </c>
    </row>
    <row r="76" spans="1:7" ht="13" x14ac:dyDescent="0.15">
      <c r="A76" s="3">
        <v>41225</v>
      </c>
      <c r="B76" s="13">
        <v>0.81641203703703702</v>
      </c>
      <c r="C76" s="4" t="s">
        <v>11</v>
      </c>
      <c r="D76" s="4" t="s">
        <v>37</v>
      </c>
      <c r="E76" s="4">
        <v>13.9</v>
      </c>
      <c r="F76" s="4">
        <v>71</v>
      </c>
      <c r="G76" s="4">
        <f t="shared" si="1"/>
        <v>0</v>
      </c>
    </row>
    <row r="77" spans="1:7" ht="13" x14ac:dyDescent="0.15">
      <c r="A77" s="3">
        <v>41072</v>
      </c>
      <c r="B77" s="13">
        <v>0.82064814814814813</v>
      </c>
      <c r="C77" s="4" t="s">
        <v>11</v>
      </c>
      <c r="D77" s="4" t="s">
        <v>37</v>
      </c>
      <c r="E77" s="4">
        <v>13.4</v>
      </c>
      <c r="F77" s="4">
        <v>52</v>
      </c>
      <c r="G77" s="4">
        <f t="shared" si="1"/>
        <v>0</v>
      </c>
    </row>
    <row r="78" spans="1:7" ht="13" x14ac:dyDescent="0.15">
      <c r="A78" s="3">
        <v>41033</v>
      </c>
      <c r="B78" s="13">
        <v>0.81664351851851846</v>
      </c>
      <c r="C78" s="4" t="s">
        <v>11</v>
      </c>
      <c r="D78" s="4" t="s">
        <v>37</v>
      </c>
      <c r="E78" s="4">
        <v>17.600000000000001</v>
      </c>
      <c r="F78" s="4">
        <v>87</v>
      </c>
      <c r="G78" s="4">
        <f t="shared" si="1"/>
        <v>0</v>
      </c>
    </row>
    <row r="79" spans="1:7" ht="13" x14ac:dyDescent="0.15">
      <c r="A79" s="3">
        <v>40985</v>
      </c>
      <c r="B79" s="13">
        <v>0.81662037037037039</v>
      </c>
      <c r="C79" s="4" t="s">
        <v>11</v>
      </c>
      <c r="D79" s="4" t="s">
        <v>37</v>
      </c>
      <c r="E79" s="4">
        <v>15.3</v>
      </c>
      <c r="F79" s="4">
        <v>82</v>
      </c>
      <c r="G79" s="4">
        <f t="shared" si="1"/>
        <v>0</v>
      </c>
    </row>
    <row r="80" spans="1:7" ht="13" x14ac:dyDescent="0.15">
      <c r="A80" s="3">
        <v>40969</v>
      </c>
      <c r="B80" s="13">
        <v>0.81666666666666665</v>
      </c>
      <c r="C80" s="4" t="s">
        <v>11</v>
      </c>
      <c r="D80" s="4" t="s">
        <v>37</v>
      </c>
      <c r="E80" s="4">
        <v>12</v>
      </c>
      <c r="F80" s="4">
        <v>76</v>
      </c>
      <c r="G80" s="4">
        <f t="shared" si="1"/>
        <v>0</v>
      </c>
    </row>
    <row r="81" spans="1:7" ht="13" x14ac:dyDescent="0.15">
      <c r="A81" s="3">
        <v>40896</v>
      </c>
      <c r="B81" s="13">
        <v>0.82079861111111108</v>
      </c>
      <c r="C81" s="4" t="s">
        <v>11</v>
      </c>
      <c r="D81" s="4" t="s">
        <v>37</v>
      </c>
      <c r="E81" s="4">
        <v>12</v>
      </c>
      <c r="F81" s="4">
        <v>83</v>
      </c>
      <c r="G81" s="4">
        <f t="shared" si="1"/>
        <v>0</v>
      </c>
    </row>
    <row r="82" spans="1:7" ht="13" x14ac:dyDescent="0.15">
      <c r="A82" s="3">
        <v>40880</v>
      </c>
      <c r="B82" s="13">
        <v>0.82060185185185186</v>
      </c>
      <c r="C82" s="4" t="s">
        <v>11</v>
      </c>
      <c r="D82" s="4" t="s">
        <v>37</v>
      </c>
      <c r="E82" s="4">
        <v>14.2</v>
      </c>
      <c r="F82" s="4">
        <v>74</v>
      </c>
      <c r="G82" s="4">
        <f t="shared" si="1"/>
        <v>0</v>
      </c>
    </row>
    <row r="83" spans="1:7" ht="13" x14ac:dyDescent="0.15">
      <c r="A83" s="3">
        <v>40832</v>
      </c>
      <c r="B83" s="13">
        <v>0.8205324074074074</v>
      </c>
      <c r="C83" s="4" t="s">
        <v>11</v>
      </c>
      <c r="D83" s="4" t="s">
        <v>37</v>
      </c>
      <c r="E83" s="4">
        <v>13.9</v>
      </c>
      <c r="F83" s="4">
        <v>60</v>
      </c>
      <c r="G83" s="4">
        <f t="shared" si="1"/>
        <v>0</v>
      </c>
    </row>
    <row r="84" spans="1:7" ht="13" x14ac:dyDescent="0.15">
      <c r="A84" s="3">
        <v>40816</v>
      </c>
      <c r="B84" s="13">
        <v>0.82045138888888891</v>
      </c>
      <c r="C84" s="4" t="s">
        <v>11</v>
      </c>
      <c r="D84" s="4" t="s">
        <v>37</v>
      </c>
      <c r="E84" s="4">
        <v>12.6</v>
      </c>
      <c r="F84" s="4">
        <v>44</v>
      </c>
      <c r="G84" s="4">
        <f t="shared" si="1"/>
        <v>0</v>
      </c>
    </row>
    <row r="85" spans="1:7" ht="13" x14ac:dyDescent="0.15">
      <c r="A85" s="3">
        <v>40800</v>
      </c>
      <c r="B85" s="13">
        <v>0.82047453703703699</v>
      </c>
      <c r="C85" s="4" t="s">
        <v>11</v>
      </c>
      <c r="D85" s="4" t="s">
        <v>37</v>
      </c>
      <c r="E85" s="4">
        <v>10.3</v>
      </c>
      <c r="F85" s="4">
        <v>70</v>
      </c>
      <c r="G85" s="4">
        <f t="shared" si="1"/>
        <v>0</v>
      </c>
    </row>
    <row r="86" spans="1:7" ht="13" x14ac:dyDescent="0.15">
      <c r="A86" s="3">
        <v>40793</v>
      </c>
      <c r="B86" s="13">
        <v>0.81635416666666671</v>
      </c>
      <c r="C86" s="4" t="s">
        <v>11</v>
      </c>
      <c r="D86" s="4" t="s">
        <v>37</v>
      </c>
      <c r="E86" s="4">
        <v>7.9</v>
      </c>
      <c r="F86" s="4">
        <v>62</v>
      </c>
      <c r="G86" s="4">
        <f t="shared" si="1"/>
        <v>0</v>
      </c>
    </row>
    <row r="87" spans="1:7" ht="13" x14ac:dyDescent="0.15">
      <c r="A87" s="3">
        <v>40736</v>
      </c>
      <c r="B87" s="13">
        <v>0.82070601851851854</v>
      </c>
      <c r="C87" s="4" t="s">
        <v>11</v>
      </c>
      <c r="D87" s="4" t="s">
        <v>37</v>
      </c>
      <c r="E87" s="4">
        <v>14.5</v>
      </c>
      <c r="F87" s="4">
        <v>78</v>
      </c>
      <c r="G87" s="4">
        <f t="shared" si="1"/>
        <v>0</v>
      </c>
    </row>
    <row r="88" spans="1:7" ht="13" x14ac:dyDescent="0.15">
      <c r="A88" s="3">
        <v>40672</v>
      </c>
      <c r="B88" s="13">
        <v>0.82078703703703704</v>
      </c>
      <c r="C88" s="4" t="s">
        <v>11</v>
      </c>
      <c r="D88" s="4" t="s">
        <v>37</v>
      </c>
      <c r="E88" s="4">
        <v>10.5</v>
      </c>
      <c r="F88" s="4">
        <v>56</v>
      </c>
      <c r="G88" s="4">
        <f t="shared" si="1"/>
        <v>0</v>
      </c>
    </row>
    <row r="89" spans="1:7" ht="13" x14ac:dyDescent="0.15">
      <c r="A89" s="3">
        <v>40633</v>
      </c>
      <c r="B89" s="13">
        <v>0.81646990740740744</v>
      </c>
      <c r="C89" s="4" t="s">
        <v>11</v>
      </c>
      <c r="D89" s="4" t="s">
        <v>37</v>
      </c>
      <c r="E89" s="4">
        <v>9.4</v>
      </c>
      <c r="F89" s="4">
        <v>74</v>
      </c>
      <c r="G89" s="4">
        <f t="shared" si="1"/>
        <v>0</v>
      </c>
    </row>
    <row r="90" spans="1:7" ht="13" x14ac:dyDescent="0.15">
      <c r="A90" s="3">
        <v>40601</v>
      </c>
      <c r="B90" s="13">
        <v>0.81648148148148147</v>
      </c>
      <c r="C90" s="4" t="s">
        <v>11</v>
      </c>
      <c r="D90" s="4" t="s">
        <v>37</v>
      </c>
      <c r="E90" s="4">
        <v>11.6</v>
      </c>
      <c r="F90" s="4">
        <v>58</v>
      </c>
      <c r="G90" s="4">
        <f t="shared" si="1"/>
        <v>0</v>
      </c>
    </row>
    <row r="91" spans="1:7" ht="13" x14ac:dyDescent="0.15">
      <c r="A91" s="3">
        <v>40592</v>
      </c>
      <c r="B91" s="13">
        <v>0.82062500000000005</v>
      </c>
      <c r="C91" s="4" t="s">
        <v>11</v>
      </c>
      <c r="D91" s="4" t="s">
        <v>37</v>
      </c>
      <c r="E91" s="4">
        <v>12</v>
      </c>
      <c r="F91" s="4">
        <v>54</v>
      </c>
      <c r="G91" s="4">
        <f t="shared" si="1"/>
        <v>0</v>
      </c>
    </row>
    <row r="92" spans="1:7" ht="13" x14ac:dyDescent="0.15">
      <c r="A92" s="3">
        <v>40528</v>
      </c>
      <c r="B92" s="13">
        <v>0.82067129629629632</v>
      </c>
      <c r="C92" s="4" t="s">
        <v>11</v>
      </c>
      <c r="D92" s="4" t="s">
        <v>37</v>
      </c>
      <c r="E92" s="4">
        <v>11.7</v>
      </c>
      <c r="F92" s="4">
        <v>62</v>
      </c>
      <c r="G92" s="4">
        <f t="shared" si="1"/>
        <v>0</v>
      </c>
    </row>
    <row r="93" spans="1:7" ht="13" x14ac:dyDescent="0.15">
      <c r="A93" s="3">
        <v>40448</v>
      </c>
      <c r="B93" s="13">
        <v>0.82069444444444439</v>
      </c>
      <c r="C93" s="4" t="s">
        <v>11</v>
      </c>
      <c r="D93" s="4" t="s">
        <v>37</v>
      </c>
      <c r="E93" s="4">
        <v>17.2</v>
      </c>
      <c r="F93" s="4">
        <v>109</v>
      </c>
      <c r="G93" s="4">
        <f t="shared" si="1"/>
        <v>0</v>
      </c>
    </row>
    <row r="94" spans="1:7" ht="13" x14ac:dyDescent="0.15">
      <c r="A94" s="3">
        <v>40208</v>
      </c>
      <c r="B94" s="13">
        <v>0.82087962962962968</v>
      </c>
      <c r="C94" s="4" t="s">
        <v>11</v>
      </c>
      <c r="D94" s="4" t="s">
        <v>37</v>
      </c>
      <c r="E94" s="4">
        <v>13.3</v>
      </c>
      <c r="F94" s="4">
        <v>54</v>
      </c>
      <c r="G94" s="4">
        <f t="shared" si="1"/>
        <v>0</v>
      </c>
    </row>
    <row r="95" spans="1:7" ht="13" x14ac:dyDescent="0.15">
      <c r="A95" s="3">
        <v>39961</v>
      </c>
      <c r="B95" s="13">
        <v>0.81723379629629633</v>
      </c>
      <c r="C95" s="4" t="s">
        <v>11</v>
      </c>
      <c r="D95" s="4" t="s">
        <v>37</v>
      </c>
      <c r="E95" s="4">
        <v>13</v>
      </c>
      <c r="F95" s="4">
        <v>75</v>
      </c>
      <c r="G95" s="4">
        <f t="shared" si="1"/>
        <v>0</v>
      </c>
    </row>
    <row r="96" spans="1:7" ht="13" x14ac:dyDescent="0.15">
      <c r="A96" s="3">
        <v>39936</v>
      </c>
      <c r="B96" s="13">
        <v>0.82155092592592593</v>
      </c>
      <c r="C96" s="4" t="s">
        <v>11</v>
      </c>
      <c r="D96" s="4" t="s">
        <v>37</v>
      </c>
      <c r="E96" s="4">
        <v>9.3000000000000007</v>
      </c>
      <c r="F96" s="4">
        <v>70</v>
      </c>
      <c r="G96" s="4">
        <f t="shared" si="1"/>
        <v>0</v>
      </c>
    </row>
    <row r="97" spans="1:7" ht="13" x14ac:dyDescent="0.15">
      <c r="A97" s="3">
        <v>39888</v>
      </c>
      <c r="B97" s="13">
        <v>0.82156249999999997</v>
      </c>
      <c r="C97" s="4" t="s">
        <v>11</v>
      </c>
      <c r="D97" s="4" t="s">
        <v>37</v>
      </c>
      <c r="E97" s="4">
        <v>10.8</v>
      </c>
      <c r="F97" s="4">
        <v>52</v>
      </c>
      <c r="G97" s="4">
        <f t="shared" si="1"/>
        <v>0</v>
      </c>
    </row>
    <row r="98" spans="1:7" ht="13" x14ac:dyDescent="0.15">
      <c r="A98" s="3">
        <v>39872</v>
      </c>
      <c r="B98" s="13">
        <v>0.82151620370370371</v>
      </c>
      <c r="C98" s="4" t="s">
        <v>11</v>
      </c>
      <c r="D98" s="4" t="s">
        <v>37</v>
      </c>
      <c r="E98" s="4">
        <v>12</v>
      </c>
      <c r="F98" s="4">
        <v>46</v>
      </c>
      <c r="G98" s="4">
        <f t="shared" si="1"/>
        <v>0</v>
      </c>
    </row>
    <row r="99" spans="1:7" ht="13" x14ac:dyDescent="0.15">
      <c r="A99" s="3">
        <v>39856</v>
      </c>
      <c r="B99" s="13">
        <v>0.82151620370370371</v>
      </c>
      <c r="C99" s="4" t="s">
        <v>11</v>
      </c>
      <c r="D99" s="4" t="s">
        <v>37</v>
      </c>
      <c r="E99" s="4">
        <v>17.3</v>
      </c>
      <c r="F99" s="4">
        <v>39</v>
      </c>
      <c r="G99" s="4">
        <f t="shared" si="1"/>
        <v>0</v>
      </c>
    </row>
    <row r="100" spans="1:7" ht="13" x14ac:dyDescent="0.15">
      <c r="A100" s="3">
        <v>39785</v>
      </c>
      <c r="B100" s="13">
        <v>0.81703703703703701</v>
      </c>
      <c r="C100" s="4" t="s">
        <v>11</v>
      </c>
      <c r="D100" s="4" t="s">
        <v>37</v>
      </c>
      <c r="E100" s="4">
        <v>12.1</v>
      </c>
      <c r="F100" s="4">
        <v>98</v>
      </c>
      <c r="G100" s="4">
        <f t="shared" si="1"/>
        <v>0</v>
      </c>
    </row>
    <row r="101" spans="1:7" ht="13" x14ac:dyDescent="0.15">
      <c r="A101" s="3">
        <v>39449</v>
      </c>
      <c r="B101" s="13">
        <v>0.81673611111111111</v>
      </c>
      <c r="C101" s="4" t="s">
        <v>11</v>
      </c>
      <c r="D101" s="4" t="s">
        <v>37</v>
      </c>
      <c r="E101" s="4">
        <v>7.8</v>
      </c>
      <c r="F101" s="4">
        <v>44</v>
      </c>
      <c r="G101" s="4">
        <f t="shared" si="1"/>
        <v>0</v>
      </c>
    </row>
    <row r="102" spans="1:7" ht="13" x14ac:dyDescent="0.15">
      <c r="A102" s="3">
        <v>39136</v>
      </c>
      <c r="B102" s="13">
        <v>0.82109953703703709</v>
      </c>
      <c r="C102" s="4" t="s">
        <v>11</v>
      </c>
      <c r="D102" s="4" t="s">
        <v>37</v>
      </c>
      <c r="E102" s="4">
        <v>10.7</v>
      </c>
      <c r="F102" s="4">
        <v>21</v>
      </c>
      <c r="G102" s="4">
        <f t="shared" si="1"/>
        <v>0</v>
      </c>
    </row>
    <row r="103" spans="1:7" ht="13" x14ac:dyDescent="0.15">
      <c r="A103" s="3">
        <v>38537</v>
      </c>
      <c r="B103" s="13">
        <v>0.81623842592592588</v>
      </c>
      <c r="C103" s="4" t="s">
        <v>11</v>
      </c>
      <c r="D103" s="4" t="s">
        <v>37</v>
      </c>
      <c r="E103" s="4">
        <v>4.3</v>
      </c>
      <c r="F103" s="4">
        <v>4</v>
      </c>
      <c r="G103" s="4">
        <f t="shared" si="1"/>
        <v>0</v>
      </c>
    </row>
    <row r="104" spans="1:7" ht="13" x14ac:dyDescent="0.15">
      <c r="A104" s="3">
        <v>38400</v>
      </c>
      <c r="B104" s="13">
        <v>0.82026620370370373</v>
      </c>
      <c r="C104" s="4" t="s">
        <v>37</v>
      </c>
      <c r="D104" s="4" t="s">
        <v>37</v>
      </c>
      <c r="E104" s="4">
        <v>0</v>
      </c>
      <c r="F104" s="4">
        <v>0</v>
      </c>
      <c r="G104" s="4">
        <f t="shared" si="1"/>
        <v>0</v>
      </c>
    </row>
    <row r="105" spans="1:7" ht="13" x14ac:dyDescent="0.15">
      <c r="A105" s="3">
        <v>38057</v>
      </c>
      <c r="B105" s="13">
        <v>0.81696759259259255</v>
      </c>
      <c r="C105" s="4" t="s">
        <v>37</v>
      </c>
      <c r="D105" s="4" t="s">
        <v>37</v>
      </c>
      <c r="E105" s="4">
        <v>0</v>
      </c>
      <c r="F105" s="4">
        <v>0</v>
      </c>
      <c r="G105" s="4">
        <f t="shared" si="1"/>
        <v>0</v>
      </c>
    </row>
    <row r="106" spans="1:7" ht="13" x14ac:dyDescent="0.15">
      <c r="A106" s="3">
        <v>37936</v>
      </c>
      <c r="B106" s="13">
        <v>0.82116898148148143</v>
      </c>
      <c r="C106" s="4" t="s">
        <v>37</v>
      </c>
      <c r="D106" s="4" t="s">
        <v>37</v>
      </c>
      <c r="E106" s="4">
        <v>0</v>
      </c>
      <c r="F106" s="4">
        <v>0</v>
      </c>
      <c r="G106" s="4">
        <f t="shared" si="1"/>
        <v>0</v>
      </c>
    </row>
    <row r="107" spans="1:7" ht="13" x14ac:dyDescent="0.15">
      <c r="A107" s="3">
        <v>37689</v>
      </c>
      <c r="B107" s="13">
        <v>0.81709490740740742</v>
      </c>
      <c r="C107" s="4" t="s">
        <v>37</v>
      </c>
      <c r="D107" s="4" t="s">
        <v>37</v>
      </c>
      <c r="E107" s="4">
        <v>0</v>
      </c>
      <c r="F107" s="4">
        <v>0</v>
      </c>
      <c r="G107" s="4">
        <f t="shared" si="1"/>
        <v>0</v>
      </c>
    </row>
    <row r="108" spans="1:7" ht="13" x14ac:dyDescent="0.15">
      <c r="A108" s="3">
        <v>37641</v>
      </c>
      <c r="B108" s="13">
        <v>0.81740740740740736</v>
      </c>
      <c r="C108" s="4" t="s">
        <v>37</v>
      </c>
      <c r="D108" s="4" t="s">
        <v>37</v>
      </c>
      <c r="E108" s="4">
        <v>0</v>
      </c>
      <c r="F108" s="4">
        <v>0</v>
      </c>
      <c r="G108" s="4">
        <f t="shared" si="1"/>
        <v>0</v>
      </c>
    </row>
    <row r="109" spans="1:7" ht="13" x14ac:dyDescent="0.15">
      <c r="A109" s="3">
        <v>37632</v>
      </c>
      <c r="B109" s="13">
        <v>0.82148148148148148</v>
      </c>
      <c r="C109" s="4" t="s">
        <v>37</v>
      </c>
      <c r="D109" s="4" t="s">
        <v>37</v>
      </c>
      <c r="E109" s="4">
        <v>0</v>
      </c>
      <c r="F109" s="4">
        <v>0</v>
      </c>
      <c r="G109" s="4">
        <f t="shared" si="1"/>
        <v>0</v>
      </c>
    </row>
    <row r="110" spans="1:7" ht="13" x14ac:dyDescent="0.15">
      <c r="A110" s="3">
        <v>37593</v>
      </c>
      <c r="B110" s="13">
        <v>0.81766203703703699</v>
      </c>
      <c r="C110" s="4" t="s">
        <v>37</v>
      </c>
      <c r="D110" s="4" t="s">
        <v>37</v>
      </c>
      <c r="E110" s="4">
        <v>0</v>
      </c>
      <c r="F110" s="4">
        <v>0</v>
      </c>
      <c r="G110" s="4">
        <f t="shared" si="1"/>
        <v>0</v>
      </c>
    </row>
    <row r="111" spans="1:7" ht="13" x14ac:dyDescent="0.15">
      <c r="A111" s="3">
        <v>37577</v>
      </c>
      <c r="B111" s="13">
        <v>0.81732638888888887</v>
      </c>
      <c r="C111" s="4" t="s">
        <v>37</v>
      </c>
      <c r="D111" s="4" t="s">
        <v>37</v>
      </c>
      <c r="E111" s="4">
        <v>0</v>
      </c>
      <c r="F111" s="4">
        <v>0</v>
      </c>
      <c r="G111" s="4">
        <f t="shared" si="1"/>
        <v>0</v>
      </c>
    </row>
    <row r="112" spans="1:7" ht="13" x14ac:dyDescent="0.15">
      <c r="A112" s="3">
        <v>37529</v>
      </c>
      <c r="B112" s="13">
        <v>0.81754629629629627</v>
      </c>
      <c r="C112" s="4" t="s">
        <v>37</v>
      </c>
      <c r="D112" s="4" t="s">
        <v>37</v>
      </c>
      <c r="E112" s="4">
        <v>0</v>
      </c>
      <c r="F112" s="4">
        <v>0</v>
      </c>
      <c r="G112" s="4">
        <f t="shared" si="1"/>
        <v>0</v>
      </c>
    </row>
    <row r="113" spans="1:7" ht="13" x14ac:dyDescent="0.15">
      <c r="A113" s="3">
        <v>37408</v>
      </c>
      <c r="B113" s="13">
        <v>0.82210648148148147</v>
      </c>
      <c r="C113" s="4" t="s">
        <v>37</v>
      </c>
      <c r="D113" s="4" t="s">
        <v>37</v>
      </c>
      <c r="E113" s="4">
        <v>0</v>
      </c>
      <c r="F113" s="4">
        <v>0</v>
      </c>
      <c r="G113" s="4">
        <f t="shared" si="1"/>
        <v>0</v>
      </c>
    </row>
    <row r="114" spans="1:7" ht="13" x14ac:dyDescent="0.15">
      <c r="A114" s="3">
        <v>37248</v>
      </c>
      <c r="B114" s="13">
        <v>0.82299768518518523</v>
      </c>
      <c r="C114" s="4" t="s">
        <v>37</v>
      </c>
      <c r="D114" s="4" t="s">
        <v>37</v>
      </c>
      <c r="E114" s="4">
        <v>0</v>
      </c>
      <c r="F114" s="4">
        <v>0</v>
      </c>
      <c r="G114" s="4">
        <f t="shared" si="1"/>
        <v>0</v>
      </c>
    </row>
    <row r="115" spans="1:7" ht="13" x14ac:dyDescent="0.15">
      <c r="A115" s="3">
        <v>37049</v>
      </c>
      <c r="B115" s="13">
        <v>0.82297453703703705</v>
      </c>
      <c r="C115" s="4" t="s">
        <v>37</v>
      </c>
      <c r="D115" s="4" t="s">
        <v>37</v>
      </c>
      <c r="E115" s="4">
        <v>0</v>
      </c>
      <c r="F115" s="4">
        <v>0</v>
      </c>
      <c r="G115" s="4">
        <f t="shared" si="1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N84"/>
  <sheetViews>
    <sheetView workbookViewId="0">
      <pane ySplit="1" topLeftCell="A2" activePane="bottomLeft" state="frozen"/>
      <selection pane="bottomLeft"/>
    </sheetView>
  </sheetViews>
  <sheetFormatPr baseColWidth="10" defaultColWidth="12.6640625" defaultRowHeight="15.75" customHeight="1" x14ac:dyDescent="0.15"/>
  <cols>
    <col min="1" max="1" width="9.5" customWidth="1"/>
    <col min="2" max="2" width="4" customWidth="1"/>
  </cols>
  <sheetData>
    <row r="1" spans="1:14" ht="15" x14ac:dyDescent="0.2">
      <c r="A1" s="1" t="s">
        <v>13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14</v>
      </c>
      <c r="H1" s="1" t="s">
        <v>7</v>
      </c>
      <c r="I1" s="1" t="s">
        <v>8</v>
      </c>
      <c r="J1" s="1" t="s">
        <v>9</v>
      </c>
      <c r="K1" s="21"/>
      <c r="L1" s="21"/>
      <c r="M1" s="21"/>
      <c r="N1" s="21"/>
    </row>
    <row r="2" spans="1:14" ht="15.75" customHeight="1" x14ac:dyDescent="0.15">
      <c r="A2" s="3">
        <v>44745</v>
      </c>
      <c r="C2" s="4" t="s">
        <v>37</v>
      </c>
      <c r="D2" s="4" t="s">
        <v>37</v>
      </c>
      <c r="E2" s="4">
        <v>0</v>
      </c>
      <c r="F2" s="4">
        <v>0</v>
      </c>
    </row>
    <row r="3" spans="1:14" ht="15.75" customHeight="1" x14ac:dyDescent="0.15">
      <c r="A3" s="3">
        <v>44704</v>
      </c>
      <c r="C3" s="4" t="s">
        <v>37</v>
      </c>
      <c r="D3" s="4" t="s">
        <v>37</v>
      </c>
      <c r="E3" s="4">
        <v>0</v>
      </c>
      <c r="F3" s="4">
        <v>0</v>
      </c>
    </row>
    <row r="4" spans="1:14" ht="15.75" customHeight="1" x14ac:dyDescent="0.15">
      <c r="A4" s="3">
        <v>44672</v>
      </c>
      <c r="C4" s="4" t="s">
        <v>37</v>
      </c>
      <c r="D4" s="4" t="s">
        <v>37</v>
      </c>
      <c r="E4" s="4">
        <v>0</v>
      </c>
      <c r="F4" s="4">
        <v>0</v>
      </c>
    </row>
    <row r="5" spans="1:14" ht="15.75" customHeight="1" x14ac:dyDescent="0.15">
      <c r="A5" s="3">
        <v>44633</v>
      </c>
      <c r="C5" s="4" t="s">
        <v>37</v>
      </c>
      <c r="D5" s="4" t="s">
        <v>37</v>
      </c>
      <c r="E5" s="4">
        <v>0</v>
      </c>
      <c r="F5" s="4">
        <v>0</v>
      </c>
    </row>
    <row r="6" spans="1:14" ht="15.75" customHeight="1" x14ac:dyDescent="0.15">
      <c r="A6" s="3">
        <v>44521</v>
      </c>
      <c r="C6" s="4" t="s">
        <v>37</v>
      </c>
      <c r="D6" s="4" t="s">
        <v>37</v>
      </c>
      <c r="E6" s="4">
        <v>0</v>
      </c>
      <c r="F6" s="4">
        <v>0</v>
      </c>
    </row>
    <row r="7" spans="1:14" ht="15.75" customHeight="1" x14ac:dyDescent="0.15">
      <c r="A7" s="3">
        <v>44457</v>
      </c>
      <c r="C7" s="4" t="s">
        <v>37</v>
      </c>
      <c r="D7" s="4" t="s">
        <v>29</v>
      </c>
      <c r="E7" s="4">
        <v>0</v>
      </c>
      <c r="F7" s="4">
        <v>0</v>
      </c>
    </row>
    <row r="8" spans="1:14" ht="15.75" customHeight="1" x14ac:dyDescent="0.15">
      <c r="A8" s="3">
        <v>44288</v>
      </c>
      <c r="C8" s="4" t="s">
        <v>37</v>
      </c>
      <c r="D8" s="4" t="s">
        <v>37</v>
      </c>
      <c r="E8" s="4">
        <v>0</v>
      </c>
      <c r="F8" s="4">
        <v>0</v>
      </c>
    </row>
    <row r="9" spans="1:14" ht="15.75" customHeight="1" x14ac:dyDescent="0.15">
      <c r="A9" s="3">
        <v>44265</v>
      </c>
      <c r="C9" s="4" t="s">
        <v>37</v>
      </c>
      <c r="D9" s="4" t="s">
        <v>37</v>
      </c>
      <c r="E9" s="4">
        <v>0</v>
      </c>
      <c r="F9" s="4">
        <v>0</v>
      </c>
    </row>
    <row r="10" spans="1:14" ht="15.75" customHeight="1" x14ac:dyDescent="0.15">
      <c r="A10" s="3">
        <v>44144</v>
      </c>
      <c r="C10" s="4" t="s">
        <v>37</v>
      </c>
      <c r="D10" s="4" t="s">
        <v>37</v>
      </c>
      <c r="E10" s="4">
        <v>0</v>
      </c>
      <c r="F10" s="4">
        <v>0</v>
      </c>
    </row>
    <row r="11" spans="1:14" ht="15.75" customHeight="1" x14ac:dyDescent="0.15">
      <c r="A11" s="3">
        <v>44064</v>
      </c>
      <c r="C11" s="4" t="s">
        <v>37</v>
      </c>
      <c r="D11" s="4" t="s">
        <v>29</v>
      </c>
      <c r="E11" s="4">
        <v>0</v>
      </c>
      <c r="F11" s="4">
        <v>0</v>
      </c>
    </row>
    <row r="12" spans="1:14" ht="15.75" customHeight="1" x14ac:dyDescent="0.15">
      <c r="A12" s="3">
        <v>43961</v>
      </c>
      <c r="C12" s="4" t="s">
        <v>37</v>
      </c>
      <c r="D12" s="4" t="s">
        <v>37</v>
      </c>
      <c r="E12" s="4">
        <v>0</v>
      </c>
      <c r="F12" s="4">
        <v>0</v>
      </c>
    </row>
    <row r="13" spans="1:14" ht="15.75" customHeight="1" x14ac:dyDescent="0.15">
      <c r="A13" s="3">
        <v>43913</v>
      </c>
      <c r="C13" s="4" t="s">
        <v>37</v>
      </c>
      <c r="D13" s="4" t="s">
        <v>29</v>
      </c>
      <c r="E13" s="4">
        <v>0</v>
      </c>
      <c r="F13" s="4">
        <v>0</v>
      </c>
    </row>
    <row r="14" spans="1:14" ht="15.75" customHeight="1" x14ac:dyDescent="0.15">
      <c r="A14" s="3">
        <v>43808</v>
      </c>
      <c r="C14" s="4" t="s">
        <v>37</v>
      </c>
      <c r="D14" s="4" t="s">
        <v>37</v>
      </c>
      <c r="E14" s="4">
        <v>0</v>
      </c>
      <c r="F14" s="4">
        <v>0</v>
      </c>
    </row>
    <row r="15" spans="1:14" ht="15.75" customHeight="1" x14ac:dyDescent="0.15">
      <c r="A15" s="3">
        <v>43600</v>
      </c>
      <c r="C15" s="4" t="s">
        <v>37</v>
      </c>
      <c r="D15" s="4" t="s">
        <v>37</v>
      </c>
      <c r="E15" s="4">
        <v>0</v>
      </c>
      <c r="F15" s="4">
        <v>0</v>
      </c>
    </row>
    <row r="16" spans="1:14" ht="15.75" customHeight="1" x14ac:dyDescent="0.15">
      <c r="A16" s="3">
        <v>43536</v>
      </c>
      <c r="C16" s="4" t="s">
        <v>37</v>
      </c>
      <c r="D16" s="4" t="s">
        <v>37</v>
      </c>
      <c r="E16" s="4">
        <v>0</v>
      </c>
      <c r="F16" s="4">
        <v>0</v>
      </c>
    </row>
    <row r="17" spans="1:10" ht="15.75" customHeight="1" x14ac:dyDescent="0.15">
      <c r="A17" s="3">
        <v>43472</v>
      </c>
      <c r="C17" s="4" t="s">
        <v>37</v>
      </c>
      <c r="D17" s="4" t="s">
        <v>37</v>
      </c>
      <c r="E17" s="4">
        <v>0</v>
      </c>
      <c r="F17" s="4">
        <v>0</v>
      </c>
    </row>
    <row r="18" spans="1:10" ht="15.75" customHeight="1" x14ac:dyDescent="0.15">
      <c r="A18" s="3">
        <v>43456</v>
      </c>
      <c r="C18" s="4" t="s">
        <v>37</v>
      </c>
      <c r="D18" s="4" t="s">
        <v>37</v>
      </c>
      <c r="E18" s="4">
        <v>0</v>
      </c>
      <c r="F18" s="4">
        <v>0</v>
      </c>
    </row>
    <row r="19" spans="1:10" ht="15.75" customHeight="1" x14ac:dyDescent="0.15">
      <c r="A19" s="3">
        <v>43369</v>
      </c>
      <c r="C19" s="4" t="s">
        <v>37</v>
      </c>
      <c r="D19" s="4" t="s">
        <v>37</v>
      </c>
      <c r="E19" s="4">
        <v>0</v>
      </c>
      <c r="F19" s="4">
        <v>0</v>
      </c>
    </row>
    <row r="20" spans="1:10" ht="15.75" customHeight="1" x14ac:dyDescent="0.15">
      <c r="A20" s="3">
        <v>43248</v>
      </c>
      <c r="C20" s="4" t="s">
        <v>37</v>
      </c>
      <c r="D20" s="4" t="s">
        <v>29</v>
      </c>
      <c r="E20" s="4">
        <v>0</v>
      </c>
      <c r="F20" s="4">
        <v>0</v>
      </c>
    </row>
    <row r="21" spans="1:10" ht="15.75" customHeight="1" x14ac:dyDescent="0.15">
      <c r="A21" s="3">
        <v>43225</v>
      </c>
      <c r="C21" s="4" t="s">
        <v>37</v>
      </c>
      <c r="D21" s="4" t="s">
        <v>37</v>
      </c>
      <c r="E21" s="4">
        <v>0</v>
      </c>
      <c r="F21" s="4">
        <v>0</v>
      </c>
    </row>
    <row r="22" spans="1:10" ht="15.75" customHeight="1" x14ac:dyDescent="0.15">
      <c r="A22" s="3">
        <v>43184</v>
      </c>
      <c r="C22" s="4" t="s">
        <v>37</v>
      </c>
      <c r="D22" s="4" t="s">
        <v>37</v>
      </c>
      <c r="E22" s="4">
        <v>0</v>
      </c>
      <c r="F22" s="4">
        <v>0</v>
      </c>
    </row>
    <row r="23" spans="1:10" ht="15.75" customHeight="1" x14ac:dyDescent="0.15">
      <c r="A23" s="3">
        <v>43097</v>
      </c>
      <c r="C23" s="4" t="s">
        <v>37</v>
      </c>
      <c r="D23" s="4" t="s">
        <v>37</v>
      </c>
      <c r="E23" s="4">
        <v>0</v>
      </c>
      <c r="F23" s="4">
        <v>0</v>
      </c>
    </row>
    <row r="24" spans="1:10" ht="15.75" customHeight="1" x14ac:dyDescent="0.15">
      <c r="A24" s="3">
        <v>42889</v>
      </c>
      <c r="C24" s="4" t="s">
        <v>37</v>
      </c>
      <c r="D24" s="4" t="s">
        <v>37</v>
      </c>
      <c r="E24" s="4">
        <v>0</v>
      </c>
      <c r="F24" s="4">
        <v>0</v>
      </c>
      <c r="J24" s="3"/>
    </row>
    <row r="25" spans="1:10" ht="15.75" customHeight="1" x14ac:dyDescent="0.15">
      <c r="A25" s="3">
        <v>42832</v>
      </c>
      <c r="C25" s="4" t="s">
        <v>37</v>
      </c>
      <c r="D25" s="4" t="s">
        <v>37</v>
      </c>
      <c r="E25" s="4">
        <v>0</v>
      </c>
      <c r="F25" s="4">
        <v>0</v>
      </c>
      <c r="J25" s="3"/>
    </row>
    <row r="26" spans="1:10" ht="15.75" customHeight="1" x14ac:dyDescent="0.15">
      <c r="A26" s="3">
        <v>42825</v>
      </c>
      <c r="C26" s="4" t="s">
        <v>37</v>
      </c>
      <c r="D26" s="4" t="s">
        <v>37</v>
      </c>
      <c r="E26" s="4">
        <v>0</v>
      </c>
      <c r="F26" s="4">
        <v>0</v>
      </c>
    </row>
    <row r="27" spans="1:10" ht="15.75" customHeight="1" x14ac:dyDescent="0.15">
      <c r="A27" s="3">
        <v>42672</v>
      </c>
      <c r="C27" s="4" t="s">
        <v>37</v>
      </c>
      <c r="D27" s="4" t="s">
        <v>37</v>
      </c>
      <c r="E27" s="4">
        <v>0</v>
      </c>
      <c r="F27" s="4">
        <v>0</v>
      </c>
    </row>
    <row r="28" spans="1:10" ht="15.75" customHeight="1" x14ac:dyDescent="0.15">
      <c r="A28" s="3">
        <v>42576</v>
      </c>
      <c r="C28" s="4" t="s">
        <v>37</v>
      </c>
      <c r="D28" s="4" t="s">
        <v>37</v>
      </c>
      <c r="E28" s="4">
        <v>0</v>
      </c>
      <c r="F28" s="4">
        <v>0</v>
      </c>
    </row>
    <row r="29" spans="1:10" ht="15.75" customHeight="1" x14ac:dyDescent="0.15">
      <c r="A29" s="3">
        <v>42521</v>
      </c>
      <c r="C29" s="4" t="s">
        <v>37</v>
      </c>
      <c r="D29" s="4" t="s">
        <v>37</v>
      </c>
      <c r="E29" s="4">
        <v>0</v>
      </c>
      <c r="F29" s="4">
        <v>0</v>
      </c>
    </row>
    <row r="30" spans="1:10" ht="15.75" customHeight="1" x14ac:dyDescent="0.15">
      <c r="A30" s="3">
        <v>42448</v>
      </c>
      <c r="C30" s="4" t="s">
        <v>37</v>
      </c>
      <c r="D30" s="4" t="s">
        <v>37</v>
      </c>
      <c r="E30" s="4">
        <v>0</v>
      </c>
      <c r="F30" s="4">
        <v>0</v>
      </c>
    </row>
    <row r="31" spans="1:10" ht="15.75" customHeight="1" x14ac:dyDescent="0.15">
      <c r="A31" s="3">
        <v>42345</v>
      </c>
      <c r="C31" s="4" t="s">
        <v>37</v>
      </c>
      <c r="D31" s="4" t="s">
        <v>37</v>
      </c>
      <c r="E31" s="4">
        <v>0</v>
      </c>
      <c r="F31" s="4">
        <v>0</v>
      </c>
    </row>
    <row r="32" spans="1:10" ht="15.75" customHeight="1" x14ac:dyDescent="0.15">
      <c r="A32" s="3">
        <v>42208</v>
      </c>
      <c r="C32" s="4" t="s">
        <v>37</v>
      </c>
      <c r="D32" s="4" t="s">
        <v>37</v>
      </c>
      <c r="E32" s="4">
        <v>0</v>
      </c>
      <c r="F32" s="4">
        <v>0</v>
      </c>
    </row>
    <row r="33" spans="1:6" ht="15.75" customHeight="1" x14ac:dyDescent="0.15">
      <c r="A33" s="3">
        <v>42009</v>
      </c>
      <c r="C33" s="4" t="s">
        <v>37</v>
      </c>
      <c r="D33" s="4" t="s">
        <v>37</v>
      </c>
      <c r="E33" s="4">
        <v>0</v>
      </c>
      <c r="F33" s="4">
        <v>0</v>
      </c>
    </row>
    <row r="34" spans="1:6" ht="15.75" customHeight="1" x14ac:dyDescent="0.15">
      <c r="A34" s="3">
        <v>41872</v>
      </c>
      <c r="C34" s="4" t="s">
        <v>37</v>
      </c>
      <c r="D34" s="4" t="s">
        <v>37</v>
      </c>
      <c r="E34" s="4">
        <v>0</v>
      </c>
      <c r="F34" s="4">
        <v>0</v>
      </c>
    </row>
    <row r="35" spans="1:6" ht="15.75" customHeight="1" x14ac:dyDescent="0.15">
      <c r="A35" s="3">
        <v>41801</v>
      </c>
      <c r="C35" s="4" t="s">
        <v>37</v>
      </c>
      <c r="D35" s="4" t="s">
        <v>29</v>
      </c>
      <c r="E35" s="4">
        <v>0</v>
      </c>
      <c r="F35" s="4">
        <v>0</v>
      </c>
    </row>
    <row r="36" spans="1:6" ht="15.75" customHeight="1" x14ac:dyDescent="0.15">
      <c r="A36" s="3">
        <v>41657</v>
      </c>
      <c r="C36" s="4" t="s">
        <v>37</v>
      </c>
      <c r="D36" s="4" t="s">
        <v>37</v>
      </c>
      <c r="E36" s="4">
        <v>0</v>
      </c>
      <c r="F36" s="4">
        <v>0</v>
      </c>
    </row>
    <row r="37" spans="1:6" ht="15.75" customHeight="1" x14ac:dyDescent="0.15">
      <c r="A37" s="3">
        <v>41609</v>
      </c>
      <c r="C37" s="4" t="s">
        <v>37</v>
      </c>
      <c r="D37" s="4" t="s">
        <v>37</v>
      </c>
      <c r="E37" s="4">
        <v>0</v>
      </c>
      <c r="F37" s="4">
        <v>0</v>
      </c>
    </row>
    <row r="38" spans="1:6" ht="15.75" customHeight="1" x14ac:dyDescent="0.15">
      <c r="A38" s="3">
        <v>41504</v>
      </c>
      <c r="C38" s="4" t="s">
        <v>37</v>
      </c>
      <c r="D38" s="4" t="s">
        <v>37</v>
      </c>
      <c r="E38" s="4">
        <v>0</v>
      </c>
      <c r="F38" s="4">
        <v>0</v>
      </c>
    </row>
    <row r="39" spans="1:6" ht="15.75" customHeight="1" x14ac:dyDescent="0.15">
      <c r="A39" s="3">
        <v>41424</v>
      </c>
      <c r="C39" s="4" t="s">
        <v>37</v>
      </c>
      <c r="D39" s="4" t="s">
        <v>37</v>
      </c>
      <c r="E39" s="4">
        <v>0</v>
      </c>
      <c r="F39" s="4">
        <v>0</v>
      </c>
    </row>
    <row r="40" spans="1:6" ht="15.75" customHeight="1" x14ac:dyDescent="0.15">
      <c r="A40" s="3">
        <v>41289</v>
      </c>
      <c r="C40" s="4" t="s">
        <v>37</v>
      </c>
      <c r="D40" s="4" t="s">
        <v>37</v>
      </c>
      <c r="E40" s="4">
        <v>0</v>
      </c>
      <c r="F40" s="4">
        <v>0</v>
      </c>
    </row>
    <row r="41" spans="1:6" ht="15.75" customHeight="1" x14ac:dyDescent="0.15">
      <c r="A41" s="3">
        <v>41264</v>
      </c>
      <c r="C41" s="4" t="s">
        <v>37</v>
      </c>
      <c r="D41" s="4" t="s">
        <v>37</v>
      </c>
      <c r="E41" s="4">
        <v>0</v>
      </c>
      <c r="F41" s="4">
        <v>0</v>
      </c>
    </row>
    <row r="42" spans="1:6" ht="15.75" customHeight="1" x14ac:dyDescent="0.15">
      <c r="A42" s="3">
        <v>41072</v>
      </c>
      <c r="C42" s="4" t="s">
        <v>37</v>
      </c>
      <c r="D42" s="4" t="s">
        <v>37</v>
      </c>
      <c r="E42" s="4">
        <v>0</v>
      </c>
      <c r="F42" s="4">
        <v>0</v>
      </c>
    </row>
    <row r="43" spans="1:6" ht="15.75" customHeight="1" x14ac:dyDescent="0.15">
      <c r="A43" s="3">
        <v>40969</v>
      </c>
      <c r="C43" s="4" t="s">
        <v>37</v>
      </c>
      <c r="D43" s="4" t="s">
        <v>37</v>
      </c>
      <c r="E43" s="4">
        <v>0</v>
      </c>
      <c r="F43" s="4">
        <v>0</v>
      </c>
    </row>
    <row r="44" spans="1:6" ht="15.75" customHeight="1" x14ac:dyDescent="0.15">
      <c r="A44" s="3">
        <v>40880</v>
      </c>
      <c r="C44" s="4" t="s">
        <v>37</v>
      </c>
      <c r="D44" s="4" t="s">
        <v>37</v>
      </c>
      <c r="E44" s="4">
        <v>0</v>
      </c>
      <c r="F44" s="4">
        <v>0</v>
      </c>
    </row>
    <row r="45" spans="1:6" ht="15.75" customHeight="1" x14ac:dyDescent="0.15">
      <c r="A45" s="3">
        <v>40800</v>
      </c>
      <c r="C45" s="4" t="s">
        <v>37</v>
      </c>
      <c r="D45" s="4" t="s">
        <v>29</v>
      </c>
      <c r="E45" s="4">
        <v>0</v>
      </c>
      <c r="F45" s="4">
        <v>0</v>
      </c>
    </row>
    <row r="46" spans="1:6" ht="15.75" customHeight="1" x14ac:dyDescent="0.15">
      <c r="A46" s="3">
        <v>40697</v>
      </c>
      <c r="C46" s="4" t="s">
        <v>37</v>
      </c>
      <c r="D46" s="4" t="s">
        <v>37</v>
      </c>
      <c r="E46" s="4">
        <v>0</v>
      </c>
      <c r="F46" s="4">
        <v>0</v>
      </c>
    </row>
    <row r="47" spans="1:6" ht="15.75" customHeight="1" x14ac:dyDescent="0.15">
      <c r="A47" s="3">
        <v>40633</v>
      </c>
      <c r="C47" s="4" t="s">
        <v>37</v>
      </c>
      <c r="D47" s="4" t="s">
        <v>37</v>
      </c>
      <c r="E47" s="4">
        <v>0</v>
      </c>
      <c r="F47" s="4">
        <v>0</v>
      </c>
    </row>
    <row r="48" spans="1:6" ht="15.75" customHeight="1" x14ac:dyDescent="0.15">
      <c r="A48" s="3">
        <v>40537</v>
      </c>
      <c r="C48" s="4" t="s">
        <v>37</v>
      </c>
      <c r="D48" s="4" t="s">
        <v>37</v>
      </c>
      <c r="E48" s="4">
        <v>0</v>
      </c>
      <c r="F48" s="4">
        <v>0</v>
      </c>
    </row>
    <row r="49" spans="1:6" ht="15.75" customHeight="1" x14ac:dyDescent="0.15">
      <c r="A49" s="3">
        <v>40208</v>
      </c>
      <c r="C49" s="4" t="s">
        <v>37</v>
      </c>
      <c r="D49" s="4" t="s">
        <v>37</v>
      </c>
      <c r="E49" s="4">
        <v>0</v>
      </c>
      <c r="F49" s="4">
        <v>0</v>
      </c>
    </row>
    <row r="50" spans="1:6" ht="15.75" customHeight="1" x14ac:dyDescent="0.15">
      <c r="A50" s="3">
        <v>40089</v>
      </c>
      <c r="C50" s="4" t="s">
        <v>37</v>
      </c>
      <c r="D50" s="4" t="s">
        <v>37</v>
      </c>
      <c r="E50" s="4">
        <v>0</v>
      </c>
      <c r="F50" s="4">
        <v>0</v>
      </c>
    </row>
    <row r="51" spans="1:6" ht="15.75" customHeight="1" x14ac:dyDescent="0.15">
      <c r="A51" s="3">
        <v>40041</v>
      </c>
      <c r="C51" s="4" t="s">
        <v>37</v>
      </c>
      <c r="D51" s="4" t="s">
        <v>37</v>
      </c>
      <c r="E51" s="4">
        <v>0</v>
      </c>
      <c r="F51" s="4">
        <v>0</v>
      </c>
    </row>
    <row r="52" spans="1:6" ht="15.75" customHeight="1" x14ac:dyDescent="0.15">
      <c r="A52" s="3">
        <v>40000</v>
      </c>
      <c r="C52" s="4" t="s">
        <v>37</v>
      </c>
      <c r="D52" s="4" t="s">
        <v>29</v>
      </c>
      <c r="E52" s="4">
        <v>0</v>
      </c>
      <c r="F52" s="4">
        <v>0</v>
      </c>
    </row>
    <row r="53" spans="1:6" ht="15.75" customHeight="1" x14ac:dyDescent="0.15">
      <c r="A53" s="3">
        <v>39856</v>
      </c>
      <c r="C53" s="4" t="s">
        <v>37</v>
      </c>
      <c r="D53" s="4" t="s">
        <v>37</v>
      </c>
      <c r="E53" s="4">
        <v>0</v>
      </c>
      <c r="F53" s="4">
        <v>0</v>
      </c>
    </row>
    <row r="54" spans="1:6" ht="13" x14ac:dyDescent="0.15">
      <c r="A54" s="3">
        <v>39785</v>
      </c>
      <c r="C54" s="4" t="s">
        <v>37</v>
      </c>
      <c r="D54" s="4" t="s">
        <v>37</v>
      </c>
      <c r="E54" s="4">
        <v>0</v>
      </c>
      <c r="F54" s="4">
        <v>0</v>
      </c>
    </row>
    <row r="55" spans="1:6" ht="13" x14ac:dyDescent="0.15">
      <c r="A55" s="3">
        <v>39712</v>
      </c>
      <c r="C55" s="4" t="s">
        <v>37</v>
      </c>
      <c r="D55" s="4" t="s">
        <v>37</v>
      </c>
      <c r="E55" s="4">
        <v>0</v>
      </c>
      <c r="F55" s="4">
        <v>0</v>
      </c>
    </row>
    <row r="56" spans="1:6" ht="13" x14ac:dyDescent="0.15">
      <c r="A56" s="3">
        <v>39625</v>
      </c>
      <c r="C56" s="4" t="s">
        <v>37</v>
      </c>
      <c r="D56" s="4" t="s">
        <v>29</v>
      </c>
      <c r="E56" s="4">
        <v>0</v>
      </c>
      <c r="F56" s="4">
        <v>0</v>
      </c>
    </row>
    <row r="57" spans="1:6" ht="13" x14ac:dyDescent="0.15">
      <c r="A57" s="3">
        <v>39481</v>
      </c>
      <c r="C57" s="4" t="s">
        <v>37</v>
      </c>
      <c r="D57" s="4" t="s">
        <v>37</v>
      </c>
      <c r="E57" s="4">
        <v>0</v>
      </c>
      <c r="F57" s="4">
        <v>0</v>
      </c>
    </row>
    <row r="58" spans="1:6" ht="13" x14ac:dyDescent="0.15">
      <c r="A58" s="3">
        <v>39449</v>
      </c>
      <c r="C58" s="4" t="s">
        <v>37</v>
      </c>
      <c r="D58" s="4" t="s">
        <v>37</v>
      </c>
      <c r="E58" s="4">
        <v>0</v>
      </c>
      <c r="F58" s="4">
        <v>0</v>
      </c>
    </row>
    <row r="59" spans="1:6" ht="13" x14ac:dyDescent="0.15">
      <c r="A59" s="3">
        <v>39232</v>
      </c>
      <c r="C59" s="4" t="s">
        <v>37</v>
      </c>
      <c r="D59" s="4" t="s">
        <v>37</v>
      </c>
      <c r="E59" s="4">
        <v>0</v>
      </c>
      <c r="F59" s="4">
        <v>0</v>
      </c>
    </row>
    <row r="60" spans="1:6" ht="13" x14ac:dyDescent="0.15">
      <c r="A60" s="3">
        <v>39216</v>
      </c>
      <c r="C60" s="4" t="s">
        <v>37</v>
      </c>
      <c r="D60" s="4" t="s">
        <v>37</v>
      </c>
      <c r="E60" s="4">
        <v>0</v>
      </c>
      <c r="F60" s="4">
        <v>0</v>
      </c>
    </row>
    <row r="61" spans="1:6" ht="13" x14ac:dyDescent="0.15">
      <c r="A61" s="3">
        <v>39152</v>
      </c>
      <c r="C61" s="4" t="s">
        <v>37</v>
      </c>
      <c r="D61" s="4" t="s">
        <v>37</v>
      </c>
      <c r="E61" s="4">
        <v>0</v>
      </c>
      <c r="F61" s="4">
        <v>0</v>
      </c>
    </row>
    <row r="62" spans="1:6" ht="13" x14ac:dyDescent="0.15">
      <c r="A62" s="3">
        <v>39136</v>
      </c>
      <c r="C62" s="4" t="s">
        <v>37</v>
      </c>
      <c r="D62" s="4" t="s">
        <v>37</v>
      </c>
      <c r="E62" s="4">
        <v>0</v>
      </c>
      <c r="F62" s="4">
        <v>0</v>
      </c>
    </row>
    <row r="63" spans="1:6" ht="13" x14ac:dyDescent="0.15">
      <c r="A63" s="3">
        <v>38921</v>
      </c>
      <c r="C63" s="4" t="s">
        <v>37</v>
      </c>
      <c r="D63" s="4" t="s">
        <v>29</v>
      </c>
      <c r="E63" s="4">
        <v>0</v>
      </c>
      <c r="F63" s="4">
        <v>0</v>
      </c>
    </row>
    <row r="64" spans="1:6" ht="13" x14ac:dyDescent="0.15">
      <c r="A64" s="3">
        <v>38864</v>
      </c>
      <c r="C64" s="4" t="s">
        <v>37</v>
      </c>
      <c r="D64" s="4" t="s">
        <v>37</v>
      </c>
      <c r="E64" s="4">
        <v>0</v>
      </c>
      <c r="F64" s="4">
        <v>0</v>
      </c>
    </row>
    <row r="65" spans="1:6" ht="13" x14ac:dyDescent="0.15">
      <c r="A65" s="3">
        <v>38784</v>
      </c>
      <c r="C65" s="4" t="s">
        <v>37</v>
      </c>
      <c r="D65" s="4" t="s">
        <v>37</v>
      </c>
      <c r="E65" s="4">
        <v>0</v>
      </c>
      <c r="F65" s="4">
        <v>0</v>
      </c>
    </row>
    <row r="66" spans="1:6" ht="13" x14ac:dyDescent="0.15">
      <c r="A66" s="3">
        <v>38768</v>
      </c>
      <c r="C66" s="4" t="s">
        <v>37</v>
      </c>
      <c r="D66" s="4" t="s">
        <v>37</v>
      </c>
      <c r="E66" s="4">
        <v>0</v>
      </c>
      <c r="F66" s="4">
        <v>0</v>
      </c>
    </row>
    <row r="67" spans="1:6" ht="13" x14ac:dyDescent="0.15">
      <c r="A67" s="3">
        <v>38720</v>
      </c>
      <c r="C67" s="4" t="s">
        <v>37</v>
      </c>
      <c r="D67" s="4" t="s">
        <v>37</v>
      </c>
      <c r="E67" s="4">
        <v>0</v>
      </c>
      <c r="F67" s="4">
        <v>0</v>
      </c>
    </row>
    <row r="68" spans="1:6" ht="13" x14ac:dyDescent="0.15">
      <c r="A68" s="3">
        <v>38585</v>
      </c>
      <c r="C68" s="4" t="s">
        <v>37</v>
      </c>
      <c r="D68" s="4" t="s">
        <v>37</v>
      </c>
      <c r="E68" s="4">
        <v>0</v>
      </c>
      <c r="F68" s="4">
        <v>0</v>
      </c>
    </row>
    <row r="69" spans="1:6" ht="13" x14ac:dyDescent="0.15">
      <c r="A69" s="3">
        <v>38537</v>
      </c>
      <c r="C69" s="4" t="s">
        <v>37</v>
      </c>
      <c r="D69" s="4" t="s">
        <v>37</v>
      </c>
      <c r="E69" s="4">
        <v>0</v>
      </c>
      <c r="F69" s="4">
        <v>0</v>
      </c>
    </row>
    <row r="70" spans="1:6" ht="13" x14ac:dyDescent="0.15">
      <c r="A70" s="3">
        <v>38505</v>
      </c>
      <c r="C70" s="4" t="s">
        <v>37</v>
      </c>
      <c r="D70" s="4" t="s">
        <v>37</v>
      </c>
      <c r="E70" s="4">
        <v>0</v>
      </c>
      <c r="F70" s="4">
        <v>0</v>
      </c>
    </row>
    <row r="71" spans="1:6" ht="13" x14ac:dyDescent="0.15">
      <c r="A71" s="3">
        <v>38425</v>
      </c>
      <c r="C71" s="4" t="s">
        <v>37</v>
      </c>
      <c r="D71" s="4" t="s">
        <v>37</v>
      </c>
      <c r="E71" s="4">
        <v>0</v>
      </c>
      <c r="F71" s="4">
        <v>0</v>
      </c>
    </row>
    <row r="72" spans="1:6" ht="13" x14ac:dyDescent="0.15">
      <c r="A72" s="3">
        <v>38400</v>
      </c>
      <c r="C72" s="4" t="s">
        <v>37</v>
      </c>
      <c r="D72" s="4" t="s">
        <v>37</v>
      </c>
      <c r="E72" s="4">
        <v>0</v>
      </c>
      <c r="F72" s="4">
        <v>0</v>
      </c>
    </row>
    <row r="73" spans="1:6" ht="13" x14ac:dyDescent="0.15">
      <c r="A73" s="3">
        <v>38057</v>
      </c>
      <c r="C73" s="4" t="s">
        <v>37</v>
      </c>
      <c r="D73" s="4" t="s">
        <v>37</v>
      </c>
      <c r="E73" s="4">
        <v>0</v>
      </c>
      <c r="F73" s="4">
        <v>0</v>
      </c>
    </row>
    <row r="74" spans="1:6" ht="13" x14ac:dyDescent="0.15">
      <c r="A74" s="3">
        <v>38025</v>
      </c>
      <c r="C74" s="4" t="s">
        <v>37</v>
      </c>
      <c r="D74" s="4" t="s">
        <v>37</v>
      </c>
      <c r="E74" s="4">
        <v>0</v>
      </c>
      <c r="F74" s="4">
        <v>0</v>
      </c>
    </row>
    <row r="75" spans="1:6" ht="13" x14ac:dyDescent="0.15">
      <c r="A75" s="3">
        <v>37993</v>
      </c>
      <c r="C75" s="4" t="s">
        <v>37</v>
      </c>
      <c r="D75" s="4" t="s">
        <v>37</v>
      </c>
      <c r="E75" s="4">
        <v>0</v>
      </c>
      <c r="F75" s="4">
        <v>0</v>
      </c>
    </row>
    <row r="76" spans="1:6" ht="13" x14ac:dyDescent="0.15">
      <c r="A76" s="3">
        <v>37936</v>
      </c>
      <c r="C76" s="4" t="s">
        <v>37</v>
      </c>
      <c r="D76" s="4" t="s">
        <v>37</v>
      </c>
      <c r="E76" s="4">
        <v>0</v>
      </c>
      <c r="F76" s="4">
        <v>0</v>
      </c>
    </row>
    <row r="77" spans="1:6" ht="13" x14ac:dyDescent="0.15">
      <c r="A77" s="3">
        <v>37657</v>
      </c>
      <c r="C77" s="4" t="s">
        <v>37</v>
      </c>
      <c r="D77" s="4" t="s">
        <v>37</v>
      </c>
      <c r="E77" s="4">
        <v>0</v>
      </c>
      <c r="F77" s="4">
        <v>0</v>
      </c>
    </row>
    <row r="78" spans="1:6" ht="13" x14ac:dyDescent="0.15">
      <c r="A78" s="3">
        <v>37600</v>
      </c>
      <c r="C78" s="4" t="s">
        <v>37</v>
      </c>
      <c r="D78" s="4" t="s">
        <v>37</v>
      </c>
      <c r="E78" s="4">
        <v>0</v>
      </c>
      <c r="F78" s="4">
        <v>0</v>
      </c>
    </row>
    <row r="79" spans="1:6" ht="13" x14ac:dyDescent="0.15">
      <c r="A79" s="3">
        <v>37529</v>
      </c>
      <c r="C79" s="4" t="s">
        <v>37</v>
      </c>
      <c r="D79" s="4" t="s">
        <v>37</v>
      </c>
      <c r="E79" s="4">
        <v>0</v>
      </c>
      <c r="F79" s="4">
        <v>0</v>
      </c>
    </row>
    <row r="80" spans="1:6" ht="13" x14ac:dyDescent="0.15">
      <c r="A80" s="3">
        <v>37408</v>
      </c>
      <c r="C80" s="4" t="s">
        <v>37</v>
      </c>
      <c r="D80" s="4" t="s">
        <v>37</v>
      </c>
      <c r="E80" s="4">
        <v>0</v>
      </c>
      <c r="F80" s="4">
        <v>0</v>
      </c>
    </row>
    <row r="81" spans="1:6" ht="13" x14ac:dyDescent="0.15">
      <c r="A81" s="3">
        <v>37321</v>
      </c>
      <c r="C81" s="4" t="s">
        <v>37</v>
      </c>
      <c r="D81" s="4" t="s">
        <v>37</v>
      </c>
      <c r="E81" s="4">
        <v>0</v>
      </c>
      <c r="F81" s="4">
        <v>0</v>
      </c>
    </row>
    <row r="82" spans="1:6" ht="13" x14ac:dyDescent="0.15">
      <c r="A82" s="3">
        <v>37248</v>
      </c>
      <c r="C82" s="4" t="s">
        <v>37</v>
      </c>
      <c r="D82" s="4" t="s">
        <v>37</v>
      </c>
      <c r="E82" s="4">
        <v>0</v>
      </c>
      <c r="F82" s="4">
        <v>0</v>
      </c>
    </row>
    <row r="83" spans="1:6" ht="13" x14ac:dyDescent="0.15">
      <c r="A83" s="3">
        <v>37017</v>
      </c>
      <c r="C83" s="4" t="s">
        <v>37</v>
      </c>
      <c r="D83" s="4" t="s">
        <v>37</v>
      </c>
      <c r="E83" s="4">
        <v>0</v>
      </c>
      <c r="F83" s="4">
        <v>0</v>
      </c>
    </row>
    <row r="84" spans="1:6" ht="13" x14ac:dyDescent="0.15">
      <c r="A84" s="3">
        <v>36809</v>
      </c>
      <c r="C84" s="4" t="s">
        <v>37</v>
      </c>
      <c r="D84" s="4" t="s">
        <v>37</v>
      </c>
      <c r="E84" s="4">
        <v>0</v>
      </c>
      <c r="F84" s="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K1017"/>
  <sheetViews>
    <sheetView workbookViewId="0">
      <pane ySplit="1" topLeftCell="A4" activePane="bottomLeft" state="frozen"/>
      <selection pane="bottomLeft"/>
    </sheetView>
  </sheetViews>
  <sheetFormatPr baseColWidth="10" defaultColWidth="12.6640625" defaultRowHeight="15.75" customHeight="1" x14ac:dyDescent="0.15"/>
  <sheetData>
    <row r="1" spans="1:11" ht="15" x14ac:dyDescent="0.2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14</v>
      </c>
      <c r="H1" s="1" t="s">
        <v>7</v>
      </c>
      <c r="I1" s="1" t="s">
        <v>8</v>
      </c>
      <c r="J1" s="1" t="s">
        <v>9</v>
      </c>
    </row>
    <row r="2" spans="1:11" ht="14" x14ac:dyDescent="0.2">
      <c r="A2" s="14">
        <v>44739</v>
      </c>
      <c r="B2" s="22"/>
      <c r="C2" s="10"/>
      <c r="D2" s="10"/>
      <c r="E2" s="23">
        <f t="shared" ref="E2:E17" si="0">G2-H2</f>
        <v>16.031000000000006</v>
      </c>
      <c r="F2" s="23">
        <v>6</v>
      </c>
      <c r="G2" s="16">
        <v>302.7</v>
      </c>
      <c r="H2" s="4">
        <v>286.66899999999998</v>
      </c>
      <c r="I2" s="4">
        <v>1.548</v>
      </c>
      <c r="K2" s="4"/>
    </row>
    <row r="3" spans="1:11" ht="14" x14ac:dyDescent="0.2">
      <c r="A3" s="14">
        <v>44691</v>
      </c>
      <c r="B3" s="22"/>
      <c r="C3" s="10"/>
      <c r="D3" s="10"/>
      <c r="E3" s="23">
        <f t="shared" si="0"/>
        <v>11.47199999999998</v>
      </c>
      <c r="F3" s="23">
        <v>5</v>
      </c>
      <c r="G3" s="16">
        <v>302.7</v>
      </c>
      <c r="H3" s="4">
        <v>291.22800000000001</v>
      </c>
      <c r="I3" s="4">
        <v>1.7490000000000001</v>
      </c>
      <c r="K3" s="4"/>
    </row>
    <row r="4" spans="1:11" ht="14" x14ac:dyDescent="0.2">
      <c r="A4" s="14">
        <v>44659</v>
      </c>
      <c r="B4" s="22"/>
      <c r="C4" s="10"/>
      <c r="D4" s="10"/>
      <c r="E4" s="23">
        <f t="shared" si="0"/>
        <v>4.5539999999999736</v>
      </c>
      <c r="F4" s="23">
        <v>3</v>
      </c>
      <c r="G4" s="16">
        <v>293.39999999999998</v>
      </c>
      <c r="H4" s="4">
        <v>288.846</v>
      </c>
      <c r="I4" s="4">
        <v>1.5720000000000001</v>
      </c>
      <c r="K4" s="4"/>
    </row>
    <row r="5" spans="1:11" ht="14" x14ac:dyDescent="0.2">
      <c r="A5" s="14">
        <v>44643</v>
      </c>
      <c r="B5" s="22"/>
      <c r="C5" s="10"/>
      <c r="D5" s="10"/>
      <c r="E5" s="23">
        <f t="shared" si="0"/>
        <v>17.641999999999996</v>
      </c>
      <c r="F5" s="23">
        <v>3</v>
      </c>
      <c r="G5" s="16">
        <v>309.10000000000002</v>
      </c>
      <c r="H5" s="4">
        <v>291.45800000000003</v>
      </c>
      <c r="I5" s="4">
        <v>1.7</v>
      </c>
      <c r="K5" s="4"/>
    </row>
    <row r="6" spans="1:11" ht="14" x14ac:dyDescent="0.2">
      <c r="A6" s="14">
        <v>44467</v>
      </c>
      <c r="B6" s="22"/>
      <c r="C6" s="10"/>
      <c r="D6" s="10"/>
      <c r="E6" s="23">
        <f t="shared" si="0"/>
        <v>26.182000000000016</v>
      </c>
      <c r="F6" s="23">
        <v>9</v>
      </c>
      <c r="G6" s="16">
        <v>315.7</v>
      </c>
      <c r="H6" s="4">
        <v>289.51799999999997</v>
      </c>
      <c r="I6" s="4">
        <v>1.8240000000000001</v>
      </c>
      <c r="K6" s="4"/>
    </row>
    <row r="7" spans="1:11" ht="14" x14ac:dyDescent="0.2">
      <c r="A7" s="14">
        <v>44435</v>
      </c>
      <c r="B7" s="22"/>
      <c r="C7" s="10"/>
      <c r="D7" s="10"/>
      <c r="E7" s="23">
        <f t="shared" si="0"/>
        <v>63.051000000000045</v>
      </c>
      <c r="F7" s="23">
        <v>8</v>
      </c>
      <c r="G7" s="16">
        <v>351.1</v>
      </c>
      <c r="H7" s="4">
        <v>288.04899999999998</v>
      </c>
      <c r="I7" s="4">
        <v>1.7689999999999999</v>
      </c>
      <c r="K7" s="4"/>
    </row>
    <row r="8" spans="1:11" ht="14" x14ac:dyDescent="0.2">
      <c r="A8" s="14">
        <v>44419</v>
      </c>
      <c r="B8" s="22"/>
      <c r="C8" s="10"/>
      <c r="D8" s="10"/>
      <c r="E8" s="23">
        <f t="shared" si="0"/>
        <v>57.132999999999981</v>
      </c>
      <c r="F8" s="23">
        <v>12</v>
      </c>
      <c r="G8" s="16">
        <v>341.9</v>
      </c>
      <c r="H8" s="4">
        <v>284.767</v>
      </c>
      <c r="I8" s="4">
        <v>1.4350000000000001</v>
      </c>
      <c r="K8" s="4"/>
    </row>
    <row r="9" spans="1:11" ht="14" x14ac:dyDescent="0.2">
      <c r="A9" s="14">
        <v>44387</v>
      </c>
      <c r="B9" s="22"/>
      <c r="C9" s="10"/>
      <c r="D9" s="10"/>
      <c r="E9" s="23">
        <f t="shared" si="0"/>
        <v>8.910000000000025</v>
      </c>
      <c r="F9" s="23">
        <v>4</v>
      </c>
      <c r="G9" s="16">
        <v>294.8</v>
      </c>
      <c r="H9" s="4">
        <v>285.89</v>
      </c>
      <c r="I9" s="4">
        <v>1.5980000000000001</v>
      </c>
      <c r="K9" s="4"/>
    </row>
    <row r="10" spans="1:11" ht="14" x14ac:dyDescent="0.2">
      <c r="A10" s="14">
        <v>44371</v>
      </c>
      <c r="B10" s="22"/>
      <c r="C10" s="10"/>
      <c r="D10" s="10"/>
      <c r="E10" s="23">
        <f t="shared" si="0"/>
        <v>18.35899999999998</v>
      </c>
      <c r="F10" s="23">
        <v>4</v>
      </c>
      <c r="G10" s="16">
        <v>306</v>
      </c>
      <c r="H10" s="4">
        <v>287.64100000000002</v>
      </c>
      <c r="I10" s="4">
        <v>1.653</v>
      </c>
      <c r="K10" s="4"/>
    </row>
    <row r="11" spans="1:11" ht="14" x14ac:dyDescent="0.2">
      <c r="A11" s="14">
        <v>44115</v>
      </c>
      <c r="B11" s="22"/>
      <c r="C11" s="10"/>
      <c r="D11" s="10"/>
      <c r="E11" s="23">
        <f t="shared" si="0"/>
        <v>10.699999999999989</v>
      </c>
      <c r="F11" s="23">
        <v>3</v>
      </c>
      <c r="G11" s="16">
        <v>299.3</v>
      </c>
      <c r="H11" s="4">
        <v>288.60000000000002</v>
      </c>
      <c r="I11" s="4">
        <v>1.784</v>
      </c>
      <c r="K11" s="4"/>
    </row>
    <row r="12" spans="1:11" ht="14" x14ac:dyDescent="0.2">
      <c r="A12" s="14">
        <v>44083</v>
      </c>
      <c r="B12" s="22"/>
      <c r="C12" s="10"/>
      <c r="D12" s="10"/>
      <c r="E12" s="23">
        <f t="shared" si="0"/>
        <v>37.426999999999964</v>
      </c>
      <c r="F12" s="23">
        <v>7</v>
      </c>
      <c r="G12" s="16">
        <v>322.89999999999998</v>
      </c>
      <c r="H12" s="4">
        <v>285.47300000000001</v>
      </c>
      <c r="I12" s="4">
        <v>1.5740000000000001</v>
      </c>
      <c r="K12" s="4"/>
    </row>
    <row r="13" spans="1:11" ht="14" x14ac:dyDescent="0.2">
      <c r="A13" s="14">
        <v>44035</v>
      </c>
      <c r="B13" s="16"/>
      <c r="C13" s="10"/>
      <c r="D13" s="10"/>
      <c r="E13" s="23">
        <f t="shared" si="0"/>
        <v>8.3790000000000191</v>
      </c>
      <c r="F13" s="23">
        <v>3</v>
      </c>
      <c r="G13" s="16">
        <v>295</v>
      </c>
      <c r="H13" s="4">
        <v>286.62099999999998</v>
      </c>
      <c r="I13" s="4">
        <v>1.546</v>
      </c>
      <c r="K13" s="4"/>
    </row>
    <row r="14" spans="1:11" ht="14" x14ac:dyDescent="0.2">
      <c r="A14" s="14">
        <v>43699</v>
      </c>
      <c r="B14" s="22"/>
      <c r="C14" s="10"/>
      <c r="D14" s="10"/>
      <c r="E14" s="23">
        <f t="shared" si="0"/>
        <v>8.0009999999999764</v>
      </c>
      <c r="F14" s="23">
        <v>2</v>
      </c>
      <c r="G14" s="16">
        <v>297</v>
      </c>
      <c r="H14" s="4">
        <v>288.99900000000002</v>
      </c>
      <c r="I14" s="4">
        <v>1.7889999999999999</v>
      </c>
      <c r="K14" s="4"/>
    </row>
    <row r="15" spans="1:11" ht="14" x14ac:dyDescent="0.2">
      <c r="A15" s="14">
        <v>43667</v>
      </c>
      <c r="B15" s="22"/>
      <c r="C15" s="10"/>
      <c r="D15" s="10"/>
      <c r="E15" s="23">
        <f t="shared" si="0"/>
        <v>9.7059999999999604</v>
      </c>
      <c r="F15" s="23">
        <v>2</v>
      </c>
      <c r="G15" s="16">
        <v>301.39999999999998</v>
      </c>
      <c r="H15" s="4">
        <v>291.69400000000002</v>
      </c>
      <c r="I15" s="4">
        <v>1.4630000000000001</v>
      </c>
      <c r="K15" s="4"/>
    </row>
    <row r="16" spans="1:11" ht="14" x14ac:dyDescent="0.2">
      <c r="A16" s="14">
        <v>43587</v>
      </c>
      <c r="B16" s="22"/>
      <c r="C16" s="10"/>
      <c r="D16" s="10"/>
      <c r="E16" s="23">
        <f t="shared" si="0"/>
        <v>23.148000000000025</v>
      </c>
      <c r="F16" s="23">
        <v>4</v>
      </c>
      <c r="G16" s="16">
        <v>312.8</v>
      </c>
      <c r="H16" s="4">
        <v>289.65199999999999</v>
      </c>
      <c r="I16" s="4">
        <v>1.774</v>
      </c>
      <c r="K16" s="4"/>
    </row>
    <row r="17" spans="1:11" ht="14" x14ac:dyDescent="0.2">
      <c r="A17" s="14">
        <v>43571</v>
      </c>
      <c r="B17" s="22"/>
      <c r="C17" s="10"/>
      <c r="D17" s="10"/>
      <c r="E17" s="23">
        <f t="shared" si="0"/>
        <v>2.8569999999999709</v>
      </c>
      <c r="F17" s="23">
        <v>1</v>
      </c>
      <c r="G17" s="16">
        <v>292.7</v>
      </c>
      <c r="H17" s="4">
        <v>289.84300000000002</v>
      </c>
      <c r="I17" s="4">
        <v>1.843</v>
      </c>
      <c r="K17" s="4"/>
    </row>
    <row r="18" spans="1:11" ht="14" x14ac:dyDescent="0.2">
      <c r="A18" s="14">
        <v>43555</v>
      </c>
      <c r="B18" s="22"/>
      <c r="C18" s="10" t="s">
        <v>28</v>
      </c>
      <c r="D18" s="10"/>
      <c r="E18" s="23">
        <v>0</v>
      </c>
      <c r="F18" s="23">
        <v>0</v>
      </c>
      <c r="G18" s="16">
        <v>0</v>
      </c>
      <c r="H18" s="4">
        <v>0</v>
      </c>
      <c r="I18" s="4">
        <v>0</v>
      </c>
      <c r="K18" s="4"/>
    </row>
    <row r="19" spans="1:11" ht="14" x14ac:dyDescent="0.2">
      <c r="A19" s="14">
        <v>43523</v>
      </c>
      <c r="B19" s="22">
        <v>0.83954861111111112</v>
      </c>
      <c r="C19" s="10" t="s">
        <v>11</v>
      </c>
      <c r="D19" s="10" t="s">
        <v>37</v>
      </c>
      <c r="E19" s="23">
        <v>15.65</v>
      </c>
      <c r="F19" s="23">
        <v>3</v>
      </c>
      <c r="G19" s="16"/>
    </row>
    <row r="20" spans="1:11" ht="14" x14ac:dyDescent="0.2">
      <c r="A20" s="14">
        <v>43459</v>
      </c>
      <c r="B20" s="22">
        <v>0.83960648148148154</v>
      </c>
      <c r="C20" s="10" t="s">
        <v>11</v>
      </c>
      <c r="D20" s="10" t="s">
        <v>37</v>
      </c>
      <c r="E20" s="23">
        <v>47.11</v>
      </c>
      <c r="F20" s="23">
        <v>5</v>
      </c>
      <c r="G20" s="16"/>
    </row>
    <row r="21" spans="1:11" ht="14" x14ac:dyDescent="0.2">
      <c r="A21" s="14">
        <v>43363</v>
      </c>
      <c r="B21" s="22">
        <v>0.8403356481481481</v>
      </c>
      <c r="C21" s="10" t="s">
        <v>11</v>
      </c>
      <c r="D21" s="10" t="s">
        <v>37</v>
      </c>
      <c r="E21" s="23">
        <v>63.51</v>
      </c>
      <c r="F21" s="23">
        <v>7</v>
      </c>
      <c r="G21" s="16"/>
      <c r="J21" s="12"/>
      <c r="K21" s="12"/>
    </row>
    <row r="22" spans="1:11" ht="14" x14ac:dyDescent="0.2">
      <c r="A22" s="14">
        <v>43331</v>
      </c>
      <c r="B22" s="22">
        <v>0.84047453703703701</v>
      </c>
      <c r="C22" s="10" t="s">
        <v>11</v>
      </c>
      <c r="D22" s="10" t="s">
        <v>37</v>
      </c>
      <c r="E22" s="23">
        <v>20.97</v>
      </c>
      <c r="F22" s="23">
        <v>3</v>
      </c>
      <c r="G22" s="16"/>
      <c r="J22" s="12"/>
      <c r="K22" s="12"/>
    </row>
    <row r="23" spans="1:11" ht="14" x14ac:dyDescent="0.2">
      <c r="A23" s="14">
        <v>43299</v>
      </c>
      <c r="B23" s="22">
        <v>0.84054398148148146</v>
      </c>
      <c r="C23" s="10" t="s">
        <v>11</v>
      </c>
      <c r="D23" s="10" t="s">
        <v>37</v>
      </c>
      <c r="E23" s="23">
        <v>15.28</v>
      </c>
      <c r="F23" s="23">
        <v>3</v>
      </c>
      <c r="G23" s="16"/>
      <c r="J23" s="12"/>
      <c r="K23" s="12"/>
    </row>
    <row r="24" spans="1:11" ht="14" x14ac:dyDescent="0.2">
      <c r="A24" s="14">
        <v>43267</v>
      </c>
      <c r="B24" s="22">
        <v>0.84050925925925923</v>
      </c>
      <c r="C24" s="10" t="s">
        <v>11</v>
      </c>
      <c r="D24" s="10" t="s">
        <v>37</v>
      </c>
      <c r="E24" s="23">
        <v>15.8</v>
      </c>
      <c r="F24" s="23">
        <v>4</v>
      </c>
      <c r="G24" s="16"/>
      <c r="J24" s="12"/>
      <c r="K24" s="12"/>
    </row>
    <row r="25" spans="1:11" ht="14" x14ac:dyDescent="0.2">
      <c r="A25" s="14">
        <v>43244</v>
      </c>
      <c r="B25" s="22">
        <v>0.83611111111111114</v>
      </c>
      <c r="C25" s="10" t="s">
        <v>11</v>
      </c>
      <c r="D25" s="10" t="s">
        <v>37</v>
      </c>
      <c r="E25" s="23">
        <v>9.2899999999999991</v>
      </c>
      <c r="F25" s="23">
        <v>3</v>
      </c>
      <c r="G25" s="16"/>
    </row>
    <row r="26" spans="1:11" ht="14" x14ac:dyDescent="0.2">
      <c r="A26" s="14">
        <v>43235</v>
      </c>
      <c r="B26" s="22">
        <v>0.84034722222222225</v>
      </c>
      <c r="C26" s="10" t="s">
        <v>11</v>
      </c>
      <c r="D26" s="10" t="s">
        <v>37</v>
      </c>
      <c r="E26" s="23">
        <v>22.07</v>
      </c>
      <c r="F26" s="23">
        <v>5</v>
      </c>
      <c r="G26" s="16"/>
    </row>
    <row r="27" spans="1:11" ht="14" x14ac:dyDescent="0.2">
      <c r="A27" s="14">
        <v>43139</v>
      </c>
      <c r="B27" s="22">
        <v>0.83958333333333335</v>
      </c>
      <c r="C27" s="10" t="s">
        <v>11</v>
      </c>
      <c r="D27" s="10" t="s">
        <v>37</v>
      </c>
      <c r="E27" s="23">
        <v>2.9</v>
      </c>
      <c r="F27" s="23">
        <v>5</v>
      </c>
      <c r="G27" s="16"/>
    </row>
    <row r="28" spans="1:11" ht="14" x14ac:dyDescent="0.2">
      <c r="A28" s="14">
        <v>43011</v>
      </c>
      <c r="B28" s="22">
        <v>0.83975694444444449</v>
      </c>
      <c r="C28" s="10" t="s">
        <v>11</v>
      </c>
      <c r="D28" s="10" t="s">
        <v>37</v>
      </c>
      <c r="E28" s="23">
        <v>32.83</v>
      </c>
      <c r="F28" s="23">
        <v>5</v>
      </c>
      <c r="G28" s="16"/>
    </row>
    <row r="29" spans="1:11" ht="14" x14ac:dyDescent="0.2">
      <c r="A29" s="14">
        <v>42995</v>
      </c>
      <c r="B29" s="22">
        <v>0.83982638888888894</v>
      </c>
      <c r="C29" s="10" t="s">
        <v>11</v>
      </c>
      <c r="D29" s="10" t="s">
        <v>37</v>
      </c>
      <c r="E29" s="23">
        <v>7.54</v>
      </c>
      <c r="F29" s="23">
        <v>4</v>
      </c>
      <c r="G29" s="16"/>
    </row>
    <row r="30" spans="1:11" ht="14" x14ac:dyDescent="0.2">
      <c r="A30" s="14">
        <v>42947</v>
      </c>
      <c r="B30" s="22">
        <v>0.83974537037037034</v>
      </c>
      <c r="C30" s="10" t="s">
        <v>11</v>
      </c>
      <c r="D30" s="10" t="s">
        <v>37</v>
      </c>
      <c r="E30" s="23">
        <v>8.6300000000000008</v>
      </c>
      <c r="F30" s="23">
        <v>2</v>
      </c>
      <c r="G30" s="16"/>
    </row>
    <row r="31" spans="1:11" ht="14" x14ac:dyDescent="0.2">
      <c r="A31" s="14">
        <v>42755</v>
      </c>
      <c r="B31" s="22">
        <v>0.83945601851851848</v>
      </c>
      <c r="C31" s="10" t="s">
        <v>11</v>
      </c>
      <c r="D31" s="10" t="s">
        <v>37</v>
      </c>
      <c r="E31" s="23">
        <v>4.0599999999999996</v>
      </c>
      <c r="F31" s="23">
        <v>1</v>
      </c>
      <c r="G31" s="16"/>
    </row>
    <row r="32" spans="1:11" ht="14" x14ac:dyDescent="0.2">
      <c r="A32" s="14">
        <v>42723</v>
      </c>
      <c r="B32" s="22">
        <v>0.83961805555555558</v>
      </c>
      <c r="C32" s="10" t="s">
        <v>11</v>
      </c>
      <c r="D32" s="10" t="s">
        <v>37</v>
      </c>
      <c r="E32" s="23">
        <v>4.4400000000000004</v>
      </c>
      <c r="F32" s="23">
        <v>3</v>
      </c>
      <c r="G32" s="16"/>
    </row>
    <row r="33" spans="1:7" ht="14" x14ac:dyDescent="0.2">
      <c r="A33" s="14">
        <v>42659</v>
      </c>
      <c r="B33" s="22">
        <v>0.83961805555555558</v>
      </c>
      <c r="C33" s="10" t="s">
        <v>11</v>
      </c>
      <c r="D33" s="10" t="s">
        <v>37</v>
      </c>
      <c r="E33" s="23">
        <v>7.02</v>
      </c>
      <c r="F33" s="23">
        <v>6</v>
      </c>
      <c r="G33" s="16"/>
    </row>
    <row r="34" spans="1:7" ht="14" x14ac:dyDescent="0.2">
      <c r="A34" s="14">
        <v>42627</v>
      </c>
      <c r="B34" s="22">
        <v>0.83964120370370365</v>
      </c>
      <c r="C34" s="10" t="s">
        <v>11</v>
      </c>
      <c r="D34" s="10" t="s">
        <v>37</v>
      </c>
      <c r="E34" s="23">
        <v>2.4700000000000002</v>
      </c>
      <c r="F34" s="23">
        <v>5</v>
      </c>
      <c r="G34" s="16"/>
    </row>
    <row r="35" spans="1:7" ht="14" x14ac:dyDescent="0.2">
      <c r="A35" s="14">
        <v>42531</v>
      </c>
      <c r="B35" s="22">
        <v>0.84011574074074069</v>
      </c>
      <c r="C35" s="10" t="s">
        <v>11</v>
      </c>
      <c r="D35" s="10" t="s">
        <v>37</v>
      </c>
      <c r="E35" s="23">
        <v>5.24</v>
      </c>
      <c r="F35" s="23">
        <v>2</v>
      </c>
      <c r="G35" s="16"/>
    </row>
    <row r="36" spans="1:7" ht="14" x14ac:dyDescent="0.2">
      <c r="A36" s="14">
        <v>42515</v>
      </c>
      <c r="B36" s="22">
        <v>0.8400347222222222</v>
      </c>
      <c r="C36" s="10" t="s">
        <v>37</v>
      </c>
      <c r="D36" s="10" t="s">
        <v>37</v>
      </c>
      <c r="E36" s="23">
        <v>0</v>
      </c>
      <c r="F36" s="23">
        <v>0</v>
      </c>
      <c r="G36" s="16"/>
    </row>
    <row r="37" spans="1:7" ht="14" x14ac:dyDescent="0.2">
      <c r="A37" s="14">
        <v>42508</v>
      </c>
      <c r="B37" s="22">
        <v>0.83568287037037037</v>
      </c>
      <c r="C37" s="10" t="s">
        <v>11</v>
      </c>
      <c r="D37" s="10" t="s">
        <v>37</v>
      </c>
      <c r="E37" s="23">
        <v>4.5999999999999996</v>
      </c>
      <c r="F37" s="23">
        <v>4</v>
      </c>
      <c r="G37" s="16"/>
    </row>
    <row r="38" spans="1:7" ht="14" x14ac:dyDescent="0.2">
      <c r="A38" s="14">
        <v>42435</v>
      </c>
      <c r="B38" s="22">
        <v>0.83947916666666667</v>
      </c>
      <c r="C38" s="10" t="s">
        <v>11</v>
      </c>
      <c r="D38" s="10" t="s">
        <v>37</v>
      </c>
      <c r="E38" s="23">
        <v>3.79</v>
      </c>
      <c r="F38" s="23">
        <v>3</v>
      </c>
      <c r="G38" s="16"/>
    </row>
    <row r="39" spans="1:7" ht="14" x14ac:dyDescent="0.2">
      <c r="A39" s="14">
        <v>42371</v>
      </c>
      <c r="B39" s="22">
        <v>0.83980324074074075</v>
      </c>
      <c r="C39" s="10" t="s">
        <v>11</v>
      </c>
      <c r="D39" s="10" t="s">
        <v>37</v>
      </c>
      <c r="E39" s="23">
        <v>3.06</v>
      </c>
      <c r="F39" s="23">
        <v>4</v>
      </c>
      <c r="G39" s="16"/>
    </row>
    <row r="40" spans="1:7" ht="14" x14ac:dyDescent="0.2">
      <c r="A40" s="14">
        <v>42275</v>
      </c>
      <c r="B40" s="22">
        <v>0.83966435185185184</v>
      </c>
      <c r="C40" s="10" t="s">
        <v>11</v>
      </c>
      <c r="D40" s="10" t="s">
        <v>37</v>
      </c>
      <c r="E40" s="23">
        <v>6.17</v>
      </c>
      <c r="F40" s="23">
        <v>7</v>
      </c>
      <c r="G40" s="16"/>
    </row>
    <row r="41" spans="1:7" ht="14" x14ac:dyDescent="0.2">
      <c r="A41" s="14">
        <v>42243</v>
      </c>
      <c r="B41" s="22">
        <v>0.84015046296296292</v>
      </c>
      <c r="C41" s="10" t="s">
        <v>11</v>
      </c>
      <c r="D41" s="10" t="s">
        <v>37</v>
      </c>
      <c r="E41" s="23">
        <v>7.75</v>
      </c>
      <c r="F41" s="23">
        <v>7</v>
      </c>
      <c r="G41" s="16"/>
    </row>
    <row r="42" spans="1:7" ht="14" x14ac:dyDescent="0.2">
      <c r="A42" s="14">
        <v>42236</v>
      </c>
      <c r="B42" s="22">
        <v>0.83592592592592596</v>
      </c>
      <c r="C42" s="10" t="s">
        <v>11</v>
      </c>
      <c r="D42" s="10" t="s">
        <v>37</v>
      </c>
      <c r="E42" s="23">
        <v>26.9</v>
      </c>
      <c r="F42" s="23">
        <v>4</v>
      </c>
      <c r="G42" s="16"/>
    </row>
    <row r="43" spans="1:7" ht="14" x14ac:dyDescent="0.2">
      <c r="A43" s="14">
        <v>42204</v>
      </c>
      <c r="B43" s="22">
        <v>0.83605324074074072</v>
      </c>
      <c r="C43" s="10" t="s">
        <v>11</v>
      </c>
      <c r="D43" s="10" t="s">
        <v>37</v>
      </c>
      <c r="E43" s="23">
        <v>34.89</v>
      </c>
      <c r="F43" s="23">
        <v>6</v>
      </c>
      <c r="G43" s="16"/>
    </row>
    <row r="44" spans="1:7" ht="14" x14ac:dyDescent="0.2">
      <c r="A44" s="14">
        <v>41923</v>
      </c>
      <c r="B44" s="22">
        <v>0.83982638888888894</v>
      </c>
      <c r="C44" s="10" t="s">
        <v>11</v>
      </c>
      <c r="D44" s="10" t="s">
        <v>37</v>
      </c>
      <c r="E44" s="23">
        <v>4.8600000000000003</v>
      </c>
      <c r="F44" s="23">
        <v>5</v>
      </c>
      <c r="G44" s="16"/>
    </row>
    <row r="45" spans="1:7" ht="14" x14ac:dyDescent="0.2">
      <c r="A45" s="14">
        <v>41891</v>
      </c>
      <c r="B45" s="22">
        <v>0.83982638888888894</v>
      </c>
      <c r="C45" s="10" t="s">
        <v>11</v>
      </c>
      <c r="D45" s="10" t="s">
        <v>37</v>
      </c>
      <c r="E45" s="23">
        <v>5.59</v>
      </c>
      <c r="F45" s="23">
        <v>6</v>
      </c>
      <c r="G45" s="16"/>
    </row>
    <row r="46" spans="1:7" ht="14" x14ac:dyDescent="0.2">
      <c r="A46" s="14">
        <v>41699</v>
      </c>
      <c r="B46" s="22">
        <v>0.83958333333333335</v>
      </c>
      <c r="C46" s="10" t="s">
        <v>11</v>
      </c>
      <c r="D46" s="10" t="s">
        <v>37</v>
      </c>
      <c r="E46" s="23">
        <v>4.57</v>
      </c>
      <c r="F46" s="23">
        <v>5</v>
      </c>
      <c r="G46" s="16"/>
    </row>
    <row r="47" spans="1:7" ht="14" x14ac:dyDescent="0.2">
      <c r="A47" s="14">
        <v>41667</v>
      </c>
      <c r="B47" s="22">
        <v>0.83937499999999998</v>
      </c>
      <c r="C47" s="10" t="s">
        <v>11</v>
      </c>
      <c r="D47" s="10" t="s">
        <v>37</v>
      </c>
      <c r="E47" s="23">
        <v>5.41</v>
      </c>
      <c r="F47" s="23">
        <v>6</v>
      </c>
      <c r="G47" s="16"/>
    </row>
    <row r="48" spans="1:7" ht="14" x14ac:dyDescent="0.2">
      <c r="A48" s="14">
        <v>41043</v>
      </c>
      <c r="B48" s="22">
        <v>0.83939814814814817</v>
      </c>
      <c r="C48" s="10" t="s">
        <v>11</v>
      </c>
      <c r="D48" s="10" t="s">
        <v>37</v>
      </c>
      <c r="E48" s="23">
        <v>29.91</v>
      </c>
      <c r="F48" s="23">
        <v>5</v>
      </c>
      <c r="G48" s="16"/>
    </row>
    <row r="49" spans="1:7" ht="14" x14ac:dyDescent="0.2">
      <c r="A49" s="14">
        <v>40947</v>
      </c>
      <c r="B49" s="22">
        <v>0.83925925925925926</v>
      </c>
      <c r="C49" s="10" t="s">
        <v>11</v>
      </c>
      <c r="D49" s="10" t="s">
        <v>37</v>
      </c>
      <c r="E49" s="23">
        <v>5.88</v>
      </c>
      <c r="F49" s="23">
        <v>7</v>
      </c>
      <c r="G49" s="16"/>
    </row>
    <row r="50" spans="1:7" ht="14" x14ac:dyDescent="0.2">
      <c r="A50" s="14">
        <v>40787</v>
      </c>
      <c r="B50" s="22">
        <v>0.83918981481481481</v>
      </c>
      <c r="C50" s="10" t="s">
        <v>11</v>
      </c>
      <c r="D50" s="10" t="s">
        <v>37</v>
      </c>
      <c r="E50" s="23">
        <v>9.07</v>
      </c>
      <c r="F50" s="23">
        <v>5</v>
      </c>
      <c r="G50" s="16"/>
    </row>
    <row r="51" spans="1:7" ht="14" x14ac:dyDescent="0.2">
      <c r="A51" s="14">
        <v>40195</v>
      </c>
      <c r="B51" s="22">
        <v>0.83945601851851848</v>
      </c>
      <c r="C51" s="10" t="s">
        <v>11</v>
      </c>
      <c r="D51" s="10" t="s">
        <v>37</v>
      </c>
      <c r="E51" s="23">
        <v>12.54</v>
      </c>
      <c r="F51" s="23">
        <v>6</v>
      </c>
      <c r="G51" s="16"/>
    </row>
    <row r="52" spans="1:7" ht="14" x14ac:dyDescent="0.2">
      <c r="A52" s="14">
        <v>39907</v>
      </c>
      <c r="B52" s="22">
        <v>0.84018518518518515</v>
      </c>
      <c r="C52" s="10" t="s">
        <v>11</v>
      </c>
      <c r="D52" s="10" t="s">
        <v>37</v>
      </c>
      <c r="E52" s="23">
        <v>16.72</v>
      </c>
      <c r="F52" s="23">
        <v>3</v>
      </c>
      <c r="G52" s="16"/>
    </row>
    <row r="53" spans="1:7" ht="14" x14ac:dyDescent="0.2">
      <c r="A53" s="14">
        <v>39619</v>
      </c>
      <c r="B53" s="22">
        <v>0.83974537037037034</v>
      </c>
      <c r="C53" s="10" t="s">
        <v>11</v>
      </c>
      <c r="D53" s="10" t="s">
        <v>37</v>
      </c>
      <c r="E53" s="23">
        <v>22.64</v>
      </c>
      <c r="F53" s="23">
        <v>24</v>
      </c>
      <c r="G53" s="16"/>
    </row>
    <row r="54" spans="1:7" ht="14" x14ac:dyDescent="0.2">
      <c r="A54" s="14">
        <v>39571</v>
      </c>
      <c r="B54" s="22">
        <v>0.83959490740740739</v>
      </c>
      <c r="C54" s="10" t="s">
        <v>11</v>
      </c>
      <c r="D54" s="10" t="s">
        <v>37</v>
      </c>
      <c r="E54" s="23">
        <v>21.72</v>
      </c>
      <c r="F54" s="23">
        <v>8</v>
      </c>
      <c r="G54" s="16"/>
    </row>
    <row r="55" spans="1:7" ht="14" x14ac:dyDescent="0.2">
      <c r="A55" s="14">
        <v>39507</v>
      </c>
      <c r="B55" s="22">
        <v>0.83944444444444444</v>
      </c>
      <c r="C55" s="10" t="s">
        <v>11</v>
      </c>
      <c r="D55" s="10" t="s">
        <v>37</v>
      </c>
      <c r="E55" s="23">
        <v>120</v>
      </c>
      <c r="F55" s="23">
        <v>34</v>
      </c>
      <c r="G55" s="16"/>
    </row>
    <row r="56" spans="1:7" ht="14" x14ac:dyDescent="0.2">
      <c r="A56" s="14">
        <v>39372</v>
      </c>
      <c r="B56" s="22">
        <v>0.83513888888888888</v>
      </c>
      <c r="C56" s="10" t="s">
        <v>11</v>
      </c>
      <c r="D56" s="10" t="s">
        <v>37</v>
      </c>
      <c r="E56" s="23">
        <v>120</v>
      </c>
      <c r="F56" s="23">
        <v>70</v>
      </c>
      <c r="G56" s="16"/>
    </row>
    <row r="57" spans="1:7" ht="14" x14ac:dyDescent="0.2">
      <c r="A57" s="14">
        <v>39251</v>
      </c>
      <c r="B57" s="22">
        <v>0.8394907407407407</v>
      </c>
      <c r="C57" s="10" t="s">
        <v>11</v>
      </c>
      <c r="D57" s="10" t="s">
        <v>37</v>
      </c>
      <c r="E57" s="23">
        <v>40.1</v>
      </c>
      <c r="F57" s="23">
        <v>5</v>
      </c>
      <c r="G57" s="16"/>
    </row>
    <row r="58" spans="1:7" ht="14" x14ac:dyDescent="0.2">
      <c r="A58" s="14">
        <v>38995</v>
      </c>
      <c r="B58" s="22">
        <v>0.83899305555555559</v>
      </c>
      <c r="C58" s="10" t="s">
        <v>11</v>
      </c>
      <c r="D58" s="10" t="s">
        <v>37</v>
      </c>
      <c r="E58" s="23">
        <v>6.53</v>
      </c>
      <c r="F58" s="23">
        <v>3</v>
      </c>
      <c r="G58" s="16"/>
    </row>
    <row r="59" spans="1:7" ht="14" x14ac:dyDescent="0.2">
      <c r="A59" s="14">
        <v>38947</v>
      </c>
      <c r="B59" s="22">
        <v>0.8392708333333333</v>
      </c>
      <c r="C59" s="10" t="s">
        <v>11</v>
      </c>
      <c r="D59" s="10" t="s">
        <v>37</v>
      </c>
      <c r="E59" s="23">
        <v>6.6</v>
      </c>
      <c r="F59" s="23">
        <v>10</v>
      </c>
      <c r="G59" s="16"/>
    </row>
    <row r="60" spans="1:7" ht="14" x14ac:dyDescent="0.2">
      <c r="A60" s="14">
        <v>38771</v>
      </c>
      <c r="B60" s="22">
        <v>0.83878472222222222</v>
      </c>
      <c r="C60" s="10" t="s">
        <v>11</v>
      </c>
      <c r="D60" s="10" t="s">
        <v>37</v>
      </c>
      <c r="E60" s="23">
        <v>3.34</v>
      </c>
      <c r="F60" s="23">
        <v>3</v>
      </c>
      <c r="G60" s="16"/>
    </row>
    <row r="61" spans="1:7" ht="14" x14ac:dyDescent="0.2">
      <c r="A61" s="14">
        <v>38611</v>
      </c>
      <c r="B61" s="22">
        <v>0.83872685185185181</v>
      </c>
      <c r="C61" s="10" t="s">
        <v>11</v>
      </c>
      <c r="D61" s="10" t="s">
        <v>37</v>
      </c>
      <c r="E61" s="23">
        <v>25.51</v>
      </c>
      <c r="F61" s="23">
        <v>4</v>
      </c>
      <c r="G61" s="16"/>
    </row>
    <row r="62" spans="1:7" ht="14" x14ac:dyDescent="0.2">
      <c r="A62" s="14">
        <v>38563</v>
      </c>
      <c r="B62" s="22">
        <v>0.83903935185185186</v>
      </c>
      <c r="C62" s="10" t="s">
        <v>11</v>
      </c>
      <c r="D62" s="10" t="s">
        <v>37</v>
      </c>
      <c r="E62" s="23">
        <v>4.5</v>
      </c>
      <c r="F62" s="23">
        <v>6</v>
      </c>
      <c r="G62" s="16"/>
    </row>
    <row r="63" spans="1:7" ht="14" x14ac:dyDescent="0.2">
      <c r="A63" s="14">
        <v>38403</v>
      </c>
      <c r="B63" s="22">
        <v>0.83881944444444445</v>
      </c>
      <c r="C63" s="10" t="s">
        <v>11</v>
      </c>
      <c r="D63" s="10" t="s">
        <v>37</v>
      </c>
      <c r="E63" s="23">
        <v>4.88</v>
      </c>
      <c r="F63" s="23">
        <v>3</v>
      </c>
      <c r="G63" s="16"/>
    </row>
    <row r="64" spans="1:7" ht="14" x14ac:dyDescent="0.2">
      <c r="A64" s="14">
        <v>38204</v>
      </c>
      <c r="B64" s="22">
        <v>0.83489583333333328</v>
      </c>
      <c r="C64" s="10" t="s">
        <v>11</v>
      </c>
      <c r="D64" s="10" t="s">
        <v>37</v>
      </c>
      <c r="E64" s="23">
        <v>45.59</v>
      </c>
      <c r="F64" s="23">
        <v>4</v>
      </c>
      <c r="G64" s="16"/>
    </row>
    <row r="65" spans="1:7" ht="14" x14ac:dyDescent="0.2">
      <c r="A65" s="14">
        <v>38179</v>
      </c>
      <c r="B65" s="22">
        <v>0.83928240740740745</v>
      </c>
      <c r="C65" s="10" t="s">
        <v>11</v>
      </c>
      <c r="D65" s="10" t="s">
        <v>37</v>
      </c>
      <c r="E65" s="23">
        <v>12.18</v>
      </c>
      <c r="F65" s="23">
        <v>3</v>
      </c>
      <c r="G65" s="16"/>
    </row>
    <row r="66" spans="1:7" ht="14" x14ac:dyDescent="0.2">
      <c r="A66" s="14">
        <v>38131</v>
      </c>
      <c r="B66" s="22">
        <v>0.83950231481481485</v>
      </c>
      <c r="C66" s="10" t="s">
        <v>11</v>
      </c>
      <c r="D66" s="10" t="s">
        <v>37</v>
      </c>
      <c r="E66" s="23">
        <v>5.3</v>
      </c>
      <c r="F66" s="23">
        <v>2</v>
      </c>
      <c r="G66" s="16"/>
    </row>
    <row r="67" spans="1:7" ht="14" x14ac:dyDescent="0.2">
      <c r="A67" s="14">
        <v>37827</v>
      </c>
      <c r="B67" s="22">
        <v>0.83881944444444445</v>
      </c>
      <c r="C67" s="10" t="s">
        <v>11</v>
      </c>
      <c r="D67" s="10" t="s">
        <v>37</v>
      </c>
      <c r="E67" s="23">
        <v>8.9</v>
      </c>
      <c r="F67" s="23">
        <v>1</v>
      </c>
      <c r="G67" s="16"/>
    </row>
    <row r="68" spans="1:7" ht="14" x14ac:dyDescent="0.2">
      <c r="A68" s="14">
        <v>37747</v>
      </c>
      <c r="B68" s="22">
        <v>0.83960648148148154</v>
      </c>
      <c r="C68" s="10" t="s">
        <v>11</v>
      </c>
      <c r="D68" s="10" t="s">
        <v>37</v>
      </c>
      <c r="E68" s="23">
        <v>3.21</v>
      </c>
      <c r="F68" s="23">
        <v>6</v>
      </c>
      <c r="G68" s="16"/>
    </row>
    <row r="69" spans="1:7" ht="14" x14ac:dyDescent="0.2">
      <c r="A69" s="14">
        <v>37699</v>
      </c>
      <c r="B69" s="22">
        <v>0.83996527777777774</v>
      </c>
      <c r="C69" s="10" t="s">
        <v>11</v>
      </c>
      <c r="D69" s="10" t="s">
        <v>37</v>
      </c>
      <c r="E69" s="23">
        <v>44.38</v>
      </c>
      <c r="F69" s="23">
        <v>9</v>
      </c>
      <c r="G69" s="16"/>
    </row>
    <row r="70" spans="1:7" ht="14" x14ac:dyDescent="0.2">
      <c r="A70" s="14">
        <v>37683</v>
      </c>
      <c r="B70" s="22">
        <v>0.83989583333333329</v>
      </c>
      <c r="C70" s="10" t="s">
        <v>11</v>
      </c>
      <c r="D70" s="10" t="s">
        <v>37</v>
      </c>
      <c r="E70" s="23">
        <v>36.409999999999997</v>
      </c>
      <c r="F70" s="23">
        <v>7</v>
      </c>
      <c r="G70" s="16"/>
    </row>
    <row r="71" spans="1:7" ht="14" x14ac:dyDescent="0.2">
      <c r="A71" s="14">
        <v>37651</v>
      </c>
      <c r="B71" s="22">
        <v>0.84024305555555556</v>
      </c>
      <c r="C71" s="10" t="s">
        <v>11</v>
      </c>
      <c r="D71" s="10" t="s">
        <v>37</v>
      </c>
      <c r="E71" s="23">
        <v>8.8800000000000008</v>
      </c>
      <c r="F71" s="23">
        <v>1</v>
      </c>
      <c r="G71" s="16"/>
    </row>
    <row r="72" spans="1:7" ht="14" x14ac:dyDescent="0.2">
      <c r="A72" s="14">
        <v>37395</v>
      </c>
      <c r="B72" s="22">
        <v>0.84063657407407411</v>
      </c>
      <c r="C72" s="10" t="s">
        <v>11</v>
      </c>
      <c r="D72" s="10" t="s">
        <v>37</v>
      </c>
      <c r="E72" s="23">
        <v>2.9</v>
      </c>
      <c r="F72" s="23">
        <v>2</v>
      </c>
      <c r="G72" s="16"/>
    </row>
    <row r="73" spans="1:7" ht="15.75" customHeight="1" x14ac:dyDescent="0.15">
      <c r="A73" s="10"/>
      <c r="B73" s="10"/>
      <c r="C73" s="10"/>
      <c r="D73" s="10"/>
      <c r="E73" s="10"/>
      <c r="F73" s="10"/>
      <c r="G73" s="10"/>
    </row>
    <row r="74" spans="1:7" ht="15.75" customHeight="1" x14ac:dyDescent="0.15">
      <c r="A74" s="10"/>
      <c r="B74" s="10"/>
      <c r="C74" s="10"/>
      <c r="D74" s="10"/>
      <c r="E74" s="10"/>
      <c r="F74" s="10"/>
      <c r="G74" s="10"/>
    </row>
    <row r="75" spans="1:7" ht="15.75" customHeight="1" x14ac:dyDescent="0.15">
      <c r="A75" s="10"/>
      <c r="B75" s="10"/>
      <c r="C75" s="10"/>
      <c r="D75" s="10"/>
      <c r="E75" s="10"/>
      <c r="F75" s="10"/>
      <c r="G75" s="10"/>
    </row>
    <row r="76" spans="1:7" ht="15.75" customHeight="1" x14ac:dyDescent="0.15">
      <c r="A76" s="10"/>
      <c r="B76" s="10"/>
      <c r="C76" s="10"/>
      <c r="D76" s="10"/>
      <c r="E76" s="10"/>
      <c r="F76" s="10"/>
      <c r="G76" s="10"/>
    </row>
    <row r="77" spans="1:7" ht="15.75" customHeight="1" x14ac:dyDescent="0.15">
      <c r="A77" s="10"/>
      <c r="B77" s="10"/>
      <c r="C77" s="10"/>
      <c r="D77" s="10"/>
      <c r="E77" s="10"/>
      <c r="F77" s="10"/>
      <c r="G77" s="10"/>
    </row>
    <row r="78" spans="1:7" ht="15.75" customHeight="1" x14ac:dyDescent="0.15">
      <c r="A78" s="10"/>
      <c r="B78" s="10"/>
      <c r="C78" s="10"/>
      <c r="D78" s="10"/>
      <c r="E78" s="10"/>
      <c r="F78" s="10"/>
      <c r="G78" s="10"/>
    </row>
    <row r="79" spans="1:7" ht="15.75" customHeight="1" x14ac:dyDescent="0.15">
      <c r="A79" s="10"/>
      <c r="B79" s="10"/>
      <c r="C79" s="10"/>
      <c r="D79" s="10"/>
      <c r="E79" s="10"/>
      <c r="F79" s="10"/>
      <c r="G79" s="10"/>
    </row>
    <row r="80" spans="1:7" ht="15.75" customHeight="1" x14ac:dyDescent="0.15">
      <c r="A80" s="10"/>
      <c r="B80" s="10"/>
      <c r="C80" s="10"/>
      <c r="D80" s="10"/>
      <c r="E80" s="10"/>
      <c r="F80" s="10"/>
      <c r="G80" s="10"/>
    </row>
    <row r="81" spans="1:7" ht="15.75" customHeight="1" x14ac:dyDescent="0.15">
      <c r="A81" s="10"/>
      <c r="B81" s="10"/>
      <c r="C81" s="10"/>
      <c r="D81" s="10"/>
      <c r="E81" s="10"/>
      <c r="F81" s="10"/>
      <c r="G81" s="10"/>
    </row>
    <row r="82" spans="1:7" ht="15.75" customHeight="1" x14ac:dyDescent="0.15">
      <c r="A82" s="10"/>
      <c r="B82" s="10"/>
      <c r="C82" s="10"/>
      <c r="D82" s="10"/>
      <c r="E82" s="10"/>
      <c r="F82" s="10"/>
      <c r="G82" s="10"/>
    </row>
    <row r="83" spans="1:7" ht="15.75" customHeight="1" x14ac:dyDescent="0.15">
      <c r="A83" s="10"/>
      <c r="B83" s="10"/>
      <c r="C83" s="10"/>
      <c r="D83" s="10"/>
      <c r="E83" s="10"/>
      <c r="F83" s="10"/>
      <c r="G83" s="10"/>
    </row>
    <row r="84" spans="1:7" ht="15.75" customHeight="1" x14ac:dyDescent="0.15">
      <c r="A84" s="10"/>
      <c r="B84" s="10"/>
      <c r="C84" s="10"/>
      <c r="D84" s="10"/>
      <c r="E84" s="10"/>
      <c r="F84" s="10"/>
      <c r="G84" s="10"/>
    </row>
    <row r="85" spans="1:7" ht="15.75" customHeight="1" x14ac:dyDescent="0.15">
      <c r="A85" s="10"/>
      <c r="B85" s="10"/>
      <c r="C85" s="10"/>
      <c r="D85" s="10"/>
      <c r="E85" s="10"/>
      <c r="F85" s="10"/>
      <c r="G85" s="10"/>
    </row>
    <row r="86" spans="1:7" ht="15.75" customHeight="1" x14ac:dyDescent="0.15">
      <c r="A86" s="10"/>
      <c r="B86" s="10"/>
      <c r="C86" s="10"/>
      <c r="D86" s="10"/>
      <c r="E86" s="10"/>
      <c r="F86" s="10"/>
      <c r="G86" s="10"/>
    </row>
    <row r="87" spans="1:7" ht="15.75" customHeight="1" x14ac:dyDescent="0.15">
      <c r="A87" s="10"/>
      <c r="B87" s="10"/>
      <c r="C87" s="10"/>
      <c r="D87" s="10"/>
      <c r="E87" s="10"/>
      <c r="F87" s="10"/>
      <c r="G87" s="10"/>
    </row>
    <row r="88" spans="1:7" ht="15.75" customHeight="1" x14ac:dyDescent="0.15">
      <c r="A88" s="10"/>
      <c r="B88" s="10"/>
      <c r="C88" s="10"/>
      <c r="D88" s="10"/>
      <c r="E88" s="10"/>
      <c r="F88" s="10"/>
      <c r="G88" s="10"/>
    </row>
    <row r="89" spans="1:7" ht="15.75" customHeight="1" x14ac:dyDescent="0.15">
      <c r="A89" s="10"/>
      <c r="B89" s="10"/>
      <c r="C89" s="10"/>
      <c r="D89" s="10"/>
      <c r="E89" s="10"/>
      <c r="F89" s="10"/>
      <c r="G89" s="10"/>
    </row>
    <row r="90" spans="1:7" ht="15.75" customHeight="1" x14ac:dyDescent="0.15">
      <c r="A90" s="10"/>
      <c r="B90" s="10"/>
      <c r="C90" s="10"/>
      <c r="D90" s="10"/>
      <c r="E90" s="10"/>
      <c r="F90" s="10"/>
      <c r="G90" s="10"/>
    </row>
    <row r="91" spans="1:7" ht="15.75" customHeight="1" x14ac:dyDescent="0.15">
      <c r="A91" s="10"/>
      <c r="B91" s="10"/>
      <c r="C91" s="10"/>
      <c r="D91" s="10"/>
      <c r="E91" s="10"/>
      <c r="F91" s="10"/>
      <c r="G91" s="10"/>
    </row>
    <row r="92" spans="1:7" ht="15.75" customHeight="1" x14ac:dyDescent="0.15">
      <c r="A92" s="10"/>
      <c r="B92" s="10"/>
      <c r="C92" s="10"/>
      <c r="D92" s="10"/>
      <c r="E92" s="10"/>
      <c r="F92" s="10"/>
      <c r="G92" s="10"/>
    </row>
    <row r="93" spans="1:7" ht="15.75" customHeight="1" x14ac:dyDescent="0.15">
      <c r="A93" s="10"/>
      <c r="B93" s="10"/>
      <c r="C93" s="10"/>
      <c r="D93" s="10"/>
      <c r="E93" s="10"/>
      <c r="F93" s="10"/>
      <c r="G93" s="10"/>
    </row>
    <row r="94" spans="1:7" ht="15.75" customHeight="1" x14ac:dyDescent="0.15">
      <c r="A94" s="10"/>
      <c r="B94" s="10"/>
      <c r="C94" s="10"/>
      <c r="D94" s="10"/>
      <c r="E94" s="10"/>
      <c r="F94" s="10"/>
      <c r="G94" s="10"/>
    </row>
    <row r="95" spans="1:7" ht="15.75" customHeight="1" x14ac:dyDescent="0.15">
      <c r="A95" s="10"/>
      <c r="B95" s="10"/>
      <c r="C95" s="10"/>
      <c r="D95" s="10"/>
      <c r="E95" s="10"/>
      <c r="F95" s="10"/>
      <c r="G95" s="10"/>
    </row>
    <row r="96" spans="1:7" ht="15.75" customHeight="1" x14ac:dyDescent="0.15">
      <c r="A96" s="10"/>
      <c r="B96" s="10"/>
      <c r="C96" s="10"/>
      <c r="D96" s="10"/>
      <c r="E96" s="10"/>
      <c r="F96" s="10"/>
      <c r="G96" s="10"/>
    </row>
    <row r="97" spans="1:7" ht="15.75" customHeight="1" x14ac:dyDescent="0.15">
      <c r="A97" s="10"/>
      <c r="B97" s="10"/>
      <c r="C97" s="10"/>
      <c r="D97" s="10"/>
      <c r="E97" s="10"/>
      <c r="F97" s="10"/>
      <c r="G97" s="10"/>
    </row>
    <row r="98" spans="1:7" ht="15.75" customHeight="1" x14ac:dyDescent="0.15">
      <c r="A98" s="10"/>
      <c r="B98" s="10"/>
      <c r="C98" s="10"/>
      <c r="D98" s="10"/>
      <c r="E98" s="10"/>
      <c r="F98" s="10"/>
      <c r="G98" s="10"/>
    </row>
    <row r="99" spans="1:7" ht="15.75" customHeight="1" x14ac:dyDescent="0.15">
      <c r="A99" s="10"/>
      <c r="B99" s="10"/>
      <c r="C99" s="10"/>
      <c r="D99" s="10"/>
      <c r="E99" s="10"/>
      <c r="F99" s="10"/>
      <c r="G99" s="10"/>
    </row>
    <row r="100" spans="1:7" ht="15.75" customHeight="1" x14ac:dyDescent="0.15">
      <c r="A100" s="10"/>
      <c r="B100" s="10"/>
      <c r="C100" s="10"/>
      <c r="D100" s="10"/>
      <c r="E100" s="10"/>
      <c r="F100" s="10"/>
      <c r="G100" s="10"/>
    </row>
    <row r="101" spans="1:7" ht="15.75" customHeight="1" x14ac:dyDescent="0.15">
      <c r="A101" s="10"/>
      <c r="B101" s="10"/>
      <c r="C101" s="10"/>
      <c r="D101" s="10"/>
      <c r="E101" s="10"/>
      <c r="F101" s="10"/>
      <c r="G101" s="10"/>
    </row>
    <row r="102" spans="1:7" ht="15.75" customHeight="1" x14ac:dyDescent="0.15">
      <c r="A102" s="10"/>
      <c r="B102" s="10"/>
      <c r="C102" s="10"/>
      <c r="D102" s="10"/>
      <c r="E102" s="10"/>
      <c r="F102" s="10"/>
      <c r="G102" s="10"/>
    </row>
    <row r="103" spans="1:7" ht="15.75" customHeight="1" x14ac:dyDescent="0.15">
      <c r="A103" s="10"/>
      <c r="B103" s="10"/>
      <c r="C103" s="10"/>
      <c r="D103" s="10"/>
      <c r="E103" s="10"/>
      <c r="F103" s="10"/>
      <c r="G103" s="10"/>
    </row>
    <row r="104" spans="1:7" ht="15.75" customHeight="1" x14ac:dyDescent="0.15">
      <c r="A104" s="10"/>
      <c r="B104" s="10"/>
      <c r="C104" s="10"/>
      <c r="D104" s="10"/>
      <c r="E104" s="10"/>
      <c r="F104" s="10"/>
      <c r="G104" s="10"/>
    </row>
    <row r="105" spans="1:7" ht="15.75" customHeight="1" x14ac:dyDescent="0.15">
      <c r="A105" s="10"/>
      <c r="B105" s="10"/>
      <c r="C105" s="10"/>
      <c r="D105" s="10"/>
      <c r="E105" s="10"/>
      <c r="F105" s="10"/>
      <c r="G105" s="10"/>
    </row>
    <row r="106" spans="1:7" ht="15.75" customHeight="1" x14ac:dyDescent="0.15">
      <c r="A106" s="10"/>
      <c r="B106" s="10"/>
      <c r="C106" s="10"/>
      <c r="D106" s="10"/>
      <c r="E106" s="10"/>
      <c r="F106" s="10"/>
      <c r="G106" s="10"/>
    </row>
    <row r="107" spans="1:7" ht="15.75" customHeight="1" x14ac:dyDescent="0.15">
      <c r="A107" s="10"/>
      <c r="B107" s="10"/>
      <c r="C107" s="10"/>
      <c r="D107" s="10"/>
      <c r="E107" s="10"/>
      <c r="F107" s="10"/>
      <c r="G107" s="10"/>
    </row>
    <row r="108" spans="1:7" ht="15.75" customHeight="1" x14ac:dyDescent="0.15">
      <c r="A108" s="10"/>
      <c r="B108" s="10"/>
      <c r="C108" s="10"/>
      <c r="D108" s="10"/>
      <c r="E108" s="10"/>
      <c r="F108" s="10"/>
      <c r="G108" s="10"/>
    </row>
    <row r="109" spans="1:7" ht="15.75" customHeight="1" x14ac:dyDescent="0.15">
      <c r="A109" s="10"/>
      <c r="B109" s="10"/>
      <c r="C109" s="10"/>
      <c r="D109" s="10"/>
      <c r="E109" s="10"/>
      <c r="F109" s="10"/>
      <c r="G109" s="10"/>
    </row>
    <row r="110" spans="1:7" ht="15.75" customHeight="1" x14ac:dyDescent="0.15">
      <c r="A110" s="10"/>
      <c r="B110" s="10"/>
      <c r="C110" s="10"/>
      <c r="D110" s="10"/>
      <c r="E110" s="10"/>
      <c r="F110" s="10"/>
      <c r="G110" s="10"/>
    </row>
    <row r="111" spans="1:7" ht="15.75" customHeight="1" x14ac:dyDescent="0.15">
      <c r="A111" s="10"/>
      <c r="B111" s="10"/>
      <c r="C111" s="10"/>
      <c r="D111" s="10"/>
      <c r="E111" s="10"/>
      <c r="F111" s="10"/>
      <c r="G111" s="10"/>
    </row>
    <row r="112" spans="1:7" ht="15.75" customHeight="1" x14ac:dyDescent="0.15">
      <c r="A112" s="10"/>
      <c r="B112" s="10"/>
      <c r="C112" s="10"/>
      <c r="D112" s="10"/>
      <c r="E112" s="10"/>
      <c r="F112" s="10"/>
      <c r="G112" s="10"/>
    </row>
    <row r="113" spans="1:7" ht="15.75" customHeight="1" x14ac:dyDescent="0.15">
      <c r="A113" s="10"/>
      <c r="B113" s="10"/>
      <c r="C113" s="10"/>
      <c r="D113" s="10"/>
      <c r="E113" s="10"/>
      <c r="F113" s="10"/>
      <c r="G113" s="10"/>
    </row>
    <row r="114" spans="1:7" ht="15.75" customHeight="1" x14ac:dyDescent="0.15">
      <c r="A114" s="10"/>
      <c r="B114" s="10"/>
      <c r="C114" s="10"/>
      <c r="D114" s="10"/>
      <c r="E114" s="10"/>
      <c r="F114" s="10"/>
      <c r="G114" s="10"/>
    </row>
    <row r="115" spans="1:7" ht="15.75" customHeight="1" x14ac:dyDescent="0.15">
      <c r="A115" s="10"/>
      <c r="B115" s="10"/>
      <c r="C115" s="10"/>
      <c r="D115" s="10"/>
      <c r="E115" s="10"/>
      <c r="F115" s="10"/>
      <c r="G115" s="10"/>
    </row>
    <row r="116" spans="1:7" ht="15.75" customHeight="1" x14ac:dyDescent="0.15">
      <c r="A116" s="10"/>
      <c r="B116" s="10"/>
      <c r="C116" s="10"/>
      <c r="D116" s="10"/>
      <c r="E116" s="10"/>
      <c r="F116" s="10"/>
      <c r="G116" s="10"/>
    </row>
    <row r="117" spans="1:7" ht="15.75" customHeight="1" x14ac:dyDescent="0.15">
      <c r="A117" s="10"/>
      <c r="B117" s="10"/>
      <c r="C117" s="10"/>
      <c r="D117" s="10"/>
      <c r="E117" s="10"/>
      <c r="F117" s="10"/>
      <c r="G117" s="10"/>
    </row>
    <row r="118" spans="1:7" ht="15.75" customHeight="1" x14ac:dyDescent="0.15">
      <c r="A118" s="10"/>
      <c r="B118" s="10"/>
      <c r="C118" s="10"/>
      <c r="D118" s="10"/>
      <c r="E118" s="10"/>
      <c r="F118" s="10"/>
      <c r="G118" s="10"/>
    </row>
    <row r="119" spans="1:7" ht="15.75" customHeight="1" x14ac:dyDescent="0.15">
      <c r="A119" s="10"/>
      <c r="B119" s="10"/>
      <c r="C119" s="10"/>
      <c r="D119" s="10"/>
      <c r="E119" s="10"/>
      <c r="F119" s="10"/>
      <c r="G119" s="10"/>
    </row>
    <row r="120" spans="1:7" ht="15.75" customHeight="1" x14ac:dyDescent="0.15">
      <c r="A120" s="10"/>
      <c r="B120" s="10"/>
      <c r="C120" s="10"/>
      <c r="D120" s="10"/>
      <c r="E120" s="10"/>
      <c r="F120" s="10"/>
      <c r="G120" s="10"/>
    </row>
    <row r="121" spans="1:7" ht="15.75" customHeight="1" x14ac:dyDescent="0.15">
      <c r="A121" s="10"/>
      <c r="B121" s="10"/>
      <c r="C121" s="10"/>
      <c r="D121" s="10"/>
      <c r="E121" s="10"/>
      <c r="F121" s="10"/>
      <c r="G121" s="10"/>
    </row>
    <row r="122" spans="1:7" ht="15.75" customHeight="1" x14ac:dyDescent="0.15">
      <c r="A122" s="10"/>
      <c r="B122" s="10"/>
      <c r="C122" s="10"/>
      <c r="D122" s="10"/>
      <c r="E122" s="10"/>
      <c r="F122" s="10"/>
      <c r="G122" s="10"/>
    </row>
    <row r="123" spans="1:7" ht="15.75" customHeight="1" x14ac:dyDescent="0.15">
      <c r="A123" s="10"/>
      <c r="B123" s="10"/>
      <c r="C123" s="10"/>
      <c r="D123" s="10"/>
      <c r="E123" s="10"/>
      <c r="F123" s="10"/>
      <c r="G123" s="10"/>
    </row>
    <row r="124" spans="1:7" ht="15.75" customHeight="1" x14ac:dyDescent="0.15">
      <c r="A124" s="10"/>
      <c r="B124" s="10"/>
      <c r="C124" s="10"/>
      <c r="D124" s="10"/>
      <c r="E124" s="10"/>
      <c r="F124" s="10"/>
      <c r="G124" s="10"/>
    </row>
    <row r="125" spans="1:7" ht="15.75" customHeight="1" x14ac:dyDescent="0.15">
      <c r="A125" s="10"/>
      <c r="B125" s="10"/>
      <c r="C125" s="10"/>
      <c r="D125" s="10"/>
      <c r="E125" s="10"/>
      <c r="F125" s="10"/>
      <c r="G125" s="10"/>
    </row>
    <row r="126" spans="1:7" ht="15.75" customHeight="1" x14ac:dyDescent="0.15">
      <c r="A126" s="10"/>
      <c r="B126" s="10"/>
      <c r="C126" s="10"/>
      <c r="D126" s="10"/>
      <c r="E126" s="10"/>
      <c r="F126" s="10"/>
      <c r="G126" s="10"/>
    </row>
    <row r="127" spans="1:7" ht="15.75" customHeight="1" x14ac:dyDescent="0.15">
      <c r="A127" s="10"/>
      <c r="B127" s="10"/>
      <c r="C127" s="10"/>
      <c r="D127" s="10"/>
      <c r="E127" s="10"/>
      <c r="F127" s="10"/>
      <c r="G127" s="10"/>
    </row>
    <row r="128" spans="1:7" ht="15.75" customHeight="1" x14ac:dyDescent="0.15">
      <c r="A128" s="10"/>
      <c r="B128" s="10"/>
      <c r="C128" s="10"/>
      <c r="D128" s="10"/>
      <c r="E128" s="10"/>
      <c r="F128" s="10"/>
      <c r="G128" s="10"/>
    </row>
    <row r="129" spans="1:7" ht="15.75" customHeight="1" x14ac:dyDescent="0.15">
      <c r="A129" s="10"/>
      <c r="B129" s="10"/>
      <c r="C129" s="10"/>
      <c r="D129" s="10"/>
      <c r="E129" s="10"/>
      <c r="F129" s="10"/>
      <c r="G129" s="10"/>
    </row>
    <row r="130" spans="1:7" ht="15.75" customHeight="1" x14ac:dyDescent="0.15">
      <c r="A130" s="10"/>
      <c r="B130" s="10"/>
      <c r="C130" s="10"/>
      <c r="D130" s="10"/>
      <c r="E130" s="10"/>
      <c r="F130" s="10"/>
      <c r="G130" s="10"/>
    </row>
    <row r="131" spans="1:7" ht="15.75" customHeight="1" x14ac:dyDescent="0.15">
      <c r="A131" s="10"/>
      <c r="B131" s="10"/>
      <c r="C131" s="10"/>
      <c r="D131" s="10"/>
      <c r="E131" s="10"/>
      <c r="F131" s="10"/>
      <c r="G131" s="10"/>
    </row>
    <row r="132" spans="1:7" ht="15.75" customHeight="1" x14ac:dyDescent="0.15">
      <c r="A132" s="10"/>
      <c r="B132" s="10"/>
      <c r="C132" s="10"/>
      <c r="D132" s="10"/>
      <c r="E132" s="10"/>
      <c r="F132" s="10"/>
      <c r="G132" s="10"/>
    </row>
    <row r="133" spans="1:7" ht="15.75" customHeight="1" x14ac:dyDescent="0.15">
      <c r="A133" s="10"/>
      <c r="B133" s="10"/>
      <c r="C133" s="10"/>
      <c r="D133" s="10"/>
      <c r="E133" s="10"/>
      <c r="F133" s="10"/>
      <c r="G133" s="10"/>
    </row>
    <row r="134" spans="1:7" ht="15.75" customHeight="1" x14ac:dyDescent="0.15">
      <c r="A134" s="10"/>
      <c r="B134" s="10"/>
      <c r="C134" s="10"/>
      <c r="D134" s="10"/>
      <c r="E134" s="10"/>
      <c r="F134" s="10"/>
      <c r="G134" s="10"/>
    </row>
    <row r="135" spans="1:7" ht="15.75" customHeight="1" x14ac:dyDescent="0.15">
      <c r="A135" s="10"/>
      <c r="B135" s="10"/>
      <c r="C135" s="10"/>
      <c r="D135" s="10"/>
      <c r="E135" s="10"/>
      <c r="F135" s="10"/>
      <c r="G135" s="10"/>
    </row>
    <row r="136" spans="1:7" ht="15.75" customHeight="1" x14ac:dyDescent="0.15">
      <c r="A136" s="10"/>
      <c r="B136" s="10"/>
      <c r="C136" s="10"/>
      <c r="D136" s="10"/>
      <c r="E136" s="10"/>
      <c r="F136" s="10"/>
      <c r="G136" s="10"/>
    </row>
    <row r="137" spans="1:7" ht="15.75" customHeight="1" x14ac:dyDescent="0.15">
      <c r="A137" s="10"/>
      <c r="B137" s="10"/>
      <c r="C137" s="10"/>
      <c r="D137" s="10"/>
      <c r="E137" s="10"/>
      <c r="F137" s="10"/>
      <c r="G137" s="10"/>
    </row>
    <row r="138" spans="1:7" ht="15.75" customHeight="1" x14ac:dyDescent="0.15">
      <c r="A138" s="10"/>
      <c r="B138" s="10"/>
      <c r="C138" s="10"/>
      <c r="D138" s="10"/>
      <c r="E138" s="10"/>
      <c r="F138" s="10"/>
      <c r="G138" s="10"/>
    </row>
    <row r="139" spans="1:7" ht="15.75" customHeight="1" x14ac:dyDescent="0.15">
      <c r="A139" s="10"/>
      <c r="B139" s="10"/>
      <c r="C139" s="10"/>
      <c r="D139" s="10"/>
      <c r="E139" s="10"/>
      <c r="F139" s="10"/>
      <c r="G139" s="10"/>
    </row>
    <row r="140" spans="1:7" ht="15.75" customHeight="1" x14ac:dyDescent="0.15">
      <c r="A140" s="10"/>
      <c r="B140" s="10"/>
      <c r="C140" s="10"/>
      <c r="D140" s="10"/>
      <c r="E140" s="10"/>
      <c r="F140" s="10"/>
      <c r="G140" s="10"/>
    </row>
    <row r="141" spans="1:7" ht="15.75" customHeight="1" x14ac:dyDescent="0.15">
      <c r="A141" s="10"/>
      <c r="B141" s="10"/>
      <c r="C141" s="10"/>
      <c r="D141" s="10"/>
      <c r="E141" s="10"/>
      <c r="F141" s="10"/>
      <c r="G141" s="10"/>
    </row>
    <row r="142" spans="1:7" ht="15.75" customHeight="1" x14ac:dyDescent="0.15">
      <c r="A142" s="10"/>
      <c r="B142" s="10"/>
      <c r="C142" s="10"/>
      <c r="D142" s="10"/>
      <c r="E142" s="10"/>
      <c r="F142" s="10"/>
      <c r="G142" s="10"/>
    </row>
    <row r="143" spans="1:7" ht="15.75" customHeight="1" x14ac:dyDescent="0.15">
      <c r="A143" s="10"/>
      <c r="B143" s="10"/>
      <c r="C143" s="10"/>
      <c r="D143" s="10"/>
      <c r="E143" s="10"/>
      <c r="F143" s="10"/>
      <c r="G143" s="10"/>
    </row>
    <row r="144" spans="1:7" ht="15.75" customHeight="1" x14ac:dyDescent="0.15">
      <c r="A144" s="10"/>
      <c r="B144" s="10"/>
      <c r="C144" s="10"/>
      <c r="D144" s="10"/>
      <c r="E144" s="10"/>
      <c r="F144" s="10"/>
      <c r="G144" s="10"/>
    </row>
    <row r="145" spans="1:7" ht="15.75" customHeight="1" x14ac:dyDescent="0.15">
      <c r="A145" s="10"/>
      <c r="B145" s="10"/>
      <c r="C145" s="10"/>
      <c r="D145" s="10"/>
      <c r="E145" s="10"/>
      <c r="F145" s="10"/>
      <c r="G145" s="10"/>
    </row>
    <row r="146" spans="1:7" ht="15.75" customHeight="1" x14ac:dyDescent="0.15">
      <c r="A146" s="10"/>
      <c r="B146" s="10"/>
      <c r="C146" s="10"/>
      <c r="D146" s="10"/>
      <c r="E146" s="10"/>
      <c r="F146" s="10"/>
      <c r="G146" s="10"/>
    </row>
    <row r="147" spans="1:7" ht="15.75" customHeight="1" x14ac:dyDescent="0.15">
      <c r="A147" s="10"/>
      <c r="B147" s="10"/>
      <c r="C147" s="10"/>
      <c r="D147" s="10"/>
      <c r="E147" s="10"/>
      <c r="F147" s="10"/>
      <c r="G147" s="10"/>
    </row>
    <row r="148" spans="1:7" ht="15.75" customHeight="1" x14ac:dyDescent="0.15">
      <c r="A148" s="10"/>
      <c r="B148" s="10"/>
      <c r="C148" s="10"/>
      <c r="D148" s="10"/>
      <c r="E148" s="10"/>
      <c r="F148" s="10"/>
      <c r="G148" s="10"/>
    </row>
    <row r="149" spans="1:7" ht="15.75" customHeight="1" x14ac:dyDescent="0.15">
      <c r="A149" s="10"/>
      <c r="B149" s="10"/>
      <c r="C149" s="10"/>
      <c r="D149" s="10"/>
      <c r="E149" s="10"/>
      <c r="F149" s="10"/>
      <c r="G149" s="10"/>
    </row>
    <row r="150" spans="1:7" ht="15.75" customHeight="1" x14ac:dyDescent="0.15">
      <c r="A150" s="10"/>
      <c r="B150" s="10"/>
      <c r="C150" s="10"/>
      <c r="D150" s="10"/>
      <c r="E150" s="10"/>
      <c r="F150" s="10"/>
      <c r="G150" s="10"/>
    </row>
    <row r="151" spans="1:7" ht="15.75" customHeight="1" x14ac:dyDescent="0.15">
      <c r="A151" s="10"/>
      <c r="B151" s="10"/>
      <c r="C151" s="10"/>
      <c r="D151" s="10"/>
      <c r="E151" s="10"/>
      <c r="F151" s="10"/>
      <c r="G151" s="10"/>
    </row>
    <row r="152" spans="1:7" ht="15.75" customHeight="1" x14ac:dyDescent="0.15">
      <c r="A152" s="10"/>
      <c r="B152" s="10"/>
      <c r="C152" s="10"/>
      <c r="D152" s="10"/>
      <c r="E152" s="10"/>
      <c r="F152" s="10"/>
      <c r="G152" s="10"/>
    </row>
    <row r="153" spans="1:7" ht="15.75" customHeight="1" x14ac:dyDescent="0.15">
      <c r="A153" s="10"/>
      <c r="B153" s="10"/>
      <c r="C153" s="10"/>
      <c r="D153" s="10"/>
      <c r="E153" s="10"/>
      <c r="F153" s="10"/>
      <c r="G153" s="10"/>
    </row>
    <row r="154" spans="1:7" ht="15.75" customHeight="1" x14ac:dyDescent="0.15">
      <c r="A154" s="10"/>
      <c r="B154" s="10"/>
      <c r="C154" s="10"/>
      <c r="D154" s="10"/>
      <c r="E154" s="10"/>
      <c r="F154" s="10"/>
      <c r="G154" s="10"/>
    </row>
    <row r="155" spans="1:7" ht="15.75" customHeight="1" x14ac:dyDescent="0.15">
      <c r="A155" s="10"/>
      <c r="B155" s="10"/>
      <c r="C155" s="10"/>
      <c r="D155" s="10"/>
      <c r="E155" s="10"/>
      <c r="F155" s="10"/>
      <c r="G155" s="10"/>
    </row>
    <row r="156" spans="1:7" ht="15.75" customHeight="1" x14ac:dyDescent="0.15">
      <c r="A156" s="10"/>
      <c r="B156" s="10"/>
      <c r="C156" s="10"/>
      <c r="D156" s="10"/>
      <c r="E156" s="10"/>
      <c r="F156" s="10"/>
      <c r="G156" s="10"/>
    </row>
    <row r="157" spans="1:7" ht="15.75" customHeight="1" x14ac:dyDescent="0.15">
      <c r="A157" s="10"/>
      <c r="B157" s="10"/>
      <c r="C157" s="10"/>
      <c r="D157" s="10"/>
      <c r="E157" s="10"/>
      <c r="F157" s="10"/>
      <c r="G157" s="10"/>
    </row>
    <row r="158" spans="1:7" ht="15.75" customHeight="1" x14ac:dyDescent="0.15">
      <c r="A158" s="10"/>
      <c r="B158" s="10"/>
      <c r="C158" s="10"/>
      <c r="D158" s="10"/>
      <c r="E158" s="10"/>
      <c r="F158" s="10"/>
      <c r="G158" s="10"/>
    </row>
    <row r="159" spans="1:7" ht="15.75" customHeight="1" x14ac:dyDescent="0.15">
      <c r="A159" s="10"/>
      <c r="B159" s="10"/>
      <c r="C159" s="10"/>
      <c r="D159" s="10"/>
      <c r="E159" s="10"/>
      <c r="F159" s="10"/>
      <c r="G159" s="10"/>
    </row>
    <row r="160" spans="1:7" ht="15.75" customHeight="1" x14ac:dyDescent="0.15">
      <c r="A160" s="10"/>
      <c r="B160" s="10"/>
      <c r="C160" s="10"/>
      <c r="D160" s="10"/>
      <c r="E160" s="10"/>
      <c r="F160" s="10"/>
      <c r="G160" s="10"/>
    </row>
    <row r="161" spans="1:7" ht="15.75" customHeight="1" x14ac:dyDescent="0.15">
      <c r="A161" s="10"/>
      <c r="B161" s="10"/>
      <c r="C161" s="10"/>
      <c r="D161" s="10"/>
      <c r="E161" s="10"/>
      <c r="F161" s="10"/>
      <c r="G161" s="10"/>
    </row>
    <row r="162" spans="1:7" ht="15.75" customHeight="1" x14ac:dyDescent="0.15">
      <c r="A162" s="10"/>
      <c r="B162" s="10"/>
      <c r="C162" s="10"/>
      <c r="D162" s="10"/>
      <c r="E162" s="10"/>
      <c r="F162" s="10"/>
      <c r="G162" s="10"/>
    </row>
    <row r="163" spans="1:7" ht="15.75" customHeight="1" x14ac:dyDescent="0.15">
      <c r="A163" s="10"/>
      <c r="B163" s="10"/>
      <c r="C163" s="10"/>
      <c r="D163" s="10"/>
      <c r="E163" s="10"/>
      <c r="F163" s="10"/>
      <c r="G163" s="10"/>
    </row>
    <row r="164" spans="1:7" ht="15.75" customHeight="1" x14ac:dyDescent="0.15">
      <c r="A164" s="10"/>
      <c r="B164" s="10"/>
      <c r="C164" s="10"/>
      <c r="D164" s="10"/>
      <c r="E164" s="10"/>
      <c r="F164" s="10"/>
      <c r="G164" s="10"/>
    </row>
    <row r="165" spans="1:7" ht="15.75" customHeight="1" x14ac:dyDescent="0.15">
      <c r="A165" s="10"/>
      <c r="B165" s="10"/>
      <c r="C165" s="10"/>
      <c r="D165" s="10"/>
      <c r="E165" s="10"/>
      <c r="F165" s="10"/>
      <c r="G165" s="10"/>
    </row>
    <row r="166" spans="1:7" ht="15.75" customHeight="1" x14ac:dyDescent="0.15">
      <c r="A166" s="10"/>
      <c r="B166" s="10"/>
      <c r="C166" s="10"/>
      <c r="D166" s="10"/>
      <c r="E166" s="10"/>
      <c r="F166" s="10"/>
      <c r="G166" s="10"/>
    </row>
    <row r="167" spans="1:7" ht="15.75" customHeight="1" x14ac:dyDescent="0.15">
      <c r="A167" s="10"/>
      <c r="B167" s="10"/>
      <c r="C167" s="10"/>
      <c r="D167" s="10"/>
      <c r="E167" s="10"/>
      <c r="F167" s="10"/>
      <c r="G167" s="10"/>
    </row>
    <row r="168" spans="1:7" ht="15.75" customHeight="1" x14ac:dyDescent="0.15">
      <c r="A168" s="10"/>
      <c r="B168" s="10"/>
      <c r="C168" s="10"/>
      <c r="D168" s="10"/>
      <c r="E168" s="10"/>
      <c r="F168" s="10"/>
      <c r="G168" s="10"/>
    </row>
    <row r="169" spans="1:7" ht="15.75" customHeight="1" x14ac:dyDescent="0.15">
      <c r="A169" s="10"/>
      <c r="B169" s="10"/>
      <c r="C169" s="10"/>
      <c r="D169" s="10"/>
      <c r="E169" s="10"/>
      <c r="F169" s="10"/>
      <c r="G169" s="10"/>
    </row>
    <row r="170" spans="1:7" ht="15.75" customHeight="1" x14ac:dyDescent="0.15">
      <c r="A170" s="10"/>
      <c r="B170" s="10"/>
      <c r="C170" s="10"/>
      <c r="D170" s="10"/>
      <c r="E170" s="10"/>
      <c r="F170" s="10"/>
      <c r="G170" s="10"/>
    </row>
    <row r="171" spans="1:7" ht="15.75" customHeight="1" x14ac:dyDescent="0.15">
      <c r="A171" s="10"/>
      <c r="B171" s="10"/>
      <c r="C171" s="10"/>
      <c r="D171" s="10"/>
      <c r="E171" s="10"/>
      <c r="F171" s="10"/>
      <c r="G171" s="10"/>
    </row>
    <row r="172" spans="1:7" ht="15.75" customHeight="1" x14ac:dyDescent="0.15">
      <c r="A172" s="10"/>
      <c r="B172" s="10"/>
      <c r="C172" s="10"/>
      <c r="D172" s="10"/>
      <c r="E172" s="10"/>
      <c r="F172" s="10"/>
      <c r="G172" s="10"/>
    </row>
    <row r="173" spans="1:7" ht="15.75" customHeight="1" x14ac:dyDescent="0.15">
      <c r="A173" s="10"/>
      <c r="B173" s="10"/>
      <c r="C173" s="10"/>
      <c r="D173" s="10"/>
      <c r="E173" s="10"/>
      <c r="F173" s="10"/>
      <c r="G173" s="10"/>
    </row>
    <row r="174" spans="1:7" ht="15.75" customHeight="1" x14ac:dyDescent="0.15">
      <c r="A174" s="10"/>
      <c r="B174" s="10"/>
      <c r="C174" s="10"/>
      <c r="D174" s="10"/>
      <c r="E174" s="10"/>
      <c r="F174" s="10"/>
      <c r="G174" s="10"/>
    </row>
    <row r="175" spans="1:7" ht="15.75" customHeight="1" x14ac:dyDescent="0.15">
      <c r="A175" s="10"/>
      <c r="B175" s="10"/>
      <c r="C175" s="10"/>
      <c r="D175" s="10"/>
      <c r="E175" s="10"/>
      <c r="F175" s="10"/>
      <c r="G175" s="10"/>
    </row>
    <row r="176" spans="1:7" ht="15.75" customHeight="1" x14ac:dyDescent="0.15">
      <c r="A176" s="10"/>
      <c r="B176" s="10"/>
      <c r="C176" s="10"/>
      <c r="D176" s="10"/>
      <c r="E176" s="10"/>
      <c r="F176" s="10"/>
      <c r="G176" s="10"/>
    </row>
    <row r="177" spans="1:7" ht="15.75" customHeight="1" x14ac:dyDescent="0.15">
      <c r="A177" s="10"/>
      <c r="B177" s="10"/>
      <c r="C177" s="10"/>
      <c r="D177" s="10"/>
      <c r="E177" s="10"/>
      <c r="F177" s="10"/>
      <c r="G177" s="10"/>
    </row>
    <row r="178" spans="1:7" ht="15.75" customHeight="1" x14ac:dyDescent="0.15">
      <c r="A178" s="10"/>
      <c r="B178" s="10"/>
      <c r="C178" s="10"/>
      <c r="D178" s="10"/>
      <c r="E178" s="10"/>
      <c r="F178" s="10"/>
      <c r="G178" s="10"/>
    </row>
    <row r="179" spans="1:7" ht="15.75" customHeight="1" x14ac:dyDescent="0.15">
      <c r="A179" s="10"/>
      <c r="B179" s="10"/>
      <c r="C179" s="10"/>
      <c r="D179" s="10"/>
      <c r="E179" s="10"/>
      <c r="F179" s="10"/>
      <c r="G179" s="10"/>
    </row>
    <row r="180" spans="1:7" ht="15.75" customHeight="1" x14ac:dyDescent="0.15">
      <c r="A180" s="10"/>
      <c r="B180" s="10"/>
      <c r="C180" s="10"/>
      <c r="D180" s="10"/>
      <c r="E180" s="10"/>
      <c r="F180" s="10"/>
      <c r="G180" s="10"/>
    </row>
    <row r="181" spans="1:7" ht="15.75" customHeight="1" x14ac:dyDescent="0.15">
      <c r="A181" s="10"/>
      <c r="B181" s="10"/>
      <c r="C181" s="10"/>
      <c r="D181" s="10"/>
      <c r="E181" s="10"/>
      <c r="F181" s="10"/>
      <c r="G181" s="10"/>
    </row>
    <row r="182" spans="1:7" ht="15.75" customHeight="1" x14ac:dyDescent="0.15">
      <c r="A182" s="10"/>
      <c r="B182" s="10"/>
      <c r="C182" s="10"/>
      <c r="D182" s="10"/>
      <c r="E182" s="10"/>
      <c r="F182" s="10"/>
      <c r="G182" s="10"/>
    </row>
    <row r="183" spans="1:7" ht="15.75" customHeight="1" x14ac:dyDescent="0.15">
      <c r="A183" s="10"/>
      <c r="B183" s="10"/>
      <c r="C183" s="10"/>
      <c r="D183" s="10"/>
      <c r="E183" s="10"/>
      <c r="F183" s="10"/>
      <c r="G183" s="10"/>
    </row>
    <row r="184" spans="1:7" ht="15.75" customHeight="1" x14ac:dyDescent="0.15">
      <c r="A184" s="10"/>
      <c r="B184" s="10"/>
      <c r="C184" s="10"/>
      <c r="D184" s="10"/>
      <c r="E184" s="10"/>
      <c r="F184" s="10"/>
      <c r="G184" s="10"/>
    </row>
    <row r="185" spans="1:7" ht="15.75" customHeight="1" x14ac:dyDescent="0.15">
      <c r="A185" s="10"/>
      <c r="B185" s="10"/>
      <c r="C185" s="10"/>
      <c r="D185" s="10"/>
      <c r="E185" s="10"/>
      <c r="F185" s="10"/>
      <c r="G185" s="10"/>
    </row>
    <row r="186" spans="1:7" ht="15.75" customHeight="1" x14ac:dyDescent="0.15">
      <c r="A186" s="10"/>
      <c r="B186" s="10"/>
      <c r="C186" s="10"/>
      <c r="D186" s="10"/>
      <c r="E186" s="10"/>
      <c r="F186" s="10"/>
      <c r="G186" s="10"/>
    </row>
    <row r="187" spans="1:7" ht="15.75" customHeight="1" x14ac:dyDescent="0.15">
      <c r="A187" s="10"/>
      <c r="B187" s="10"/>
      <c r="C187" s="10"/>
      <c r="D187" s="10"/>
      <c r="E187" s="10"/>
      <c r="F187" s="10"/>
      <c r="G187" s="10"/>
    </row>
    <row r="188" spans="1:7" ht="15.75" customHeight="1" x14ac:dyDescent="0.15">
      <c r="A188" s="10"/>
      <c r="B188" s="10"/>
      <c r="C188" s="10"/>
      <c r="D188" s="10"/>
      <c r="E188" s="10"/>
      <c r="F188" s="10"/>
      <c r="G188" s="10"/>
    </row>
    <row r="189" spans="1:7" ht="15.75" customHeight="1" x14ac:dyDescent="0.15">
      <c r="A189" s="10"/>
      <c r="B189" s="10"/>
      <c r="C189" s="10"/>
      <c r="D189" s="10"/>
      <c r="E189" s="10"/>
      <c r="F189" s="10"/>
      <c r="G189" s="10"/>
    </row>
    <row r="190" spans="1:7" ht="15.75" customHeight="1" x14ac:dyDescent="0.15">
      <c r="A190" s="10"/>
      <c r="B190" s="10"/>
      <c r="C190" s="10"/>
      <c r="D190" s="10"/>
      <c r="E190" s="10"/>
      <c r="F190" s="10"/>
      <c r="G190" s="10"/>
    </row>
    <row r="191" spans="1:7" ht="15.75" customHeight="1" x14ac:dyDescent="0.15">
      <c r="A191" s="10"/>
      <c r="B191" s="10"/>
      <c r="C191" s="10"/>
      <c r="D191" s="10"/>
      <c r="E191" s="10"/>
      <c r="F191" s="10"/>
      <c r="G191" s="10"/>
    </row>
    <row r="192" spans="1:7" ht="15.75" customHeight="1" x14ac:dyDescent="0.15">
      <c r="A192" s="10"/>
      <c r="B192" s="10"/>
      <c r="C192" s="10"/>
      <c r="D192" s="10"/>
      <c r="E192" s="10"/>
      <c r="F192" s="10"/>
      <c r="G192" s="10"/>
    </row>
    <row r="193" spans="1:7" ht="15.75" customHeight="1" x14ac:dyDescent="0.15">
      <c r="A193" s="10"/>
      <c r="B193" s="10"/>
      <c r="C193" s="10"/>
      <c r="D193" s="10"/>
      <c r="E193" s="10"/>
      <c r="F193" s="10"/>
      <c r="G193" s="10"/>
    </row>
    <row r="194" spans="1:7" ht="15.75" customHeight="1" x14ac:dyDescent="0.15">
      <c r="A194" s="10"/>
      <c r="B194" s="10"/>
      <c r="C194" s="10"/>
      <c r="D194" s="10"/>
      <c r="E194" s="10"/>
      <c r="F194" s="10"/>
      <c r="G194" s="10"/>
    </row>
    <row r="195" spans="1:7" ht="15.75" customHeight="1" x14ac:dyDescent="0.15">
      <c r="A195" s="10"/>
      <c r="B195" s="10"/>
      <c r="C195" s="10"/>
      <c r="D195" s="10"/>
      <c r="E195" s="10"/>
      <c r="F195" s="10"/>
      <c r="G195" s="10"/>
    </row>
    <row r="196" spans="1:7" ht="15.75" customHeight="1" x14ac:dyDescent="0.15">
      <c r="A196" s="10"/>
      <c r="B196" s="10"/>
      <c r="C196" s="10"/>
      <c r="D196" s="10"/>
      <c r="E196" s="10"/>
      <c r="F196" s="10"/>
      <c r="G196" s="10"/>
    </row>
    <row r="197" spans="1:7" ht="15.75" customHeight="1" x14ac:dyDescent="0.15">
      <c r="A197" s="10"/>
      <c r="B197" s="10"/>
      <c r="C197" s="10"/>
      <c r="D197" s="10"/>
      <c r="E197" s="10"/>
      <c r="F197" s="10"/>
      <c r="G197" s="10"/>
    </row>
    <row r="198" spans="1:7" ht="15.75" customHeight="1" x14ac:dyDescent="0.15">
      <c r="A198" s="10"/>
      <c r="B198" s="10"/>
      <c r="C198" s="10"/>
      <c r="D198" s="10"/>
      <c r="E198" s="10"/>
      <c r="F198" s="10"/>
      <c r="G198" s="10"/>
    </row>
    <row r="199" spans="1:7" ht="15.75" customHeight="1" x14ac:dyDescent="0.15">
      <c r="A199" s="10"/>
      <c r="B199" s="10"/>
      <c r="C199" s="10"/>
      <c r="D199" s="10"/>
      <c r="E199" s="10"/>
      <c r="F199" s="10"/>
      <c r="G199" s="10"/>
    </row>
    <row r="200" spans="1:7" ht="15.75" customHeight="1" x14ac:dyDescent="0.15">
      <c r="A200" s="10"/>
      <c r="B200" s="10"/>
      <c r="C200" s="10"/>
      <c r="D200" s="10"/>
      <c r="E200" s="10"/>
      <c r="F200" s="10"/>
      <c r="G200" s="10"/>
    </row>
    <row r="201" spans="1:7" ht="15.75" customHeight="1" x14ac:dyDescent="0.15">
      <c r="A201" s="10"/>
      <c r="B201" s="10"/>
      <c r="C201" s="10"/>
      <c r="D201" s="10"/>
      <c r="E201" s="10"/>
      <c r="F201" s="10"/>
      <c r="G201" s="10"/>
    </row>
    <row r="202" spans="1:7" ht="15.75" customHeight="1" x14ac:dyDescent="0.15">
      <c r="A202" s="10"/>
      <c r="B202" s="10"/>
      <c r="C202" s="10"/>
      <c r="D202" s="10"/>
      <c r="E202" s="10"/>
      <c r="F202" s="10"/>
      <c r="G202" s="10"/>
    </row>
    <row r="203" spans="1:7" ht="15.75" customHeight="1" x14ac:dyDescent="0.15">
      <c r="A203" s="10"/>
      <c r="B203" s="10"/>
      <c r="C203" s="10"/>
      <c r="D203" s="10"/>
      <c r="E203" s="10"/>
      <c r="F203" s="10"/>
      <c r="G203" s="10"/>
    </row>
    <row r="204" spans="1:7" ht="15.75" customHeight="1" x14ac:dyDescent="0.15">
      <c r="A204" s="10"/>
      <c r="B204" s="10"/>
      <c r="C204" s="10"/>
      <c r="D204" s="10"/>
      <c r="E204" s="10"/>
      <c r="F204" s="10"/>
      <c r="G204" s="10"/>
    </row>
    <row r="205" spans="1:7" ht="15.75" customHeight="1" x14ac:dyDescent="0.15">
      <c r="A205" s="10"/>
      <c r="B205" s="10"/>
      <c r="C205" s="10"/>
      <c r="D205" s="10"/>
      <c r="E205" s="10"/>
      <c r="F205" s="10"/>
      <c r="G205" s="10"/>
    </row>
    <row r="206" spans="1:7" ht="15.75" customHeight="1" x14ac:dyDescent="0.15">
      <c r="A206" s="10"/>
      <c r="B206" s="10"/>
      <c r="C206" s="10"/>
      <c r="D206" s="10"/>
      <c r="E206" s="10"/>
      <c r="F206" s="10"/>
      <c r="G206" s="10"/>
    </row>
    <row r="207" spans="1:7" ht="15.75" customHeight="1" x14ac:dyDescent="0.15">
      <c r="A207" s="10"/>
      <c r="B207" s="10"/>
      <c r="C207" s="10"/>
      <c r="D207" s="10"/>
      <c r="E207" s="10"/>
      <c r="F207" s="10"/>
      <c r="G207" s="10"/>
    </row>
    <row r="208" spans="1:7" ht="15.75" customHeight="1" x14ac:dyDescent="0.15">
      <c r="A208" s="10"/>
      <c r="B208" s="10"/>
      <c r="C208" s="10"/>
      <c r="D208" s="10"/>
      <c r="E208" s="10"/>
      <c r="F208" s="10"/>
      <c r="G208" s="10"/>
    </row>
    <row r="209" spans="1:7" ht="15.75" customHeight="1" x14ac:dyDescent="0.15">
      <c r="A209" s="10"/>
      <c r="B209" s="10"/>
      <c r="C209" s="10"/>
      <c r="D209" s="10"/>
      <c r="E209" s="10"/>
      <c r="F209" s="10"/>
      <c r="G209" s="10"/>
    </row>
    <row r="210" spans="1:7" ht="15.75" customHeight="1" x14ac:dyDescent="0.15">
      <c r="A210" s="10"/>
      <c r="B210" s="10"/>
      <c r="C210" s="10"/>
      <c r="D210" s="10"/>
      <c r="E210" s="10"/>
      <c r="F210" s="10"/>
      <c r="G210" s="10"/>
    </row>
    <row r="211" spans="1:7" ht="15.75" customHeight="1" x14ac:dyDescent="0.15">
      <c r="A211" s="10"/>
      <c r="B211" s="10"/>
      <c r="C211" s="10"/>
      <c r="D211" s="10"/>
      <c r="E211" s="10"/>
      <c r="F211" s="10"/>
      <c r="G211" s="10"/>
    </row>
    <row r="212" spans="1:7" ht="15.75" customHeight="1" x14ac:dyDescent="0.15">
      <c r="A212" s="10"/>
      <c r="B212" s="10"/>
      <c r="C212" s="10"/>
      <c r="D212" s="10"/>
      <c r="E212" s="10"/>
      <c r="F212" s="10"/>
      <c r="G212" s="10"/>
    </row>
    <row r="213" spans="1:7" ht="15.75" customHeight="1" x14ac:dyDescent="0.15">
      <c r="A213" s="10"/>
      <c r="B213" s="10"/>
      <c r="C213" s="10"/>
      <c r="D213" s="10"/>
      <c r="E213" s="10"/>
      <c r="F213" s="10"/>
      <c r="G213" s="10"/>
    </row>
    <row r="214" spans="1:7" ht="15.75" customHeight="1" x14ac:dyDescent="0.15">
      <c r="A214" s="10"/>
      <c r="B214" s="10"/>
      <c r="C214" s="10"/>
      <c r="D214" s="10"/>
      <c r="E214" s="10"/>
      <c r="F214" s="10"/>
      <c r="G214" s="10"/>
    </row>
    <row r="215" spans="1:7" ht="15.75" customHeight="1" x14ac:dyDescent="0.15">
      <c r="A215" s="10"/>
      <c r="B215" s="10"/>
      <c r="C215" s="10"/>
      <c r="D215" s="10"/>
      <c r="E215" s="10"/>
      <c r="F215" s="10"/>
      <c r="G215" s="10"/>
    </row>
    <row r="216" spans="1:7" ht="15.75" customHeight="1" x14ac:dyDescent="0.15">
      <c r="A216" s="10"/>
      <c r="B216" s="10"/>
      <c r="C216" s="10"/>
      <c r="D216" s="10"/>
      <c r="E216" s="10"/>
      <c r="F216" s="10"/>
      <c r="G216" s="10"/>
    </row>
    <row r="217" spans="1:7" ht="15.75" customHeight="1" x14ac:dyDescent="0.15">
      <c r="A217" s="10"/>
      <c r="B217" s="10"/>
      <c r="C217" s="10"/>
      <c r="D217" s="10"/>
      <c r="E217" s="10"/>
      <c r="F217" s="10"/>
      <c r="G217" s="10"/>
    </row>
    <row r="218" spans="1:7" ht="15.75" customHeight="1" x14ac:dyDescent="0.15">
      <c r="A218" s="10"/>
      <c r="B218" s="10"/>
      <c r="C218" s="10"/>
      <c r="D218" s="10"/>
      <c r="E218" s="10"/>
      <c r="F218" s="10"/>
      <c r="G218" s="10"/>
    </row>
    <row r="219" spans="1:7" ht="15.75" customHeight="1" x14ac:dyDescent="0.15">
      <c r="A219" s="10"/>
      <c r="B219" s="10"/>
      <c r="C219" s="10"/>
      <c r="D219" s="10"/>
      <c r="E219" s="10"/>
      <c r="F219" s="10"/>
      <c r="G219" s="10"/>
    </row>
    <row r="220" spans="1:7" ht="15.75" customHeight="1" x14ac:dyDescent="0.15">
      <c r="A220" s="10"/>
      <c r="B220" s="10"/>
      <c r="C220" s="10"/>
      <c r="D220" s="10"/>
      <c r="E220" s="10"/>
      <c r="F220" s="10"/>
      <c r="G220" s="10"/>
    </row>
    <row r="221" spans="1:7" ht="15.75" customHeight="1" x14ac:dyDescent="0.15">
      <c r="A221" s="10"/>
      <c r="B221" s="10"/>
      <c r="C221" s="10"/>
      <c r="D221" s="10"/>
      <c r="E221" s="10"/>
      <c r="F221" s="10"/>
      <c r="G221" s="10"/>
    </row>
    <row r="222" spans="1:7" ht="15.75" customHeight="1" x14ac:dyDescent="0.15">
      <c r="A222" s="10"/>
      <c r="B222" s="10"/>
      <c r="C222" s="10"/>
      <c r="D222" s="10"/>
      <c r="E222" s="10"/>
      <c r="F222" s="10"/>
      <c r="G222" s="10"/>
    </row>
    <row r="223" spans="1:7" ht="15.75" customHeight="1" x14ac:dyDescent="0.15">
      <c r="A223" s="10"/>
      <c r="B223" s="10"/>
      <c r="C223" s="10"/>
      <c r="D223" s="10"/>
      <c r="E223" s="10"/>
      <c r="F223" s="10"/>
      <c r="G223" s="10"/>
    </row>
    <row r="224" spans="1:7" ht="15.75" customHeight="1" x14ac:dyDescent="0.15">
      <c r="A224" s="10"/>
      <c r="B224" s="10"/>
      <c r="C224" s="10"/>
      <c r="D224" s="10"/>
      <c r="E224" s="10"/>
      <c r="F224" s="10"/>
      <c r="G224" s="10"/>
    </row>
    <row r="225" spans="1:7" ht="15.75" customHeight="1" x14ac:dyDescent="0.15">
      <c r="A225" s="10"/>
      <c r="B225" s="10"/>
      <c r="C225" s="10"/>
      <c r="D225" s="10"/>
      <c r="E225" s="10"/>
      <c r="F225" s="10"/>
      <c r="G225" s="10"/>
    </row>
    <row r="226" spans="1:7" ht="15.75" customHeight="1" x14ac:dyDescent="0.15">
      <c r="A226" s="10"/>
      <c r="B226" s="10"/>
      <c r="C226" s="10"/>
      <c r="D226" s="10"/>
      <c r="E226" s="10"/>
      <c r="F226" s="10"/>
      <c r="G226" s="10"/>
    </row>
    <row r="227" spans="1:7" ht="15.75" customHeight="1" x14ac:dyDescent="0.15">
      <c r="A227" s="10"/>
      <c r="B227" s="10"/>
      <c r="C227" s="10"/>
      <c r="D227" s="10"/>
      <c r="E227" s="10"/>
      <c r="F227" s="10"/>
      <c r="G227" s="10"/>
    </row>
    <row r="228" spans="1:7" ht="15.75" customHeight="1" x14ac:dyDescent="0.15">
      <c r="A228" s="10"/>
      <c r="B228" s="10"/>
      <c r="C228" s="10"/>
      <c r="D228" s="10"/>
      <c r="E228" s="10"/>
      <c r="F228" s="10"/>
      <c r="G228" s="10"/>
    </row>
    <row r="229" spans="1:7" ht="15.75" customHeight="1" x14ac:dyDescent="0.15">
      <c r="A229" s="10"/>
      <c r="B229" s="10"/>
      <c r="C229" s="10"/>
      <c r="D229" s="10"/>
      <c r="E229" s="10"/>
      <c r="F229" s="10"/>
      <c r="G229" s="10"/>
    </row>
    <row r="230" spans="1:7" ht="15.75" customHeight="1" x14ac:dyDescent="0.15">
      <c r="A230" s="10"/>
      <c r="B230" s="10"/>
      <c r="C230" s="10"/>
      <c r="D230" s="10"/>
      <c r="E230" s="10"/>
      <c r="F230" s="10"/>
      <c r="G230" s="10"/>
    </row>
    <row r="231" spans="1:7" ht="15.75" customHeight="1" x14ac:dyDescent="0.15">
      <c r="A231" s="10"/>
      <c r="B231" s="10"/>
      <c r="C231" s="10"/>
      <c r="D231" s="10"/>
      <c r="E231" s="10"/>
      <c r="F231" s="10"/>
      <c r="G231" s="10"/>
    </row>
    <row r="232" spans="1:7" ht="15.75" customHeight="1" x14ac:dyDescent="0.15">
      <c r="A232" s="10"/>
      <c r="B232" s="10"/>
      <c r="C232" s="10"/>
      <c r="D232" s="10"/>
      <c r="E232" s="10"/>
      <c r="F232" s="10"/>
      <c r="G232" s="10"/>
    </row>
    <row r="233" spans="1:7" ht="15.75" customHeight="1" x14ac:dyDescent="0.15">
      <c r="A233" s="10"/>
      <c r="B233" s="10"/>
      <c r="C233" s="10"/>
      <c r="D233" s="10"/>
      <c r="E233" s="10"/>
      <c r="F233" s="10"/>
      <c r="G233" s="10"/>
    </row>
    <row r="234" spans="1:7" ht="15.75" customHeight="1" x14ac:dyDescent="0.15">
      <c r="A234" s="10"/>
      <c r="B234" s="10"/>
      <c r="C234" s="10"/>
      <c r="D234" s="10"/>
      <c r="E234" s="10"/>
      <c r="F234" s="10"/>
      <c r="G234" s="10"/>
    </row>
    <row r="235" spans="1:7" ht="15.75" customHeight="1" x14ac:dyDescent="0.15">
      <c r="A235" s="10"/>
      <c r="B235" s="10"/>
      <c r="C235" s="10"/>
      <c r="D235" s="10"/>
      <c r="E235" s="10"/>
      <c r="F235" s="10"/>
      <c r="G235" s="10"/>
    </row>
    <row r="236" spans="1:7" ht="15.75" customHeight="1" x14ac:dyDescent="0.15">
      <c r="A236" s="10"/>
      <c r="B236" s="10"/>
      <c r="C236" s="10"/>
      <c r="D236" s="10"/>
      <c r="E236" s="10"/>
      <c r="F236" s="10"/>
      <c r="G236" s="10"/>
    </row>
    <row r="237" spans="1:7" ht="15.75" customHeight="1" x14ac:dyDescent="0.15">
      <c r="A237" s="10"/>
      <c r="B237" s="10"/>
      <c r="C237" s="10"/>
      <c r="D237" s="10"/>
      <c r="E237" s="10"/>
      <c r="F237" s="10"/>
      <c r="G237" s="10"/>
    </row>
    <row r="238" spans="1:7" ht="15.75" customHeight="1" x14ac:dyDescent="0.15">
      <c r="A238" s="10"/>
      <c r="B238" s="10"/>
      <c r="C238" s="10"/>
      <c r="D238" s="10"/>
      <c r="E238" s="10"/>
      <c r="F238" s="10"/>
      <c r="G238" s="10"/>
    </row>
    <row r="239" spans="1:7" ht="15.75" customHeight="1" x14ac:dyDescent="0.15">
      <c r="A239" s="10"/>
      <c r="B239" s="10"/>
      <c r="C239" s="10"/>
      <c r="D239" s="10"/>
      <c r="E239" s="10"/>
      <c r="F239" s="10"/>
      <c r="G239" s="10"/>
    </row>
    <row r="240" spans="1:7" ht="15.75" customHeight="1" x14ac:dyDescent="0.15">
      <c r="A240" s="10"/>
      <c r="B240" s="10"/>
      <c r="C240" s="10"/>
      <c r="D240" s="10"/>
      <c r="E240" s="10"/>
      <c r="F240" s="10"/>
      <c r="G240" s="10"/>
    </row>
    <row r="241" spans="1:7" ht="15.75" customHeight="1" x14ac:dyDescent="0.15">
      <c r="A241" s="10"/>
      <c r="B241" s="10"/>
      <c r="C241" s="10"/>
      <c r="D241" s="10"/>
      <c r="E241" s="10"/>
      <c r="F241" s="10"/>
      <c r="G241" s="10"/>
    </row>
    <row r="242" spans="1:7" ht="15.75" customHeight="1" x14ac:dyDescent="0.15">
      <c r="A242" s="10"/>
      <c r="B242" s="10"/>
      <c r="C242" s="10"/>
      <c r="D242" s="10"/>
      <c r="E242" s="10"/>
      <c r="F242" s="10"/>
      <c r="G242" s="10"/>
    </row>
    <row r="243" spans="1:7" ht="15.75" customHeight="1" x14ac:dyDescent="0.15">
      <c r="A243" s="10"/>
      <c r="B243" s="10"/>
      <c r="C243" s="10"/>
      <c r="D243" s="10"/>
      <c r="E243" s="10"/>
      <c r="F243" s="10"/>
      <c r="G243" s="10"/>
    </row>
    <row r="244" spans="1:7" ht="15.75" customHeight="1" x14ac:dyDescent="0.15">
      <c r="A244" s="10"/>
      <c r="B244" s="10"/>
      <c r="C244" s="10"/>
      <c r="D244" s="10"/>
      <c r="E244" s="10"/>
      <c r="F244" s="10"/>
      <c r="G244" s="10"/>
    </row>
    <row r="245" spans="1:7" ht="15.75" customHeight="1" x14ac:dyDescent="0.15">
      <c r="A245" s="10"/>
      <c r="B245" s="10"/>
      <c r="C245" s="10"/>
      <c r="D245" s="10"/>
      <c r="E245" s="10"/>
      <c r="F245" s="10"/>
      <c r="G245" s="10"/>
    </row>
    <row r="246" spans="1:7" ht="15.75" customHeight="1" x14ac:dyDescent="0.15">
      <c r="A246" s="10"/>
      <c r="B246" s="10"/>
      <c r="C246" s="10"/>
      <c r="D246" s="10"/>
      <c r="E246" s="10"/>
      <c r="F246" s="10"/>
      <c r="G246" s="10"/>
    </row>
    <row r="247" spans="1:7" ht="15.75" customHeight="1" x14ac:dyDescent="0.15">
      <c r="A247" s="10"/>
      <c r="B247" s="10"/>
      <c r="C247" s="10"/>
      <c r="D247" s="10"/>
      <c r="E247" s="10"/>
      <c r="F247" s="10"/>
      <c r="G247" s="10"/>
    </row>
    <row r="248" spans="1:7" ht="15.75" customHeight="1" x14ac:dyDescent="0.15">
      <c r="A248" s="10"/>
      <c r="B248" s="10"/>
      <c r="C248" s="10"/>
      <c r="D248" s="10"/>
      <c r="E248" s="10"/>
      <c r="F248" s="10"/>
      <c r="G248" s="10"/>
    </row>
    <row r="249" spans="1:7" ht="15.75" customHeight="1" x14ac:dyDescent="0.15">
      <c r="A249" s="10"/>
      <c r="B249" s="10"/>
      <c r="C249" s="10"/>
      <c r="D249" s="10"/>
      <c r="E249" s="10"/>
      <c r="F249" s="10"/>
      <c r="G249" s="10"/>
    </row>
    <row r="250" spans="1:7" ht="15.75" customHeight="1" x14ac:dyDescent="0.15">
      <c r="A250" s="10"/>
      <c r="B250" s="10"/>
      <c r="C250" s="10"/>
      <c r="D250" s="10"/>
      <c r="E250" s="10"/>
      <c r="F250" s="10"/>
      <c r="G250" s="10"/>
    </row>
    <row r="251" spans="1:7" ht="15.75" customHeight="1" x14ac:dyDescent="0.15">
      <c r="A251" s="10"/>
      <c r="B251" s="10"/>
      <c r="C251" s="10"/>
      <c r="D251" s="10"/>
      <c r="E251" s="10"/>
      <c r="F251" s="10"/>
      <c r="G251" s="10"/>
    </row>
    <row r="252" spans="1:7" ht="15.75" customHeight="1" x14ac:dyDescent="0.15">
      <c r="A252" s="10"/>
      <c r="B252" s="10"/>
      <c r="C252" s="10"/>
      <c r="D252" s="10"/>
      <c r="E252" s="10"/>
      <c r="F252" s="10"/>
      <c r="G252" s="10"/>
    </row>
    <row r="253" spans="1:7" ht="15.75" customHeight="1" x14ac:dyDescent="0.15">
      <c r="A253" s="10"/>
      <c r="B253" s="10"/>
      <c r="C253" s="10"/>
      <c r="D253" s="10"/>
      <c r="E253" s="10"/>
      <c r="F253" s="10"/>
      <c r="G253" s="10"/>
    </row>
    <row r="254" spans="1:7" ht="15.75" customHeight="1" x14ac:dyDescent="0.15">
      <c r="A254" s="10"/>
      <c r="B254" s="10"/>
      <c r="C254" s="10"/>
      <c r="D254" s="10"/>
      <c r="E254" s="10"/>
      <c r="F254" s="10"/>
      <c r="G254" s="10"/>
    </row>
    <row r="255" spans="1:7" ht="15.75" customHeight="1" x14ac:dyDescent="0.15">
      <c r="A255" s="10"/>
      <c r="B255" s="10"/>
      <c r="C255" s="10"/>
      <c r="D255" s="10"/>
      <c r="E255" s="10"/>
      <c r="F255" s="10"/>
      <c r="G255" s="10"/>
    </row>
    <row r="256" spans="1:7" ht="15.75" customHeight="1" x14ac:dyDescent="0.15">
      <c r="A256" s="10"/>
      <c r="B256" s="10"/>
      <c r="C256" s="10"/>
      <c r="D256" s="10"/>
      <c r="E256" s="10"/>
      <c r="F256" s="10"/>
      <c r="G256" s="10"/>
    </row>
    <row r="257" spans="1:7" ht="15.75" customHeight="1" x14ac:dyDescent="0.15">
      <c r="A257" s="10"/>
      <c r="B257" s="10"/>
      <c r="C257" s="10"/>
      <c r="D257" s="10"/>
      <c r="E257" s="10"/>
      <c r="F257" s="10"/>
      <c r="G257" s="10"/>
    </row>
    <row r="258" spans="1:7" ht="15.75" customHeight="1" x14ac:dyDescent="0.15">
      <c r="A258" s="10"/>
      <c r="B258" s="10"/>
      <c r="C258" s="10"/>
      <c r="D258" s="10"/>
      <c r="E258" s="10"/>
      <c r="F258" s="10"/>
      <c r="G258" s="10"/>
    </row>
    <row r="259" spans="1:7" ht="15.75" customHeight="1" x14ac:dyDescent="0.15">
      <c r="A259" s="10"/>
      <c r="B259" s="10"/>
      <c r="C259" s="10"/>
      <c r="D259" s="10"/>
      <c r="E259" s="10"/>
      <c r="F259" s="10"/>
      <c r="G259" s="10"/>
    </row>
    <row r="260" spans="1:7" ht="15.75" customHeight="1" x14ac:dyDescent="0.15">
      <c r="A260" s="10"/>
      <c r="B260" s="10"/>
      <c r="C260" s="10"/>
      <c r="D260" s="10"/>
      <c r="E260" s="10"/>
      <c r="F260" s="10"/>
      <c r="G260" s="10"/>
    </row>
    <row r="261" spans="1:7" ht="15.75" customHeight="1" x14ac:dyDescent="0.15">
      <c r="A261" s="10"/>
      <c r="B261" s="10"/>
      <c r="C261" s="10"/>
      <c r="D261" s="10"/>
      <c r="E261" s="10"/>
      <c r="F261" s="10"/>
      <c r="G261" s="10"/>
    </row>
    <row r="262" spans="1:7" ht="15.75" customHeight="1" x14ac:dyDescent="0.15">
      <c r="A262" s="10"/>
      <c r="B262" s="10"/>
      <c r="C262" s="10"/>
      <c r="D262" s="10"/>
      <c r="E262" s="10"/>
      <c r="F262" s="10"/>
      <c r="G262" s="10"/>
    </row>
    <row r="263" spans="1:7" ht="15.75" customHeight="1" x14ac:dyDescent="0.15">
      <c r="A263" s="10"/>
      <c r="B263" s="10"/>
      <c r="C263" s="10"/>
      <c r="D263" s="10"/>
      <c r="E263" s="10"/>
      <c r="F263" s="10"/>
      <c r="G263" s="10"/>
    </row>
    <row r="264" spans="1:7" ht="15.75" customHeight="1" x14ac:dyDescent="0.15">
      <c r="A264" s="10"/>
      <c r="B264" s="10"/>
      <c r="C264" s="10"/>
      <c r="D264" s="10"/>
      <c r="E264" s="10"/>
      <c r="F264" s="10"/>
      <c r="G264" s="10"/>
    </row>
    <row r="265" spans="1:7" ht="15.75" customHeight="1" x14ac:dyDescent="0.15">
      <c r="A265" s="10"/>
      <c r="B265" s="10"/>
      <c r="C265" s="10"/>
      <c r="D265" s="10"/>
      <c r="E265" s="10"/>
      <c r="F265" s="10"/>
      <c r="G265" s="10"/>
    </row>
    <row r="266" spans="1:7" ht="15.75" customHeight="1" x14ac:dyDescent="0.15">
      <c r="A266" s="10"/>
      <c r="B266" s="10"/>
      <c r="C266" s="10"/>
      <c r="D266" s="10"/>
      <c r="E266" s="10"/>
      <c r="F266" s="10"/>
      <c r="G266" s="10"/>
    </row>
    <row r="267" spans="1:7" ht="15.75" customHeight="1" x14ac:dyDescent="0.15">
      <c r="A267" s="10"/>
      <c r="B267" s="10"/>
      <c r="C267" s="10"/>
      <c r="D267" s="10"/>
      <c r="E267" s="10"/>
      <c r="F267" s="10"/>
      <c r="G267" s="10"/>
    </row>
    <row r="268" spans="1:7" ht="15.75" customHeight="1" x14ac:dyDescent="0.15">
      <c r="A268" s="10"/>
      <c r="B268" s="10"/>
      <c r="C268" s="10"/>
      <c r="D268" s="10"/>
      <c r="E268" s="10"/>
      <c r="F268" s="10"/>
      <c r="G268" s="10"/>
    </row>
    <row r="269" spans="1:7" ht="15.75" customHeight="1" x14ac:dyDescent="0.15">
      <c r="A269" s="10"/>
      <c r="B269" s="10"/>
      <c r="C269" s="10"/>
      <c r="D269" s="10"/>
      <c r="E269" s="10"/>
      <c r="F269" s="10"/>
      <c r="G269" s="10"/>
    </row>
    <row r="270" spans="1:7" ht="15.75" customHeight="1" x14ac:dyDescent="0.15">
      <c r="A270" s="10"/>
      <c r="B270" s="10"/>
      <c r="C270" s="10"/>
      <c r="D270" s="10"/>
      <c r="E270" s="10"/>
      <c r="F270" s="10"/>
      <c r="G270" s="10"/>
    </row>
    <row r="271" spans="1:7" ht="15.75" customHeight="1" x14ac:dyDescent="0.15">
      <c r="A271" s="10"/>
      <c r="B271" s="10"/>
      <c r="C271" s="10"/>
      <c r="D271" s="10"/>
      <c r="E271" s="10"/>
      <c r="F271" s="10"/>
      <c r="G271" s="10"/>
    </row>
    <row r="272" spans="1:7" ht="15.75" customHeight="1" x14ac:dyDescent="0.15">
      <c r="A272" s="10"/>
      <c r="B272" s="10"/>
      <c r="C272" s="10"/>
      <c r="D272" s="10"/>
      <c r="E272" s="10"/>
      <c r="F272" s="10"/>
      <c r="G272" s="10"/>
    </row>
    <row r="273" spans="1:7" ht="15.75" customHeight="1" x14ac:dyDescent="0.15">
      <c r="A273" s="10"/>
      <c r="B273" s="10"/>
      <c r="C273" s="10"/>
      <c r="D273" s="10"/>
      <c r="E273" s="10"/>
      <c r="F273" s="10"/>
      <c r="G273" s="10"/>
    </row>
    <row r="274" spans="1:7" ht="15.75" customHeight="1" x14ac:dyDescent="0.15">
      <c r="A274" s="10"/>
      <c r="B274" s="10"/>
      <c r="C274" s="10"/>
      <c r="D274" s="10"/>
      <c r="E274" s="10"/>
      <c r="F274" s="10"/>
      <c r="G274" s="10"/>
    </row>
    <row r="275" spans="1:7" ht="15.75" customHeight="1" x14ac:dyDescent="0.15">
      <c r="A275" s="10"/>
      <c r="B275" s="10"/>
      <c r="C275" s="10"/>
      <c r="D275" s="10"/>
      <c r="E275" s="10"/>
      <c r="F275" s="10"/>
      <c r="G275" s="10"/>
    </row>
    <row r="276" spans="1:7" ht="15.75" customHeight="1" x14ac:dyDescent="0.15">
      <c r="A276" s="10"/>
      <c r="B276" s="10"/>
      <c r="C276" s="10"/>
      <c r="D276" s="10"/>
      <c r="E276" s="10"/>
      <c r="F276" s="10"/>
      <c r="G276" s="10"/>
    </row>
    <row r="277" spans="1:7" ht="15.75" customHeight="1" x14ac:dyDescent="0.15">
      <c r="A277" s="10"/>
      <c r="B277" s="10"/>
      <c r="C277" s="10"/>
      <c r="D277" s="10"/>
      <c r="E277" s="10"/>
      <c r="F277" s="10"/>
      <c r="G277" s="10"/>
    </row>
    <row r="278" spans="1:7" ht="15.75" customHeight="1" x14ac:dyDescent="0.15">
      <c r="A278" s="10"/>
      <c r="B278" s="10"/>
      <c r="C278" s="10"/>
      <c r="D278" s="10"/>
      <c r="E278" s="10"/>
      <c r="F278" s="10"/>
      <c r="G278" s="10"/>
    </row>
    <row r="279" spans="1:7" ht="15.75" customHeight="1" x14ac:dyDescent="0.15">
      <c r="A279" s="10"/>
      <c r="B279" s="10"/>
      <c r="C279" s="10"/>
      <c r="D279" s="10"/>
      <c r="E279" s="10"/>
      <c r="F279" s="10"/>
      <c r="G279" s="10"/>
    </row>
    <row r="280" spans="1:7" ht="15.75" customHeight="1" x14ac:dyDescent="0.15">
      <c r="A280" s="10"/>
      <c r="B280" s="10"/>
      <c r="C280" s="10"/>
      <c r="D280" s="10"/>
      <c r="E280" s="10"/>
      <c r="F280" s="10"/>
      <c r="G280" s="10"/>
    </row>
    <row r="281" spans="1:7" ht="15.75" customHeight="1" x14ac:dyDescent="0.15">
      <c r="A281" s="10"/>
      <c r="B281" s="10"/>
      <c r="C281" s="10"/>
      <c r="D281" s="10"/>
      <c r="E281" s="10"/>
      <c r="F281" s="10"/>
      <c r="G281" s="10"/>
    </row>
    <row r="282" spans="1:7" ht="15.75" customHeight="1" x14ac:dyDescent="0.15">
      <c r="A282" s="10"/>
      <c r="B282" s="10"/>
      <c r="C282" s="10"/>
      <c r="D282" s="10"/>
      <c r="E282" s="10"/>
      <c r="F282" s="10"/>
      <c r="G282" s="10"/>
    </row>
    <row r="283" spans="1:7" ht="15.75" customHeight="1" x14ac:dyDescent="0.15">
      <c r="A283" s="10"/>
      <c r="B283" s="10"/>
      <c r="C283" s="10"/>
      <c r="D283" s="10"/>
      <c r="E283" s="10"/>
      <c r="F283" s="10"/>
      <c r="G283" s="10"/>
    </row>
    <row r="284" spans="1:7" ht="15.75" customHeight="1" x14ac:dyDescent="0.15">
      <c r="A284" s="10"/>
      <c r="B284" s="10"/>
      <c r="C284" s="10"/>
      <c r="D284" s="10"/>
      <c r="E284" s="10"/>
      <c r="F284" s="10"/>
      <c r="G284" s="10"/>
    </row>
    <row r="285" spans="1:7" ht="15.75" customHeight="1" x14ac:dyDescent="0.15">
      <c r="A285" s="10"/>
      <c r="B285" s="10"/>
      <c r="C285" s="10"/>
      <c r="D285" s="10"/>
      <c r="E285" s="10"/>
      <c r="F285" s="10"/>
      <c r="G285" s="10"/>
    </row>
    <row r="286" spans="1:7" ht="15.75" customHeight="1" x14ac:dyDescent="0.15">
      <c r="A286" s="10"/>
      <c r="B286" s="10"/>
      <c r="C286" s="10"/>
      <c r="D286" s="10"/>
      <c r="E286" s="10"/>
      <c r="F286" s="10"/>
      <c r="G286" s="10"/>
    </row>
    <row r="287" spans="1:7" ht="15.75" customHeight="1" x14ac:dyDescent="0.15">
      <c r="A287" s="10"/>
      <c r="B287" s="10"/>
      <c r="C287" s="10"/>
      <c r="D287" s="10"/>
      <c r="E287" s="10"/>
      <c r="F287" s="10"/>
      <c r="G287" s="10"/>
    </row>
    <row r="288" spans="1:7" ht="15.75" customHeight="1" x14ac:dyDescent="0.15">
      <c r="A288" s="10"/>
      <c r="B288" s="10"/>
      <c r="C288" s="10"/>
      <c r="D288" s="10"/>
      <c r="E288" s="10"/>
      <c r="F288" s="10"/>
      <c r="G288" s="10"/>
    </row>
    <row r="289" spans="1:7" ht="15.75" customHeight="1" x14ac:dyDescent="0.15">
      <c r="A289" s="10"/>
      <c r="B289" s="10"/>
      <c r="C289" s="10"/>
      <c r="D289" s="10"/>
      <c r="E289" s="10"/>
      <c r="F289" s="10"/>
      <c r="G289" s="10"/>
    </row>
    <row r="290" spans="1:7" ht="15.75" customHeight="1" x14ac:dyDescent="0.15">
      <c r="A290" s="10"/>
      <c r="B290" s="10"/>
      <c r="C290" s="10"/>
      <c r="D290" s="10"/>
      <c r="E290" s="10"/>
      <c r="F290" s="10"/>
      <c r="G290" s="10"/>
    </row>
    <row r="291" spans="1:7" ht="15.75" customHeight="1" x14ac:dyDescent="0.15">
      <c r="A291" s="10"/>
      <c r="B291" s="10"/>
      <c r="C291" s="10"/>
      <c r="D291" s="10"/>
      <c r="E291" s="10"/>
      <c r="F291" s="10"/>
      <c r="G291" s="10"/>
    </row>
    <row r="292" spans="1:7" ht="15.75" customHeight="1" x14ac:dyDescent="0.15">
      <c r="A292" s="10"/>
      <c r="B292" s="10"/>
      <c r="C292" s="10"/>
      <c r="D292" s="10"/>
      <c r="E292" s="10"/>
      <c r="F292" s="10"/>
      <c r="G292" s="10"/>
    </row>
    <row r="293" spans="1:7" ht="15.75" customHeight="1" x14ac:dyDescent="0.15">
      <c r="A293" s="10"/>
      <c r="B293" s="10"/>
      <c r="C293" s="10"/>
      <c r="D293" s="10"/>
      <c r="E293" s="10"/>
      <c r="F293" s="10"/>
      <c r="G293" s="10"/>
    </row>
    <row r="294" spans="1:7" ht="15.75" customHeight="1" x14ac:dyDescent="0.15">
      <c r="A294" s="10"/>
      <c r="B294" s="10"/>
      <c r="C294" s="10"/>
      <c r="D294" s="10"/>
      <c r="E294" s="10"/>
      <c r="F294" s="10"/>
      <c r="G294" s="10"/>
    </row>
    <row r="295" spans="1:7" ht="15.75" customHeight="1" x14ac:dyDescent="0.15">
      <c r="A295" s="10"/>
      <c r="B295" s="10"/>
      <c r="C295" s="10"/>
      <c r="D295" s="10"/>
      <c r="E295" s="10"/>
      <c r="F295" s="10"/>
      <c r="G295" s="10"/>
    </row>
    <row r="296" spans="1:7" ht="15.75" customHeight="1" x14ac:dyDescent="0.15">
      <c r="A296" s="10"/>
      <c r="B296" s="10"/>
      <c r="C296" s="10"/>
      <c r="D296" s="10"/>
      <c r="E296" s="10"/>
      <c r="F296" s="10"/>
      <c r="G296" s="10"/>
    </row>
    <row r="297" spans="1:7" ht="15.75" customHeight="1" x14ac:dyDescent="0.15">
      <c r="A297" s="10"/>
      <c r="B297" s="10"/>
      <c r="C297" s="10"/>
      <c r="D297" s="10"/>
      <c r="E297" s="10"/>
      <c r="F297" s="10"/>
      <c r="G297" s="10"/>
    </row>
    <row r="298" spans="1:7" ht="15.75" customHeight="1" x14ac:dyDescent="0.15">
      <c r="A298" s="10"/>
      <c r="B298" s="10"/>
      <c r="C298" s="10"/>
      <c r="D298" s="10"/>
      <c r="E298" s="10"/>
      <c r="F298" s="10"/>
      <c r="G298" s="10"/>
    </row>
    <row r="299" spans="1:7" ht="15.75" customHeight="1" x14ac:dyDescent="0.15">
      <c r="A299" s="10"/>
      <c r="B299" s="10"/>
      <c r="C299" s="10"/>
      <c r="D299" s="10"/>
      <c r="E299" s="10"/>
      <c r="F299" s="10"/>
      <c r="G299" s="10"/>
    </row>
    <row r="300" spans="1:7" ht="15.75" customHeight="1" x14ac:dyDescent="0.15">
      <c r="A300" s="10"/>
      <c r="B300" s="10"/>
      <c r="C300" s="10"/>
      <c r="D300" s="10"/>
      <c r="E300" s="10"/>
      <c r="F300" s="10"/>
      <c r="G300" s="10"/>
    </row>
    <row r="301" spans="1:7" ht="15.75" customHeight="1" x14ac:dyDescent="0.15">
      <c r="A301" s="10"/>
      <c r="B301" s="10"/>
      <c r="C301" s="10"/>
      <c r="D301" s="10"/>
      <c r="E301" s="10"/>
      <c r="F301" s="10"/>
      <c r="G301" s="10"/>
    </row>
    <row r="302" spans="1:7" ht="15.75" customHeight="1" x14ac:dyDescent="0.15">
      <c r="A302" s="10"/>
      <c r="B302" s="10"/>
      <c r="C302" s="10"/>
      <c r="D302" s="10"/>
      <c r="E302" s="10"/>
      <c r="F302" s="10"/>
      <c r="G302" s="10"/>
    </row>
    <row r="303" spans="1:7" ht="15.75" customHeight="1" x14ac:dyDescent="0.15">
      <c r="A303" s="10"/>
      <c r="B303" s="10"/>
      <c r="C303" s="10"/>
      <c r="D303" s="10"/>
      <c r="E303" s="10"/>
      <c r="F303" s="10"/>
      <c r="G303" s="10"/>
    </row>
    <row r="304" spans="1:7" ht="15.75" customHeight="1" x14ac:dyDescent="0.15">
      <c r="A304" s="10"/>
      <c r="B304" s="10"/>
      <c r="C304" s="10"/>
      <c r="D304" s="10"/>
      <c r="E304" s="10"/>
      <c r="F304" s="10"/>
      <c r="G304" s="10"/>
    </row>
    <row r="305" spans="1:7" ht="15.75" customHeight="1" x14ac:dyDescent="0.15">
      <c r="A305" s="10"/>
      <c r="B305" s="10"/>
      <c r="C305" s="10"/>
      <c r="D305" s="10"/>
      <c r="E305" s="10"/>
      <c r="F305" s="10"/>
      <c r="G305" s="10"/>
    </row>
    <row r="306" spans="1:7" ht="15.75" customHeight="1" x14ac:dyDescent="0.15">
      <c r="A306" s="10"/>
      <c r="B306" s="10"/>
      <c r="C306" s="10"/>
      <c r="D306" s="10"/>
      <c r="E306" s="10"/>
      <c r="F306" s="10"/>
      <c r="G306" s="10"/>
    </row>
    <row r="307" spans="1:7" ht="15.75" customHeight="1" x14ac:dyDescent="0.15">
      <c r="A307" s="10"/>
      <c r="B307" s="10"/>
      <c r="C307" s="10"/>
      <c r="D307" s="10"/>
      <c r="E307" s="10"/>
      <c r="F307" s="10"/>
      <c r="G307" s="10"/>
    </row>
    <row r="308" spans="1:7" ht="15.75" customHeight="1" x14ac:dyDescent="0.15">
      <c r="A308" s="10"/>
      <c r="B308" s="10"/>
      <c r="C308" s="10"/>
      <c r="D308" s="10"/>
      <c r="E308" s="10"/>
      <c r="F308" s="10"/>
      <c r="G308" s="10"/>
    </row>
    <row r="309" spans="1:7" ht="15.75" customHeight="1" x14ac:dyDescent="0.15">
      <c r="A309" s="10"/>
      <c r="B309" s="10"/>
      <c r="C309" s="10"/>
      <c r="D309" s="10"/>
      <c r="E309" s="10"/>
      <c r="F309" s="10"/>
      <c r="G309" s="10"/>
    </row>
    <row r="310" spans="1:7" ht="15.75" customHeight="1" x14ac:dyDescent="0.15">
      <c r="A310" s="10"/>
      <c r="B310" s="10"/>
      <c r="C310" s="10"/>
      <c r="D310" s="10"/>
      <c r="E310" s="10"/>
      <c r="F310" s="10"/>
      <c r="G310" s="10"/>
    </row>
    <row r="311" spans="1:7" ht="15.75" customHeight="1" x14ac:dyDescent="0.15">
      <c r="A311" s="10"/>
      <c r="B311" s="10"/>
      <c r="C311" s="10"/>
      <c r="D311" s="10"/>
      <c r="E311" s="10"/>
      <c r="F311" s="10"/>
      <c r="G311" s="10"/>
    </row>
    <row r="312" spans="1:7" ht="15.75" customHeight="1" x14ac:dyDescent="0.15">
      <c r="A312" s="10"/>
      <c r="B312" s="10"/>
      <c r="C312" s="10"/>
      <c r="D312" s="10"/>
      <c r="E312" s="10"/>
      <c r="F312" s="10"/>
      <c r="G312" s="10"/>
    </row>
    <row r="313" spans="1:7" ht="15.75" customHeight="1" x14ac:dyDescent="0.15">
      <c r="A313" s="10"/>
      <c r="B313" s="10"/>
      <c r="C313" s="10"/>
      <c r="D313" s="10"/>
      <c r="E313" s="10"/>
      <c r="F313" s="10"/>
      <c r="G313" s="10"/>
    </row>
    <row r="314" spans="1:7" ht="15.75" customHeight="1" x14ac:dyDescent="0.15">
      <c r="A314" s="10"/>
      <c r="B314" s="10"/>
      <c r="C314" s="10"/>
      <c r="D314" s="10"/>
      <c r="E314" s="10"/>
      <c r="F314" s="10"/>
      <c r="G314" s="10"/>
    </row>
    <row r="315" spans="1:7" ht="15.75" customHeight="1" x14ac:dyDescent="0.15">
      <c r="A315" s="10"/>
      <c r="B315" s="10"/>
      <c r="C315" s="10"/>
      <c r="D315" s="10"/>
      <c r="E315" s="10"/>
      <c r="F315" s="10"/>
      <c r="G315" s="10"/>
    </row>
    <row r="316" spans="1:7" ht="15.75" customHeight="1" x14ac:dyDescent="0.15">
      <c r="A316" s="10"/>
      <c r="B316" s="10"/>
      <c r="C316" s="10"/>
      <c r="D316" s="10"/>
      <c r="E316" s="10"/>
      <c r="F316" s="10"/>
      <c r="G316" s="10"/>
    </row>
    <row r="317" spans="1:7" ht="15.75" customHeight="1" x14ac:dyDescent="0.15">
      <c r="A317" s="10"/>
      <c r="B317" s="10"/>
      <c r="C317" s="10"/>
      <c r="D317" s="10"/>
      <c r="E317" s="10"/>
      <c r="F317" s="10"/>
      <c r="G317" s="10"/>
    </row>
    <row r="318" spans="1:7" ht="15.75" customHeight="1" x14ac:dyDescent="0.15">
      <c r="A318" s="10"/>
      <c r="B318" s="10"/>
      <c r="C318" s="10"/>
      <c r="D318" s="10"/>
      <c r="E318" s="10"/>
      <c r="F318" s="10"/>
      <c r="G318" s="10"/>
    </row>
    <row r="319" spans="1:7" ht="15.75" customHeight="1" x14ac:dyDescent="0.15">
      <c r="A319" s="10"/>
      <c r="B319" s="10"/>
      <c r="C319" s="10"/>
      <c r="D319" s="10"/>
      <c r="E319" s="10"/>
      <c r="F319" s="10"/>
      <c r="G319" s="10"/>
    </row>
    <row r="320" spans="1:7" ht="15.75" customHeight="1" x14ac:dyDescent="0.15">
      <c r="A320" s="10"/>
      <c r="B320" s="10"/>
      <c r="C320" s="10"/>
      <c r="D320" s="10"/>
      <c r="E320" s="10"/>
      <c r="F320" s="10"/>
      <c r="G320" s="10"/>
    </row>
    <row r="321" spans="1:7" ht="15.75" customHeight="1" x14ac:dyDescent="0.15">
      <c r="A321" s="10"/>
      <c r="B321" s="10"/>
      <c r="C321" s="10"/>
      <c r="D321" s="10"/>
      <c r="E321" s="10"/>
      <c r="F321" s="10"/>
      <c r="G321" s="10"/>
    </row>
    <row r="322" spans="1:7" ht="15.75" customHeight="1" x14ac:dyDescent="0.15">
      <c r="A322" s="10"/>
      <c r="B322" s="10"/>
      <c r="C322" s="10"/>
      <c r="D322" s="10"/>
      <c r="E322" s="10"/>
      <c r="F322" s="10"/>
      <c r="G322" s="10"/>
    </row>
    <row r="323" spans="1:7" ht="15.75" customHeight="1" x14ac:dyDescent="0.15">
      <c r="A323" s="10"/>
      <c r="B323" s="10"/>
      <c r="C323" s="10"/>
      <c r="D323" s="10"/>
      <c r="E323" s="10"/>
      <c r="F323" s="10"/>
      <c r="G323" s="10"/>
    </row>
    <row r="324" spans="1:7" ht="15.75" customHeight="1" x14ac:dyDescent="0.15">
      <c r="A324" s="10"/>
      <c r="B324" s="10"/>
      <c r="C324" s="10"/>
      <c r="D324" s="10"/>
      <c r="E324" s="10"/>
      <c r="F324" s="10"/>
      <c r="G324" s="10"/>
    </row>
    <row r="325" spans="1:7" ht="15.75" customHeight="1" x14ac:dyDescent="0.15">
      <c r="A325" s="10"/>
      <c r="B325" s="10"/>
      <c r="C325" s="10"/>
      <c r="D325" s="10"/>
      <c r="E325" s="10"/>
      <c r="F325" s="10"/>
      <c r="G325" s="10"/>
    </row>
    <row r="326" spans="1:7" ht="15.75" customHeight="1" x14ac:dyDescent="0.15">
      <c r="A326" s="10"/>
      <c r="B326" s="10"/>
      <c r="C326" s="10"/>
      <c r="D326" s="10"/>
      <c r="E326" s="10"/>
      <c r="F326" s="10"/>
      <c r="G326" s="10"/>
    </row>
    <row r="327" spans="1:7" ht="15.75" customHeight="1" x14ac:dyDescent="0.15">
      <c r="A327" s="10"/>
      <c r="B327" s="10"/>
      <c r="C327" s="10"/>
      <c r="D327" s="10"/>
      <c r="E327" s="10"/>
      <c r="F327" s="10"/>
      <c r="G327" s="10"/>
    </row>
    <row r="328" spans="1:7" ht="15.75" customHeight="1" x14ac:dyDescent="0.15">
      <c r="A328" s="10"/>
      <c r="B328" s="10"/>
      <c r="C328" s="10"/>
      <c r="D328" s="10"/>
      <c r="E328" s="10"/>
      <c r="F328" s="10"/>
      <c r="G328" s="10"/>
    </row>
    <row r="329" spans="1:7" ht="15.75" customHeight="1" x14ac:dyDescent="0.15">
      <c r="A329" s="10"/>
      <c r="B329" s="10"/>
      <c r="C329" s="10"/>
      <c r="D329" s="10"/>
      <c r="E329" s="10"/>
      <c r="F329" s="10"/>
      <c r="G329" s="10"/>
    </row>
    <row r="330" spans="1:7" ht="15.75" customHeight="1" x14ac:dyDescent="0.15">
      <c r="A330" s="10"/>
      <c r="B330" s="10"/>
      <c r="C330" s="10"/>
      <c r="D330" s="10"/>
      <c r="E330" s="10"/>
      <c r="F330" s="10"/>
      <c r="G330" s="10"/>
    </row>
    <row r="331" spans="1:7" ht="15.75" customHeight="1" x14ac:dyDescent="0.15">
      <c r="A331" s="10"/>
      <c r="B331" s="10"/>
      <c r="C331" s="10"/>
      <c r="D331" s="10"/>
      <c r="E331" s="10"/>
      <c r="F331" s="10"/>
      <c r="G331" s="10"/>
    </row>
    <row r="332" spans="1:7" ht="15.75" customHeight="1" x14ac:dyDescent="0.15">
      <c r="A332" s="10"/>
      <c r="B332" s="10"/>
      <c r="C332" s="10"/>
      <c r="D332" s="10"/>
      <c r="E332" s="10"/>
      <c r="F332" s="10"/>
      <c r="G332" s="10"/>
    </row>
    <row r="333" spans="1:7" ht="15.75" customHeight="1" x14ac:dyDescent="0.15">
      <c r="A333" s="10"/>
      <c r="B333" s="10"/>
      <c r="C333" s="10"/>
      <c r="D333" s="10"/>
      <c r="E333" s="10"/>
      <c r="F333" s="10"/>
      <c r="G333" s="10"/>
    </row>
    <row r="334" spans="1:7" ht="15.75" customHeight="1" x14ac:dyDescent="0.15">
      <c r="A334" s="10"/>
      <c r="B334" s="10"/>
      <c r="C334" s="10"/>
      <c r="D334" s="10"/>
      <c r="E334" s="10"/>
      <c r="F334" s="10"/>
      <c r="G334" s="10"/>
    </row>
    <row r="335" spans="1:7" ht="15.75" customHeight="1" x14ac:dyDescent="0.15">
      <c r="A335" s="10"/>
      <c r="B335" s="10"/>
      <c r="C335" s="10"/>
      <c r="D335" s="10"/>
      <c r="E335" s="10"/>
      <c r="F335" s="10"/>
      <c r="G335" s="10"/>
    </row>
    <row r="336" spans="1:7" ht="15.75" customHeight="1" x14ac:dyDescent="0.15">
      <c r="A336" s="10"/>
      <c r="B336" s="10"/>
      <c r="C336" s="10"/>
      <c r="D336" s="10"/>
      <c r="E336" s="10"/>
      <c r="F336" s="10"/>
      <c r="G336" s="10"/>
    </row>
    <row r="337" spans="1:7" ht="15.75" customHeight="1" x14ac:dyDescent="0.15">
      <c r="A337" s="10"/>
      <c r="B337" s="10"/>
      <c r="C337" s="10"/>
      <c r="D337" s="10"/>
      <c r="E337" s="10"/>
      <c r="F337" s="10"/>
      <c r="G337" s="10"/>
    </row>
    <row r="338" spans="1:7" ht="15.75" customHeight="1" x14ac:dyDescent="0.15">
      <c r="A338" s="10"/>
      <c r="B338" s="10"/>
      <c r="C338" s="10"/>
      <c r="D338" s="10"/>
      <c r="E338" s="10"/>
      <c r="F338" s="10"/>
      <c r="G338" s="10"/>
    </row>
    <row r="339" spans="1:7" ht="15.75" customHeight="1" x14ac:dyDescent="0.15">
      <c r="A339" s="10"/>
      <c r="B339" s="10"/>
      <c r="C339" s="10"/>
      <c r="D339" s="10"/>
      <c r="E339" s="10"/>
      <c r="F339" s="10"/>
      <c r="G339" s="10"/>
    </row>
    <row r="340" spans="1:7" ht="15.75" customHeight="1" x14ac:dyDescent="0.15">
      <c r="A340" s="10"/>
      <c r="B340" s="10"/>
      <c r="C340" s="10"/>
      <c r="D340" s="10"/>
      <c r="E340" s="10"/>
      <c r="F340" s="10"/>
      <c r="G340" s="10"/>
    </row>
    <row r="341" spans="1:7" ht="15.75" customHeight="1" x14ac:dyDescent="0.15">
      <c r="A341" s="10"/>
      <c r="B341" s="10"/>
      <c r="C341" s="10"/>
      <c r="D341" s="10"/>
      <c r="E341" s="10"/>
      <c r="F341" s="10"/>
      <c r="G341" s="10"/>
    </row>
    <row r="342" spans="1:7" ht="15.75" customHeight="1" x14ac:dyDescent="0.15">
      <c r="A342" s="10"/>
      <c r="B342" s="10"/>
      <c r="C342" s="10"/>
      <c r="D342" s="10"/>
      <c r="E342" s="10"/>
      <c r="F342" s="10"/>
      <c r="G342" s="10"/>
    </row>
    <row r="343" spans="1:7" ht="15.75" customHeight="1" x14ac:dyDescent="0.15">
      <c r="A343" s="10"/>
      <c r="B343" s="10"/>
      <c r="C343" s="10"/>
      <c r="D343" s="10"/>
      <c r="E343" s="10"/>
      <c r="F343" s="10"/>
      <c r="G343" s="10"/>
    </row>
    <row r="344" spans="1:7" ht="15.75" customHeight="1" x14ac:dyDescent="0.15">
      <c r="A344" s="10"/>
      <c r="B344" s="10"/>
      <c r="C344" s="10"/>
      <c r="D344" s="10"/>
      <c r="E344" s="10"/>
      <c r="F344" s="10"/>
      <c r="G344" s="10"/>
    </row>
    <row r="345" spans="1:7" ht="15.75" customHeight="1" x14ac:dyDescent="0.15">
      <c r="A345" s="10"/>
      <c r="B345" s="10"/>
      <c r="C345" s="10"/>
      <c r="D345" s="10"/>
      <c r="E345" s="10"/>
      <c r="F345" s="10"/>
      <c r="G345" s="10"/>
    </row>
    <row r="346" spans="1:7" ht="15.75" customHeight="1" x14ac:dyDescent="0.15">
      <c r="A346" s="10"/>
      <c r="B346" s="10"/>
      <c r="C346" s="10"/>
      <c r="D346" s="10"/>
      <c r="E346" s="10"/>
      <c r="F346" s="10"/>
      <c r="G346" s="10"/>
    </row>
    <row r="347" spans="1:7" ht="15.75" customHeight="1" x14ac:dyDescent="0.15">
      <c r="A347" s="10"/>
      <c r="B347" s="10"/>
      <c r="C347" s="10"/>
      <c r="D347" s="10"/>
      <c r="E347" s="10"/>
      <c r="F347" s="10"/>
      <c r="G347" s="10"/>
    </row>
    <row r="348" spans="1:7" ht="15.75" customHeight="1" x14ac:dyDescent="0.15">
      <c r="A348" s="10"/>
      <c r="B348" s="10"/>
      <c r="C348" s="10"/>
      <c r="D348" s="10"/>
      <c r="E348" s="10"/>
      <c r="F348" s="10"/>
      <c r="G348" s="10"/>
    </row>
    <row r="349" spans="1:7" ht="15.75" customHeight="1" x14ac:dyDescent="0.15">
      <c r="A349" s="10"/>
      <c r="B349" s="10"/>
      <c r="C349" s="10"/>
      <c r="D349" s="10"/>
      <c r="E349" s="10"/>
      <c r="F349" s="10"/>
      <c r="G349" s="10"/>
    </row>
    <row r="350" spans="1:7" ht="15.75" customHeight="1" x14ac:dyDescent="0.15">
      <c r="A350" s="10"/>
      <c r="B350" s="10"/>
      <c r="C350" s="10"/>
      <c r="D350" s="10"/>
      <c r="E350" s="10"/>
      <c r="F350" s="10"/>
      <c r="G350" s="10"/>
    </row>
    <row r="351" spans="1:7" ht="15.75" customHeight="1" x14ac:dyDescent="0.15">
      <c r="A351" s="10"/>
      <c r="B351" s="10"/>
      <c r="C351" s="10"/>
      <c r="D351" s="10"/>
      <c r="E351" s="10"/>
      <c r="F351" s="10"/>
      <c r="G351" s="10"/>
    </row>
    <row r="352" spans="1:7" ht="15.75" customHeight="1" x14ac:dyDescent="0.15">
      <c r="A352" s="10"/>
      <c r="B352" s="10"/>
      <c r="C352" s="10"/>
      <c r="D352" s="10"/>
      <c r="E352" s="10"/>
      <c r="F352" s="10"/>
      <c r="G352" s="10"/>
    </row>
    <row r="353" spans="1:7" ht="15.75" customHeight="1" x14ac:dyDescent="0.15">
      <c r="A353" s="10"/>
      <c r="B353" s="10"/>
      <c r="C353" s="10"/>
      <c r="D353" s="10"/>
      <c r="E353" s="10"/>
      <c r="F353" s="10"/>
      <c r="G353" s="10"/>
    </row>
    <row r="354" spans="1:7" ht="15.75" customHeight="1" x14ac:dyDescent="0.15">
      <c r="A354" s="10"/>
      <c r="B354" s="10"/>
      <c r="C354" s="10"/>
      <c r="D354" s="10"/>
      <c r="E354" s="10"/>
      <c r="F354" s="10"/>
      <c r="G354" s="10"/>
    </row>
    <row r="355" spans="1:7" ht="15.75" customHeight="1" x14ac:dyDescent="0.15">
      <c r="A355" s="10"/>
      <c r="B355" s="10"/>
      <c r="C355" s="10"/>
      <c r="D355" s="10"/>
      <c r="E355" s="10"/>
      <c r="F355" s="10"/>
      <c r="G355" s="10"/>
    </row>
    <row r="356" spans="1:7" ht="15.75" customHeight="1" x14ac:dyDescent="0.15">
      <c r="A356" s="10"/>
      <c r="B356" s="10"/>
      <c r="C356" s="10"/>
      <c r="D356" s="10"/>
      <c r="E356" s="10"/>
      <c r="F356" s="10"/>
      <c r="G356" s="10"/>
    </row>
    <row r="357" spans="1:7" ht="15.75" customHeight="1" x14ac:dyDescent="0.15">
      <c r="A357" s="10"/>
      <c r="B357" s="10"/>
      <c r="C357" s="10"/>
      <c r="D357" s="10"/>
      <c r="E357" s="10"/>
      <c r="F357" s="10"/>
      <c r="G357" s="10"/>
    </row>
    <row r="358" spans="1:7" ht="15.75" customHeight="1" x14ac:dyDescent="0.15">
      <c r="A358" s="10"/>
      <c r="B358" s="10"/>
      <c r="C358" s="10"/>
      <c r="D358" s="10"/>
      <c r="E358" s="10"/>
      <c r="F358" s="10"/>
      <c r="G358" s="10"/>
    </row>
    <row r="359" spans="1:7" ht="15.75" customHeight="1" x14ac:dyDescent="0.15">
      <c r="A359" s="10"/>
      <c r="B359" s="10"/>
      <c r="C359" s="10"/>
      <c r="D359" s="10"/>
      <c r="E359" s="10"/>
      <c r="F359" s="10"/>
      <c r="G359" s="10"/>
    </row>
    <row r="360" spans="1:7" ht="15.75" customHeight="1" x14ac:dyDescent="0.15">
      <c r="A360" s="10"/>
      <c r="B360" s="10"/>
      <c r="C360" s="10"/>
      <c r="D360" s="10"/>
      <c r="E360" s="10"/>
      <c r="F360" s="10"/>
      <c r="G360" s="10"/>
    </row>
    <row r="361" spans="1:7" ht="15.75" customHeight="1" x14ac:dyDescent="0.15">
      <c r="A361" s="10"/>
      <c r="B361" s="10"/>
      <c r="C361" s="10"/>
      <c r="D361" s="10"/>
      <c r="E361" s="10"/>
      <c r="F361" s="10"/>
      <c r="G361" s="10"/>
    </row>
    <row r="362" spans="1:7" ht="15.75" customHeight="1" x14ac:dyDescent="0.15">
      <c r="A362" s="10"/>
      <c r="B362" s="10"/>
      <c r="C362" s="10"/>
      <c r="D362" s="10"/>
      <c r="E362" s="10"/>
      <c r="F362" s="10"/>
      <c r="G362" s="10"/>
    </row>
    <row r="363" spans="1:7" ht="15.75" customHeight="1" x14ac:dyDescent="0.15">
      <c r="A363" s="10"/>
      <c r="B363" s="10"/>
      <c r="C363" s="10"/>
      <c r="D363" s="10"/>
      <c r="E363" s="10"/>
      <c r="F363" s="10"/>
      <c r="G363" s="10"/>
    </row>
    <row r="364" spans="1:7" ht="15.75" customHeight="1" x14ac:dyDescent="0.15">
      <c r="A364" s="10"/>
      <c r="B364" s="10"/>
      <c r="C364" s="10"/>
      <c r="D364" s="10"/>
      <c r="E364" s="10"/>
      <c r="F364" s="10"/>
      <c r="G364" s="10"/>
    </row>
    <row r="365" spans="1:7" ht="15.75" customHeight="1" x14ac:dyDescent="0.15">
      <c r="A365" s="10"/>
      <c r="B365" s="10"/>
      <c r="C365" s="10"/>
      <c r="D365" s="10"/>
      <c r="E365" s="10"/>
      <c r="F365" s="10"/>
      <c r="G365" s="10"/>
    </row>
    <row r="366" spans="1:7" ht="15.75" customHeight="1" x14ac:dyDescent="0.15">
      <c r="A366" s="10"/>
      <c r="B366" s="10"/>
      <c r="C366" s="10"/>
      <c r="D366" s="10"/>
      <c r="E366" s="10"/>
      <c r="F366" s="10"/>
      <c r="G366" s="10"/>
    </row>
    <row r="367" spans="1:7" ht="15.75" customHeight="1" x14ac:dyDescent="0.15">
      <c r="A367" s="10"/>
      <c r="B367" s="10"/>
      <c r="C367" s="10"/>
      <c r="D367" s="10"/>
      <c r="E367" s="10"/>
      <c r="F367" s="10"/>
      <c r="G367" s="10"/>
    </row>
    <row r="368" spans="1:7" ht="15.75" customHeight="1" x14ac:dyDescent="0.15">
      <c r="A368" s="10"/>
      <c r="B368" s="10"/>
      <c r="C368" s="10"/>
      <c r="D368" s="10"/>
      <c r="E368" s="10"/>
      <c r="F368" s="10"/>
      <c r="G368" s="10"/>
    </row>
    <row r="369" spans="1:7" ht="15.75" customHeight="1" x14ac:dyDescent="0.15">
      <c r="A369" s="10"/>
      <c r="B369" s="10"/>
      <c r="C369" s="10"/>
      <c r="D369" s="10"/>
      <c r="E369" s="10"/>
      <c r="F369" s="10"/>
      <c r="G369" s="10"/>
    </row>
    <row r="370" spans="1:7" ht="15.75" customHeight="1" x14ac:dyDescent="0.15">
      <c r="A370" s="10"/>
      <c r="B370" s="10"/>
      <c r="C370" s="10"/>
      <c r="D370" s="10"/>
      <c r="E370" s="10"/>
      <c r="F370" s="10"/>
      <c r="G370" s="10"/>
    </row>
    <row r="371" spans="1:7" ht="15.75" customHeight="1" x14ac:dyDescent="0.15">
      <c r="A371" s="10"/>
      <c r="B371" s="10"/>
      <c r="C371" s="10"/>
      <c r="D371" s="10"/>
      <c r="E371" s="10"/>
      <c r="F371" s="10"/>
      <c r="G371" s="10"/>
    </row>
    <row r="372" spans="1:7" ht="15.75" customHeight="1" x14ac:dyDescent="0.15">
      <c r="A372" s="10"/>
      <c r="B372" s="10"/>
      <c r="C372" s="10"/>
      <c r="D372" s="10"/>
      <c r="E372" s="10"/>
      <c r="F372" s="10"/>
      <c r="G372" s="10"/>
    </row>
    <row r="373" spans="1:7" ht="15.75" customHeight="1" x14ac:dyDescent="0.15">
      <c r="A373" s="10"/>
      <c r="B373" s="10"/>
      <c r="C373" s="10"/>
      <c r="D373" s="10"/>
      <c r="E373" s="10"/>
      <c r="F373" s="10"/>
      <c r="G373" s="10"/>
    </row>
    <row r="374" spans="1:7" ht="15.75" customHeight="1" x14ac:dyDescent="0.15">
      <c r="A374" s="10"/>
      <c r="B374" s="10"/>
      <c r="C374" s="10"/>
      <c r="D374" s="10"/>
      <c r="E374" s="10"/>
      <c r="F374" s="10"/>
      <c r="G374" s="10"/>
    </row>
    <row r="375" spans="1:7" ht="15.75" customHeight="1" x14ac:dyDescent="0.15">
      <c r="A375" s="10"/>
      <c r="B375" s="10"/>
      <c r="C375" s="10"/>
      <c r="D375" s="10"/>
      <c r="E375" s="10"/>
      <c r="F375" s="10"/>
      <c r="G375" s="10"/>
    </row>
    <row r="376" spans="1:7" ht="15.75" customHeight="1" x14ac:dyDescent="0.15">
      <c r="A376" s="10"/>
      <c r="B376" s="10"/>
      <c r="C376" s="10"/>
      <c r="D376" s="10"/>
      <c r="E376" s="10"/>
      <c r="F376" s="10"/>
      <c r="G376" s="10"/>
    </row>
    <row r="377" spans="1:7" ht="15.75" customHeight="1" x14ac:dyDescent="0.15">
      <c r="A377" s="10"/>
      <c r="B377" s="10"/>
      <c r="C377" s="10"/>
      <c r="D377" s="10"/>
      <c r="E377" s="10"/>
      <c r="F377" s="10"/>
      <c r="G377" s="10"/>
    </row>
    <row r="378" spans="1:7" ht="15.75" customHeight="1" x14ac:dyDescent="0.15">
      <c r="A378" s="10"/>
      <c r="B378" s="10"/>
      <c r="C378" s="10"/>
      <c r="D378" s="10"/>
      <c r="E378" s="10"/>
      <c r="F378" s="10"/>
      <c r="G378" s="10"/>
    </row>
    <row r="379" spans="1:7" ht="15.75" customHeight="1" x14ac:dyDescent="0.15">
      <c r="A379" s="10"/>
      <c r="B379" s="10"/>
      <c r="C379" s="10"/>
      <c r="D379" s="10"/>
      <c r="E379" s="10"/>
      <c r="F379" s="10"/>
      <c r="G379" s="10"/>
    </row>
    <row r="380" spans="1:7" ht="15.75" customHeight="1" x14ac:dyDescent="0.15">
      <c r="A380" s="10"/>
      <c r="B380" s="10"/>
      <c r="C380" s="10"/>
      <c r="D380" s="10"/>
      <c r="E380" s="10"/>
      <c r="F380" s="10"/>
      <c r="G380" s="10"/>
    </row>
    <row r="381" spans="1:7" ht="15.75" customHeight="1" x14ac:dyDescent="0.15">
      <c r="A381" s="10"/>
      <c r="B381" s="10"/>
      <c r="C381" s="10"/>
      <c r="D381" s="10"/>
      <c r="E381" s="10"/>
      <c r="F381" s="10"/>
      <c r="G381" s="10"/>
    </row>
    <row r="382" spans="1:7" ht="15.75" customHeight="1" x14ac:dyDescent="0.15">
      <c r="A382" s="10"/>
      <c r="B382" s="10"/>
      <c r="C382" s="10"/>
      <c r="D382" s="10"/>
      <c r="E382" s="10"/>
      <c r="F382" s="10"/>
      <c r="G382" s="10"/>
    </row>
    <row r="383" spans="1:7" ht="15.75" customHeight="1" x14ac:dyDescent="0.15">
      <c r="A383" s="10"/>
      <c r="B383" s="10"/>
      <c r="C383" s="10"/>
      <c r="D383" s="10"/>
      <c r="E383" s="10"/>
      <c r="F383" s="10"/>
      <c r="G383" s="10"/>
    </row>
    <row r="384" spans="1:7" ht="15.75" customHeight="1" x14ac:dyDescent="0.15">
      <c r="A384" s="10"/>
      <c r="B384" s="10"/>
      <c r="C384" s="10"/>
      <c r="D384" s="10"/>
      <c r="E384" s="10"/>
      <c r="F384" s="10"/>
      <c r="G384" s="10"/>
    </row>
    <row r="385" spans="1:7" ht="15.75" customHeight="1" x14ac:dyDescent="0.15">
      <c r="A385" s="10"/>
      <c r="B385" s="10"/>
      <c r="C385" s="10"/>
      <c r="D385" s="10"/>
      <c r="E385" s="10"/>
      <c r="F385" s="10"/>
      <c r="G385" s="10"/>
    </row>
    <row r="386" spans="1:7" ht="15.75" customHeight="1" x14ac:dyDescent="0.15">
      <c r="A386" s="10"/>
      <c r="B386" s="10"/>
      <c r="C386" s="10"/>
      <c r="D386" s="10"/>
      <c r="E386" s="10"/>
      <c r="F386" s="10"/>
      <c r="G386" s="10"/>
    </row>
    <row r="387" spans="1:7" ht="15.75" customHeight="1" x14ac:dyDescent="0.15">
      <c r="A387" s="10"/>
      <c r="B387" s="10"/>
      <c r="C387" s="10"/>
      <c r="D387" s="10"/>
      <c r="E387" s="10"/>
      <c r="F387" s="10"/>
      <c r="G387" s="10"/>
    </row>
    <row r="388" spans="1:7" ht="15.75" customHeight="1" x14ac:dyDescent="0.15">
      <c r="A388" s="10"/>
      <c r="B388" s="10"/>
      <c r="C388" s="10"/>
      <c r="D388" s="10"/>
      <c r="E388" s="10"/>
      <c r="F388" s="10"/>
      <c r="G388" s="10"/>
    </row>
    <row r="389" spans="1:7" ht="15.75" customHeight="1" x14ac:dyDescent="0.15">
      <c r="A389" s="10"/>
      <c r="B389" s="10"/>
      <c r="C389" s="10"/>
      <c r="D389" s="10"/>
      <c r="E389" s="10"/>
      <c r="F389" s="10"/>
      <c r="G389" s="10"/>
    </row>
    <row r="390" spans="1:7" ht="15.75" customHeight="1" x14ac:dyDescent="0.15">
      <c r="A390" s="10"/>
      <c r="B390" s="10"/>
      <c r="C390" s="10"/>
      <c r="D390" s="10"/>
      <c r="E390" s="10"/>
      <c r="F390" s="10"/>
      <c r="G390" s="10"/>
    </row>
    <row r="391" spans="1:7" ht="15.75" customHeight="1" x14ac:dyDescent="0.15">
      <c r="A391" s="10"/>
      <c r="B391" s="10"/>
      <c r="C391" s="10"/>
      <c r="D391" s="10"/>
      <c r="E391" s="10"/>
      <c r="F391" s="10"/>
      <c r="G391" s="10"/>
    </row>
    <row r="392" spans="1:7" ht="15.75" customHeight="1" x14ac:dyDescent="0.15">
      <c r="A392" s="10"/>
      <c r="B392" s="10"/>
      <c r="C392" s="10"/>
      <c r="D392" s="10"/>
      <c r="E392" s="10"/>
      <c r="F392" s="10"/>
      <c r="G392" s="10"/>
    </row>
    <row r="393" spans="1:7" ht="15.75" customHeight="1" x14ac:dyDescent="0.15">
      <c r="A393" s="10"/>
      <c r="B393" s="10"/>
      <c r="C393" s="10"/>
      <c r="D393" s="10"/>
      <c r="E393" s="10"/>
      <c r="F393" s="10"/>
      <c r="G393" s="10"/>
    </row>
    <row r="394" spans="1:7" ht="15.75" customHeight="1" x14ac:dyDescent="0.15">
      <c r="A394" s="10"/>
      <c r="B394" s="10"/>
      <c r="C394" s="10"/>
      <c r="D394" s="10"/>
      <c r="E394" s="10"/>
      <c r="F394" s="10"/>
      <c r="G394" s="10"/>
    </row>
    <row r="395" spans="1:7" ht="15.75" customHeight="1" x14ac:dyDescent="0.15">
      <c r="A395" s="10"/>
      <c r="B395" s="10"/>
      <c r="C395" s="10"/>
      <c r="D395" s="10"/>
      <c r="E395" s="10"/>
      <c r="F395" s="10"/>
      <c r="G395" s="10"/>
    </row>
    <row r="396" spans="1:7" ht="15.75" customHeight="1" x14ac:dyDescent="0.15">
      <c r="A396" s="10"/>
      <c r="B396" s="10"/>
      <c r="C396" s="10"/>
      <c r="D396" s="10"/>
      <c r="E396" s="10"/>
      <c r="F396" s="10"/>
      <c r="G396" s="10"/>
    </row>
    <row r="397" spans="1:7" ht="15.75" customHeight="1" x14ac:dyDescent="0.15">
      <c r="A397" s="10"/>
      <c r="B397" s="10"/>
      <c r="C397" s="10"/>
      <c r="D397" s="10"/>
      <c r="E397" s="10"/>
      <c r="F397" s="10"/>
      <c r="G397" s="10"/>
    </row>
    <row r="398" spans="1:7" ht="15.75" customHeight="1" x14ac:dyDescent="0.15">
      <c r="A398" s="10"/>
      <c r="B398" s="10"/>
      <c r="C398" s="10"/>
      <c r="D398" s="10"/>
      <c r="E398" s="10"/>
      <c r="F398" s="10"/>
      <c r="G398" s="10"/>
    </row>
    <row r="399" spans="1:7" ht="15.75" customHeight="1" x14ac:dyDescent="0.15">
      <c r="A399" s="10"/>
      <c r="B399" s="10"/>
      <c r="C399" s="10"/>
      <c r="D399" s="10"/>
      <c r="E399" s="10"/>
      <c r="F399" s="10"/>
      <c r="G399" s="10"/>
    </row>
    <row r="400" spans="1:7" ht="15.75" customHeight="1" x14ac:dyDescent="0.15">
      <c r="A400" s="10"/>
      <c r="B400" s="10"/>
      <c r="C400" s="10"/>
      <c r="D400" s="10"/>
      <c r="E400" s="10"/>
      <c r="F400" s="10"/>
      <c r="G400" s="10"/>
    </row>
    <row r="401" spans="1:7" ht="15.75" customHeight="1" x14ac:dyDescent="0.15">
      <c r="A401" s="10"/>
      <c r="B401" s="10"/>
      <c r="C401" s="10"/>
      <c r="D401" s="10"/>
      <c r="E401" s="10"/>
      <c r="F401" s="10"/>
      <c r="G401" s="10"/>
    </row>
    <row r="402" spans="1:7" ht="15.75" customHeight="1" x14ac:dyDescent="0.15">
      <c r="A402" s="10"/>
      <c r="B402" s="10"/>
      <c r="C402" s="10"/>
      <c r="D402" s="10"/>
      <c r="E402" s="10"/>
      <c r="F402" s="10"/>
      <c r="G402" s="10"/>
    </row>
    <row r="403" spans="1:7" ht="15.75" customHeight="1" x14ac:dyDescent="0.15">
      <c r="A403" s="10"/>
      <c r="B403" s="10"/>
      <c r="C403" s="10"/>
      <c r="D403" s="10"/>
      <c r="E403" s="10"/>
      <c r="F403" s="10"/>
      <c r="G403" s="10"/>
    </row>
    <row r="404" spans="1:7" ht="15.75" customHeight="1" x14ac:dyDescent="0.15">
      <c r="A404" s="10"/>
      <c r="B404" s="10"/>
      <c r="C404" s="10"/>
      <c r="D404" s="10"/>
      <c r="E404" s="10"/>
      <c r="F404" s="10"/>
      <c r="G404" s="10"/>
    </row>
    <row r="405" spans="1:7" ht="15.75" customHeight="1" x14ac:dyDescent="0.15">
      <c r="A405" s="10"/>
      <c r="B405" s="10"/>
      <c r="C405" s="10"/>
      <c r="D405" s="10"/>
      <c r="E405" s="10"/>
      <c r="F405" s="10"/>
      <c r="G405" s="10"/>
    </row>
    <row r="406" spans="1:7" ht="15.75" customHeight="1" x14ac:dyDescent="0.15">
      <c r="A406" s="10"/>
      <c r="B406" s="10"/>
      <c r="C406" s="10"/>
      <c r="D406" s="10"/>
      <c r="E406" s="10"/>
      <c r="F406" s="10"/>
      <c r="G406" s="10"/>
    </row>
    <row r="407" spans="1:7" ht="15.75" customHeight="1" x14ac:dyDescent="0.15">
      <c r="A407" s="10"/>
      <c r="B407" s="10"/>
      <c r="C407" s="10"/>
      <c r="D407" s="10"/>
      <c r="E407" s="10"/>
      <c r="F407" s="10"/>
      <c r="G407" s="10"/>
    </row>
    <row r="408" spans="1:7" ht="15.75" customHeight="1" x14ac:dyDescent="0.15">
      <c r="A408" s="10"/>
      <c r="B408" s="10"/>
      <c r="C408" s="10"/>
      <c r="D408" s="10"/>
      <c r="E408" s="10"/>
      <c r="F408" s="10"/>
      <c r="G408" s="10"/>
    </row>
    <row r="409" spans="1:7" ht="15.75" customHeight="1" x14ac:dyDescent="0.15">
      <c r="A409" s="10"/>
      <c r="B409" s="10"/>
      <c r="C409" s="10"/>
      <c r="D409" s="10"/>
      <c r="E409" s="10"/>
      <c r="F409" s="10"/>
      <c r="G409" s="10"/>
    </row>
    <row r="410" spans="1:7" ht="15.75" customHeight="1" x14ac:dyDescent="0.15">
      <c r="A410" s="10"/>
      <c r="B410" s="10"/>
      <c r="C410" s="10"/>
      <c r="D410" s="10"/>
      <c r="E410" s="10"/>
      <c r="F410" s="10"/>
      <c r="G410" s="10"/>
    </row>
    <row r="411" spans="1:7" ht="15.75" customHeight="1" x14ac:dyDescent="0.15">
      <c r="A411" s="10"/>
      <c r="B411" s="10"/>
      <c r="C411" s="10"/>
      <c r="D411" s="10"/>
      <c r="E411" s="10"/>
      <c r="F411" s="10"/>
      <c r="G411" s="10"/>
    </row>
    <row r="412" spans="1:7" ht="15.75" customHeight="1" x14ac:dyDescent="0.15">
      <c r="A412" s="10"/>
      <c r="B412" s="10"/>
      <c r="C412" s="10"/>
      <c r="D412" s="10"/>
      <c r="E412" s="10"/>
      <c r="F412" s="10"/>
      <c r="G412" s="10"/>
    </row>
    <row r="413" spans="1:7" ht="15.75" customHeight="1" x14ac:dyDescent="0.15">
      <c r="A413" s="10"/>
      <c r="B413" s="10"/>
      <c r="C413" s="10"/>
      <c r="D413" s="10"/>
      <c r="E413" s="10"/>
      <c r="F413" s="10"/>
      <c r="G413" s="10"/>
    </row>
    <row r="414" spans="1:7" ht="15.75" customHeight="1" x14ac:dyDescent="0.15">
      <c r="A414" s="10"/>
      <c r="B414" s="10"/>
      <c r="C414" s="10"/>
      <c r="D414" s="10"/>
      <c r="E414" s="10"/>
      <c r="F414" s="10"/>
      <c r="G414" s="10"/>
    </row>
    <row r="415" spans="1:7" ht="15.75" customHeight="1" x14ac:dyDescent="0.15">
      <c r="A415" s="10"/>
      <c r="B415" s="10"/>
      <c r="C415" s="10"/>
      <c r="D415" s="10"/>
      <c r="E415" s="10"/>
      <c r="F415" s="10"/>
      <c r="G415" s="10"/>
    </row>
    <row r="416" spans="1:7" ht="15.75" customHeight="1" x14ac:dyDescent="0.15">
      <c r="A416" s="10"/>
      <c r="B416" s="10"/>
      <c r="C416" s="10"/>
      <c r="D416" s="10"/>
      <c r="E416" s="10"/>
      <c r="F416" s="10"/>
      <c r="G416" s="10"/>
    </row>
    <row r="417" spans="1:7" ht="15.75" customHeight="1" x14ac:dyDescent="0.15">
      <c r="A417" s="10"/>
      <c r="B417" s="10"/>
      <c r="C417" s="10"/>
      <c r="D417" s="10"/>
      <c r="E417" s="10"/>
      <c r="F417" s="10"/>
      <c r="G417" s="10"/>
    </row>
    <row r="418" spans="1:7" ht="15.75" customHeight="1" x14ac:dyDescent="0.15">
      <c r="A418" s="10"/>
      <c r="B418" s="10"/>
      <c r="C418" s="10"/>
      <c r="D418" s="10"/>
      <c r="E418" s="10"/>
      <c r="F418" s="10"/>
      <c r="G418" s="10"/>
    </row>
    <row r="419" spans="1:7" ht="15.75" customHeight="1" x14ac:dyDescent="0.15">
      <c r="A419" s="10"/>
      <c r="B419" s="10"/>
      <c r="C419" s="10"/>
      <c r="D419" s="10"/>
      <c r="E419" s="10"/>
      <c r="F419" s="10"/>
      <c r="G419" s="10"/>
    </row>
    <row r="420" spans="1:7" ht="15.75" customHeight="1" x14ac:dyDescent="0.15">
      <c r="A420" s="10"/>
      <c r="B420" s="10"/>
      <c r="C420" s="10"/>
      <c r="D420" s="10"/>
      <c r="E420" s="10"/>
      <c r="F420" s="10"/>
      <c r="G420" s="10"/>
    </row>
    <row r="421" spans="1:7" ht="15.75" customHeight="1" x14ac:dyDescent="0.15">
      <c r="A421" s="10"/>
      <c r="B421" s="10"/>
      <c r="C421" s="10"/>
      <c r="D421" s="10"/>
      <c r="E421" s="10"/>
      <c r="F421" s="10"/>
      <c r="G421" s="10"/>
    </row>
    <row r="422" spans="1:7" ht="15.75" customHeight="1" x14ac:dyDescent="0.15">
      <c r="A422" s="10"/>
      <c r="B422" s="10"/>
      <c r="C422" s="10"/>
      <c r="D422" s="10"/>
      <c r="E422" s="10"/>
      <c r="F422" s="10"/>
      <c r="G422" s="10"/>
    </row>
    <row r="423" spans="1:7" ht="15.75" customHeight="1" x14ac:dyDescent="0.15">
      <c r="A423" s="10"/>
      <c r="B423" s="10"/>
      <c r="C423" s="10"/>
      <c r="D423" s="10"/>
      <c r="E423" s="10"/>
      <c r="F423" s="10"/>
      <c r="G423" s="10"/>
    </row>
    <row r="424" spans="1:7" ht="15.75" customHeight="1" x14ac:dyDescent="0.15">
      <c r="A424" s="10"/>
      <c r="B424" s="10"/>
      <c r="C424" s="10"/>
      <c r="D424" s="10"/>
      <c r="E424" s="10"/>
      <c r="F424" s="10"/>
      <c r="G424" s="10"/>
    </row>
    <row r="425" spans="1:7" ht="15.75" customHeight="1" x14ac:dyDescent="0.15">
      <c r="A425" s="10"/>
      <c r="B425" s="10"/>
      <c r="C425" s="10"/>
      <c r="D425" s="10"/>
      <c r="E425" s="10"/>
      <c r="F425" s="10"/>
      <c r="G425" s="10"/>
    </row>
    <row r="426" spans="1:7" ht="15.75" customHeight="1" x14ac:dyDescent="0.15">
      <c r="A426" s="10"/>
      <c r="B426" s="10"/>
      <c r="C426" s="10"/>
      <c r="D426" s="10"/>
      <c r="E426" s="10"/>
      <c r="F426" s="10"/>
      <c r="G426" s="10"/>
    </row>
    <row r="427" spans="1:7" ht="15.75" customHeight="1" x14ac:dyDescent="0.15">
      <c r="A427" s="10"/>
      <c r="B427" s="10"/>
      <c r="C427" s="10"/>
      <c r="D427" s="10"/>
      <c r="E427" s="10"/>
      <c r="F427" s="10"/>
      <c r="G427" s="10"/>
    </row>
    <row r="428" spans="1:7" ht="15.75" customHeight="1" x14ac:dyDescent="0.15">
      <c r="A428" s="10"/>
      <c r="B428" s="10"/>
      <c r="C428" s="10"/>
      <c r="D428" s="10"/>
      <c r="E428" s="10"/>
      <c r="F428" s="10"/>
      <c r="G428" s="10"/>
    </row>
    <row r="429" spans="1:7" ht="15.75" customHeight="1" x14ac:dyDescent="0.15">
      <c r="A429" s="10"/>
      <c r="B429" s="10"/>
      <c r="C429" s="10"/>
      <c r="D429" s="10"/>
      <c r="E429" s="10"/>
      <c r="F429" s="10"/>
      <c r="G429" s="10"/>
    </row>
    <row r="430" spans="1:7" ht="15.75" customHeight="1" x14ac:dyDescent="0.15">
      <c r="A430" s="10"/>
      <c r="B430" s="10"/>
      <c r="C430" s="10"/>
      <c r="D430" s="10"/>
      <c r="E430" s="10"/>
      <c r="F430" s="10"/>
      <c r="G430" s="10"/>
    </row>
    <row r="431" spans="1:7" ht="15.75" customHeight="1" x14ac:dyDescent="0.15">
      <c r="A431" s="10"/>
      <c r="B431" s="10"/>
      <c r="C431" s="10"/>
      <c r="D431" s="10"/>
      <c r="E431" s="10"/>
      <c r="F431" s="10"/>
      <c r="G431" s="10"/>
    </row>
    <row r="432" spans="1:7" ht="15.75" customHeight="1" x14ac:dyDescent="0.15">
      <c r="A432" s="10"/>
      <c r="B432" s="10"/>
      <c r="C432" s="10"/>
      <c r="D432" s="10"/>
      <c r="E432" s="10"/>
      <c r="F432" s="10"/>
      <c r="G432" s="10"/>
    </row>
    <row r="433" spans="1:7" ht="15.75" customHeight="1" x14ac:dyDescent="0.15">
      <c r="A433" s="10"/>
      <c r="B433" s="10"/>
      <c r="C433" s="10"/>
      <c r="D433" s="10"/>
      <c r="E433" s="10"/>
      <c r="F433" s="10"/>
      <c r="G433" s="10"/>
    </row>
    <row r="434" spans="1:7" ht="15.75" customHeight="1" x14ac:dyDescent="0.15">
      <c r="A434" s="10"/>
      <c r="B434" s="10"/>
      <c r="C434" s="10"/>
      <c r="D434" s="10"/>
      <c r="E434" s="10"/>
      <c r="F434" s="10"/>
      <c r="G434" s="10"/>
    </row>
    <row r="435" spans="1:7" ht="15.75" customHeight="1" x14ac:dyDescent="0.15">
      <c r="A435" s="10"/>
      <c r="B435" s="10"/>
      <c r="C435" s="10"/>
      <c r="D435" s="10"/>
      <c r="E435" s="10"/>
      <c r="F435" s="10"/>
      <c r="G435" s="10"/>
    </row>
    <row r="436" spans="1:7" ht="15.75" customHeight="1" x14ac:dyDescent="0.15">
      <c r="A436" s="10"/>
      <c r="B436" s="10"/>
      <c r="C436" s="10"/>
      <c r="D436" s="10"/>
      <c r="E436" s="10"/>
      <c r="F436" s="10"/>
      <c r="G436" s="10"/>
    </row>
    <row r="437" spans="1:7" ht="15.75" customHeight="1" x14ac:dyDescent="0.15">
      <c r="A437" s="10"/>
      <c r="B437" s="10"/>
      <c r="C437" s="10"/>
      <c r="D437" s="10"/>
      <c r="E437" s="10"/>
      <c r="F437" s="10"/>
      <c r="G437" s="10"/>
    </row>
    <row r="438" spans="1:7" ht="15.75" customHeight="1" x14ac:dyDescent="0.15">
      <c r="A438" s="10"/>
      <c r="B438" s="10"/>
      <c r="C438" s="10"/>
      <c r="D438" s="10"/>
      <c r="E438" s="10"/>
      <c r="F438" s="10"/>
      <c r="G438" s="10"/>
    </row>
    <row r="439" spans="1:7" ht="15.75" customHeight="1" x14ac:dyDescent="0.15">
      <c r="A439" s="10"/>
      <c r="B439" s="10"/>
      <c r="C439" s="10"/>
      <c r="D439" s="10"/>
      <c r="E439" s="10"/>
      <c r="F439" s="10"/>
      <c r="G439" s="10"/>
    </row>
    <row r="440" spans="1:7" ht="15.75" customHeight="1" x14ac:dyDescent="0.15">
      <c r="A440" s="10"/>
      <c r="B440" s="10"/>
      <c r="C440" s="10"/>
      <c r="D440" s="10"/>
      <c r="E440" s="10"/>
      <c r="F440" s="10"/>
      <c r="G440" s="10"/>
    </row>
    <row r="441" spans="1:7" ht="15.75" customHeight="1" x14ac:dyDescent="0.15">
      <c r="A441" s="10"/>
      <c r="B441" s="10"/>
      <c r="C441" s="10"/>
      <c r="D441" s="10"/>
      <c r="E441" s="10"/>
      <c r="F441" s="10"/>
      <c r="G441" s="10"/>
    </row>
    <row r="442" spans="1:7" ht="15.75" customHeight="1" x14ac:dyDescent="0.15">
      <c r="A442" s="10"/>
      <c r="B442" s="10"/>
      <c r="C442" s="10"/>
      <c r="D442" s="10"/>
      <c r="E442" s="10"/>
      <c r="F442" s="10"/>
      <c r="G442" s="10"/>
    </row>
    <row r="443" spans="1:7" ht="15.75" customHeight="1" x14ac:dyDescent="0.15">
      <c r="A443" s="10"/>
      <c r="B443" s="10"/>
      <c r="C443" s="10"/>
      <c r="D443" s="10"/>
      <c r="E443" s="10"/>
      <c r="F443" s="10"/>
      <c r="G443" s="10"/>
    </row>
    <row r="444" spans="1:7" ht="15.75" customHeight="1" x14ac:dyDescent="0.15">
      <c r="A444" s="10"/>
      <c r="B444" s="10"/>
      <c r="C444" s="10"/>
      <c r="D444" s="10"/>
      <c r="E444" s="10"/>
      <c r="F444" s="10"/>
      <c r="G444" s="10"/>
    </row>
    <row r="445" spans="1:7" ht="15.75" customHeight="1" x14ac:dyDescent="0.15">
      <c r="A445" s="10"/>
      <c r="B445" s="10"/>
      <c r="C445" s="10"/>
      <c r="D445" s="10"/>
      <c r="E445" s="10"/>
      <c r="F445" s="10"/>
      <c r="G445" s="10"/>
    </row>
    <row r="446" spans="1:7" ht="15.75" customHeight="1" x14ac:dyDescent="0.15">
      <c r="A446" s="10"/>
      <c r="B446" s="10"/>
      <c r="C446" s="10"/>
      <c r="D446" s="10"/>
      <c r="E446" s="10"/>
      <c r="F446" s="10"/>
      <c r="G446" s="10"/>
    </row>
    <row r="447" spans="1:7" ht="15.75" customHeight="1" x14ac:dyDescent="0.15">
      <c r="A447" s="10"/>
      <c r="B447" s="10"/>
      <c r="C447" s="10"/>
      <c r="D447" s="10"/>
      <c r="E447" s="10"/>
      <c r="F447" s="10"/>
      <c r="G447" s="10"/>
    </row>
    <row r="448" spans="1:7" ht="15.75" customHeight="1" x14ac:dyDescent="0.15">
      <c r="A448" s="10"/>
      <c r="B448" s="10"/>
      <c r="C448" s="10"/>
      <c r="D448" s="10"/>
      <c r="E448" s="10"/>
      <c r="F448" s="10"/>
      <c r="G448" s="10"/>
    </row>
    <row r="449" spans="1:7" ht="15.75" customHeight="1" x14ac:dyDescent="0.15">
      <c r="A449" s="10"/>
      <c r="B449" s="10"/>
      <c r="C449" s="10"/>
      <c r="D449" s="10"/>
      <c r="E449" s="10"/>
      <c r="F449" s="10"/>
      <c r="G449" s="10"/>
    </row>
    <row r="450" spans="1:7" ht="15.75" customHeight="1" x14ac:dyDescent="0.15">
      <c r="A450" s="10"/>
      <c r="B450" s="10"/>
      <c r="C450" s="10"/>
      <c r="D450" s="10"/>
      <c r="E450" s="10"/>
      <c r="F450" s="10"/>
      <c r="G450" s="10"/>
    </row>
    <row r="451" spans="1:7" ht="15.75" customHeight="1" x14ac:dyDescent="0.15">
      <c r="A451" s="10"/>
      <c r="B451" s="10"/>
      <c r="C451" s="10"/>
      <c r="D451" s="10"/>
      <c r="E451" s="10"/>
      <c r="F451" s="10"/>
      <c r="G451" s="10"/>
    </row>
    <row r="452" spans="1:7" ht="15.75" customHeight="1" x14ac:dyDescent="0.15">
      <c r="A452" s="10"/>
      <c r="B452" s="10"/>
      <c r="C452" s="10"/>
      <c r="D452" s="10"/>
      <c r="E452" s="10"/>
      <c r="F452" s="10"/>
      <c r="G452" s="10"/>
    </row>
    <row r="453" spans="1:7" ht="15.75" customHeight="1" x14ac:dyDescent="0.15">
      <c r="A453" s="10"/>
      <c r="B453" s="10"/>
      <c r="C453" s="10"/>
      <c r="D453" s="10"/>
      <c r="E453" s="10"/>
      <c r="F453" s="10"/>
      <c r="G453" s="10"/>
    </row>
    <row r="454" spans="1:7" ht="15.75" customHeight="1" x14ac:dyDescent="0.15">
      <c r="A454" s="10"/>
      <c r="B454" s="10"/>
      <c r="C454" s="10"/>
      <c r="D454" s="10"/>
      <c r="E454" s="10"/>
      <c r="F454" s="10"/>
      <c r="G454" s="10"/>
    </row>
    <row r="455" spans="1:7" ht="15.75" customHeight="1" x14ac:dyDescent="0.15">
      <c r="A455" s="10"/>
      <c r="B455" s="10"/>
      <c r="C455" s="10"/>
      <c r="D455" s="10"/>
      <c r="E455" s="10"/>
      <c r="F455" s="10"/>
      <c r="G455" s="10"/>
    </row>
    <row r="456" spans="1:7" ht="15.75" customHeight="1" x14ac:dyDescent="0.15">
      <c r="A456" s="10"/>
      <c r="B456" s="10"/>
      <c r="C456" s="10"/>
      <c r="D456" s="10"/>
      <c r="E456" s="10"/>
      <c r="F456" s="10"/>
      <c r="G456" s="10"/>
    </row>
    <row r="457" spans="1:7" ht="15.75" customHeight="1" x14ac:dyDescent="0.15">
      <c r="A457" s="10"/>
      <c r="B457" s="10"/>
      <c r="C457" s="10"/>
      <c r="D457" s="10"/>
      <c r="E457" s="10"/>
      <c r="F457" s="10"/>
      <c r="G457" s="10"/>
    </row>
    <row r="458" spans="1:7" ht="15.75" customHeight="1" x14ac:dyDescent="0.15">
      <c r="A458" s="10"/>
      <c r="B458" s="10"/>
      <c r="C458" s="10"/>
      <c r="D458" s="10"/>
      <c r="E458" s="10"/>
      <c r="F458" s="10"/>
      <c r="G458" s="10"/>
    </row>
    <row r="459" spans="1:7" ht="15.75" customHeight="1" x14ac:dyDescent="0.15">
      <c r="A459" s="10"/>
      <c r="B459" s="10"/>
      <c r="C459" s="10"/>
      <c r="D459" s="10"/>
      <c r="E459" s="10"/>
      <c r="F459" s="10"/>
      <c r="G459" s="10"/>
    </row>
    <row r="460" spans="1:7" ht="15.75" customHeight="1" x14ac:dyDescent="0.15">
      <c r="A460" s="10"/>
      <c r="B460" s="10"/>
      <c r="C460" s="10"/>
      <c r="D460" s="10"/>
      <c r="E460" s="10"/>
      <c r="F460" s="10"/>
      <c r="G460" s="10"/>
    </row>
    <row r="461" spans="1:7" ht="15.75" customHeight="1" x14ac:dyDescent="0.15">
      <c r="A461" s="10"/>
      <c r="B461" s="10"/>
      <c r="C461" s="10"/>
      <c r="D461" s="10"/>
      <c r="E461" s="10"/>
      <c r="F461" s="10"/>
      <c r="G461" s="10"/>
    </row>
    <row r="462" spans="1:7" ht="15.75" customHeight="1" x14ac:dyDescent="0.15">
      <c r="A462" s="10"/>
      <c r="B462" s="10"/>
      <c r="C462" s="10"/>
      <c r="D462" s="10"/>
      <c r="E462" s="10"/>
      <c r="F462" s="10"/>
      <c r="G462" s="10"/>
    </row>
    <row r="463" spans="1:7" ht="15.75" customHeight="1" x14ac:dyDescent="0.15">
      <c r="A463" s="10"/>
      <c r="B463" s="10"/>
      <c r="C463" s="10"/>
      <c r="D463" s="10"/>
      <c r="E463" s="10"/>
      <c r="F463" s="10"/>
      <c r="G463" s="10"/>
    </row>
    <row r="464" spans="1:7" ht="15.75" customHeight="1" x14ac:dyDescent="0.15">
      <c r="A464" s="10"/>
      <c r="B464" s="10"/>
      <c r="C464" s="10"/>
      <c r="D464" s="10"/>
      <c r="E464" s="10"/>
      <c r="F464" s="10"/>
      <c r="G464" s="10"/>
    </row>
    <row r="465" spans="1:7" ht="15.75" customHeight="1" x14ac:dyDescent="0.15">
      <c r="A465" s="10"/>
      <c r="B465" s="10"/>
      <c r="C465" s="10"/>
      <c r="D465" s="10"/>
      <c r="E465" s="10"/>
      <c r="F465" s="10"/>
      <c r="G465" s="10"/>
    </row>
    <row r="466" spans="1:7" ht="15.75" customHeight="1" x14ac:dyDescent="0.15">
      <c r="A466" s="10"/>
      <c r="B466" s="10"/>
      <c r="C466" s="10"/>
      <c r="D466" s="10"/>
      <c r="E466" s="10"/>
      <c r="F466" s="10"/>
      <c r="G466" s="10"/>
    </row>
    <row r="467" spans="1:7" ht="15.75" customHeight="1" x14ac:dyDescent="0.15">
      <c r="A467" s="10"/>
      <c r="B467" s="10"/>
      <c r="C467" s="10"/>
      <c r="D467" s="10"/>
      <c r="E467" s="10"/>
      <c r="F467" s="10"/>
      <c r="G467" s="10"/>
    </row>
    <row r="468" spans="1:7" ht="15.75" customHeight="1" x14ac:dyDescent="0.15">
      <c r="A468" s="10"/>
      <c r="B468" s="10"/>
      <c r="C468" s="10"/>
      <c r="D468" s="10"/>
      <c r="E468" s="10"/>
      <c r="F468" s="10"/>
      <c r="G468" s="10"/>
    </row>
    <row r="469" spans="1:7" ht="15.75" customHeight="1" x14ac:dyDescent="0.15">
      <c r="A469" s="10"/>
      <c r="B469" s="10"/>
      <c r="C469" s="10"/>
      <c r="D469" s="10"/>
      <c r="E469" s="10"/>
      <c r="F469" s="10"/>
      <c r="G469" s="10"/>
    </row>
    <row r="470" spans="1:7" ht="15.75" customHeight="1" x14ac:dyDescent="0.15">
      <c r="A470" s="10"/>
      <c r="B470" s="10"/>
      <c r="C470" s="10"/>
      <c r="D470" s="10"/>
      <c r="E470" s="10"/>
      <c r="F470" s="10"/>
      <c r="G470" s="10"/>
    </row>
    <row r="471" spans="1:7" ht="15.75" customHeight="1" x14ac:dyDescent="0.15">
      <c r="A471" s="10"/>
      <c r="B471" s="10"/>
      <c r="C471" s="10"/>
      <c r="D471" s="10"/>
      <c r="E471" s="10"/>
      <c r="F471" s="10"/>
      <c r="G471" s="10"/>
    </row>
    <row r="472" spans="1:7" ht="15.75" customHeight="1" x14ac:dyDescent="0.15">
      <c r="A472" s="10"/>
      <c r="B472" s="10"/>
      <c r="C472" s="10"/>
      <c r="D472" s="10"/>
      <c r="E472" s="10"/>
      <c r="F472" s="10"/>
      <c r="G472" s="10"/>
    </row>
    <row r="473" spans="1:7" ht="15.75" customHeight="1" x14ac:dyDescent="0.15">
      <c r="A473" s="10"/>
      <c r="B473" s="10"/>
      <c r="C473" s="10"/>
      <c r="D473" s="10"/>
      <c r="E473" s="10"/>
      <c r="F473" s="10"/>
      <c r="G473" s="10"/>
    </row>
    <row r="474" spans="1:7" ht="15.75" customHeight="1" x14ac:dyDescent="0.15">
      <c r="A474" s="10"/>
      <c r="B474" s="10"/>
      <c r="C474" s="10"/>
      <c r="D474" s="10"/>
      <c r="E474" s="10"/>
      <c r="F474" s="10"/>
      <c r="G474" s="10"/>
    </row>
    <row r="475" spans="1:7" ht="15.75" customHeight="1" x14ac:dyDescent="0.15">
      <c r="A475" s="10"/>
      <c r="B475" s="10"/>
      <c r="C475" s="10"/>
      <c r="D475" s="10"/>
      <c r="E475" s="10"/>
      <c r="F475" s="10"/>
      <c r="G475" s="10"/>
    </row>
    <row r="476" spans="1:7" ht="15.75" customHeight="1" x14ac:dyDescent="0.15">
      <c r="A476" s="10"/>
      <c r="B476" s="10"/>
      <c r="C476" s="10"/>
      <c r="D476" s="10"/>
      <c r="E476" s="10"/>
      <c r="F476" s="10"/>
      <c r="G476" s="10"/>
    </row>
    <row r="477" spans="1:7" ht="15.75" customHeight="1" x14ac:dyDescent="0.15">
      <c r="A477" s="10"/>
      <c r="B477" s="10"/>
      <c r="C477" s="10"/>
      <c r="D477" s="10"/>
      <c r="E477" s="10"/>
      <c r="F477" s="10"/>
      <c r="G477" s="10"/>
    </row>
    <row r="478" spans="1:7" ht="15.75" customHeight="1" x14ac:dyDescent="0.15">
      <c r="A478" s="10"/>
      <c r="B478" s="10"/>
      <c r="C478" s="10"/>
      <c r="D478" s="10"/>
      <c r="E478" s="10"/>
      <c r="F478" s="10"/>
      <c r="G478" s="10"/>
    </row>
    <row r="479" spans="1:7" ht="15.75" customHeight="1" x14ac:dyDescent="0.15">
      <c r="A479" s="10"/>
      <c r="B479" s="10"/>
      <c r="C479" s="10"/>
      <c r="D479" s="10"/>
      <c r="E479" s="10"/>
      <c r="F479" s="10"/>
      <c r="G479" s="10"/>
    </row>
    <row r="480" spans="1:7" ht="15.75" customHeight="1" x14ac:dyDescent="0.15">
      <c r="A480" s="10"/>
      <c r="B480" s="10"/>
      <c r="C480" s="10"/>
      <c r="D480" s="10"/>
      <c r="E480" s="10"/>
      <c r="F480" s="10"/>
      <c r="G480" s="10"/>
    </row>
    <row r="481" spans="1:7" ht="15.75" customHeight="1" x14ac:dyDescent="0.15">
      <c r="A481" s="10"/>
      <c r="B481" s="10"/>
      <c r="C481" s="10"/>
      <c r="D481" s="10"/>
      <c r="E481" s="10"/>
      <c r="F481" s="10"/>
      <c r="G481" s="10"/>
    </row>
    <row r="482" spans="1:7" ht="15.75" customHeight="1" x14ac:dyDescent="0.15">
      <c r="A482" s="10"/>
      <c r="B482" s="10"/>
      <c r="C482" s="10"/>
      <c r="D482" s="10"/>
      <c r="E482" s="10"/>
      <c r="F482" s="10"/>
      <c r="G482" s="10"/>
    </row>
    <row r="483" spans="1:7" ht="15.75" customHeight="1" x14ac:dyDescent="0.15">
      <c r="A483" s="10"/>
      <c r="B483" s="10"/>
      <c r="C483" s="10"/>
      <c r="D483" s="10"/>
      <c r="E483" s="10"/>
      <c r="F483" s="10"/>
      <c r="G483" s="10"/>
    </row>
    <row r="484" spans="1:7" ht="15.75" customHeight="1" x14ac:dyDescent="0.15">
      <c r="A484" s="10"/>
      <c r="B484" s="10"/>
      <c r="C484" s="10"/>
      <c r="D484" s="10"/>
      <c r="E484" s="10"/>
      <c r="F484" s="10"/>
      <c r="G484" s="10"/>
    </row>
    <row r="485" spans="1:7" ht="15.75" customHeight="1" x14ac:dyDescent="0.15">
      <c r="A485" s="10"/>
      <c r="B485" s="10"/>
      <c r="C485" s="10"/>
      <c r="D485" s="10"/>
      <c r="E485" s="10"/>
      <c r="F485" s="10"/>
      <c r="G485" s="10"/>
    </row>
    <row r="486" spans="1:7" ht="15.75" customHeight="1" x14ac:dyDescent="0.15">
      <c r="A486" s="10"/>
      <c r="B486" s="10"/>
      <c r="C486" s="10"/>
      <c r="D486" s="10"/>
      <c r="E486" s="10"/>
      <c r="F486" s="10"/>
      <c r="G486" s="10"/>
    </row>
    <row r="487" spans="1:7" ht="15.75" customHeight="1" x14ac:dyDescent="0.15">
      <c r="A487" s="10"/>
      <c r="B487" s="10"/>
      <c r="C487" s="10"/>
      <c r="D487" s="10"/>
      <c r="E487" s="10"/>
      <c r="F487" s="10"/>
      <c r="G487" s="10"/>
    </row>
    <row r="488" spans="1:7" ht="15.75" customHeight="1" x14ac:dyDescent="0.15">
      <c r="A488" s="10"/>
      <c r="B488" s="10"/>
      <c r="C488" s="10"/>
      <c r="D488" s="10"/>
      <c r="E488" s="10"/>
      <c r="F488" s="10"/>
      <c r="G488" s="10"/>
    </row>
    <row r="489" spans="1:7" ht="15.75" customHeight="1" x14ac:dyDescent="0.15">
      <c r="A489" s="10"/>
      <c r="B489" s="10"/>
      <c r="C489" s="10"/>
      <c r="D489" s="10"/>
      <c r="E489" s="10"/>
      <c r="F489" s="10"/>
      <c r="G489" s="10"/>
    </row>
    <row r="490" spans="1:7" ht="15.75" customHeight="1" x14ac:dyDescent="0.15">
      <c r="A490" s="10"/>
      <c r="B490" s="10"/>
      <c r="C490" s="10"/>
      <c r="D490" s="10"/>
      <c r="E490" s="10"/>
      <c r="F490" s="10"/>
      <c r="G490" s="10"/>
    </row>
    <row r="491" spans="1:7" ht="15.75" customHeight="1" x14ac:dyDescent="0.15">
      <c r="A491" s="10"/>
      <c r="B491" s="10"/>
      <c r="C491" s="10"/>
      <c r="D491" s="10"/>
      <c r="E491" s="10"/>
      <c r="F491" s="10"/>
      <c r="G491" s="10"/>
    </row>
    <row r="492" spans="1:7" ht="15.75" customHeight="1" x14ac:dyDescent="0.15">
      <c r="A492" s="10"/>
      <c r="B492" s="10"/>
      <c r="C492" s="10"/>
      <c r="D492" s="10"/>
      <c r="E492" s="10"/>
      <c r="F492" s="10"/>
      <c r="G492" s="10"/>
    </row>
    <row r="493" spans="1:7" ht="15.75" customHeight="1" x14ac:dyDescent="0.15">
      <c r="A493" s="10"/>
      <c r="B493" s="10"/>
      <c r="C493" s="10"/>
      <c r="D493" s="10"/>
      <c r="E493" s="10"/>
      <c r="F493" s="10"/>
      <c r="G493" s="10"/>
    </row>
    <row r="494" spans="1:7" ht="15.75" customHeight="1" x14ac:dyDescent="0.15">
      <c r="A494" s="10"/>
      <c r="B494" s="10"/>
      <c r="C494" s="10"/>
      <c r="D494" s="10"/>
      <c r="E494" s="10"/>
      <c r="F494" s="10"/>
      <c r="G494" s="10"/>
    </row>
    <row r="495" spans="1:7" ht="15.75" customHeight="1" x14ac:dyDescent="0.15">
      <c r="A495" s="10"/>
      <c r="B495" s="10"/>
      <c r="C495" s="10"/>
      <c r="D495" s="10"/>
      <c r="E495" s="10"/>
      <c r="F495" s="10"/>
      <c r="G495" s="10"/>
    </row>
    <row r="496" spans="1:7" ht="15.75" customHeight="1" x14ac:dyDescent="0.15">
      <c r="A496" s="10"/>
      <c r="B496" s="10"/>
      <c r="C496" s="10"/>
      <c r="D496" s="10"/>
      <c r="E496" s="10"/>
      <c r="F496" s="10"/>
      <c r="G496" s="10"/>
    </row>
    <row r="497" spans="1:7" ht="15.75" customHeight="1" x14ac:dyDescent="0.15">
      <c r="A497" s="10"/>
      <c r="B497" s="10"/>
      <c r="C497" s="10"/>
      <c r="D497" s="10"/>
      <c r="E497" s="10"/>
      <c r="F497" s="10"/>
      <c r="G497" s="10"/>
    </row>
    <row r="498" spans="1:7" ht="15.75" customHeight="1" x14ac:dyDescent="0.15">
      <c r="A498" s="10"/>
      <c r="B498" s="10"/>
      <c r="C498" s="10"/>
      <c r="D498" s="10"/>
      <c r="E498" s="10"/>
      <c r="F498" s="10"/>
      <c r="G498" s="10"/>
    </row>
    <row r="499" spans="1:7" ht="15.75" customHeight="1" x14ac:dyDescent="0.15">
      <c r="A499" s="10"/>
      <c r="B499" s="10"/>
      <c r="C499" s="10"/>
      <c r="D499" s="10"/>
      <c r="E499" s="10"/>
      <c r="F499" s="10"/>
      <c r="G499" s="10"/>
    </row>
    <row r="500" spans="1:7" ht="15.75" customHeight="1" x14ac:dyDescent="0.15">
      <c r="A500" s="10"/>
      <c r="B500" s="10"/>
      <c r="C500" s="10"/>
      <c r="D500" s="10"/>
      <c r="E500" s="10"/>
      <c r="F500" s="10"/>
      <c r="G500" s="10"/>
    </row>
    <row r="501" spans="1:7" ht="15.75" customHeight="1" x14ac:dyDescent="0.15">
      <c r="A501" s="10"/>
      <c r="B501" s="10"/>
      <c r="C501" s="10"/>
      <c r="D501" s="10"/>
      <c r="E501" s="10"/>
      <c r="F501" s="10"/>
      <c r="G501" s="10"/>
    </row>
    <row r="502" spans="1:7" ht="15.75" customHeight="1" x14ac:dyDescent="0.15">
      <c r="A502" s="10"/>
      <c r="B502" s="10"/>
      <c r="C502" s="10"/>
      <c r="D502" s="10"/>
      <c r="E502" s="10"/>
      <c r="F502" s="10"/>
      <c r="G502" s="10"/>
    </row>
    <row r="503" spans="1:7" ht="15.75" customHeight="1" x14ac:dyDescent="0.15">
      <c r="A503" s="10"/>
      <c r="B503" s="10"/>
      <c r="C503" s="10"/>
      <c r="D503" s="10"/>
      <c r="E503" s="10"/>
      <c r="F503" s="10"/>
      <c r="G503" s="10"/>
    </row>
    <row r="504" spans="1:7" ht="15.75" customHeight="1" x14ac:dyDescent="0.15">
      <c r="A504" s="10"/>
      <c r="B504" s="10"/>
      <c r="C504" s="10"/>
      <c r="D504" s="10"/>
      <c r="E504" s="10"/>
      <c r="F504" s="10"/>
      <c r="G504" s="10"/>
    </row>
    <row r="505" spans="1:7" ht="15.75" customHeight="1" x14ac:dyDescent="0.15">
      <c r="A505" s="10"/>
      <c r="B505" s="10"/>
      <c r="C505" s="10"/>
      <c r="D505" s="10"/>
      <c r="E505" s="10"/>
      <c r="F505" s="10"/>
      <c r="G505" s="10"/>
    </row>
    <row r="506" spans="1:7" ht="15.75" customHeight="1" x14ac:dyDescent="0.15">
      <c r="A506" s="10"/>
      <c r="B506" s="10"/>
      <c r="C506" s="10"/>
      <c r="D506" s="10"/>
      <c r="E506" s="10"/>
      <c r="F506" s="10"/>
      <c r="G506" s="10"/>
    </row>
    <row r="507" spans="1:7" ht="15.75" customHeight="1" x14ac:dyDescent="0.15">
      <c r="A507" s="10"/>
      <c r="B507" s="10"/>
      <c r="C507" s="10"/>
      <c r="D507" s="10"/>
      <c r="E507" s="10"/>
      <c r="F507" s="10"/>
      <c r="G507" s="10"/>
    </row>
    <row r="508" spans="1:7" ht="15.75" customHeight="1" x14ac:dyDescent="0.15">
      <c r="A508" s="10"/>
      <c r="B508" s="10"/>
      <c r="C508" s="10"/>
      <c r="D508" s="10"/>
      <c r="E508" s="10"/>
      <c r="F508" s="10"/>
      <c r="G508" s="10"/>
    </row>
    <row r="509" spans="1:7" ht="15.75" customHeight="1" x14ac:dyDescent="0.15">
      <c r="A509" s="10"/>
      <c r="B509" s="10"/>
      <c r="C509" s="10"/>
      <c r="D509" s="10"/>
      <c r="E509" s="10"/>
      <c r="F509" s="10"/>
      <c r="G509" s="10"/>
    </row>
    <row r="510" spans="1:7" ht="15.75" customHeight="1" x14ac:dyDescent="0.15">
      <c r="A510" s="10"/>
      <c r="B510" s="10"/>
      <c r="C510" s="10"/>
      <c r="D510" s="10"/>
      <c r="E510" s="10"/>
      <c r="F510" s="10"/>
      <c r="G510" s="10"/>
    </row>
    <row r="511" spans="1:7" ht="15.75" customHeight="1" x14ac:dyDescent="0.15">
      <c r="A511" s="10"/>
      <c r="B511" s="10"/>
      <c r="C511" s="10"/>
      <c r="D511" s="10"/>
      <c r="E511" s="10"/>
      <c r="F511" s="10"/>
      <c r="G511" s="10"/>
    </row>
    <row r="512" spans="1:7" ht="15.75" customHeight="1" x14ac:dyDescent="0.15">
      <c r="A512" s="10"/>
      <c r="B512" s="10"/>
      <c r="C512" s="10"/>
      <c r="D512" s="10"/>
      <c r="E512" s="10"/>
      <c r="F512" s="10"/>
      <c r="G512" s="10"/>
    </row>
    <row r="513" spans="1:7" ht="15.75" customHeight="1" x14ac:dyDescent="0.15">
      <c r="A513" s="10"/>
      <c r="B513" s="10"/>
      <c r="C513" s="10"/>
      <c r="D513" s="10"/>
      <c r="E513" s="10"/>
      <c r="F513" s="10"/>
      <c r="G513" s="10"/>
    </row>
    <row r="514" spans="1:7" ht="15.75" customHeight="1" x14ac:dyDescent="0.15">
      <c r="A514" s="10"/>
      <c r="B514" s="10"/>
      <c r="C514" s="10"/>
      <c r="D514" s="10"/>
      <c r="E514" s="10"/>
      <c r="F514" s="10"/>
      <c r="G514" s="10"/>
    </row>
    <row r="515" spans="1:7" ht="15.75" customHeight="1" x14ac:dyDescent="0.15">
      <c r="A515" s="10"/>
      <c r="B515" s="10"/>
      <c r="C515" s="10"/>
      <c r="D515" s="10"/>
      <c r="E515" s="10"/>
      <c r="F515" s="10"/>
      <c r="G515" s="10"/>
    </row>
    <row r="516" spans="1:7" ht="15.75" customHeight="1" x14ac:dyDescent="0.15">
      <c r="A516" s="10"/>
      <c r="B516" s="10"/>
      <c r="C516" s="10"/>
      <c r="D516" s="10"/>
      <c r="E516" s="10"/>
      <c r="F516" s="10"/>
      <c r="G516" s="10"/>
    </row>
    <row r="517" spans="1:7" ht="15.75" customHeight="1" x14ac:dyDescent="0.15">
      <c r="A517" s="10"/>
      <c r="B517" s="10"/>
      <c r="C517" s="10"/>
      <c r="D517" s="10"/>
      <c r="E517" s="10"/>
      <c r="F517" s="10"/>
      <c r="G517" s="10"/>
    </row>
    <row r="518" spans="1:7" ht="15.75" customHeight="1" x14ac:dyDescent="0.15">
      <c r="A518" s="10"/>
      <c r="B518" s="10"/>
      <c r="C518" s="10"/>
      <c r="D518" s="10"/>
      <c r="E518" s="10"/>
      <c r="F518" s="10"/>
      <c r="G518" s="10"/>
    </row>
    <row r="519" spans="1:7" ht="15.75" customHeight="1" x14ac:dyDescent="0.15">
      <c r="A519" s="10"/>
      <c r="B519" s="10"/>
      <c r="C519" s="10"/>
      <c r="D519" s="10"/>
      <c r="E519" s="10"/>
      <c r="F519" s="10"/>
      <c r="G519" s="10"/>
    </row>
    <row r="520" spans="1:7" ht="15.75" customHeight="1" x14ac:dyDescent="0.15">
      <c r="A520" s="10"/>
      <c r="B520" s="10"/>
      <c r="C520" s="10"/>
      <c r="D520" s="10"/>
      <c r="E520" s="10"/>
      <c r="F520" s="10"/>
      <c r="G520" s="10"/>
    </row>
    <row r="521" spans="1:7" ht="15.75" customHeight="1" x14ac:dyDescent="0.15">
      <c r="A521" s="10"/>
      <c r="B521" s="10"/>
      <c r="C521" s="10"/>
      <c r="D521" s="10"/>
      <c r="E521" s="10"/>
      <c r="F521" s="10"/>
      <c r="G521" s="10"/>
    </row>
    <row r="522" spans="1:7" ht="15.75" customHeight="1" x14ac:dyDescent="0.15">
      <c r="A522" s="10"/>
      <c r="B522" s="10"/>
      <c r="C522" s="10"/>
      <c r="D522" s="10"/>
      <c r="E522" s="10"/>
      <c r="F522" s="10"/>
      <c r="G522" s="10"/>
    </row>
    <row r="523" spans="1:7" ht="15.75" customHeight="1" x14ac:dyDescent="0.15">
      <c r="A523" s="10"/>
      <c r="B523" s="10"/>
      <c r="C523" s="10"/>
      <c r="D523" s="10"/>
      <c r="E523" s="10"/>
      <c r="F523" s="10"/>
      <c r="G523" s="10"/>
    </row>
    <row r="524" spans="1:7" ht="15.75" customHeight="1" x14ac:dyDescent="0.15">
      <c r="A524" s="10"/>
      <c r="B524" s="10"/>
      <c r="C524" s="10"/>
      <c r="D524" s="10"/>
      <c r="E524" s="10"/>
      <c r="F524" s="10"/>
      <c r="G524" s="10"/>
    </row>
    <row r="525" spans="1:7" ht="15.75" customHeight="1" x14ac:dyDescent="0.15">
      <c r="A525" s="10"/>
      <c r="B525" s="10"/>
      <c r="C525" s="10"/>
      <c r="D525" s="10"/>
      <c r="E525" s="10"/>
      <c r="F525" s="10"/>
      <c r="G525" s="10"/>
    </row>
    <row r="526" spans="1:7" ht="15.75" customHeight="1" x14ac:dyDescent="0.15">
      <c r="A526" s="10"/>
      <c r="B526" s="10"/>
      <c r="C526" s="10"/>
      <c r="D526" s="10"/>
      <c r="E526" s="10"/>
      <c r="F526" s="10"/>
      <c r="G526" s="10"/>
    </row>
    <row r="527" spans="1:7" ht="15.75" customHeight="1" x14ac:dyDescent="0.15">
      <c r="A527" s="10"/>
      <c r="B527" s="10"/>
      <c r="C527" s="10"/>
      <c r="D527" s="10"/>
      <c r="E527" s="10"/>
      <c r="F527" s="10"/>
      <c r="G527" s="10"/>
    </row>
    <row r="528" spans="1:7" ht="15.75" customHeight="1" x14ac:dyDescent="0.15">
      <c r="A528" s="10"/>
      <c r="B528" s="10"/>
      <c r="C528" s="10"/>
      <c r="D528" s="10"/>
      <c r="E528" s="10"/>
      <c r="F528" s="10"/>
      <c r="G528" s="10"/>
    </row>
    <row r="529" spans="1:7" ht="15.75" customHeight="1" x14ac:dyDescent="0.15">
      <c r="A529" s="10"/>
      <c r="B529" s="10"/>
      <c r="C529" s="10"/>
      <c r="D529" s="10"/>
      <c r="E529" s="10"/>
      <c r="F529" s="10"/>
      <c r="G529" s="10"/>
    </row>
    <row r="530" spans="1:7" ht="15.75" customHeight="1" x14ac:dyDescent="0.15">
      <c r="A530" s="10"/>
      <c r="B530" s="10"/>
      <c r="C530" s="10"/>
      <c r="D530" s="10"/>
      <c r="E530" s="10"/>
      <c r="F530" s="10"/>
      <c r="G530" s="10"/>
    </row>
    <row r="531" spans="1:7" ht="15.75" customHeight="1" x14ac:dyDescent="0.15">
      <c r="A531" s="10"/>
      <c r="B531" s="10"/>
      <c r="C531" s="10"/>
      <c r="D531" s="10"/>
      <c r="E531" s="10"/>
      <c r="F531" s="10"/>
      <c r="G531" s="10"/>
    </row>
    <row r="532" spans="1:7" ht="15.75" customHeight="1" x14ac:dyDescent="0.15">
      <c r="A532" s="10"/>
      <c r="B532" s="10"/>
      <c r="C532" s="10"/>
      <c r="D532" s="10"/>
      <c r="E532" s="10"/>
      <c r="F532" s="10"/>
      <c r="G532" s="10"/>
    </row>
    <row r="533" spans="1:7" ht="15.75" customHeight="1" x14ac:dyDescent="0.15">
      <c r="A533" s="10"/>
      <c r="B533" s="10"/>
      <c r="C533" s="10"/>
      <c r="D533" s="10"/>
      <c r="E533" s="10"/>
      <c r="F533" s="10"/>
      <c r="G533" s="10"/>
    </row>
    <row r="534" spans="1:7" ht="15.75" customHeight="1" x14ac:dyDescent="0.15">
      <c r="A534" s="10"/>
      <c r="B534" s="10"/>
      <c r="C534" s="10"/>
      <c r="D534" s="10"/>
      <c r="E534" s="10"/>
      <c r="F534" s="10"/>
      <c r="G534" s="10"/>
    </row>
    <row r="535" spans="1:7" ht="15.75" customHeight="1" x14ac:dyDescent="0.15">
      <c r="A535" s="10"/>
      <c r="B535" s="10"/>
      <c r="C535" s="10"/>
      <c r="D535" s="10"/>
      <c r="E535" s="10"/>
      <c r="F535" s="10"/>
      <c r="G535" s="10"/>
    </row>
    <row r="536" spans="1:7" ht="15.75" customHeight="1" x14ac:dyDescent="0.15">
      <c r="A536" s="10"/>
      <c r="B536" s="10"/>
      <c r="C536" s="10"/>
      <c r="D536" s="10"/>
      <c r="E536" s="10"/>
      <c r="F536" s="10"/>
      <c r="G536" s="10"/>
    </row>
    <row r="537" spans="1:7" ht="15.75" customHeight="1" x14ac:dyDescent="0.15">
      <c r="A537" s="10"/>
      <c r="B537" s="10"/>
      <c r="C537" s="10"/>
      <c r="D537" s="10"/>
      <c r="E537" s="10"/>
      <c r="F537" s="10"/>
      <c r="G537" s="10"/>
    </row>
    <row r="538" spans="1:7" ht="15.75" customHeight="1" x14ac:dyDescent="0.15">
      <c r="A538" s="10"/>
      <c r="B538" s="10"/>
      <c r="C538" s="10"/>
      <c r="D538" s="10"/>
      <c r="E538" s="10"/>
      <c r="F538" s="10"/>
      <c r="G538" s="10"/>
    </row>
    <row r="539" spans="1:7" ht="15.75" customHeight="1" x14ac:dyDescent="0.15">
      <c r="A539" s="10"/>
      <c r="B539" s="10"/>
      <c r="C539" s="10"/>
      <c r="D539" s="10"/>
      <c r="E539" s="10"/>
      <c r="F539" s="10"/>
      <c r="G539" s="10"/>
    </row>
    <row r="540" spans="1:7" ht="15.75" customHeight="1" x14ac:dyDescent="0.15">
      <c r="A540" s="10"/>
      <c r="B540" s="10"/>
      <c r="C540" s="10"/>
      <c r="D540" s="10"/>
      <c r="E540" s="10"/>
      <c r="F540" s="10"/>
      <c r="G540" s="10"/>
    </row>
    <row r="541" spans="1:7" ht="15.75" customHeight="1" x14ac:dyDescent="0.15">
      <c r="A541" s="10"/>
      <c r="B541" s="10"/>
      <c r="C541" s="10"/>
      <c r="D541" s="10"/>
      <c r="E541" s="10"/>
      <c r="F541" s="10"/>
      <c r="G541" s="10"/>
    </row>
    <row r="542" spans="1:7" ht="15.75" customHeight="1" x14ac:dyDescent="0.15">
      <c r="A542" s="10"/>
      <c r="B542" s="10"/>
      <c r="C542" s="10"/>
      <c r="D542" s="10"/>
      <c r="E542" s="10"/>
      <c r="F542" s="10"/>
      <c r="G542" s="10"/>
    </row>
    <row r="543" spans="1:7" ht="15.75" customHeight="1" x14ac:dyDescent="0.15">
      <c r="A543" s="10"/>
      <c r="B543" s="10"/>
      <c r="C543" s="10"/>
      <c r="D543" s="10"/>
      <c r="E543" s="10"/>
      <c r="F543" s="10"/>
      <c r="G543" s="10"/>
    </row>
    <row r="544" spans="1:7" ht="15.75" customHeight="1" x14ac:dyDescent="0.15">
      <c r="A544" s="10"/>
      <c r="B544" s="10"/>
      <c r="C544" s="10"/>
      <c r="D544" s="10"/>
      <c r="E544" s="10"/>
      <c r="F544" s="10"/>
      <c r="G544" s="10"/>
    </row>
    <row r="545" spans="1:7" ht="15.75" customHeight="1" x14ac:dyDescent="0.15">
      <c r="A545" s="10"/>
      <c r="B545" s="10"/>
      <c r="C545" s="10"/>
      <c r="D545" s="10"/>
      <c r="E545" s="10"/>
      <c r="F545" s="10"/>
      <c r="G545" s="10"/>
    </row>
    <row r="546" spans="1:7" ht="15.75" customHeight="1" x14ac:dyDescent="0.15">
      <c r="A546" s="10"/>
      <c r="B546" s="10"/>
      <c r="C546" s="10"/>
      <c r="D546" s="10"/>
      <c r="E546" s="10"/>
      <c r="F546" s="10"/>
      <c r="G546" s="10"/>
    </row>
    <row r="547" spans="1:7" ht="15.75" customHeight="1" x14ac:dyDescent="0.15">
      <c r="A547" s="10"/>
      <c r="B547" s="10"/>
      <c r="C547" s="10"/>
      <c r="D547" s="10"/>
      <c r="E547" s="10"/>
      <c r="F547" s="10"/>
      <c r="G547" s="10"/>
    </row>
    <row r="548" spans="1:7" ht="15.75" customHeight="1" x14ac:dyDescent="0.15">
      <c r="A548" s="10"/>
      <c r="B548" s="10"/>
      <c r="C548" s="10"/>
      <c r="D548" s="10"/>
      <c r="E548" s="10"/>
      <c r="F548" s="10"/>
      <c r="G548" s="10"/>
    </row>
    <row r="549" spans="1:7" ht="15.75" customHeight="1" x14ac:dyDescent="0.15">
      <c r="A549" s="10"/>
      <c r="B549" s="10"/>
      <c r="C549" s="10"/>
      <c r="D549" s="10"/>
      <c r="E549" s="10"/>
      <c r="F549" s="10"/>
      <c r="G549" s="10"/>
    </row>
    <row r="550" spans="1:7" ht="15.75" customHeight="1" x14ac:dyDescent="0.15">
      <c r="A550" s="10"/>
      <c r="B550" s="10"/>
      <c r="C550" s="10"/>
      <c r="D550" s="10"/>
      <c r="E550" s="10"/>
      <c r="F550" s="10"/>
      <c r="G550" s="10"/>
    </row>
    <row r="551" spans="1:7" ht="15.75" customHeight="1" x14ac:dyDescent="0.15">
      <c r="A551" s="10"/>
      <c r="B551" s="10"/>
      <c r="C551" s="10"/>
      <c r="D551" s="10"/>
      <c r="E551" s="10"/>
      <c r="F551" s="10"/>
      <c r="G551" s="10"/>
    </row>
    <row r="552" spans="1:7" ht="15.75" customHeight="1" x14ac:dyDescent="0.15">
      <c r="A552" s="10"/>
      <c r="B552" s="10"/>
      <c r="C552" s="10"/>
      <c r="D552" s="10"/>
      <c r="E552" s="10"/>
      <c r="F552" s="10"/>
      <c r="G552" s="10"/>
    </row>
    <row r="553" spans="1:7" ht="15.75" customHeight="1" x14ac:dyDescent="0.15">
      <c r="A553" s="10"/>
      <c r="B553" s="10"/>
      <c r="C553" s="10"/>
      <c r="D553" s="10"/>
      <c r="E553" s="10"/>
      <c r="F553" s="10"/>
      <c r="G553" s="10"/>
    </row>
    <row r="554" spans="1:7" ht="15.75" customHeight="1" x14ac:dyDescent="0.15">
      <c r="A554" s="10"/>
      <c r="B554" s="10"/>
      <c r="C554" s="10"/>
      <c r="D554" s="10"/>
      <c r="E554" s="10"/>
      <c r="F554" s="10"/>
      <c r="G554" s="10"/>
    </row>
    <row r="555" spans="1:7" ht="15.75" customHeight="1" x14ac:dyDescent="0.15">
      <c r="A555" s="10"/>
      <c r="B555" s="10"/>
      <c r="C555" s="10"/>
      <c r="D555" s="10"/>
      <c r="E555" s="10"/>
      <c r="F555" s="10"/>
      <c r="G555" s="10"/>
    </row>
    <row r="556" spans="1:7" ht="15.75" customHeight="1" x14ac:dyDescent="0.15">
      <c r="A556" s="10"/>
      <c r="B556" s="10"/>
      <c r="C556" s="10"/>
      <c r="D556" s="10"/>
      <c r="E556" s="10"/>
      <c r="F556" s="10"/>
      <c r="G556" s="10"/>
    </row>
    <row r="557" spans="1:7" ht="15.75" customHeight="1" x14ac:dyDescent="0.15">
      <c r="A557" s="10"/>
      <c r="B557" s="10"/>
      <c r="C557" s="10"/>
      <c r="D557" s="10"/>
      <c r="E557" s="10"/>
      <c r="F557" s="10"/>
      <c r="G557" s="10"/>
    </row>
    <row r="558" spans="1:7" ht="15.75" customHeight="1" x14ac:dyDescent="0.15">
      <c r="A558" s="10"/>
      <c r="B558" s="10"/>
      <c r="C558" s="10"/>
      <c r="D558" s="10"/>
      <c r="E558" s="10"/>
      <c r="F558" s="10"/>
      <c r="G558" s="10"/>
    </row>
    <row r="559" spans="1:7" ht="15.75" customHeight="1" x14ac:dyDescent="0.15">
      <c r="A559" s="10"/>
      <c r="B559" s="10"/>
      <c r="C559" s="10"/>
      <c r="D559" s="10"/>
      <c r="E559" s="10"/>
      <c r="F559" s="10"/>
      <c r="G559" s="10"/>
    </row>
    <row r="560" spans="1:7" ht="15.75" customHeight="1" x14ac:dyDescent="0.15">
      <c r="A560" s="10"/>
      <c r="B560" s="10"/>
      <c r="C560" s="10"/>
      <c r="D560" s="10"/>
      <c r="E560" s="10"/>
      <c r="F560" s="10"/>
      <c r="G560" s="10"/>
    </row>
    <row r="561" spans="1:7" ht="15.75" customHeight="1" x14ac:dyDescent="0.15">
      <c r="A561" s="10"/>
      <c r="B561" s="10"/>
      <c r="C561" s="10"/>
      <c r="D561" s="10"/>
      <c r="E561" s="10"/>
      <c r="F561" s="10"/>
      <c r="G561" s="10"/>
    </row>
    <row r="562" spans="1:7" ht="15.75" customHeight="1" x14ac:dyDescent="0.15">
      <c r="A562" s="10"/>
      <c r="B562" s="10"/>
      <c r="C562" s="10"/>
      <c r="D562" s="10"/>
      <c r="E562" s="10"/>
      <c r="F562" s="10"/>
      <c r="G562" s="10"/>
    </row>
    <row r="563" spans="1:7" ht="15.75" customHeight="1" x14ac:dyDescent="0.15">
      <c r="A563" s="10"/>
      <c r="B563" s="10"/>
      <c r="C563" s="10"/>
      <c r="D563" s="10"/>
      <c r="E563" s="10"/>
      <c r="F563" s="10"/>
      <c r="G563" s="10"/>
    </row>
    <row r="564" spans="1:7" ht="15.75" customHeight="1" x14ac:dyDescent="0.15">
      <c r="A564" s="10"/>
      <c r="B564" s="10"/>
      <c r="C564" s="10"/>
      <c r="D564" s="10"/>
      <c r="E564" s="10"/>
      <c r="F564" s="10"/>
      <c r="G564" s="10"/>
    </row>
    <row r="565" spans="1:7" ht="15.75" customHeight="1" x14ac:dyDescent="0.15">
      <c r="A565" s="10"/>
      <c r="B565" s="10"/>
      <c r="C565" s="10"/>
      <c r="D565" s="10"/>
      <c r="E565" s="10"/>
      <c r="F565" s="10"/>
      <c r="G565" s="10"/>
    </row>
    <row r="566" spans="1:7" ht="15.75" customHeight="1" x14ac:dyDescent="0.15">
      <c r="A566" s="10"/>
      <c r="B566" s="10"/>
      <c r="C566" s="10"/>
      <c r="D566" s="10"/>
      <c r="E566" s="10"/>
      <c r="F566" s="10"/>
      <c r="G566" s="10"/>
    </row>
    <row r="567" spans="1:7" ht="15.75" customHeight="1" x14ac:dyDescent="0.15">
      <c r="A567" s="10"/>
      <c r="B567" s="10"/>
      <c r="C567" s="10"/>
      <c r="D567" s="10"/>
      <c r="E567" s="10"/>
      <c r="F567" s="10"/>
      <c r="G567" s="10"/>
    </row>
    <row r="568" spans="1:7" ht="15.75" customHeight="1" x14ac:dyDescent="0.15">
      <c r="A568" s="10"/>
      <c r="B568" s="10"/>
      <c r="C568" s="10"/>
      <c r="D568" s="10"/>
      <c r="E568" s="10"/>
      <c r="F568" s="10"/>
      <c r="G568" s="10"/>
    </row>
    <row r="569" spans="1:7" ht="15.75" customHeight="1" x14ac:dyDescent="0.15">
      <c r="A569" s="10"/>
      <c r="B569" s="10"/>
      <c r="C569" s="10"/>
      <c r="D569" s="10"/>
      <c r="E569" s="10"/>
      <c r="F569" s="10"/>
      <c r="G569" s="10"/>
    </row>
    <row r="570" spans="1:7" ht="15.75" customHeight="1" x14ac:dyDescent="0.15">
      <c r="A570" s="10"/>
      <c r="B570" s="10"/>
      <c r="C570" s="10"/>
      <c r="D570" s="10"/>
      <c r="E570" s="10"/>
      <c r="F570" s="10"/>
      <c r="G570" s="10"/>
    </row>
    <row r="571" spans="1:7" ht="15.75" customHeight="1" x14ac:dyDescent="0.15">
      <c r="A571" s="10"/>
      <c r="B571" s="10"/>
      <c r="C571" s="10"/>
      <c r="D571" s="10"/>
      <c r="E571" s="10"/>
      <c r="F571" s="10"/>
      <c r="G571" s="10"/>
    </row>
    <row r="572" spans="1:7" ht="15.75" customHeight="1" x14ac:dyDescent="0.15">
      <c r="A572" s="10"/>
      <c r="B572" s="10"/>
      <c r="C572" s="10"/>
      <c r="D572" s="10"/>
      <c r="E572" s="10"/>
      <c r="F572" s="10"/>
      <c r="G572" s="10"/>
    </row>
    <row r="573" spans="1:7" ht="15.75" customHeight="1" x14ac:dyDescent="0.15">
      <c r="A573" s="10"/>
      <c r="B573" s="10"/>
      <c r="C573" s="10"/>
      <c r="D573" s="10"/>
      <c r="E573" s="10"/>
      <c r="F573" s="10"/>
      <c r="G573" s="10"/>
    </row>
    <row r="574" spans="1:7" ht="15.75" customHeight="1" x14ac:dyDescent="0.15">
      <c r="A574" s="10"/>
      <c r="B574" s="10"/>
      <c r="C574" s="10"/>
      <c r="D574" s="10"/>
      <c r="E574" s="10"/>
      <c r="F574" s="10"/>
      <c r="G574" s="10"/>
    </row>
    <row r="575" spans="1:7" ht="15.75" customHeight="1" x14ac:dyDescent="0.15">
      <c r="A575" s="10"/>
      <c r="B575" s="10"/>
      <c r="C575" s="10"/>
      <c r="D575" s="10"/>
      <c r="E575" s="10"/>
      <c r="F575" s="10"/>
      <c r="G575" s="10"/>
    </row>
    <row r="576" spans="1:7" ht="15.75" customHeight="1" x14ac:dyDescent="0.15">
      <c r="A576" s="10"/>
      <c r="B576" s="10"/>
      <c r="C576" s="10"/>
      <c r="D576" s="10"/>
      <c r="E576" s="10"/>
      <c r="F576" s="10"/>
      <c r="G576" s="10"/>
    </row>
    <row r="577" spans="1:7" ht="15.75" customHeight="1" x14ac:dyDescent="0.15">
      <c r="A577" s="10"/>
      <c r="B577" s="10"/>
      <c r="C577" s="10"/>
      <c r="D577" s="10"/>
      <c r="E577" s="10"/>
      <c r="F577" s="10"/>
      <c r="G577" s="10"/>
    </row>
    <row r="578" spans="1:7" ht="15.75" customHeight="1" x14ac:dyDescent="0.15">
      <c r="A578" s="10"/>
      <c r="B578" s="10"/>
      <c r="C578" s="10"/>
      <c r="D578" s="10"/>
      <c r="E578" s="10"/>
      <c r="F578" s="10"/>
      <c r="G578" s="10"/>
    </row>
    <row r="579" spans="1:7" ht="15.75" customHeight="1" x14ac:dyDescent="0.15">
      <c r="A579" s="10"/>
      <c r="B579" s="10"/>
      <c r="C579" s="10"/>
      <c r="D579" s="10"/>
      <c r="E579" s="10"/>
      <c r="F579" s="10"/>
      <c r="G579" s="10"/>
    </row>
    <row r="580" spans="1:7" ht="15.75" customHeight="1" x14ac:dyDescent="0.15">
      <c r="A580" s="10"/>
      <c r="B580" s="10"/>
      <c r="C580" s="10"/>
      <c r="D580" s="10"/>
      <c r="E580" s="10"/>
      <c r="F580" s="10"/>
      <c r="G580" s="10"/>
    </row>
    <row r="581" spans="1:7" ht="15.75" customHeight="1" x14ac:dyDescent="0.15">
      <c r="A581" s="10"/>
      <c r="B581" s="10"/>
      <c r="C581" s="10"/>
      <c r="D581" s="10"/>
      <c r="E581" s="10"/>
      <c r="F581" s="10"/>
      <c r="G581" s="10"/>
    </row>
    <row r="582" spans="1:7" ht="15.75" customHeight="1" x14ac:dyDescent="0.15">
      <c r="A582" s="10"/>
      <c r="B582" s="10"/>
      <c r="C582" s="10"/>
      <c r="D582" s="10"/>
      <c r="E582" s="10"/>
      <c r="F582" s="10"/>
      <c r="G582" s="10"/>
    </row>
    <row r="583" spans="1:7" ht="15.75" customHeight="1" x14ac:dyDescent="0.15">
      <c r="A583" s="10"/>
      <c r="B583" s="10"/>
      <c r="C583" s="10"/>
      <c r="D583" s="10"/>
      <c r="E583" s="10"/>
      <c r="F583" s="10"/>
      <c r="G583" s="10"/>
    </row>
    <row r="584" spans="1:7" ht="15.75" customHeight="1" x14ac:dyDescent="0.15">
      <c r="A584" s="10"/>
      <c r="B584" s="10"/>
      <c r="C584" s="10"/>
      <c r="D584" s="10"/>
      <c r="E584" s="10"/>
      <c r="F584" s="10"/>
      <c r="G584" s="10"/>
    </row>
    <row r="585" spans="1:7" ht="15.75" customHeight="1" x14ac:dyDescent="0.15">
      <c r="A585" s="10"/>
      <c r="B585" s="10"/>
      <c r="C585" s="10"/>
      <c r="D585" s="10"/>
      <c r="E585" s="10"/>
      <c r="F585" s="10"/>
      <c r="G585" s="10"/>
    </row>
    <row r="586" spans="1:7" ht="15.75" customHeight="1" x14ac:dyDescent="0.15">
      <c r="A586" s="10"/>
      <c r="B586" s="10"/>
      <c r="C586" s="10"/>
      <c r="D586" s="10"/>
      <c r="E586" s="10"/>
      <c r="F586" s="10"/>
      <c r="G586" s="10"/>
    </row>
    <row r="587" spans="1:7" ht="15.75" customHeight="1" x14ac:dyDescent="0.15">
      <c r="A587" s="10"/>
      <c r="B587" s="10"/>
      <c r="C587" s="10"/>
      <c r="D587" s="10"/>
      <c r="E587" s="10"/>
      <c r="F587" s="10"/>
      <c r="G587" s="10"/>
    </row>
    <row r="588" spans="1:7" ht="15.75" customHeight="1" x14ac:dyDescent="0.15">
      <c r="A588" s="10"/>
      <c r="B588" s="10"/>
      <c r="C588" s="10"/>
      <c r="D588" s="10"/>
      <c r="E588" s="10"/>
      <c r="F588" s="10"/>
      <c r="G588" s="10"/>
    </row>
    <row r="589" spans="1:7" ht="15.75" customHeight="1" x14ac:dyDescent="0.15">
      <c r="A589" s="10"/>
      <c r="B589" s="10"/>
      <c r="C589" s="10"/>
      <c r="D589" s="10"/>
      <c r="E589" s="10"/>
      <c r="F589" s="10"/>
      <c r="G589" s="10"/>
    </row>
    <row r="590" spans="1:7" ht="15.75" customHeight="1" x14ac:dyDescent="0.15">
      <c r="A590" s="10"/>
      <c r="B590" s="10"/>
      <c r="C590" s="10"/>
      <c r="D590" s="10"/>
      <c r="E590" s="10"/>
      <c r="F590" s="10"/>
      <c r="G590" s="10"/>
    </row>
    <row r="591" spans="1:7" ht="15.75" customHeight="1" x14ac:dyDescent="0.15">
      <c r="A591" s="10"/>
      <c r="B591" s="10"/>
      <c r="C591" s="10"/>
      <c r="D591" s="10"/>
      <c r="E591" s="10"/>
      <c r="F591" s="10"/>
      <c r="G591" s="10"/>
    </row>
    <row r="592" spans="1:7" ht="15.75" customHeight="1" x14ac:dyDescent="0.15">
      <c r="A592" s="10"/>
      <c r="B592" s="10"/>
      <c r="C592" s="10"/>
      <c r="D592" s="10"/>
      <c r="E592" s="10"/>
      <c r="F592" s="10"/>
      <c r="G592" s="10"/>
    </row>
    <row r="593" spans="1:7" ht="15.75" customHeight="1" x14ac:dyDescent="0.15">
      <c r="A593" s="10"/>
      <c r="B593" s="10"/>
      <c r="C593" s="10"/>
      <c r="D593" s="10"/>
      <c r="E593" s="10"/>
      <c r="F593" s="10"/>
      <c r="G593" s="10"/>
    </row>
    <row r="594" spans="1:7" ht="15.75" customHeight="1" x14ac:dyDescent="0.15">
      <c r="A594" s="10"/>
      <c r="B594" s="10"/>
      <c r="C594" s="10"/>
      <c r="D594" s="10"/>
      <c r="E594" s="10"/>
      <c r="F594" s="10"/>
      <c r="G594" s="10"/>
    </row>
    <row r="595" spans="1:7" ht="15.75" customHeight="1" x14ac:dyDescent="0.15">
      <c r="A595" s="10"/>
      <c r="B595" s="10"/>
      <c r="C595" s="10"/>
      <c r="D595" s="10"/>
      <c r="E595" s="10"/>
      <c r="F595" s="10"/>
      <c r="G595" s="10"/>
    </row>
    <row r="596" spans="1:7" ht="15.75" customHeight="1" x14ac:dyDescent="0.15">
      <c r="A596" s="10"/>
      <c r="B596" s="10"/>
      <c r="C596" s="10"/>
      <c r="D596" s="10"/>
      <c r="E596" s="10"/>
      <c r="F596" s="10"/>
      <c r="G596" s="10"/>
    </row>
    <row r="597" spans="1:7" ht="15.75" customHeight="1" x14ac:dyDescent="0.15">
      <c r="A597" s="10"/>
      <c r="B597" s="10"/>
      <c r="C597" s="10"/>
      <c r="D597" s="10"/>
      <c r="E597" s="10"/>
      <c r="F597" s="10"/>
      <c r="G597" s="10"/>
    </row>
    <row r="598" spans="1:7" ht="15.75" customHeight="1" x14ac:dyDescent="0.15">
      <c r="A598" s="10"/>
      <c r="B598" s="10"/>
      <c r="C598" s="10"/>
      <c r="D598" s="10"/>
      <c r="E598" s="10"/>
      <c r="F598" s="10"/>
      <c r="G598" s="10"/>
    </row>
    <row r="599" spans="1:7" ht="15.75" customHeight="1" x14ac:dyDescent="0.15">
      <c r="A599" s="10"/>
      <c r="B599" s="10"/>
      <c r="C599" s="10"/>
      <c r="D599" s="10"/>
      <c r="E599" s="10"/>
      <c r="F599" s="10"/>
      <c r="G599" s="10"/>
    </row>
    <row r="600" spans="1:7" ht="15.75" customHeight="1" x14ac:dyDescent="0.15">
      <c r="A600" s="10"/>
      <c r="B600" s="10"/>
      <c r="C600" s="10"/>
      <c r="D600" s="10"/>
      <c r="E600" s="10"/>
      <c r="F600" s="10"/>
      <c r="G600" s="10"/>
    </row>
    <row r="601" spans="1:7" ht="15.75" customHeight="1" x14ac:dyDescent="0.15">
      <c r="A601" s="10"/>
      <c r="B601" s="10"/>
      <c r="C601" s="10"/>
      <c r="D601" s="10"/>
      <c r="E601" s="10"/>
      <c r="F601" s="10"/>
      <c r="G601" s="10"/>
    </row>
    <row r="602" spans="1:7" ht="15.75" customHeight="1" x14ac:dyDescent="0.15">
      <c r="A602" s="10"/>
      <c r="B602" s="10"/>
      <c r="C602" s="10"/>
      <c r="D602" s="10"/>
      <c r="E602" s="10"/>
      <c r="F602" s="10"/>
      <c r="G602" s="10"/>
    </row>
    <row r="603" spans="1:7" ht="15.75" customHeight="1" x14ac:dyDescent="0.15">
      <c r="A603" s="10"/>
      <c r="B603" s="10"/>
      <c r="C603" s="10"/>
      <c r="D603" s="10"/>
      <c r="E603" s="10"/>
      <c r="F603" s="10"/>
      <c r="G603" s="10"/>
    </row>
    <row r="604" spans="1:7" ht="15.75" customHeight="1" x14ac:dyDescent="0.15">
      <c r="A604" s="10"/>
      <c r="B604" s="10"/>
      <c r="C604" s="10"/>
      <c r="D604" s="10"/>
      <c r="E604" s="10"/>
      <c r="F604" s="10"/>
      <c r="G604" s="10"/>
    </row>
    <row r="605" spans="1:7" ht="15.75" customHeight="1" x14ac:dyDescent="0.15">
      <c r="A605" s="10"/>
      <c r="B605" s="10"/>
      <c r="C605" s="10"/>
      <c r="D605" s="10"/>
      <c r="E605" s="10"/>
      <c r="F605" s="10"/>
      <c r="G605" s="10"/>
    </row>
    <row r="606" spans="1:7" ht="15.75" customHeight="1" x14ac:dyDescent="0.15">
      <c r="A606" s="10"/>
      <c r="B606" s="10"/>
      <c r="C606" s="10"/>
      <c r="D606" s="10"/>
      <c r="E606" s="10"/>
      <c r="F606" s="10"/>
      <c r="G606" s="10"/>
    </row>
    <row r="607" spans="1:7" ht="15.75" customHeight="1" x14ac:dyDescent="0.15">
      <c r="A607" s="10"/>
      <c r="B607" s="10"/>
      <c r="C607" s="10"/>
      <c r="D607" s="10"/>
      <c r="E607" s="10"/>
      <c r="F607" s="10"/>
      <c r="G607" s="10"/>
    </row>
    <row r="608" spans="1:7" ht="15.75" customHeight="1" x14ac:dyDescent="0.15">
      <c r="A608" s="10"/>
      <c r="B608" s="10"/>
      <c r="C608" s="10"/>
      <c r="D608" s="10"/>
      <c r="E608" s="10"/>
      <c r="F608" s="10"/>
      <c r="G608" s="10"/>
    </row>
    <row r="609" spans="1:7" ht="15.75" customHeight="1" x14ac:dyDescent="0.15">
      <c r="A609" s="10"/>
      <c r="B609" s="10"/>
      <c r="C609" s="10"/>
      <c r="D609" s="10"/>
      <c r="E609" s="10"/>
      <c r="F609" s="10"/>
      <c r="G609" s="10"/>
    </row>
    <row r="610" spans="1:7" ht="15.75" customHeight="1" x14ac:dyDescent="0.15">
      <c r="A610" s="10"/>
      <c r="B610" s="10"/>
      <c r="C610" s="10"/>
      <c r="D610" s="10"/>
      <c r="E610" s="10"/>
      <c r="F610" s="10"/>
      <c r="G610" s="10"/>
    </row>
    <row r="611" spans="1:7" ht="15.75" customHeight="1" x14ac:dyDescent="0.15">
      <c r="A611" s="10"/>
      <c r="B611" s="10"/>
      <c r="C611" s="10"/>
      <c r="D611" s="10"/>
      <c r="E611" s="10"/>
      <c r="F611" s="10"/>
      <c r="G611" s="10"/>
    </row>
    <row r="612" spans="1:7" ht="15.75" customHeight="1" x14ac:dyDescent="0.15">
      <c r="A612" s="10"/>
      <c r="B612" s="10"/>
      <c r="C612" s="10"/>
      <c r="D612" s="10"/>
      <c r="E612" s="10"/>
      <c r="F612" s="10"/>
      <c r="G612" s="10"/>
    </row>
    <row r="613" spans="1:7" ht="15.75" customHeight="1" x14ac:dyDescent="0.15">
      <c r="A613" s="10"/>
      <c r="B613" s="10"/>
      <c r="C613" s="10"/>
      <c r="D613" s="10"/>
      <c r="E613" s="10"/>
      <c r="F613" s="10"/>
      <c r="G613" s="10"/>
    </row>
    <row r="614" spans="1:7" ht="15.75" customHeight="1" x14ac:dyDescent="0.15">
      <c r="A614" s="10"/>
      <c r="B614" s="10"/>
      <c r="C614" s="10"/>
      <c r="D614" s="10"/>
      <c r="E614" s="10"/>
      <c r="F614" s="10"/>
      <c r="G614" s="10"/>
    </row>
    <row r="615" spans="1:7" ht="15.75" customHeight="1" x14ac:dyDescent="0.15">
      <c r="A615" s="10"/>
      <c r="B615" s="10"/>
      <c r="C615" s="10"/>
      <c r="D615" s="10"/>
      <c r="E615" s="10"/>
      <c r="F615" s="10"/>
      <c r="G615" s="10"/>
    </row>
    <row r="616" spans="1:7" ht="15.75" customHeight="1" x14ac:dyDescent="0.15">
      <c r="A616" s="10"/>
      <c r="B616" s="10"/>
      <c r="C616" s="10"/>
      <c r="D616" s="10"/>
      <c r="E616" s="10"/>
      <c r="F616" s="10"/>
      <c r="G616" s="10"/>
    </row>
    <row r="617" spans="1:7" ht="15.75" customHeight="1" x14ac:dyDescent="0.15">
      <c r="A617" s="10"/>
      <c r="B617" s="10"/>
      <c r="C617" s="10"/>
      <c r="D617" s="10"/>
      <c r="E617" s="10"/>
      <c r="F617" s="10"/>
      <c r="G617" s="10"/>
    </row>
    <row r="618" spans="1:7" ht="15.75" customHeight="1" x14ac:dyDescent="0.15">
      <c r="A618" s="10"/>
      <c r="B618" s="10"/>
      <c r="C618" s="10"/>
      <c r="D618" s="10"/>
      <c r="E618" s="10"/>
      <c r="F618" s="10"/>
      <c r="G618" s="10"/>
    </row>
    <row r="619" spans="1:7" ht="15.75" customHeight="1" x14ac:dyDescent="0.15">
      <c r="A619" s="10"/>
      <c r="B619" s="10"/>
      <c r="C619" s="10"/>
      <c r="D619" s="10"/>
      <c r="E619" s="10"/>
      <c r="F619" s="10"/>
      <c r="G619" s="10"/>
    </row>
    <row r="620" spans="1:7" ht="15.75" customHeight="1" x14ac:dyDescent="0.15">
      <c r="A620" s="10"/>
      <c r="B620" s="10"/>
      <c r="C620" s="10"/>
      <c r="D620" s="10"/>
      <c r="E620" s="10"/>
      <c r="F620" s="10"/>
      <c r="G620" s="10"/>
    </row>
    <row r="621" spans="1:7" ht="15.75" customHeight="1" x14ac:dyDescent="0.15">
      <c r="A621" s="10"/>
      <c r="B621" s="10"/>
      <c r="C621" s="10"/>
      <c r="D621" s="10"/>
      <c r="E621" s="10"/>
      <c r="F621" s="10"/>
      <c r="G621" s="10"/>
    </row>
    <row r="622" spans="1:7" ht="15.75" customHeight="1" x14ac:dyDescent="0.15">
      <c r="A622" s="10"/>
      <c r="B622" s="10"/>
      <c r="C622" s="10"/>
      <c r="D622" s="10"/>
      <c r="E622" s="10"/>
      <c r="F622" s="10"/>
      <c r="G622" s="10"/>
    </row>
    <row r="623" spans="1:7" ht="15.75" customHeight="1" x14ac:dyDescent="0.15">
      <c r="A623" s="10"/>
      <c r="B623" s="10"/>
      <c r="C623" s="10"/>
      <c r="D623" s="10"/>
      <c r="E623" s="10"/>
      <c r="F623" s="10"/>
      <c r="G623" s="10"/>
    </row>
    <row r="624" spans="1:7" ht="15.75" customHeight="1" x14ac:dyDescent="0.15">
      <c r="A624" s="10"/>
      <c r="B624" s="10"/>
      <c r="C624" s="10"/>
      <c r="D624" s="10"/>
      <c r="E624" s="10"/>
      <c r="F624" s="10"/>
      <c r="G624" s="10"/>
    </row>
    <row r="625" spans="1:7" ht="15.75" customHeight="1" x14ac:dyDescent="0.15">
      <c r="A625" s="10"/>
      <c r="B625" s="10"/>
      <c r="C625" s="10"/>
      <c r="D625" s="10"/>
      <c r="E625" s="10"/>
      <c r="F625" s="10"/>
      <c r="G625" s="10"/>
    </row>
    <row r="626" spans="1:7" ht="15.75" customHeight="1" x14ac:dyDescent="0.15">
      <c r="A626" s="10"/>
      <c r="B626" s="10"/>
      <c r="C626" s="10"/>
      <c r="D626" s="10"/>
      <c r="E626" s="10"/>
      <c r="F626" s="10"/>
      <c r="G626" s="10"/>
    </row>
    <row r="627" spans="1:7" ht="15.75" customHeight="1" x14ac:dyDescent="0.15">
      <c r="A627" s="10"/>
      <c r="B627" s="10"/>
      <c r="C627" s="10"/>
      <c r="D627" s="10"/>
      <c r="E627" s="10"/>
      <c r="F627" s="10"/>
      <c r="G627" s="10"/>
    </row>
    <row r="628" spans="1:7" ht="15.75" customHeight="1" x14ac:dyDescent="0.15">
      <c r="A628" s="10"/>
      <c r="B628" s="10"/>
      <c r="C628" s="10"/>
      <c r="D628" s="10"/>
      <c r="E628" s="10"/>
      <c r="F628" s="10"/>
      <c r="G628" s="10"/>
    </row>
    <row r="629" spans="1:7" ht="15.75" customHeight="1" x14ac:dyDescent="0.15">
      <c r="A629" s="10"/>
      <c r="B629" s="10"/>
      <c r="C629" s="10"/>
      <c r="D629" s="10"/>
      <c r="E629" s="10"/>
      <c r="F629" s="10"/>
      <c r="G629" s="10"/>
    </row>
    <row r="630" spans="1:7" ht="15.75" customHeight="1" x14ac:dyDescent="0.15">
      <c r="A630" s="10"/>
      <c r="B630" s="10"/>
      <c r="C630" s="10"/>
      <c r="D630" s="10"/>
      <c r="E630" s="10"/>
      <c r="F630" s="10"/>
      <c r="G630" s="10"/>
    </row>
    <row r="631" spans="1:7" ht="15.75" customHeight="1" x14ac:dyDescent="0.15">
      <c r="A631" s="10"/>
      <c r="B631" s="10"/>
      <c r="C631" s="10"/>
      <c r="D631" s="10"/>
      <c r="E631" s="10"/>
      <c r="F631" s="10"/>
      <c r="G631" s="10"/>
    </row>
    <row r="632" spans="1:7" ht="15.75" customHeight="1" x14ac:dyDescent="0.15">
      <c r="A632" s="10"/>
      <c r="B632" s="10"/>
      <c r="C632" s="10"/>
      <c r="D632" s="10"/>
      <c r="E632" s="10"/>
      <c r="F632" s="10"/>
      <c r="G632" s="10"/>
    </row>
    <row r="633" spans="1:7" ht="15.75" customHeight="1" x14ac:dyDescent="0.15">
      <c r="A633" s="10"/>
      <c r="B633" s="10"/>
      <c r="C633" s="10"/>
      <c r="D633" s="10"/>
      <c r="E633" s="10"/>
      <c r="F633" s="10"/>
      <c r="G633" s="10"/>
    </row>
    <row r="634" spans="1:7" ht="15.75" customHeight="1" x14ac:dyDescent="0.15">
      <c r="A634" s="10"/>
      <c r="B634" s="10"/>
      <c r="C634" s="10"/>
      <c r="D634" s="10"/>
      <c r="E634" s="10"/>
      <c r="F634" s="10"/>
      <c r="G634" s="10"/>
    </row>
    <row r="635" spans="1:7" ht="15.75" customHeight="1" x14ac:dyDescent="0.15">
      <c r="A635" s="10"/>
      <c r="B635" s="10"/>
      <c r="C635" s="10"/>
      <c r="D635" s="10"/>
      <c r="E635" s="10"/>
      <c r="F635" s="10"/>
      <c r="G635" s="10"/>
    </row>
    <row r="636" spans="1:7" ht="15.75" customHeight="1" x14ac:dyDescent="0.15">
      <c r="A636" s="10"/>
      <c r="B636" s="10"/>
      <c r="C636" s="10"/>
      <c r="D636" s="10"/>
      <c r="E636" s="10"/>
      <c r="F636" s="10"/>
      <c r="G636" s="10"/>
    </row>
    <row r="637" spans="1:7" ht="15.75" customHeight="1" x14ac:dyDescent="0.15">
      <c r="A637" s="10"/>
      <c r="B637" s="10"/>
      <c r="C637" s="10"/>
      <c r="D637" s="10"/>
      <c r="E637" s="10"/>
      <c r="F637" s="10"/>
      <c r="G637" s="10"/>
    </row>
    <row r="638" spans="1:7" ht="15.75" customHeight="1" x14ac:dyDescent="0.15">
      <c r="A638" s="10"/>
      <c r="B638" s="10"/>
      <c r="C638" s="10"/>
      <c r="D638" s="10"/>
      <c r="E638" s="10"/>
      <c r="F638" s="10"/>
      <c r="G638" s="10"/>
    </row>
    <row r="639" spans="1:7" ht="15.75" customHeight="1" x14ac:dyDescent="0.15">
      <c r="A639" s="10"/>
      <c r="B639" s="10"/>
      <c r="C639" s="10"/>
      <c r="D639" s="10"/>
      <c r="E639" s="10"/>
      <c r="F639" s="10"/>
      <c r="G639" s="10"/>
    </row>
    <row r="640" spans="1:7" ht="15.75" customHeight="1" x14ac:dyDescent="0.15">
      <c r="A640" s="10"/>
      <c r="B640" s="10"/>
      <c r="C640" s="10"/>
      <c r="D640" s="10"/>
      <c r="E640" s="10"/>
      <c r="F640" s="10"/>
      <c r="G640" s="10"/>
    </row>
    <row r="641" spans="1:7" ht="15.75" customHeight="1" x14ac:dyDescent="0.15">
      <c r="A641" s="10"/>
      <c r="B641" s="10"/>
      <c r="C641" s="10"/>
      <c r="D641" s="10"/>
      <c r="E641" s="10"/>
      <c r="F641" s="10"/>
      <c r="G641" s="10"/>
    </row>
    <row r="642" spans="1:7" ht="15.75" customHeight="1" x14ac:dyDescent="0.15">
      <c r="A642" s="10"/>
      <c r="B642" s="10"/>
      <c r="C642" s="10"/>
      <c r="D642" s="10"/>
      <c r="E642" s="10"/>
      <c r="F642" s="10"/>
      <c r="G642" s="10"/>
    </row>
    <row r="643" spans="1:7" ht="15.75" customHeight="1" x14ac:dyDescent="0.15">
      <c r="A643" s="10"/>
      <c r="B643" s="10"/>
      <c r="C643" s="10"/>
      <c r="D643" s="10"/>
      <c r="E643" s="10"/>
      <c r="F643" s="10"/>
      <c r="G643" s="10"/>
    </row>
    <row r="644" spans="1:7" ht="15.75" customHeight="1" x14ac:dyDescent="0.15">
      <c r="A644" s="10"/>
      <c r="B644" s="10"/>
      <c r="C644" s="10"/>
      <c r="D644" s="10"/>
      <c r="E644" s="10"/>
      <c r="F644" s="10"/>
      <c r="G644" s="10"/>
    </row>
    <row r="645" spans="1:7" ht="15.75" customHeight="1" x14ac:dyDescent="0.15">
      <c r="A645" s="10"/>
      <c r="B645" s="10"/>
      <c r="C645" s="10"/>
      <c r="D645" s="10"/>
      <c r="E645" s="10"/>
      <c r="F645" s="10"/>
      <c r="G645" s="10"/>
    </row>
    <row r="646" spans="1:7" ht="15.75" customHeight="1" x14ac:dyDescent="0.15">
      <c r="A646" s="10"/>
      <c r="B646" s="10"/>
      <c r="C646" s="10"/>
      <c r="D646" s="10"/>
      <c r="E646" s="10"/>
      <c r="F646" s="10"/>
      <c r="G646" s="10"/>
    </row>
    <row r="647" spans="1:7" ht="15.75" customHeight="1" x14ac:dyDescent="0.15">
      <c r="A647" s="10"/>
      <c r="B647" s="10"/>
      <c r="C647" s="10"/>
      <c r="D647" s="10"/>
      <c r="E647" s="10"/>
      <c r="F647" s="10"/>
      <c r="G647" s="10"/>
    </row>
    <row r="648" spans="1:7" ht="15.75" customHeight="1" x14ac:dyDescent="0.15">
      <c r="A648" s="10"/>
      <c r="B648" s="10"/>
      <c r="C648" s="10"/>
      <c r="D648" s="10"/>
      <c r="E648" s="10"/>
      <c r="F648" s="10"/>
      <c r="G648" s="10"/>
    </row>
    <row r="649" spans="1:7" ht="15.75" customHeight="1" x14ac:dyDescent="0.15">
      <c r="A649" s="10"/>
      <c r="B649" s="10"/>
      <c r="C649" s="10"/>
      <c r="D649" s="10"/>
      <c r="E649" s="10"/>
      <c r="F649" s="10"/>
      <c r="G649" s="10"/>
    </row>
    <row r="650" spans="1:7" ht="15.75" customHeight="1" x14ac:dyDescent="0.15">
      <c r="A650" s="10"/>
      <c r="B650" s="10"/>
      <c r="C650" s="10"/>
      <c r="D650" s="10"/>
      <c r="E650" s="10"/>
      <c r="F650" s="10"/>
      <c r="G650" s="10"/>
    </row>
    <row r="651" spans="1:7" ht="15.75" customHeight="1" x14ac:dyDescent="0.15">
      <c r="A651" s="10"/>
      <c r="B651" s="10"/>
      <c r="C651" s="10"/>
      <c r="D651" s="10"/>
      <c r="E651" s="10"/>
      <c r="F651" s="10"/>
      <c r="G651" s="10"/>
    </row>
    <row r="652" spans="1:7" ht="15.75" customHeight="1" x14ac:dyDescent="0.15">
      <c r="A652" s="10"/>
      <c r="B652" s="10"/>
      <c r="C652" s="10"/>
      <c r="D652" s="10"/>
      <c r="E652" s="10"/>
      <c r="F652" s="10"/>
      <c r="G652" s="10"/>
    </row>
    <row r="653" spans="1:7" ht="15.75" customHeight="1" x14ac:dyDescent="0.15">
      <c r="A653" s="10"/>
      <c r="B653" s="10"/>
      <c r="C653" s="10"/>
      <c r="D653" s="10"/>
      <c r="E653" s="10"/>
      <c r="F653" s="10"/>
      <c r="G653" s="10"/>
    </row>
    <row r="654" spans="1:7" ht="15.75" customHeight="1" x14ac:dyDescent="0.15">
      <c r="A654" s="10"/>
      <c r="B654" s="10"/>
      <c r="C654" s="10"/>
      <c r="D654" s="10"/>
      <c r="E654" s="10"/>
      <c r="F654" s="10"/>
      <c r="G654" s="10"/>
    </row>
    <row r="655" spans="1:7" ht="15.75" customHeight="1" x14ac:dyDescent="0.15">
      <c r="A655" s="10"/>
      <c r="B655" s="10"/>
      <c r="C655" s="10"/>
      <c r="D655" s="10"/>
      <c r="E655" s="10"/>
      <c r="F655" s="10"/>
      <c r="G655" s="10"/>
    </row>
    <row r="656" spans="1:7" ht="15.75" customHeight="1" x14ac:dyDescent="0.15">
      <c r="A656" s="10"/>
      <c r="B656" s="10"/>
      <c r="C656" s="10"/>
      <c r="D656" s="10"/>
      <c r="E656" s="10"/>
      <c r="F656" s="10"/>
      <c r="G656" s="10"/>
    </row>
    <row r="657" spans="1:7" ht="15.75" customHeight="1" x14ac:dyDescent="0.15">
      <c r="A657" s="10"/>
      <c r="B657" s="10"/>
      <c r="C657" s="10"/>
      <c r="D657" s="10"/>
      <c r="E657" s="10"/>
      <c r="F657" s="10"/>
      <c r="G657" s="10"/>
    </row>
    <row r="658" spans="1:7" ht="15.75" customHeight="1" x14ac:dyDescent="0.15">
      <c r="A658" s="10"/>
      <c r="B658" s="10"/>
      <c r="C658" s="10"/>
      <c r="D658" s="10"/>
      <c r="E658" s="10"/>
      <c r="F658" s="10"/>
      <c r="G658" s="10"/>
    </row>
    <row r="659" spans="1:7" ht="15.75" customHeight="1" x14ac:dyDescent="0.15">
      <c r="A659" s="10"/>
      <c r="B659" s="10"/>
      <c r="C659" s="10"/>
      <c r="D659" s="10"/>
      <c r="E659" s="10"/>
      <c r="F659" s="10"/>
      <c r="G659" s="10"/>
    </row>
    <row r="660" spans="1:7" ht="15.75" customHeight="1" x14ac:dyDescent="0.15">
      <c r="A660" s="10"/>
      <c r="B660" s="10"/>
      <c r="C660" s="10"/>
      <c r="D660" s="10"/>
      <c r="E660" s="10"/>
      <c r="F660" s="10"/>
      <c r="G660" s="10"/>
    </row>
    <row r="661" spans="1:7" ht="15.75" customHeight="1" x14ac:dyDescent="0.15">
      <c r="A661" s="10"/>
      <c r="B661" s="10"/>
      <c r="C661" s="10"/>
      <c r="D661" s="10"/>
      <c r="E661" s="10"/>
      <c r="F661" s="10"/>
      <c r="G661" s="10"/>
    </row>
    <row r="662" spans="1:7" ht="15.75" customHeight="1" x14ac:dyDescent="0.15">
      <c r="A662" s="10"/>
      <c r="B662" s="10"/>
      <c r="C662" s="10"/>
      <c r="D662" s="10"/>
      <c r="E662" s="10"/>
      <c r="F662" s="10"/>
      <c r="G662" s="10"/>
    </row>
    <row r="663" spans="1:7" ht="15.75" customHeight="1" x14ac:dyDescent="0.15">
      <c r="A663" s="10"/>
      <c r="B663" s="10"/>
      <c r="C663" s="10"/>
      <c r="D663" s="10"/>
      <c r="E663" s="10"/>
      <c r="F663" s="10"/>
      <c r="G663" s="10"/>
    </row>
    <row r="664" spans="1:7" ht="15.75" customHeight="1" x14ac:dyDescent="0.15">
      <c r="A664" s="10"/>
      <c r="B664" s="10"/>
      <c r="C664" s="10"/>
      <c r="D664" s="10"/>
      <c r="E664" s="10"/>
      <c r="F664" s="10"/>
      <c r="G664" s="10"/>
    </row>
    <row r="665" spans="1:7" ht="15.75" customHeight="1" x14ac:dyDescent="0.15">
      <c r="A665" s="10"/>
      <c r="B665" s="10"/>
      <c r="C665" s="10"/>
      <c r="D665" s="10"/>
      <c r="E665" s="10"/>
      <c r="F665" s="10"/>
      <c r="G665" s="10"/>
    </row>
    <row r="666" spans="1:7" ht="15.75" customHeight="1" x14ac:dyDescent="0.15">
      <c r="A666" s="10"/>
      <c r="B666" s="10"/>
      <c r="C666" s="10"/>
      <c r="D666" s="10"/>
      <c r="E666" s="10"/>
      <c r="F666" s="10"/>
      <c r="G666" s="10"/>
    </row>
    <row r="667" spans="1:7" ht="15.75" customHeight="1" x14ac:dyDescent="0.15">
      <c r="A667" s="10"/>
      <c r="B667" s="10"/>
      <c r="C667" s="10"/>
      <c r="D667" s="10"/>
      <c r="E667" s="10"/>
      <c r="F667" s="10"/>
      <c r="G667" s="10"/>
    </row>
    <row r="668" spans="1:7" ht="15.75" customHeight="1" x14ac:dyDescent="0.15">
      <c r="A668" s="10"/>
      <c r="B668" s="10"/>
      <c r="C668" s="10"/>
      <c r="D668" s="10"/>
      <c r="E668" s="10"/>
      <c r="F668" s="10"/>
      <c r="G668" s="10"/>
    </row>
    <row r="669" spans="1:7" ht="15.75" customHeight="1" x14ac:dyDescent="0.15">
      <c r="A669" s="10"/>
      <c r="B669" s="10"/>
      <c r="C669" s="10"/>
      <c r="D669" s="10"/>
      <c r="E669" s="10"/>
      <c r="F669" s="10"/>
      <c r="G669" s="10"/>
    </row>
    <row r="670" spans="1:7" ht="15.75" customHeight="1" x14ac:dyDescent="0.15">
      <c r="A670" s="10"/>
      <c r="B670" s="10"/>
      <c r="C670" s="10"/>
      <c r="D670" s="10"/>
      <c r="E670" s="10"/>
      <c r="F670" s="10"/>
      <c r="G670" s="10"/>
    </row>
    <row r="671" spans="1:7" ht="15.75" customHeight="1" x14ac:dyDescent="0.15">
      <c r="A671" s="10"/>
      <c r="B671" s="10"/>
      <c r="C671" s="10"/>
      <c r="D671" s="10"/>
      <c r="E671" s="10"/>
      <c r="F671" s="10"/>
      <c r="G671" s="10"/>
    </row>
    <row r="672" spans="1:7" ht="15.75" customHeight="1" x14ac:dyDescent="0.15">
      <c r="A672" s="10"/>
      <c r="B672" s="10"/>
      <c r="C672" s="10"/>
      <c r="D672" s="10"/>
      <c r="E672" s="10"/>
      <c r="F672" s="10"/>
      <c r="G672" s="10"/>
    </row>
    <row r="673" spans="1:7" ht="15.75" customHeight="1" x14ac:dyDescent="0.15">
      <c r="A673" s="10"/>
      <c r="B673" s="10"/>
      <c r="C673" s="10"/>
      <c r="D673" s="10"/>
      <c r="E673" s="10"/>
      <c r="F673" s="10"/>
      <c r="G673" s="10"/>
    </row>
    <row r="674" spans="1:7" ht="15.75" customHeight="1" x14ac:dyDescent="0.15">
      <c r="A674" s="10"/>
      <c r="B674" s="10"/>
      <c r="C674" s="10"/>
      <c r="D674" s="10"/>
      <c r="E674" s="10"/>
      <c r="F674" s="10"/>
      <c r="G674" s="10"/>
    </row>
    <row r="675" spans="1:7" ht="15.75" customHeight="1" x14ac:dyDescent="0.15">
      <c r="A675" s="10"/>
      <c r="B675" s="10"/>
      <c r="C675" s="10"/>
      <c r="D675" s="10"/>
      <c r="E675" s="10"/>
      <c r="F675" s="10"/>
      <c r="G675" s="10"/>
    </row>
    <row r="676" spans="1:7" ht="15.75" customHeight="1" x14ac:dyDescent="0.15">
      <c r="A676" s="10"/>
      <c r="B676" s="10"/>
      <c r="C676" s="10"/>
      <c r="D676" s="10"/>
      <c r="E676" s="10"/>
      <c r="F676" s="10"/>
      <c r="G676" s="10"/>
    </row>
    <row r="677" spans="1:7" ht="15.75" customHeight="1" x14ac:dyDescent="0.15">
      <c r="A677" s="10"/>
      <c r="B677" s="10"/>
      <c r="C677" s="10"/>
      <c r="D677" s="10"/>
      <c r="E677" s="10"/>
      <c r="F677" s="10"/>
      <c r="G677" s="10"/>
    </row>
    <row r="678" spans="1:7" ht="15.75" customHeight="1" x14ac:dyDescent="0.15">
      <c r="A678" s="10"/>
      <c r="B678" s="10"/>
      <c r="C678" s="10"/>
      <c r="D678" s="10"/>
      <c r="E678" s="10"/>
      <c r="F678" s="10"/>
      <c r="G678" s="10"/>
    </row>
    <row r="679" spans="1:7" ht="15.75" customHeight="1" x14ac:dyDescent="0.15">
      <c r="A679" s="10"/>
      <c r="B679" s="10"/>
      <c r="C679" s="10"/>
      <c r="D679" s="10"/>
      <c r="E679" s="10"/>
      <c r="F679" s="10"/>
      <c r="G679" s="10"/>
    </row>
    <row r="680" spans="1:7" ht="15.75" customHeight="1" x14ac:dyDescent="0.15">
      <c r="A680" s="10"/>
      <c r="B680" s="10"/>
      <c r="C680" s="10"/>
      <c r="D680" s="10"/>
      <c r="E680" s="10"/>
      <c r="F680" s="10"/>
      <c r="G680" s="10"/>
    </row>
    <row r="681" spans="1:7" ht="15.75" customHeight="1" x14ac:dyDescent="0.15">
      <c r="A681" s="10"/>
      <c r="B681" s="10"/>
      <c r="C681" s="10"/>
      <c r="D681" s="10"/>
      <c r="E681" s="10"/>
      <c r="F681" s="10"/>
      <c r="G681" s="10"/>
    </row>
    <row r="682" spans="1:7" ht="15.75" customHeight="1" x14ac:dyDescent="0.15">
      <c r="A682" s="10"/>
      <c r="B682" s="10"/>
      <c r="C682" s="10"/>
      <c r="D682" s="10"/>
      <c r="E682" s="10"/>
      <c r="F682" s="10"/>
      <c r="G682" s="10"/>
    </row>
    <row r="683" spans="1:7" ht="15.75" customHeight="1" x14ac:dyDescent="0.15">
      <c r="A683" s="10"/>
      <c r="B683" s="10"/>
      <c r="C683" s="10"/>
      <c r="D683" s="10"/>
      <c r="E683" s="10"/>
      <c r="F683" s="10"/>
      <c r="G683" s="10"/>
    </row>
    <row r="684" spans="1:7" ht="15.75" customHeight="1" x14ac:dyDescent="0.15">
      <c r="A684" s="10"/>
      <c r="B684" s="10"/>
      <c r="C684" s="10"/>
      <c r="D684" s="10"/>
      <c r="E684" s="10"/>
      <c r="F684" s="10"/>
      <c r="G684" s="10"/>
    </row>
    <row r="685" spans="1:7" ht="15.75" customHeight="1" x14ac:dyDescent="0.15">
      <c r="A685" s="10"/>
      <c r="B685" s="10"/>
      <c r="C685" s="10"/>
      <c r="D685" s="10"/>
      <c r="E685" s="10"/>
      <c r="F685" s="10"/>
      <c r="G685" s="10"/>
    </row>
    <row r="686" spans="1:7" ht="15.75" customHeight="1" x14ac:dyDescent="0.15">
      <c r="A686" s="10"/>
      <c r="B686" s="10"/>
      <c r="C686" s="10"/>
      <c r="D686" s="10"/>
      <c r="E686" s="10"/>
      <c r="F686" s="10"/>
      <c r="G686" s="10"/>
    </row>
    <row r="687" spans="1:7" ht="15.75" customHeight="1" x14ac:dyDescent="0.15">
      <c r="A687" s="10"/>
      <c r="B687" s="10"/>
      <c r="C687" s="10"/>
      <c r="D687" s="10"/>
      <c r="E687" s="10"/>
      <c r="F687" s="10"/>
      <c r="G687" s="10"/>
    </row>
    <row r="688" spans="1:7" ht="15.75" customHeight="1" x14ac:dyDescent="0.15">
      <c r="A688" s="10"/>
      <c r="B688" s="10"/>
      <c r="C688" s="10"/>
      <c r="D688" s="10"/>
      <c r="E688" s="10"/>
      <c r="F688" s="10"/>
      <c r="G688" s="10"/>
    </row>
    <row r="689" spans="1:7" ht="15.75" customHeight="1" x14ac:dyDescent="0.15">
      <c r="A689" s="10"/>
      <c r="B689" s="10"/>
      <c r="C689" s="10"/>
      <c r="D689" s="10"/>
      <c r="E689" s="10"/>
      <c r="F689" s="10"/>
      <c r="G689" s="10"/>
    </row>
    <row r="690" spans="1:7" ht="15.75" customHeight="1" x14ac:dyDescent="0.15">
      <c r="A690" s="10"/>
      <c r="B690" s="10"/>
      <c r="C690" s="10"/>
      <c r="D690" s="10"/>
      <c r="E690" s="10"/>
      <c r="F690" s="10"/>
      <c r="G690" s="10"/>
    </row>
    <row r="691" spans="1:7" ht="15.75" customHeight="1" x14ac:dyDescent="0.15">
      <c r="A691" s="10"/>
      <c r="B691" s="10"/>
      <c r="C691" s="10"/>
      <c r="D691" s="10"/>
      <c r="E691" s="10"/>
      <c r="F691" s="10"/>
      <c r="G691" s="10"/>
    </row>
    <row r="692" spans="1:7" ht="15.75" customHeight="1" x14ac:dyDescent="0.15">
      <c r="A692" s="10"/>
      <c r="B692" s="10"/>
      <c r="C692" s="10"/>
      <c r="D692" s="10"/>
      <c r="E692" s="10"/>
      <c r="F692" s="10"/>
      <c r="G692" s="10"/>
    </row>
    <row r="693" spans="1:7" ht="15.75" customHeight="1" x14ac:dyDescent="0.15">
      <c r="A693" s="10"/>
      <c r="B693" s="10"/>
      <c r="C693" s="10"/>
      <c r="D693" s="10"/>
      <c r="E693" s="10"/>
      <c r="F693" s="10"/>
      <c r="G693" s="10"/>
    </row>
    <row r="694" spans="1:7" ht="15.75" customHeight="1" x14ac:dyDescent="0.15">
      <c r="A694" s="10"/>
      <c r="B694" s="10"/>
      <c r="C694" s="10"/>
      <c r="D694" s="10"/>
      <c r="E694" s="10"/>
      <c r="F694" s="10"/>
      <c r="G694" s="10"/>
    </row>
    <row r="695" spans="1:7" ht="15.75" customHeight="1" x14ac:dyDescent="0.15">
      <c r="A695" s="10"/>
      <c r="B695" s="10"/>
      <c r="C695" s="10"/>
      <c r="D695" s="10"/>
      <c r="E695" s="10"/>
      <c r="F695" s="10"/>
      <c r="G695" s="10"/>
    </row>
    <row r="696" spans="1:7" ht="15.75" customHeight="1" x14ac:dyDescent="0.15">
      <c r="A696" s="10"/>
      <c r="B696" s="10"/>
      <c r="C696" s="10"/>
      <c r="D696" s="10"/>
      <c r="E696" s="10"/>
      <c r="F696" s="10"/>
      <c r="G696" s="10"/>
    </row>
    <row r="697" spans="1:7" ht="15.75" customHeight="1" x14ac:dyDescent="0.15">
      <c r="A697" s="10"/>
      <c r="B697" s="10"/>
      <c r="C697" s="10"/>
      <c r="D697" s="10"/>
      <c r="E697" s="10"/>
      <c r="F697" s="10"/>
      <c r="G697" s="10"/>
    </row>
    <row r="698" spans="1:7" ht="15.75" customHeight="1" x14ac:dyDescent="0.15">
      <c r="A698" s="10"/>
      <c r="B698" s="10"/>
      <c r="C698" s="10"/>
      <c r="D698" s="10"/>
      <c r="E698" s="10"/>
      <c r="F698" s="10"/>
      <c r="G698" s="10"/>
    </row>
    <row r="699" spans="1:7" ht="15.75" customHeight="1" x14ac:dyDescent="0.15">
      <c r="A699" s="10"/>
      <c r="B699" s="10"/>
      <c r="C699" s="10"/>
      <c r="D699" s="10"/>
      <c r="E699" s="10"/>
      <c r="F699" s="10"/>
      <c r="G699" s="10"/>
    </row>
    <row r="700" spans="1:7" ht="15.75" customHeight="1" x14ac:dyDescent="0.15">
      <c r="A700" s="10"/>
      <c r="B700" s="10"/>
      <c r="C700" s="10"/>
      <c r="D700" s="10"/>
      <c r="E700" s="10"/>
      <c r="F700" s="10"/>
      <c r="G700" s="10"/>
    </row>
    <row r="701" spans="1:7" ht="15.75" customHeight="1" x14ac:dyDescent="0.15">
      <c r="A701" s="10"/>
      <c r="B701" s="10"/>
      <c r="C701" s="10"/>
      <c r="D701" s="10"/>
      <c r="E701" s="10"/>
      <c r="F701" s="10"/>
      <c r="G701" s="10"/>
    </row>
    <row r="702" spans="1:7" ht="15.75" customHeight="1" x14ac:dyDescent="0.15">
      <c r="A702" s="10"/>
      <c r="B702" s="10"/>
      <c r="C702" s="10"/>
      <c r="D702" s="10"/>
      <c r="E702" s="10"/>
      <c r="F702" s="10"/>
      <c r="G702" s="10"/>
    </row>
    <row r="703" spans="1:7" ht="15.75" customHeight="1" x14ac:dyDescent="0.15">
      <c r="A703" s="10"/>
      <c r="B703" s="10"/>
      <c r="C703" s="10"/>
      <c r="D703" s="10"/>
      <c r="E703" s="10"/>
      <c r="F703" s="10"/>
      <c r="G703" s="10"/>
    </row>
    <row r="704" spans="1:7" ht="15.75" customHeight="1" x14ac:dyDescent="0.15">
      <c r="A704" s="10"/>
      <c r="B704" s="10"/>
      <c r="C704" s="10"/>
      <c r="D704" s="10"/>
      <c r="E704" s="10"/>
      <c r="F704" s="10"/>
      <c r="G704" s="10"/>
    </row>
    <row r="705" spans="1:7" ht="15.75" customHeight="1" x14ac:dyDescent="0.15">
      <c r="A705" s="10"/>
      <c r="B705" s="10"/>
      <c r="C705" s="10"/>
      <c r="D705" s="10"/>
      <c r="E705" s="10"/>
      <c r="F705" s="10"/>
      <c r="G705" s="10"/>
    </row>
    <row r="706" spans="1:7" ht="15.75" customHeight="1" x14ac:dyDescent="0.15">
      <c r="A706" s="10"/>
      <c r="B706" s="10"/>
      <c r="C706" s="10"/>
      <c r="D706" s="10"/>
      <c r="E706" s="10"/>
      <c r="F706" s="10"/>
      <c r="G706" s="10"/>
    </row>
    <row r="707" spans="1:7" ht="15.75" customHeight="1" x14ac:dyDescent="0.15">
      <c r="A707" s="10"/>
      <c r="B707" s="10"/>
      <c r="C707" s="10"/>
      <c r="D707" s="10"/>
      <c r="E707" s="10"/>
      <c r="F707" s="10"/>
      <c r="G707" s="10"/>
    </row>
    <row r="708" spans="1:7" ht="15.75" customHeight="1" x14ac:dyDescent="0.15">
      <c r="A708" s="10"/>
      <c r="B708" s="10"/>
      <c r="C708" s="10"/>
      <c r="D708" s="10"/>
      <c r="E708" s="10"/>
      <c r="F708" s="10"/>
      <c r="G708" s="10"/>
    </row>
    <row r="709" spans="1:7" ht="15.75" customHeight="1" x14ac:dyDescent="0.15">
      <c r="A709" s="10"/>
      <c r="B709" s="10"/>
      <c r="C709" s="10"/>
      <c r="D709" s="10"/>
      <c r="E709" s="10"/>
      <c r="F709" s="10"/>
      <c r="G709" s="10"/>
    </row>
    <row r="710" spans="1:7" ht="15.75" customHeight="1" x14ac:dyDescent="0.15">
      <c r="A710" s="10"/>
      <c r="B710" s="10"/>
      <c r="C710" s="10"/>
      <c r="D710" s="10"/>
      <c r="E710" s="10"/>
      <c r="F710" s="10"/>
      <c r="G710" s="10"/>
    </row>
    <row r="711" spans="1:7" ht="15.75" customHeight="1" x14ac:dyDescent="0.15">
      <c r="A711" s="10"/>
      <c r="B711" s="10"/>
      <c r="C711" s="10"/>
      <c r="D711" s="10"/>
      <c r="E711" s="10"/>
      <c r="F711" s="10"/>
      <c r="G711" s="10"/>
    </row>
    <row r="712" spans="1:7" ht="15.75" customHeight="1" x14ac:dyDescent="0.15">
      <c r="A712" s="10"/>
      <c r="B712" s="10"/>
      <c r="C712" s="10"/>
      <c r="D712" s="10"/>
      <c r="E712" s="10"/>
      <c r="F712" s="10"/>
      <c r="G712" s="10"/>
    </row>
    <row r="713" spans="1:7" ht="15.75" customHeight="1" x14ac:dyDescent="0.15">
      <c r="A713" s="10"/>
      <c r="B713" s="10"/>
      <c r="C713" s="10"/>
      <c r="D713" s="10"/>
      <c r="E713" s="10"/>
      <c r="F713" s="10"/>
      <c r="G713" s="10"/>
    </row>
    <row r="714" spans="1:7" ht="15.75" customHeight="1" x14ac:dyDescent="0.15">
      <c r="A714" s="10"/>
      <c r="B714" s="10"/>
      <c r="C714" s="10"/>
      <c r="D714" s="10"/>
      <c r="E714" s="10"/>
      <c r="F714" s="10"/>
      <c r="G714" s="10"/>
    </row>
    <row r="715" spans="1:7" ht="15.75" customHeight="1" x14ac:dyDescent="0.15">
      <c r="A715" s="10"/>
      <c r="B715" s="10"/>
      <c r="C715" s="10"/>
      <c r="D715" s="10"/>
      <c r="E715" s="10"/>
      <c r="F715" s="10"/>
      <c r="G715" s="10"/>
    </row>
    <row r="716" spans="1:7" ht="15.75" customHeight="1" x14ac:dyDescent="0.15">
      <c r="A716" s="10"/>
      <c r="B716" s="10"/>
      <c r="C716" s="10"/>
      <c r="D716" s="10"/>
      <c r="E716" s="10"/>
      <c r="F716" s="10"/>
      <c r="G716" s="10"/>
    </row>
    <row r="717" spans="1:7" ht="15.75" customHeight="1" x14ac:dyDescent="0.15">
      <c r="A717" s="10"/>
      <c r="B717" s="10"/>
      <c r="C717" s="10"/>
      <c r="D717" s="10"/>
      <c r="E717" s="10"/>
      <c r="F717" s="10"/>
      <c r="G717" s="10"/>
    </row>
    <row r="718" spans="1:7" ht="15.75" customHeight="1" x14ac:dyDescent="0.15">
      <c r="A718" s="10"/>
      <c r="B718" s="10"/>
      <c r="C718" s="10"/>
      <c r="D718" s="10"/>
      <c r="E718" s="10"/>
      <c r="F718" s="10"/>
      <c r="G718" s="10"/>
    </row>
    <row r="719" spans="1:7" ht="15.75" customHeight="1" x14ac:dyDescent="0.15">
      <c r="A719" s="10"/>
      <c r="B719" s="10"/>
      <c r="C719" s="10"/>
      <c r="D719" s="10"/>
      <c r="E719" s="10"/>
      <c r="F719" s="10"/>
      <c r="G719" s="10"/>
    </row>
    <row r="720" spans="1:7" ht="15.75" customHeight="1" x14ac:dyDescent="0.15">
      <c r="A720" s="10"/>
      <c r="B720" s="10"/>
      <c r="C720" s="10"/>
      <c r="D720" s="10"/>
      <c r="E720" s="10"/>
      <c r="F720" s="10"/>
      <c r="G720" s="10"/>
    </row>
    <row r="721" spans="1:7" ht="15.75" customHeight="1" x14ac:dyDescent="0.15">
      <c r="A721" s="10"/>
      <c r="B721" s="10"/>
      <c r="C721" s="10"/>
      <c r="D721" s="10"/>
      <c r="E721" s="10"/>
      <c r="F721" s="10"/>
      <c r="G721" s="10"/>
    </row>
    <row r="722" spans="1:7" ht="15.75" customHeight="1" x14ac:dyDescent="0.15">
      <c r="A722" s="10"/>
      <c r="B722" s="10"/>
      <c r="C722" s="10"/>
      <c r="D722" s="10"/>
      <c r="E722" s="10"/>
      <c r="F722" s="10"/>
      <c r="G722" s="10"/>
    </row>
    <row r="723" spans="1:7" ht="15.75" customHeight="1" x14ac:dyDescent="0.15">
      <c r="A723" s="10"/>
      <c r="B723" s="10"/>
      <c r="C723" s="10"/>
      <c r="D723" s="10"/>
      <c r="E723" s="10"/>
      <c r="F723" s="10"/>
      <c r="G723" s="10"/>
    </row>
    <row r="724" spans="1:7" ht="15.75" customHeight="1" x14ac:dyDescent="0.15">
      <c r="A724" s="10"/>
      <c r="B724" s="10"/>
      <c r="C724" s="10"/>
      <c r="D724" s="10"/>
      <c r="E724" s="10"/>
      <c r="F724" s="10"/>
      <c r="G724" s="10"/>
    </row>
    <row r="725" spans="1:7" ht="15.75" customHeight="1" x14ac:dyDescent="0.15">
      <c r="A725" s="10"/>
      <c r="B725" s="10"/>
      <c r="C725" s="10"/>
      <c r="D725" s="10"/>
      <c r="E725" s="10"/>
      <c r="F725" s="10"/>
      <c r="G725" s="10"/>
    </row>
    <row r="726" spans="1:7" ht="15.75" customHeight="1" x14ac:dyDescent="0.15">
      <c r="A726" s="10"/>
      <c r="B726" s="10"/>
      <c r="C726" s="10"/>
      <c r="D726" s="10"/>
      <c r="E726" s="10"/>
      <c r="F726" s="10"/>
      <c r="G726" s="10"/>
    </row>
    <row r="727" spans="1:7" ht="15.75" customHeight="1" x14ac:dyDescent="0.15">
      <c r="A727" s="10"/>
      <c r="B727" s="10"/>
      <c r="C727" s="10"/>
      <c r="D727" s="10"/>
      <c r="E727" s="10"/>
      <c r="F727" s="10"/>
      <c r="G727" s="10"/>
    </row>
    <row r="728" spans="1:7" ht="15.75" customHeight="1" x14ac:dyDescent="0.15">
      <c r="A728" s="10"/>
      <c r="B728" s="10"/>
      <c r="C728" s="10"/>
      <c r="D728" s="10"/>
      <c r="E728" s="10"/>
      <c r="F728" s="10"/>
      <c r="G728" s="10"/>
    </row>
    <row r="729" spans="1:7" ht="15.75" customHeight="1" x14ac:dyDescent="0.15">
      <c r="A729" s="10"/>
      <c r="B729" s="10"/>
      <c r="C729" s="10"/>
      <c r="D729" s="10"/>
      <c r="E729" s="10"/>
      <c r="F729" s="10"/>
      <c r="G729" s="10"/>
    </row>
    <row r="730" spans="1:7" ht="15.75" customHeight="1" x14ac:dyDescent="0.15">
      <c r="A730" s="10"/>
      <c r="B730" s="10"/>
      <c r="C730" s="10"/>
      <c r="D730" s="10"/>
      <c r="E730" s="10"/>
      <c r="F730" s="10"/>
      <c r="G730" s="10"/>
    </row>
    <row r="731" spans="1:7" ht="15.75" customHeight="1" x14ac:dyDescent="0.15">
      <c r="A731" s="10"/>
      <c r="B731" s="10"/>
      <c r="C731" s="10"/>
      <c r="D731" s="10"/>
      <c r="E731" s="10"/>
      <c r="F731" s="10"/>
      <c r="G731" s="10"/>
    </row>
    <row r="732" spans="1:7" ht="15.75" customHeight="1" x14ac:dyDescent="0.15">
      <c r="A732" s="10"/>
      <c r="B732" s="10"/>
      <c r="C732" s="10"/>
      <c r="D732" s="10"/>
      <c r="E732" s="10"/>
      <c r="F732" s="10"/>
      <c r="G732" s="10"/>
    </row>
    <row r="733" spans="1:7" ht="15.75" customHeight="1" x14ac:dyDescent="0.15">
      <c r="A733" s="10"/>
      <c r="B733" s="10"/>
      <c r="C733" s="10"/>
      <c r="D733" s="10"/>
      <c r="E733" s="10"/>
      <c r="F733" s="10"/>
      <c r="G733" s="10"/>
    </row>
    <row r="734" spans="1:7" ht="15.75" customHeight="1" x14ac:dyDescent="0.15">
      <c r="A734" s="10"/>
      <c r="B734" s="10"/>
      <c r="C734" s="10"/>
      <c r="D734" s="10"/>
      <c r="E734" s="10"/>
      <c r="F734" s="10"/>
      <c r="G734" s="10"/>
    </row>
    <row r="735" spans="1:7" ht="15.75" customHeight="1" x14ac:dyDescent="0.15">
      <c r="A735" s="10"/>
      <c r="B735" s="10"/>
      <c r="C735" s="10"/>
      <c r="D735" s="10"/>
      <c r="E735" s="10"/>
      <c r="F735" s="10"/>
      <c r="G735" s="10"/>
    </row>
    <row r="736" spans="1:7" ht="15.75" customHeight="1" x14ac:dyDescent="0.15">
      <c r="A736" s="10"/>
      <c r="B736" s="10"/>
      <c r="C736" s="10"/>
      <c r="D736" s="10"/>
      <c r="E736" s="10"/>
      <c r="F736" s="10"/>
      <c r="G736" s="10"/>
    </row>
    <row r="737" spans="1:7" ht="15.75" customHeight="1" x14ac:dyDescent="0.15">
      <c r="A737" s="10"/>
      <c r="B737" s="10"/>
      <c r="C737" s="10"/>
      <c r="D737" s="10"/>
      <c r="E737" s="10"/>
      <c r="F737" s="10"/>
      <c r="G737" s="10"/>
    </row>
    <row r="738" spans="1:7" ht="15.75" customHeight="1" x14ac:dyDescent="0.15">
      <c r="A738" s="10"/>
      <c r="B738" s="10"/>
      <c r="C738" s="10"/>
      <c r="D738" s="10"/>
      <c r="E738" s="10"/>
      <c r="F738" s="10"/>
      <c r="G738" s="10"/>
    </row>
    <row r="739" spans="1:7" ht="15.75" customHeight="1" x14ac:dyDescent="0.15">
      <c r="A739" s="10"/>
      <c r="B739" s="10"/>
      <c r="C739" s="10"/>
      <c r="D739" s="10"/>
      <c r="E739" s="10"/>
      <c r="F739" s="10"/>
      <c r="G739" s="10"/>
    </row>
    <row r="740" spans="1:7" ht="15.75" customHeight="1" x14ac:dyDescent="0.15">
      <c r="A740" s="10"/>
      <c r="B740" s="10"/>
      <c r="C740" s="10"/>
      <c r="D740" s="10"/>
      <c r="E740" s="10"/>
      <c r="F740" s="10"/>
      <c r="G740" s="10"/>
    </row>
    <row r="741" spans="1:7" ht="15.75" customHeight="1" x14ac:dyDescent="0.15">
      <c r="A741" s="10"/>
      <c r="B741" s="10"/>
      <c r="C741" s="10"/>
      <c r="D741" s="10"/>
      <c r="E741" s="10"/>
      <c r="F741" s="10"/>
      <c r="G741" s="10"/>
    </row>
    <row r="742" spans="1:7" ht="15.75" customHeight="1" x14ac:dyDescent="0.15">
      <c r="A742" s="10"/>
      <c r="B742" s="10"/>
      <c r="C742" s="10"/>
      <c r="D742" s="10"/>
      <c r="E742" s="10"/>
      <c r="F742" s="10"/>
      <c r="G742" s="10"/>
    </row>
    <row r="743" spans="1:7" ht="15.75" customHeight="1" x14ac:dyDescent="0.15">
      <c r="A743" s="10"/>
      <c r="B743" s="10"/>
      <c r="C743" s="10"/>
      <c r="D743" s="10"/>
      <c r="E743" s="10"/>
      <c r="F743" s="10"/>
      <c r="G743" s="10"/>
    </row>
    <row r="744" spans="1:7" ht="15.75" customHeight="1" x14ac:dyDescent="0.15">
      <c r="A744" s="10"/>
      <c r="B744" s="10"/>
      <c r="C744" s="10"/>
      <c r="D744" s="10"/>
      <c r="E744" s="10"/>
      <c r="F744" s="10"/>
      <c r="G744" s="10"/>
    </row>
    <row r="745" spans="1:7" ht="15.75" customHeight="1" x14ac:dyDescent="0.15">
      <c r="A745" s="10"/>
      <c r="B745" s="10"/>
      <c r="C745" s="10"/>
      <c r="D745" s="10"/>
      <c r="E745" s="10"/>
      <c r="F745" s="10"/>
      <c r="G745" s="10"/>
    </row>
    <row r="746" spans="1:7" ht="15.75" customHeight="1" x14ac:dyDescent="0.15">
      <c r="A746" s="10"/>
      <c r="B746" s="10"/>
      <c r="C746" s="10"/>
      <c r="D746" s="10"/>
      <c r="E746" s="10"/>
      <c r="F746" s="10"/>
      <c r="G746" s="10"/>
    </row>
    <row r="747" spans="1:7" ht="15.75" customHeight="1" x14ac:dyDescent="0.15">
      <c r="A747" s="10"/>
      <c r="B747" s="10"/>
      <c r="C747" s="10"/>
      <c r="D747" s="10"/>
      <c r="E747" s="10"/>
      <c r="F747" s="10"/>
      <c r="G747" s="10"/>
    </row>
    <row r="748" spans="1:7" ht="15.75" customHeight="1" x14ac:dyDescent="0.15">
      <c r="A748" s="10"/>
      <c r="B748" s="10"/>
      <c r="C748" s="10"/>
      <c r="D748" s="10"/>
      <c r="E748" s="10"/>
      <c r="F748" s="10"/>
      <c r="G748" s="10"/>
    </row>
    <row r="749" spans="1:7" ht="15.75" customHeight="1" x14ac:dyDescent="0.15">
      <c r="A749" s="10"/>
      <c r="B749" s="10"/>
      <c r="C749" s="10"/>
      <c r="D749" s="10"/>
      <c r="E749" s="10"/>
      <c r="F749" s="10"/>
      <c r="G749" s="10"/>
    </row>
    <row r="750" spans="1:7" ht="15.75" customHeight="1" x14ac:dyDescent="0.15">
      <c r="A750" s="10"/>
      <c r="B750" s="10"/>
      <c r="C750" s="10"/>
      <c r="D750" s="10"/>
      <c r="E750" s="10"/>
      <c r="F750" s="10"/>
      <c r="G750" s="10"/>
    </row>
    <row r="751" spans="1:7" ht="15.75" customHeight="1" x14ac:dyDescent="0.15">
      <c r="A751" s="10"/>
      <c r="B751" s="10"/>
      <c r="C751" s="10"/>
      <c r="D751" s="10"/>
      <c r="E751" s="10"/>
      <c r="F751" s="10"/>
      <c r="G751" s="10"/>
    </row>
    <row r="752" spans="1:7" ht="15.75" customHeight="1" x14ac:dyDescent="0.15">
      <c r="A752" s="10"/>
      <c r="B752" s="10"/>
      <c r="C752" s="10"/>
      <c r="D752" s="10"/>
      <c r="E752" s="10"/>
      <c r="F752" s="10"/>
      <c r="G752" s="10"/>
    </row>
    <row r="753" spans="1:7" ht="15.75" customHeight="1" x14ac:dyDescent="0.15">
      <c r="A753" s="10"/>
      <c r="B753" s="10"/>
      <c r="C753" s="10"/>
      <c r="D753" s="10"/>
      <c r="E753" s="10"/>
      <c r="F753" s="10"/>
      <c r="G753" s="10"/>
    </row>
    <row r="754" spans="1:7" ht="15.75" customHeight="1" x14ac:dyDescent="0.15">
      <c r="A754" s="10"/>
      <c r="B754" s="10"/>
      <c r="C754" s="10"/>
      <c r="D754" s="10"/>
      <c r="E754" s="10"/>
      <c r="F754" s="10"/>
      <c r="G754" s="10"/>
    </row>
    <row r="755" spans="1:7" ht="15.75" customHeight="1" x14ac:dyDescent="0.15">
      <c r="A755" s="10"/>
      <c r="B755" s="10"/>
      <c r="C755" s="10"/>
      <c r="D755" s="10"/>
      <c r="E755" s="10"/>
      <c r="F755" s="10"/>
      <c r="G755" s="10"/>
    </row>
    <row r="756" spans="1:7" ht="15.75" customHeight="1" x14ac:dyDescent="0.15">
      <c r="A756" s="10"/>
      <c r="B756" s="10"/>
      <c r="C756" s="10"/>
      <c r="D756" s="10"/>
      <c r="E756" s="10"/>
      <c r="F756" s="10"/>
      <c r="G756" s="10"/>
    </row>
    <row r="757" spans="1:7" ht="15.75" customHeight="1" x14ac:dyDescent="0.15">
      <c r="A757" s="10"/>
      <c r="B757" s="10"/>
      <c r="C757" s="10"/>
      <c r="D757" s="10"/>
      <c r="E757" s="10"/>
      <c r="F757" s="10"/>
      <c r="G757" s="10"/>
    </row>
    <row r="758" spans="1:7" ht="15.75" customHeight="1" x14ac:dyDescent="0.15">
      <c r="A758" s="10"/>
      <c r="B758" s="10"/>
      <c r="C758" s="10"/>
      <c r="D758" s="10"/>
      <c r="E758" s="10"/>
      <c r="F758" s="10"/>
      <c r="G758" s="10"/>
    </row>
    <row r="759" spans="1:7" ht="15.75" customHeight="1" x14ac:dyDescent="0.15">
      <c r="A759" s="10"/>
      <c r="B759" s="10"/>
      <c r="C759" s="10"/>
      <c r="D759" s="10"/>
      <c r="E759" s="10"/>
      <c r="F759" s="10"/>
      <c r="G759" s="10"/>
    </row>
    <row r="760" spans="1:7" ht="15.75" customHeight="1" x14ac:dyDescent="0.15">
      <c r="A760" s="10"/>
      <c r="B760" s="10"/>
      <c r="C760" s="10"/>
      <c r="D760" s="10"/>
      <c r="E760" s="10"/>
      <c r="F760" s="10"/>
      <c r="G760" s="10"/>
    </row>
    <row r="761" spans="1:7" ht="15.75" customHeight="1" x14ac:dyDescent="0.15">
      <c r="A761" s="10"/>
      <c r="B761" s="10"/>
      <c r="C761" s="10"/>
      <c r="D761" s="10"/>
      <c r="E761" s="10"/>
      <c r="F761" s="10"/>
      <c r="G761" s="10"/>
    </row>
    <row r="762" spans="1:7" ht="15.75" customHeight="1" x14ac:dyDescent="0.15">
      <c r="A762" s="10"/>
      <c r="B762" s="10"/>
      <c r="C762" s="10"/>
      <c r="D762" s="10"/>
      <c r="E762" s="10"/>
      <c r="F762" s="10"/>
      <c r="G762" s="10"/>
    </row>
    <row r="763" spans="1:7" ht="15.75" customHeight="1" x14ac:dyDescent="0.15">
      <c r="A763" s="10"/>
      <c r="B763" s="10"/>
      <c r="C763" s="10"/>
      <c r="D763" s="10"/>
      <c r="E763" s="10"/>
      <c r="F763" s="10"/>
      <c r="G763" s="10"/>
    </row>
    <row r="764" spans="1:7" ht="15.75" customHeight="1" x14ac:dyDescent="0.15">
      <c r="A764" s="10"/>
      <c r="B764" s="10"/>
      <c r="C764" s="10"/>
      <c r="D764" s="10"/>
      <c r="E764" s="10"/>
      <c r="F764" s="10"/>
      <c r="G764" s="10"/>
    </row>
    <row r="765" spans="1:7" ht="15.75" customHeight="1" x14ac:dyDescent="0.15">
      <c r="A765" s="10"/>
      <c r="B765" s="10"/>
      <c r="C765" s="10"/>
      <c r="D765" s="10"/>
      <c r="E765" s="10"/>
      <c r="F765" s="10"/>
      <c r="G765" s="10"/>
    </row>
    <row r="766" spans="1:7" ht="15.75" customHeight="1" x14ac:dyDescent="0.15">
      <c r="A766" s="10"/>
      <c r="B766" s="10"/>
      <c r="C766" s="10"/>
      <c r="D766" s="10"/>
      <c r="E766" s="10"/>
      <c r="F766" s="10"/>
      <c r="G766" s="10"/>
    </row>
    <row r="767" spans="1:7" ht="15.75" customHeight="1" x14ac:dyDescent="0.15">
      <c r="A767" s="10"/>
      <c r="B767" s="10"/>
      <c r="C767" s="10"/>
      <c r="D767" s="10"/>
      <c r="E767" s="10"/>
      <c r="F767" s="10"/>
      <c r="G767" s="10"/>
    </row>
    <row r="768" spans="1:7" ht="15.75" customHeight="1" x14ac:dyDescent="0.15">
      <c r="A768" s="10"/>
      <c r="B768" s="10"/>
      <c r="C768" s="10"/>
      <c r="D768" s="10"/>
      <c r="E768" s="10"/>
      <c r="F768" s="10"/>
      <c r="G768" s="10"/>
    </row>
    <row r="769" spans="1:7" ht="15.75" customHeight="1" x14ac:dyDescent="0.15">
      <c r="A769" s="10"/>
      <c r="B769" s="10"/>
      <c r="C769" s="10"/>
      <c r="D769" s="10"/>
      <c r="E769" s="10"/>
      <c r="F769" s="10"/>
      <c r="G769" s="10"/>
    </row>
    <row r="770" spans="1:7" ht="15.75" customHeight="1" x14ac:dyDescent="0.15">
      <c r="A770" s="10"/>
      <c r="B770" s="10"/>
      <c r="C770" s="10"/>
      <c r="D770" s="10"/>
      <c r="E770" s="10"/>
      <c r="F770" s="10"/>
      <c r="G770" s="10"/>
    </row>
    <row r="771" spans="1:7" ht="15.75" customHeight="1" x14ac:dyDescent="0.15">
      <c r="A771" s="10"/>
      <c r="B771" s="10"/>
      <c r="C771" s="10"/>
      <c r="D771" s="10"/>
      <c r="E771" s="10"/>
      <c r="F771" s="10"/>
      <c r="G771" s="10"/>
    </row>
    <row r="772" spans="1:7" ht="15.75" customHeight="1" x14ac:dyDescent="0.15">
      <c r="A772" s="10"/>
      <c r="B772" s="10"/>
      <c r="C772" s="10"/>
      <c r="D772" s="10"/>
      <c r="E772" s="10"/>
      <c r="F772" s="10"/>
      <c r="G772" s="10"/>
    </row>
    <row r="773" spans="1:7" ht="15.75" customHeight="1" x14ac:dyDescent="0.15">
      <c r="A773" s="10"/>
      <c r="B773" s="10"/>
      <c r="C773" s="10"/>
      <c r="D773" s="10"/>
      <c r="E773" s="10"/>
      <c r="F773" s="10"/>
      <c r="G773" s="10"/>
    </row>
    <row r="774" spans="1:7" ht="15.75" customHeight="1" x14ac:dyDescent="0.15">
      <c r="A774" s="10"/>
      <c r="B774" s="10"/>
      <c r="C774" s="10"/>
      <c r="D774" s="10"/>
      <c r="E774" s="10"/>
      <c r="F774" s="10"/>
      <c r="G774" s="10"/>
    </row>
    <row r="775" spans="1:7" ht="15.75" customHeight="1" x14ac:dyDescent="0.15">
      <c r="A775" s="10"/>
      <c r="B775" s="10"/>
      <c r="C775" s="10"/>
      <c r="D775" s="10"/>
      <c r="E775" s="10"/>
      <c r="F775" s="10"/>
      <c r="G775" s="10"/>
    </row>
    <row r="776" spans="1:7" ht="15.75" customHeight="1" x14ac:dyDescent="0.15">
      <c r="A776" s="10"/>
      <c r="B776" s="10"/>
      <c r="C776" s="10"/>
      <c r="D776" s="10"/>
      <c r="E776" s="10"/>
      <c r="F776" s="10"/>
      <c r="G776" s="10"/>
    </row>
    <row r="777" spans="1:7" ht="15.75" customHeight="1" x14ac:dyDescent="0.15">
      <c r="A777" s="10"/>
      <c r="B777" s="10"/>
      <c r="C777" s="10"/>
      <c r="D777" s="10"/>
      <c r="E777" s="10"/>
      <c r="F777" s="10"/>
      <c r="G777" s="10"/>
    </row>
    <row r="778" spans="1:7" ht="15.75" customHeight="1" x14ac:dyDescent="0.15">
      <c r="A778" s="10"/>
      <c r="B778" s="10"/>
      <c r="C778" s="10"/>
      <c r="D778" s="10"/>
      <c r="E778" s="10"/>
      <c r="F778" s="10"/>
      <c r="G778" s="10"/>
    </row>
    <row r="779" spans="1:7" ht="15.75" customHeight="1" x14ac:dyDescent="0.15">
      <c r="A779" s="10"/>
      <c r="B779" s="10"/>
      <c r="C779" s="10"/>
      <c r="D779" s="10"/>
      <c r="E779" s="10"/>
      <c r="F779" s="10"/>
      <c r="G779" s="10"/>
    </row>
    <row r="780" spans="1:7" ht="15.75" customHeight="1" x14ac:dyDescent="0.15">
      <c r="A780" s="10"/>
      <c r="B780" s="10"/>
      <c r="C780" s="10"/>
      <c r="D780" s="10"/>
      <c r="E780" s="10"/>
      <c r="F780" s="10"/>
      <c r="G780" s="10"/>
    </row>
    <row r="781" spans="1:7" ht="15.75" customHeight="1" x14ac:dyDescent="0.15">
      <c r="A781" s="10"/>
      <c r="B781" s="10"/>
      <c r="C781" s="10"/>
      <c r="D781" s="10"/>
      <c r="E781" s="10"/>
      <c r="F781" s="10"/>
      <c r="G781" s="10"/>
    </row>
    <row r="782" spans="1:7" ht="15.75" customHeight="1" x14ac:dyDescent="0.15">
      <c r="A782" s="10"/>
      <c r="B782" s="10"/>
      <c r="C782" s="10"/>
      <c r="D782" s="10"/>
      <c r="E782" s="10"/>
      <c r="F782" s="10"/>
      <c r="G782" s="10"/>
    </row>
    <row r="783" spans="1:7" ht="15.75" customHeight="1" x14ac:dyDescent="0.15">
      <c r="A783" s="10"/>
      <c r="B783" s="10"/>
      <c r="C783" s="10"/>
      <c r="D783" s="10"/>
      <c r="E783" s="10"/>
      <c r="F783" s="10"/>
      <c r="G783" s="10"/>
    </row>
    <row r="784" spans="1:7" ht="15.75" customHeight="1" x14ac:dyDescent="0.15">
      <c r="A784" s="10"/>
      <c r="B784" s="10"/>
      <c r="C784" s="10"/>
      <c r="D784" s="10"/>
      <c r="E784" s="10"/>
      <c r="F784" s="10"/>
      <c r="G784" s="10"/>
    </row>
    <row r="785" spans="1:7" ht="15.75" customHeight="1" x14ac:dyDescent="0.15">
      <c r="A785" s="10"/>
      <c r="B785" s="10"/>
      <c r="C785" s="10"/>
      <c r="D785" s="10"/>
      <c r="E785" s="10"/>
      <c r="F785" s="10"/>
      <c r="G785" s="10"/>
    </row>
    <row r="786" spans="1:7" ht="15.75" customHeight="1" x14ac:dyDescent="0.15">
      <c r="A786" s="10"/>
      <c r="B786" s="10"/>
      <c r="C786" s="10"/>
      <c r="D786" s="10"/>
      <c r="E786" s="10"/>
      <c r="F786" s="10"/>
      <c r="G786" s="10"/>
    </row>
    <row r="787" spans="1:7" ht="15.75" customHeight="1" x14ac:dyDescent="0.15">
      <c r="A787" s="10"/>
      <c r="B787" s="10"/>
      <c r="C787" s="10"/>
      <c r="D787" s="10"/>
      <c r="E787" s="10"/>
      <c r="F787" s="10"/>
      <c r="G787" s="10"/>
    </row>
    <row r="788" spans="1:7" ht="15.75" customHeight="1" x14ac:dyDescent="0.15">
      <c r="A788" s="10"/>
      <c r="B788" s="10"/>
      <c r="C788" s="10"/>
      <c r="D788" s="10"/>
      <c r="E788" s="10"/>
      <c r="F788" s="10"/>
      <c r="G788" s="10"/>
    </row>
    <row r="789" spans="1:7" ht="15.75" customHeight="1" x14ac:dyDescent="0.15">
      <c r="A789" s="10"/>
      <c r="B789" s="10"/>
      <c r="C789" s="10"/>
      <c r="D789" s="10"/>
      <c r="E789" s="10"/>
      <c r="F789" s="10"/>
      <c r="G789" s="10"/>
    </row>
    <row r="790" spans="1:7" ht="15.75" customHeight="1" x14ac:dyDescent="0.15">
      <c r="A790" s="10"/>
      <c r="B790" s="10"/>
      <c r="C790" s="10"/>
      <c r="D790" s="10"/>
      <c r="E790" s="10"/>
      <c r="F790" s="10"/>
      <c r="G790" s="10"/>
    </row>
    <row r="791" spans="1:7" ht="15.75" customHeight="1" x14ac:dyDescent="0.15">
      <c r="A791" s="10"/>
      <c r="B791" s="10"/>
      <c r="C791" s="10"/>
      <c r="D791" s="10"/>
      <c r="E791" s="10"/>
      <c r="F791" s="10"/>
      <c r="G791" s="10"/>
    </row>
    <row r="792" spans="1:7" ht="15.75" customHeight="1" x14ac:dyDescent="0.15">
      <c r="A792" s="10"/>
      <c r="B792" s="10"/>
      <c r="C792" s="10"/>
      <c r="D792" s="10"/>
      <c r="E792" s="10"/>
      <c r="F792" s="10"/>
      <c r="G792" s="10"/>
    </row>
    <row r="793" spans="1:7" ht="15.75" customHeight="1" x14ac:dyDescent="0.15">
      <c r="A793" s="10"/>
      <c r="B793" s="10"/>
      <c r="C793" s="10"/>
      <c r="D793" s="10"/>
      <c r="E793" s="10"/>
      <c r="F793" s="10"/>
      <c r="G793" s="10"/>
    </row>
    <row r="794" spans="1:7" ht="15.75" customHeight="1" x14ac:dyDescent="0.15">
      <c r="A794" s="10"/>
      <c r="B794" s="10"/>
      <c r="C794" s="10"/>
      <c r="D794" s="10"/>
      <c r="E794" s="10"/>
      <c r="F794" s="10"/>
      <c r="G794" s="10"/>
    </row>
    <row r="795" spans="1:7" ht="15.75" customHeight="1" x14ac:dyDescent="0.15">
      <c r="A795" s="10"/>
      <c r="B795" s="10"/>
      <c r="C795" s="10"/>
      <c r="D795" s="10"/>
      <c r="E795" s="10"/>
      <c r="F795" s="10"/>
      <c r="G795" s="10"/>
    </row>
    <row r="796" spans="1:7" ht="15.75" customHeight="1" x14ac:dyDescent="0.15">
      <c r="A796" s="10"/>
      <c r="B796" s="10"/>
      <c r="C796" s="10"/>
      <c r="D796" s="10"/>
      <c r="E796" s="10"/>
      <c r="F796" s="10"/>
      <c r="G796" s="10"/>
    </row>
    <row r="797" spans="1:7" ht="15.75" customHeight="1" x14ac:dyDescent="0.15">
      <c r="A797" s="10"/>
      <c r="B797" s="10"/>
      <c r="C797" s="10"/>
      <c r="D797" s="10"/>
      <c r="E797" s="10"/>
      <c r="F797" s="10"/>
      <c r="G797" s="10"/>
    </row>
    <row r="798" spans="1:7" ht="15.75" customHeight="1" x14ac:dyDescent="0.15">
      <c r="A798" s="10"/>
      <c r="B798" s="10"/>
      <c r="C798" s="10"/>
      <c r="D798" s="10"/>
      <c r="E798" s="10"/>
      <c r="F798" s="10"/>
      <c r="G798" s="10"/>
    </row>
    <row r="799" spans="1:7" ht="15.75" customHeight="1" x14ac:dyDescent="0.15">
      <c r="A799" s="10"/>
      <c r="B799" s="10"/>
      <c r="C799" s="10"/>
      <c r="D799" s="10"/>
      <c r="E799" s="10"/>
      <c r="F799" s="10"/>
      <c r="G799" s="10"/>
    </row>
    <row r="800" spans="1:7" ht="15.75" customHeight="1" x14ac:dyDescent="0.15">
      <c r="A800" s="10"/>
      <c r="B800" s="10"/>
      <c r="C800" s="10"/>
      <c r="D800" s="10"/>
      <c r="E800" s="10"/>
      <c r="F800" s="10"/>
      <c r="G800" s="10"/>
    </row>
    <row r="801" spans="1:7" ht="15.75" customHeight="1" x14ac:dyDescent="0.15">
      <c r="A801" s="10"/>
      <c r="B801" s="10"/>
      <c r="C801" s="10"/>
      <c r="D801" s="10"/>
      <c r="E801" s="10"/>
      <c r="F801" s="10"/>
      <c r="G801" s="10"/>
    </row>
    <row r="802" spans="1:7" ht="15.75" customHeight="1" x14ac:dyDescent="0.15">
      <c r="A802" s="10"/>
      <c r="B802" s="10"/>
      <c r="C802" s="10"/>
      <c r="D802" s="10"/>
      <c r="E802" s="10"/>
      <c r="F802" s="10"/>
      <c r="G802" s="10"/>
    </row>
    <row r="803" spans="1:7" ht="15.75" customHeight="1" x14ac:dyDescent="0.15">
      <c r="A803" s="10"/>
      <c r="B803" s="10"/>
      <c r="C803" s="10"/>
      <c r="D803" s="10"/>
      <c r="E803" s="10"/>
      <c r="F803" s="10"/>
      <c r="G803" s="10"/>
    </row>
    <row r="804" spans="1:7" ht="15.75" customHeight="1" x14ac:dyDescent="0.15">
      <c r="A804" s="10"/>
      <c r="B804" s="10"/>
      <c r="C804" s="10"/>
      <c r="D804" s="10"/>
      <c r="E804" s="10"/>
      <c r="F804" s="10"/>
      <c r="G804" s="10"/>
    </row>
    <row r="805" spans="1:7" ht="15.75" customHeight="1" x14ac:dyDescent="0.15">
      <c r="A805" s="10"/>
      <c r="B805" s="10"/>
      <c r="C805" s="10"/>
      <c r="D805" s="10"/>
      <c r="E805" s="10"/>
      <c r="F805" s="10"/>
      <c r="G805" s="10"/>
    </row>
    <row r="806" spans="1:7" ht="15.75" customHeight="1" x14ac:dyDescent="0.15">
      <c r="A806" s="10"/>
      <c r="B806" s="10"/>
      <c r="C806" s="10"/>
      <c r="D806" s="10"/>
      <c r="E806" s="10"/>
      <c r="F806" s="10"/>
      <c r="G806" s="10"/>
    </row>
    <row r="807" spans="1:7" ht="15.75" customHeight="1" x14ac:dyDescent="0.15">
      <c r="A807" s="10"/>
      <c r="B807" s="10"/>
      <c r="C807" s="10"/>
      <c r="D807" s="10"/>
      <c r="E807" s="10"/>
      <c r="F807" s="10"/>
      <c r="G807" s="10"/>
    </row>
    <row r="808" spans="1:7" ht="15.75" customHeight="1" x14ac:dyDescent="0.15">
      <c r="A808" s="10"/>
      <c r="B808" s="10"/>
      <c r="C808" s="10"/>
      <c r="D808" s="10"/>
      <c r="E808" s="10"/>
      <c r="F808" s="10"/>
      <c r="G808" s="10"/>
    </row>
    <row r="809" spans="1:7" ht="15.75" customHeight="1" x14ac:dyDescent="0.15">
      <c r="A809" s="10"/>
      <c r="B809" s="10"/>
      <c r="C809" s="10"/>
      <c r="D809" s="10"/>
      <c r="E809" s="10"/>
      <c r="F809" s="10"/>
      <c r="G809" s="10"/>
    </row>
    <row r="810" spans="1:7" ht="15.75" customHeight="1" x14ac:dyDescent="0.15">
      <c r="A810" s="10"/>
      <c r="B810" s="10"/>
      <c r="C810" s="10"/>
      <c r="D810" s="10"/>
      <c r="E810" s="10"/>
      <c r="F810" s="10"/>
      <c r="G810" s="10"/>
    </row>
    <row r="811" spans="1:7" ht="15.75" customHeight="1" x14ac:dyDescent="0.15">
      <c r="A811" s="10"/>
      <c r="B811" s="10"/>
      <c r="C811" s="10"/>
      <c r="D811" s="10"/>
      <c r="E811" s="10"/>
      <c r="F811" s="10"/>
      <c r="G811" s="10"/>
    </row>
    <row r="812" spans="1:7" ht="15.75" customHeight="1" x14ac:dyDescent="0.15">
      <c r="A812" s="10"/>
      <c r="B812" s="10"/>
      <c r="C812" s="10"/>
      <c r="D812" s="10"/>
      <c r="E812" s="10"/>
      <c r="F812" s="10"/>
      <c r="G812" s="10"/>
    </row>
    <row r="813" spans="1:7" ht="15.75" customHeight="1" x14ac:dyDescent="0.15">
      <c r="A813" s="10"/>
      <c r="B813" s="10"/>
      <c r="C813" s="10"/>
      <c r="D813" s="10"/>
      <c r="E813" s="10"/>
      <c r="F813" s="10"/>
      <c r="G813" s="10"/>
    </row>
    <row r="814" spans="1:7" ht="15.75" customHeight="1" x14ac:dyDescent="0.15">
      <c r="A814" s="10"/>
      <c r="B814" s="10"/>
      <c r="C814" s="10"/>
      <c r="D814" s="10"/>
      <c r="E814" s="10"/>
      <c r="F814" s="10"/>
      <c r="G814" s="10"/>
    </row>
    <row r="815" spans="1:7" ht="15.75" customHeight="1" x14ac:dyDescent="0.15">
      <c r="A815" s="10"/>
      <c r="B815" s="10"/>
      <c r="C815" s="10"/>
      <c r="D815" s="10"/>
      <c r="E815" s="10"/>
      <c r="F815" s="10"/>
      <c r="G815" s="10"/>
    </row>
    <row r="816" spans="1:7" ht="15.75" customHeight="1" x14ac:dyDescent="0.15">
      <c r="A816" s="10"/>
      <c r="B816" s="10"/>
      <c r="C816" s="10"/>
      <c r="D816" s="10"/>
      <c r="E816" s="10"/>
      <c r="F816" s="10"/>
      <c r="G816" s="10"/>
    </row>
    <row r="817" spans="1:7" ht="15.75" customHeight="1" x14ac:dyDescent="0.15">
      <c r="A817" s="10"/>
      <c r="B817" s="10"/>
      <c r="C817" s="10"/>
      <c r="D817" s="10"/>
      <c r="E817" s="10"/>
      <c r="F817" s="10"/>
      <c r="G817" s="10"/>
    </row>
    <row r="818" spans="1:7" ht="15.75" customHeight="1" x14ac:dyDescent="0.15">
      <c r="A818" s="10"/>
      <c r="B818" s="10"/>
      <c r="C818" s="10"/>
      <c r="D818" s="10"/>
      <c r="E818" s="10"/>
      <c r="F818" s="10"/>
      <c r="G818" s="10"/>
    </row>
    <row r="819" spans="1:7" ht="15.75" customHeight="1" x14ac:dyDescent="0.15">
      <c r="A819" s="10"/>
      <c r="B819" s="10"/>
      <c r="C819" s="10"/>
      <c r="D819" s="10"/>
      <c r="E819" s="10"/>
      <c r="F819" s="10"/>
      <c r="G819" s="10"/>
    </row>
    <row r="820" spans="1:7" ht="15.75" customHeight="1" x14ac:dyDescent="0.15">
      <c r="A820" s="10"/>
      <c r="B820" s="10"/>
      <c r="C820" s="10"/>
      <c r="D820" s="10"/>
      <c r="E820" s="10"/>
      <c r="F820" s="10"/>
      <c r="G820" s="10"/>
    </row>
    <row r="821" spans="1:7" ht="15.75" customHeight="1" x14ac:dyDescent="0.15">
      <c r="A821" s="10"/>
      <c r="B821" s="10"/>
      <c r="C821" s="10"/>
      <c r="D821" s="10"/>
      <c r="E821" s="10"/>
      <c r="F821" s="10"/>
      <c r="G821" s="10"/>
    </row>
    <row r="822" spans="1:7" ht="15.75" customHeight="1" x14ac:dyDescent="0.15">
      <c r="A822" s="10"/>
      <c r="B822" s="10"/>
      <c r="C822" s="10"/>
      <c r="D822" s="10"/>
      <c r="E822" s="10"/>
      <c r="F822" s="10"/>
      <c r="G822" s="10"/>
    </row>
    <row r="823" spans="1:7" ht="15.75" customHeight="1" x14ac:dyDescent="0.15">
      <c r="A823" s="10"/>
      <c r="B823" s="10"/>
      <c r="C823" s="10"/>
      <c r="D823" s="10"/>
      <c r="E823" s="10"/>
      <c r="F823" s="10"/>
      <c r="G823" s="10"/>
    </row>
    <row r="824" spans="1:7" ht="15.75" customHeight="1" x14ac:dyDescent="0.15">
      <c r="A824" s="10"/>
      <c r="B824" s="10"/>
      <c r="C824" s="10"/>
      <c r="D824" s="10"/>
      <c r="E824" s="10"/>
      <c r="F824" s="10"/>
      <c r="G824" s="10"/>
    </row>
    <row r="825" spans="1:7" ht="15.75" customHeight="1" x14ac:dyDescent="0.15">
      <c r="A825" s="10"/>
      <c r="B825" s="10"/>
      <c r="C825" s="10"/>
      <c r="D825" s="10"/>
      <c r="E825" s="10"/>
      <c r="F825" s="10"/>
      <c r="G825" s="10"/>
    </row>
    <row r="826" spans="1:7" ht="15.75" customHeight="1" x14ac:dyDescent="0.15">
      <c r="A826" s="10"/>
      <c r="B826" s="10"/>
      <c r="C826" s="10"/>
      <c r="D826" s="10"/>
      <c r="E826" s="10"/>
      <c r="F826" s="10"/>
      <c r="G826" s="10"/>
    </row>
    <row r="827" spans="1:7" ht="15.75" customHeight="1" x14ac:dyDescent="0.15">
      <c r="A827" s="10"/>
      <c r="B827" s="10"/>
      <c r="C827" s="10"/>
      <c r="D827" s="10"/>
      <c r="E827" s="10"/>
      <c r="F827" s="10"/>
      <c r="G827" s="10"/>
    </row>
    <row r="828" spans="1:7" ht="15.75" customHeight="1" x14ac:dyDescent="0.15">
      <c r="A828" s="10"/>
      <c r="B828" s="10"/>
      <c r="C828" s="10"/>
      <c r="D828" s="10"/>
      <c r="E828" s="10"/>
      <c r="F828" s="10"/>
      <c r="G828" s="10"/>
    </row>
    <row r="829" spans="1:7" ht="15.75" customHeight="1" x14ac:dyDescent="0.15">
      <c r="A829" s="10"/>
      <c r="B829" s="10"/>
      <c r="C829" s="10"/>
      <c r="D829" s="10"/>
      <c r="E829" s="10"/>
      <c r="F829" s="10"/>
      <c r="G829" s="10"/>
    </row>
    <row r="830" spans="1:7" ht="15.75" customHeight="1" x14ac:dyDescent="0.15">
      <c r="A830" s="10"/>
      <c r="B830" s="10"/>
      <c r="C830" s="10"/>
      <c r="D830" s="10"/>
      <c r="E830" s="10"/>
      <c r="F830" s="10"/>
      <c r="G830" s="10"/>
    </row>
    <row r="831" spans="1:7" ht="15.75" customHeight="1" x14ac:dyDescent="0.15">
      <c r="A831" s="10"/>
      <c r="B831" s="10"/>
      <c r="C831" s="10"/>
      <c r="D831" s="10"/>
      <c r="E831" s="10"/>
      <c r="F831" s="10"/>
      <c r="G831" s="10"/>
    </row>
    <row r="832" spans="1:7" ht="15.75" customHeight="1" x14ac:dyDescent="0.15">
      <c r="A832" s="10"/>
      <c r="B832" s="10"/>
      <c r="C832" s="10"/>
      <c r="D832" s="10"/>
      <c r="E832" s="10"/>
      <c r="F832" s="10"/>
      <c r="G832" s="10"/>
    </row>
    <row r="833" spans="1:7" ht="15.75" customHeight="1" x14ac:dyDescent="0.15">
      <c r="A833" s="10"/>
      <c r="B833" s="10"/>
      <c r="C833" s="10"/>
      <c r="D833" s="10"/>
      <c r="E833" s="10"/>
      <c r="F833" s="10"/>
      <c r="G833" s="10"/>
    </row>
    <row r="834" spans="1:7" ht="15.75" customHeight="1" x14ac:dyDescent="0.15">
      <c r="A834" s="10"/>
      <c r="B834" s="10"/>
      <c r="C834" s="10"/>
      <c r="D834" s="10"/>
      <c r="E834" s="10"/>
      <c r="F834" s="10"/>
      <c r="G834" s="10"/>
    </row>
    <row r="835" spans="1:7" ht="15.75" customHeight="1" x14ac:dyDescent="0.15">
      <c r="A835" s="10"/>
      <c r="B835" s="10"/>
      <c r="C835" s="10"/>
      <c r="D835" s="10"/>
      <c r="E835" s="10"/>
      <c r="F835" s="10"/>
      <c r="G835" s="10"/>
    </row>
    <row r="836" spans="1:7" ht="15.75" customHeight="1" x14ac:dyDescent="0.15">
      <c r="A836" s="10"/>
      <c r="B836" s="10"/>
      <c r="C836" s="10"/>
      <c r="D836" s="10"/>
      <c r="E836" s="10"/>
      <c r="F836" s="10"/>
      <c r="G836" s="10"/>
    </row>
    <row r="837" spans="1:7" ht="15.75" customHeight="1" x14ac:dyDescent="0.15">
      <c r="A837" s="10"/>
      <c r="B837" s="10"/>
      <c r="C837" s="10"/>
      <c r="D837" s="10"/>
      <c r="E837" s="10"/>
      <c r="F837" s="10"/>
      <c r="G837" s="10"/>
    </row>
    <row r="838" spans="1:7" ht="15.75" customHeight="1" x14ac:dyDescent="0.15">
      <c r="A838" s="10"/>
      <c r="B838" s="10"/>
      <c r="C838" s="10"/>
      <c r="D838" s="10"/>
      <c r="E838" s="10"/>
      <c r="F838" s="10"/>
      <c r="G838" s="10"/>
    </row>
    <row r="839" spans="1:7" ht="15.75" customHeight="1" x14ac:dyDescent="0.15">
      <c r="A839" s="10"/>
      <c r="B839" s="10"/>
      <c r="C839" s="10"/>
      <c r="D839" s="10"/>
      <c r="E839" s="10"/>
      <c r="F839" s="10"/>
      <c r="G839" s="10"/>
    </row>
    <row r="840" spans="1:7" ht="15.75" customHeight="1" x14ac:dyDescent="0.15">
      <c r="A840" s="10"/>
      <c r="B840" s="10"/>
      <c r="C840" s="10"/>
      <c r="D840" s="10"/>
      <c r="E840" s="10"/>
      <c r="F840" s="10"/>
      <c r="G840" s="10"/>
    </row>
    <row r="841" spans="1:7" ht="15.75" customHeight="1" x14ac:dyDescent="0.15">
      <c r="A841" s="10"/>
      <c r="B841" s="10"/>
      <c r="C841" s="10"/>
      <c r="D841" s="10"/>
      <c r="E841" s="10"/>
      <c r="F841" s="10"/>
      <c r="G841" s="10"/>
    </row>
    <row r="842" spans="1:7" ht="15.75" customHeight="1" x14ac:dyDescent="0.15">
      <c r="A842" s="10"/>
      <c r="B842" s="10"/>
      <c r="C842" s="10"/>
      <c r="D842" s="10"/>
      <c r="E842" s="10"/>
      <c r="F842" s="10"/>
      <c r="G842" s="10"/>
    </row>
    <row r="843" spans="1:7" ht="15.75" customHeight="1" x14ac:dyDescent="0.15">
      <c r="A843" s="10"/>
      <c r="B843" s="10"/>
      <c r="C843" s="10"/>
      <c r="D843" s="10"/>
      <c r="E843" s="10"/>
      <c r="F843" s="10"/>
      <c r="G843" s="10"/>
    </row>
    <row r="844" spans="1:7" ht="15.75" customHeight="1" x14ac:dyDescent="0.15">
      <c r="A844" s="10"/>
      <c r="B844" s="10"/>
      <c r="C844" s="10"/>
      <c r="D844" s="10"/>
      <c r="E844" s="10"/>
      <c r="F844" s="10"/>
      <c r="G844" s="10"/>
    </row>
    <row r="845" spans="1:7" ht="15.75" customHeight="1" x14ac:dyDescent="0.15">
      <c r="A845" s="10"/>
      <c r="B845" s="10"/>
      <c r="C845" s="10"/>
      <c r="D845" s="10"/>
      <c r="E845" s="10"/>
      <c r="F845" s="10"/>
      <c r="G845" s="10"/>
    </row>
    <row r="846" spans="1:7" ht="15.75" customHeight="1" x14ac:dyDescent="0.15">
      <c r="A846" s="10"/>
      <c r="B846" s="10"/>
      <c r="C846" s="10"/>
      <c r="D846" s="10"/>
      <c r="E846" s="10"/>
      <c r="F846" s="10"/>
      <c r="G846" s="10"/>
    </row>
    <row r="847" spans="1:7" ht="15.75" customHeight="1" x14ac:dyDescent="0.15">
      <c r="A847" s="10"/>
      <c r="B847" s="10"/>
      <c r="C847" s="10"/>
      <c r="D847" s="10"/>
      <c r="E847" s="10"/>
      <c r="F847" s="10"/>
      <c r="G847" s="10"/>
    </row>
    <row r="848" spans="1:7" ht="15.75" customHeight="1" x14ac:dyDescent="0.15">
      <c r="A848" s="10"/>
      <c r="B848" s="10"/>
      <c r="C848" s="10"/>
      <c r="D848" s="10"/>
      <c r="E848" s="10"/>
      <c r="F848" s="10"/>
      <c r="G848" s="10"/>
    </row>
    <row r="849" spans="1:7" ht="15.75" customHeight="1" x14ac:dyDescent="0.15">
      <c r="A849" s="10"/>
      <c r="B849" s="10"/>
      <c r="C849" s="10"/>
      <c r="D849" s="10"/>
      <c r="E849" s="10"/>
      <c r="F849" s="10"/>
      <c r="G849" s="10"/>
    </row>
    <row r="850" spans="1:7" ht="15.75" customHeight="1" x14ac:dyDescent="0.15">
      <c r="A850" s="10"/>
      <c r="B850" s="10"/>
      <c r="C850" s="10"/>
      <c r="D850" s="10"/>
      <c r="E850" s="10"/>
      <c r="F850" s="10"/>
      <c r="G850" s="10"/>
    </row>
    <row r="851" spans="1:7" ht="15.75" customHeight="1" x14ac:dyDescent="0.15">
      <c r="A851" s="10"/>
      <c r="B851" s="10"/>
      <c r="C851" s="10"/>
      <c r="D851" s="10"/>
      <c r="E851" s="10"/>
      <c r="F851" s="10"/>
      <c r="G851" s="10"/>
    </row>
    <row r="852" spans="1:7" ht="15.75" customHeight="1" x14ac:dyDescent="0.15">
      <c r="A852" s="10"/>
      <c r="B852" s="10"/>
      <c r="C852" s="10"/>
      <c r="D852" s="10"/>
      <c r="E852" s="10"/>
      <c r="F852" s="10"/>
      <c r="G852" s="10"/>
    </row>
    <row r="853" spans="1:7" ht="15.75" customHeight="1" x14ac:dyDescent="0.15">
      <c r="A853" s="10"/>
      <c r="B853" s="10"/>
      <c r="C853" s="10"/>
      <c r="D853" s="10"/>
      <c r="E853" s="10"/>
      <c r="F853" s="10"/>
      <c r="G853" s="10"/>
    </row>
    <row r="854" spans="1:7" ht="15.75" customHeight="1" x14ac:dyDescent="0.15">
      <c r="A854" s="10"/>
      <c r="B854" s="10"/>
      <c r="C854" s="10"/>
      <c r="D854" s="10"/>
      <c r="E854" s="10"/>
      <c r="F854" s="10"/>
      <c r="G854" s="10"/>
    </row>
    <row r="855" spans="1:7" ht="15.75" customHeight="1" x14ac:dyDescent="0.15">
      <c r="A855" s="10"/>
      <c r="B855" s="10"/>
      <c r="C855" s="10"/>
      <c r="D855" s="10"/>
      <c r="E855" s="10"/>
      <c r="F855" s="10"/>
      <c r="G855" s="10"/>
    </row>
    <row r="856" spans="1:7" ht="15.75" customHeight="1" x14ac:dyDescent="0.15">
      <c r="A856" s="10"/>
      <c r="B856" s="10"/>
      <c r="C856" s="10"/>
      <c r="D856" s="10"/>
      <c r="E856" s="10"/>
      <c r="F856" s="10"/>
      <c r="G856" s="10"/>
    </row>
    <row r="857" spans="1:7" ht="15.75" customHeight="1" x14ac:dyDescent="0.15">
      <c r="A857" s="10"/>
      <c r="B857" s="10"/>
      <c r="C857" s="10"/>
      <c r="D857" s="10"/>
      <c r="E857" s="10"/>
      <c r="F857" s="10"/>
      <c r="G857" s="10"/>
    </row>
    <row r="858" spans="1:7" ht="15.75" customHeight="1" x14ac:dyDescent="0.15">
      <c r="A858" s="10"/>
      <c r="B858" s="10"/>
      <c r="C858" s="10"/>
      <c r="D858" s="10"/>
      <c r="E858" s="10"/>
      <c r="F858" s="10"/>
      <c r="G858" s="10"/>
    </row>
    <row r="859" spans="1:7" ht="15.75" customHeight="1" x14ac:dyDescent="0.15">
      <c r="A859" s="10"/>
      <c r="B859" s="10"/>
      <c r="C859" s="10"/>
      <c r="D859" s="10"/>
      <c r="E859" s="10"/>
      <c r="F859" s="10"/>
      <c r="G859" s="10"/>
    </row>
    <row r="860" spans="1:7" ht="15.75" customHeight="1" x14ac:dyDescent="0.15">
      <c r="A860" s="10"/>
      <c r="B860" s="10"/>
      <c r="C860" s="10"/>
      <c r="D860" s="10"/>
      <c r="E860" s="10"/>
      <c r="F860" s="10"/>
      <c r="G860" s="10"/>
    </row>
    <row r="861" spans="1:7" ht="15.75" customHeight="1" x14ac:dyDescent="0.15">
      <c r="A861" s="10"/>
      <c r="B861" s="10"/>
      <c r="C861" s="10"/>
      <c r="D861" s="10"/>
      <c r="E861" s="10"/>
      <c r="F861" s="10"/>
      <c r="G861" s="10"/>
    </row>
    <row r="862" spans="1:7" ht="15.75" customHeight="1" x14ac:dyDescent="0.15">
      <c r="A862" s="10"/>
      <c r="B862" s="10"/>
      <c r="C862" s="10"/>
      <c r="D862" s="10"/>
      <c r="E862" s="10"/>
      <c r="F862" s="10"/>
      <c r="G862" s="10"/>
    </row>
    <row r="863" spans="1:7" ht="15.75" customHeight="1" x14ac:dyDescent="0.15">
      <c r="A863" s="10"/>
      <c r="B863" s="10"/>
      <c r="C863" s="10"/>
      <c r="D863" s="10"/>
      <c r="E863" s="10"/>
      <c r="F863" s="10"/>
      <c r="G863" s="10"/>
    </row>
    <row r="864" spans="1:7" ht="15.75" customHeight="1" x14ac:dyDescent="0.15">
      <c r="A864" s="10"/>
      <c r="B864" s="10"/>
      <c r="C864" s="10"/>
      <c r="D864" s="10"/>
      <c r="E864" s="10"/>
      <c r="F864" s="10"/>
      <c r="G864" s="10"/>
    </row>
    <row r="865" spans="1:7" ht="15.75" customHeight="1" x14ac:dyDescent="0.15">
      <c r="A865" s="10"/>
      <c r="B865" s="10"/>
      <c r="C865" s="10"/>
      <c r="D865" s="10"/>
      <c r="E865" s="10"/>
      <c r="F865" s="10"/>
      <c r="G865" s="10"/>
    </row>
    <row r="866" spans="1:7" ht="15.75" customHeight="1" x14ac:dyDescent="0.15">
      <c r="A866" s="10"/>
      <c r="B866" s="10"/>
      <c r="C866" s="10"/>
      <c r="D866" s="10"/>
      <c r="E866" s="10"/>
      <c r="F866" s="10"/>
      <c r="G866" s="10"/>
    </row>
    <row r="867" spans="1:7" ht="15.75" customHeight="1" x14ac:dyDescent="0.15">
      <c r="A867" s="10"/>
      <c r="B867" s="10"/>
      <c r="C867" s="10"/>
      <c r="D867" s="10"/>
      <c r="E867" s="10"/>
      <c r="F867" s="10"/>
      <c r="G867" s="10"/>
    </row>
    <row r="868" spans="1:7" ht="15.75" customHeight="1" x14ac:dyDescent="0.15">
      <c r="A868" s="10"/>
      <c r="B868" s="10"/>
      <c r="C868" s="10"/>
      <c r="D868" s="10"/>
      <c r="E868" s="10"/>
      <c r="F868" s="10"/>
      <c r="G868" s="10"/>
    </row>
    <row r="869" spans="1:7" ht="15.75" customHeight="1" x14ac:dyDescent="0.15">
      <c r="A869" s="10"/>
      <c r="B869" s="10"/>
      <c r="C869" s="10"/>
      <c r="D869" s="10"/>
      <c r="E869" s="10"/>
      <c r="F869" s="10"/>
      <c r="G869" s="10"/>
    </row>
    <row r="870" spans="1:7" ht="15.75" customHeight="1" x14ac:dyDescent="0.15">
      <c r="A870" s="10"/>
      <c r="B870" s="10"/>
      <c r="C870" s="10"/>
      <c r="D870" s="10"/>
      <c r="E870" s="10"/>
      <c r="F870" s="10"/>
      <c r="G870" s="10"/>
    </row>
    <row r="871" spans="1:7" ht="15.75" customHeight="1" x14ac:dyDescent="0.15">
      <c r="A871" s="10"/>
      <c r="B871" s="10"/>
      <c r="C871" s="10"/>
      <c r="D871" s="10"/>
      <c r="E871" s="10"/>
      <c r="F871" s="10"/>
      <c r="G871" s="10"/>
    </row>
    <row r="872" spans="1:7" ht="15.75" customHeight="1" x14ac:dyDescent="0.15">
      <c r="A872" s="10"/>
      <c r="B872" s="10"/>
      <c r="C872" s="10"/>
      <c r="D872" s="10"/>
      <c r="E872" s="10"/>
      <c r="F872" s="10"/>
      <c r="G872" s="10"/>
    </row>
    <row r="873" spans="1:7" ht="15.75" customHeight="1" x14ac:dyDescent="0.15">
      <c r="A873" s="10"/>
      <c r="B873" s="10"/>
      <c r="C873" s="10"/>
      <c r="D873" s="10"/>
      <c r="E873" s="10"/>
      <c r="F873" s="10"/>
      <c r="G873" s="10"/>
    </row>
    <row r="874" spans="1:7" ht="15.75" customHeight="1" x14ac:dyDescent="0.15">
      <c r="A874" s="10"/>
      <c r="B874" s="10"/>
      <c r="C874" s="10"/>
      <c r="D874" s="10"/>
      <c r="E874" s="10"/>
      <c r="F874" s="10"/>
      <c r="G874" s="10"/>
    </row>
    <row r="875" spans="1:7" ht="15.75" customHeight="1" x14ac:dyDescent="0.15">
      <c r="A875" s="10"/>
      <c r="B875" s="10"/>
      <c r="C875" s="10"/>
      <c r="D875" s="10"/>
      <c r="E875" s="10"/>
      <c r="F875" s="10"/>
      <c r="G875" s="10"/>
    </row>
    <row r="876" spans="1:7" ht="15.75" customHeight="1" x14ac:dyDescent="0.15">
      <c r="A876" s="10"/>
      <c r="B876" s="10"/>
      <c r="C876" s="10"/>
      <c r="D876" s="10"/>
      <c r="E876" s="10"/>
      <c r="F876" s="10"/>
      <c r="G876" s="10"/>
    </row>
    <row r="877" spans="1:7" ht="15.75" customHeight="1" x14ac:dyDescent="0.15">
      <c r="A877" s="10"/>
      <c r="B877" s="10"/>
      <c r="C877" s="10"/>
      <c r="D877" s="10"/>
      <c r="E877" s="10"/>
      <c r="F877" s="10"/>
      <c r="G877" s="10"/>
    </row>
    <row r="878" spans="1:7" ht="15.75" customHeight="1" x14ac:dyDescent="0.15">
      <c r="A878" s="10"/>
      <c r="B878" s="10"/>
      <c r="C878" s="10"/>
      <c r="D878" s="10"/>
      <c r="E878" s="10"/>
      <c r="F878" s="10"/>
      <c r="G878" s="10"/>
    </row>
    <row r="879" spans="1:7" ht="15.75" customHeight="1" x14ac:dyDescent="0.15">
      <c r="A879" s="10"/>
      <c r="B879" s="10"/>
      <c r="C879" s="10"/>
      <c r="D879" s="10"/>
      <c r="E879" s="10"/>
      <c r="F879" s="10"/>
      <c r="G879" s="10"/>
    </row>
    <row r="880" spans="1:7" ht="15.75" customHeight="1" x14ac:dyDescent="0.15">
      <c r="A880" s="10"/>
      <c r="B880" s="10"/>
      <c r="C880" s="10"/>
      <c r="D880" s="10"/>
      <c r="E880" s="10"/>
      <c r="F880" s="10"/>
      <c r="G880" s="10"/>
    </row>
    <row r="881" spans="1:7" ht="15.75" customHeight="1" x14ac:dyDescent="0.15">
      <c r="A881" s="10"/>
      <c r="B881" s="10"/>
      <c r="C881" s="10"/>
      <c r="D881" s="10"/>
      <c r="E881" s="10"/>
      <c r="F881" s="10"/>
      <c r="G881" s="10"/>
    </row>
    <row r="882" spans="1:7" ht="15.75" customHeight="1" x14ac:dyDescent="0.15">
      <c r="A882" s="10"/>
      <c r="B882" s="10"/>
      <c r="C882" s="10"/>
      <c r="D882" s="10"/>
      <c r="E882" s="10"/>
      <c r="F882" s="10"/>
      <c r="G882" s="10"/>
    </row>
    <row r="883" spans="1:7" ht="15.75" customHeight="1" x14ac:dyDescent="0.15">
      <c r="A883" s="10"/>
      <c r="B883" s="10"/>
      <c r="C883" s="10"/>
      <c r="D883" s="10"/>
      <c r="E883" s="10"/>
      <c r="F883" s="10"/>
      <c r="G883" s="10"/>
    </row>
    <row r="884" spans="1:7" ht="15.75" customHeight="1" x14ac:dyDescent="0.15">
      <c r="A884" s="10"/>
      <c r="B884" s="10"/>
      <c r="C884" s="10"/>
      <c r="D884" s="10"/>
      <c r="E884" s="10"/>
      <c r="F884" s="10"/>
      <c r="G884" s="10"/>
    </row>
    <row r="885" spans="1:7" ht="15.75" customHeight="1" x14ac:dyDescent="0.15">
      <c r="A885" s="10"/>
      <c r="B885" s="10"/>
      <c r="C885" s="10"/>
      <c r="D885" s="10"/>
      <c r="E885" s="10"/>
      <c r="F885" s="10"/>
      <c r="G885" s="10"/>
    </row>
    <row r="886" spans="1:7" ht="15.75" customHeight="1" x14ac:dyDescent="0.15">
      <c r="A886" s="10"/>
      <c r="B886" s="10"/>
      <c r="C886" s="10"/>
      <c r="D886" s="10"/>
      <c r="E886" s="10"/>
      <c r="F886" s="10"/>
      <c r="G886" s="10"/>
    </row>
    <row r="887" spans="1:7" ht="15.75" customHeight="1" x14ac:dyDescent="0.15">
      <c r="A887" s="10"/>
      <c r="B887" s="10"/>
      <c r="C887" s="10"/>
      <c r="D887" s="10"/>
      <c r="E887" s="10"/>
      <c r="F887" s="10"/>
      <c r="G887" s="10"/>
    </row>
    <row r="888" spans="1:7" ht="15.75" customHeight="1" x14ac:dyDescent="0.15">
      <c r="A888" s="10"/>
      <c r="B888" s="10"/>
      <c r="C888" s="10"/>
      <c r="D888" s="10"/>
      <c r="E888" s="10"/>
      <c r="F888" s="10"/>
      <c r="G888" s="10"/>
    </row>
    <row r="889" spans="1:7" ht="15.75" customHeight="1" x14ac:dyDescent="0.15">
      <c r="A889" s="10"/>
      <c r="B889" s="10"/>
      <c r="C889" s="10"/>
      <c r="D889" s="10"/>
      <c r="E889" s="10"/>
      <c r="F889" s="10"/>
      <c r="G889" s="10"/>
    </row>
    <row r="890" spans="1:7" ht="15.75" customHeight="1" x14ac:dyDescent="0.15">
      <c r="A890" s="10"/>
      <c r="B890" s="10"/>
      <c r="C890" s="10"/>
      <c r="D890" s="10"/>
      <c r="E890" s="10"/>
      <c r="F890" s="10"/>
      <c r="G890" s="10"/>
    </row>
    <row r="891" spans="1:7" ht="15.75" customHeight="1" x14ac:dyDescent="0.15">
      <c r="A891" s="10"/>
      <c r="B891" s="10"/>
      <c r="C891" s="10"/>
      <c r="D891" s="10"/>
      <c r="E891" s="10"/>
      <c r="F891" s="10"/>
      <c r="G891" s="10"/>
    </row>
    <row r="892" spans="1:7" ht="15.75" customHeight="1" x14ac:dyDescent="0.15">
      <c r="A892" s="10"/>
      <c r="B892" s="10"/>
      <c r="C892" s="10"/>
      <c r="D892" s="10"/>
      <c r="E892" s="10"/>
      <c r="F892" s="10"/>
      <c r="G892" s="10"/>
    </row>
    <row r="893" spans="1:7" ht="15.75" customHeight="1" x14ac:dyDescent="0.15">
      <c r="A893" s="10"/>
      <c r="B893" s="10"/>
      <c r="C893" s="10"/>
      <c r="D893" s="10"/>
      <c r="E893" s="10"/>
      <c r="F893" s="10"/>
      <c r="G893" s="10"/>
    </row>
    <row r="894" spans="1:7" ht="15.75" customHeight="1" x14ac:dyDescent="0.15">
      <c r="A894" s="10"/>
      <c r="B894" s="10"/>
      <c r="C894" s="10"/>
      <c r="D894" s="10"/>
      <c r="E894" s="10"/>
      <c r="F894" s="10"/>
      <c r="G894" s="10"/>
    </row>
    <row r="895" spans="1:7" ht="15.75" customHeight="1" x14ac:dyDescent="0.15">
      <c r="A895" s="10"/>
      <c r="B895" s="10"/>
      <c r="C895" s="10"/>
      <c r="D895" s="10"/>
      <c r="E895" s="10"/>
      <c r="F895" s="10"/>
      <c r="G895" s="10"/>
    </row>
    <row r="896" spans="1:7" ht="15.75" customHeight="1" x14ac:dyDescent="0.15">
      <c r="A896" s="10"/>
      <c r="B896" s="10"/>
      <c r="C896" s="10"/>
      <c r="D896" s="10"/>
      <c r="E896" s="10"/>
      <c r="F896" s="10"/>
      <c r="G896" s="10"/>
    </row>
    <row r="897" spans="1:7" ht="15.75" customHeight="1" x14ac:dyDescent="0.15">
      <c r="A897" s="10"/>
      <c r="B897" s="10"/>
      <c r="C897" s="10"/>
      <c r="D897" s="10"/>
      <c r="E897" s="10"/>
      <c r="F897" s="10"/>
      <c r="G897" s="10"/>
    </row>
    <row r="898" spans="1:7" ht="15.75" customHeight="1" x14ac:dyDescent="0.15">
      <c r="A898" s="10"/>
      <c r="B898" s="10"/>
      <c r="C898" s="10"/>
      <c r="D898" s="10"/>
      <c r="E898" s="10"/>
      <c r="F898" s="10"/>
      <c r="G898" s="10"/>
    </row>
    <row r="899" spans="1:7" ht="15.75" customHeight="1" x14ac:dyDescent="0.15">
      <c r="A899" s="10"/>
      <c r="B899" s="10"/>
      <c r="C899" s="10"/>
      <c r="D899" s="10"/>
      <c r="E899" s="10"/>
      <c r="F899" s="10"/>
      <c r="G899" s="10"/>
    </row>
    <row r="900" spans="1:7" ht="15.75" customHeight="1" x14ac:dyDescent="0.15">
      <c r="A900" s="10"/>
      <c r="B900" s="10"/>
      <c r="C900" s="10"/>
      <c r="D900" s="10"/>
      <c r="E900" s="10"/>
      <c r="F900" s="10"/>
      <c r="G900" s="10"/>
    </row>
    <row r="901" spans="1:7" ht="15.75" customHeight="1" x14ac:dyDescent="0.15">
      <c r="A901" s="10"/>
      <c r="B901" s="10"/>
      <c r="C901" s="10"/>
      <c r="D901" s="10"/>
      <c r="E901" s="10"/>
      <c r="F901" s="10"/>
      <c r="G901" s="10"/>
    </row>
    <row r="902" spans="1:7" ht="15.75" customHeight="1" x14ac:dyDescent="0.15">
      <c r="A902" s="10"/>
      <c r="B902" s="10"/>
      <c r="C902" s="10"/>
      <c r="D902" s="10"/>
      <c r="E902" s="10"/>
      <c r="F902" s="10"/>
      <c r="G902" s="10"/>
    </row>
    <row r="903" spans="1:7" ht="15.75" customHeight="1" x14ac:dyDescent="0.15">
      <c r="A903" s="10"/>
      <c r="B903" s="10"/>
      <c r="C903" s="10"/>
      <c r="D903" s="10"/>
      <c r="E903" s="10"/>
      <c r="F903" s="10"/>
      <c r="G903" s="10"/>
    </row>
    <row r="904" spans="1:7" ht="15.75" customHeight="1" x14ac:dyDescent="0.15">
      <c r="A904" s="10"/>
      <c r="B904" s="10"/>
      <c r="C904" s="10"/>
      <c r="D904" s="10"/>
      <c r="E904" s="10"/>
      <c r="F904" s="10"/>
      <c r="G904" s="10"/>
    </row>
    <row r="905" spans="1:7" ht="15.75" customHeight="1" x14ac:dyDescent="0.15">
      <c r="A905" s="10"/>
      <c r="B905" s="10"/>
      <c r="C905" s="10"/>
      <c r="D905" s="10"/>
      <c r="E905" s="10"/>
      <c r="F905" s="10"/>
      <c r="G905" s="10"/>
    </row>
    <row r="906" spans="1:7" ht="15.75" customHeight="1" x14ac:dyDescent="0.15">
      <c r="A906" s="10"/>
      <c r="B906" s="10"/>
      <c r="C906" s="10"/>
      <c r="D906" s="10"/>
      <c r="E906" s="10"/>
      <c r="F906" s="10"/>
      <c r="G906" s="10"/>
    </row>
    <row r="907" spans="1:7" ht="15.75" customHeight="1" x14ac:dyDescent="0.15">
      <c r="A907" s="10"/>
      <c r="B907" s="10"/>
      <c r="C907" s="10"/>
      <c r="D907" s="10"/>
      <c r="E907" s="10"/>
      <c r="F907" s="10"/>
      <c r="G907" s="10"/>
    </row>
    <row r="908" spans="1:7" ht="15.75" customHeight="1" x14ac:dyDescent="0.15">
      <c r="A908" s="10"/>
      <c r="B908" s="10"/>
      <c r="C908" s="10"/>
      <c r="D908" s="10"/>
      <c r="E908" s="10"/>
      <c r="F908" s="10"/>
      <c r="G908" s="10"/>
    </row>
    <row r="909" spans="1:7" ht="15.75" customHeight="1" x14ac:dyDescent="0.15">
      <c r="A909" s="10"/>
      <c r="B909" s="10"/>
      <c r="C909" s="10"/>
      <c r="D909" s="10"/>
      <c r="E909" s="10"/>
      <c r="F909" s="10"/>
      <c r="G909" s="10"/>
    </row>
    <row r="910" spans="1:7" ht="15.75" customHeight="1" x14ac:dyDescent="0.15">
      <c r="A910" s="10"/>
      <c r="B910" s="10"/>
      <c r="C910" s="10"/>
      <c r="D910" s="10"/>
      <c r="E910" s="10"/>
      <c r="F910" s="10"/>
      <c r="G910" s="10"/>
    </row>
    <row r="911" spans="1:7" ht="15.75" customHeight="1" x14ac:dyDescent="0.15">
      <c r="A911" s="10"/>
      <c r="B911" s="10"/>
      <c r="C911" s="10"/>
      <c r="D911" s="10"/>
      <c r="E911" s="10"/>
      <c r="F911" s="10"/>
      <c r="G911" s="10"/>
    </row>
    <row r="912" spans="1:7" ht="15.75" customHeight="1" x14ac:dyDescent="0.15">
      <c r="A912" s="10"/>
      <c r="B912" s="10"/>
      <c r="C912" s="10"/>
      <c r="D912" s="10"/>
      <c r="E912" s="10"/>
      <c r="F912" s="10"/>
      <c r="G912" s="10"/>
    </row>
    <row r="913" spans="1:7" ht="15.75" customHeight="1" x14ac:dyDescent="0.15">
      <c r="A913" s="10"/>
      <c r="B913" s="10"/>
      <c r="C913" s="10"/>
      <c r="D913" s="10"/>
      <c r="E913" s="10"/>
      <c r="F913" s="10"/>
      <c r="G913" s="10"/>
    </row>
    <row r="914" spans="1:7" ht="15.75" customHeight="1" x14ac:dyDescent="0.15">
      <c r="A914" s="10"/>
      <c r="B914" s="10"/>
      <c r="C914" s="10"/>
      <c r="D914" s="10"/>
      <c r="E914" s="10"/>
      <c r="F914" s="10"/>
      <c r="G914" s="10"/>
    </row>
    <row r="915" spans="1:7" ht="15.75" customHeight="1" x14ac:dyDescent="0.15">
      <c r="A915" s="10"/>
      <c r="B915" s="10"/>
      <c r="C915" s="10"/>
      <c r="D915" s="10"/>
      <c r="E915" s="10"/>
      <c r="F915" s="10"/>
      <c r="G915" s="10"/>
    </row>
    <row r="916" spans="1:7" ht="15.75" customHeight="1" x14ac:dyDescent="0.15">
      <c r="A916" s="10"/>
      <c r="B916" s="10"/>
      <c r="C916" s="10"/>
      <c r="D916" s="10"/>
      <c r="E916" s="10"/>
      <c r="F916" s="10"/>
      <c r="G916" s="10"/>
    </row>
    <row r="917" spans="1:7" ht="15.75" customHeight="1" x14ac:dyDescent="0.15">
      <c r="A917" s="10"/>
      <c r="B917" s="10"/>
      <c r="C917" s="10"/>
      <c r="D917" s="10"/>
      <c r="E917" s="10"/>
      <c r="F917" s="10"/>
      <c r="G917" s="10"/>
    </row>
    <row r="918" spans="1:7" ht="15.75" customHeight="1" x14ac:dyDescent="0.15">
      <c r="A918" s="10"/>
      <c r="B918" s="10"/>
      <c r="C918" s="10"/>
      <c r="D918" s="10"/>
      <c r="E918" s="10"/>
      <c r="F918" s="10"/>
      <c r="G918" s="10"/>
    </row>
    <row r="919" spans="1:7" ht="15.75" customHeight="1" x14ac:dyDescent="0.15">
      <c r="A919" s="10"/>
      <c r="B919" s="10"/>
      <c r="C919" s="10"/>
      <c r="D919" s="10"/>
      <c r="E919" s="10"/>
      <c r="F919" s="10"/>
      <c r="G919" s="10"/>
    </row>
    <row r="920" spans="1:7" ht="15.75" customHeight="1" x14ac:dyDescent="0.15">
      <c r="A920" s="10"/>
      <c r="B920" s="10"/>
      <c r="C920" s="10"/>
      <c r="D920" s="10"/>
      <c r="E920" s="10"/>
      <c r="F920" s="10"/>
      <c r="G920" s="10"/>
    </row>
    <row r="921" spans="1:7" ht="15.75" customHeight="1" x14ac:dyDescent="0.15">
      <c r="A921" s="10"/>
      <c r="B921" s="10"/>
      <c r="C921" s="10"/>
      <c r="D921" s="10"/>
      <c r="E921" s="10"/>
      <c r="F921" s="10"/>
      <c r="G921" s="10"/>
    </row>
    <row r="922" spans="1:7" ht="15.75" customHeight="1" x14ac:dyDescent="0.15">
      <c r="A922" s="10"/>
      <c r="B922" s="10"/>
      <c r="C922" s="10"/>
      <c r="D922" s="10"/>
      <c r="E922" s="10"/>
      <c r="F922" s="10"/>
      <c r="G922" s="10"/>
    </row>
    <row r="923" spans="1:7" ht="15.75" customHeight="1" x14ac:dyDescent="0.15">
      <c r="A923" s="10"/>
      <c r="B923" s="10"/>
      <c r="C923" s="10"/>
      <c r="D923" s="10"/>
      <c r="E923" s="10"/>
      <c r="F923" s="10"/>
      <c r="G923" s="10"/>
    </row>
    <row r="924" spans="1:7" ht="15.75" customHeight="1" x14ac:dyDescent="0.15">
      <c r="A924" s="10"/>
      <c r="B924" s="10"/>
      <c r="C924" s="10"/>
      <c r="D924" s="10"/>
      <c r="E924" s="10"/>
      <c r="F924" s="10"/>
      <c r="G924" s="10"/>
    </row>
    <row r="925" spans="1:7" ht="15.75" customHeight="1" x14ac:dyDescent="0.15">
      <c r="A925" s="10"/>
      <c r="B925" s="10"/>
      <c r="C925" s="10"/>
      <c r="D925" s="10"/>
      <c r="E925" s="10"/>
      <c r="F925" s="10"/>
      <c r="G925" s="10"/>
    </row>
    <row r="926" spans="1:7" ht="15.75" customHeight="1" x14ac:dyDescent="0.15">
      <c r="A926" s="10"/>
      <c r="B926" s="10"/>
      <c r="C926" s="10"/>
      <c r="D926" s="10"/>
      <c r="E926" s="10"/>
      <c r="F926" s="10"/>
      <c r="G926" s="10"/>
    </row>
    <row r="927" spans="1:7" ht="15.75" customHeight="1" x14ac:dyDescent="0.15">
      <c r="A927" s="10"/>
      <c r="B927" s="10"/>
      <c r="C927" s="10"/>
      <c r="D927" s="10"/>
      <c r="E927" s="10"/>
      <c r="F927" s="10"/>
      <c r="G927" s="10"/>
    </row>
    <row r="928" spans="1:7" ht="15.75" customHeight="1" x14ac:dyDescent="0.15">
      <c r="A928" s="10"/>
      <c r="B928" s="10"/>
      <c r="C928" s="10"/>
      <c r="D928" s="10"/>
      <c r="E928" s="10"/>
      <c r="F928" s="10"/>
      <c r="G928" s="10"/>
    </row>
    <row r="929" spans="1:7" ht="15.75" customHeight="1" x14ac:dyDescent="0.15">
      <c r="A929" s="10"/>
      <c r="B929" s="10"/>
      <c r="C929" s="10"/>
      <c r="D929" s="10"/>
      <c r="E929" s="10"/>
      <c r="F929" s="10"/>
      <c r="G929" s="10"/>
    </row>
    <row r="930" spans="1:7" ht="15.75" customHeight="1" x14ac:dyDescent="0.15">
      <c r="A930" s="10"/>
      <c r="B930" s="10"/>
      <c r="C930" s="10"/>
      <c r="D930" s="10"/>
      <c r="E930" s="10"/>
      <c r="F930" s="10"/>
      <c r="G930" s="10"/>
    </row>
    <row r="931" spans="1:7" ht="15.75" customHeight="1" x14ac:dyDescent="0.15">
      <c r="A931" s="10"/>
      <c r="B931" s="10"/>
      <c r="C931" s="10"/>
      <c r="D931" s="10"/>
      <c r="E931" s="10"/>
      <c r="F931" s="10"/>
      <c r="G931" s="10"/>
    </row>
    <row r="932" spans="1:7" ht="15.75" customHeight="1" x14ac:dyDescent="0.15">
      <c r="A932" s="10"/>
      <c r="B932" s="10"/>
      <c r="C932" s="10"/>
      <c r="D932" s="10"/>
      <c r="E932" s="10"/>
      <c r="F932" s="10"/>
      <c r="G932" s="10"/>
    </row>
    <row r="933" spans="1:7" ht="15.75" customHeight="1" x14ac:dyDescent="0.15">
      <c r="A933" s="10"/>
      <c r="B933" s="10"/>
      <c r="C933" s="10"/>
      <c r="D933" s="10"/>
      <c r="E933" s="10"/>
      <c r="F933" s="10"/>
      <c r="G933" s="10"/>
    </row>
    <row r="934" spans="1:7" ht="15.75" customHeight="1" x14ac:dyDescent="0.15">
      <c r="A934" s="10"/>
      <c r="B934" s="10"/>
      <c r="C934" s="10"/>
      <c r="D934" s="10"/>
      <c r="E934" s="10"/>
      <c r="F934" s="10"/>
      <c r="G934" s="10"/>
    </row>
    <row r="935" spans="1:7" ht="15.75" customHeight="1" x14ac:dyDescent="0.15">
      <c r="A935" s="10"/>
      <c r="B935" s="10"/>
      <c r="C935" s="10"/>
      <c r="D935" s="10"/>
      <c r="E935" s="10"/>
      <c r="F935" s="10"/>
      <c r="G935" s="10"/>
    </row>
    <row r="936" spans="1:7" ht="15.75" customHeight="1" x14ac:dyDescent="0.15">
      <c r="A936" s="10"/>
      <c r="B936" s="10"/>
      <c r="C936" s="10"/>
      <c r="D936" s="10"/>
      <c r="E936" s="10"/>
      <c r="F936" s="10"/>
      <c r="G936" s="10"/>
    </row>
    <row r="937" spans="1:7" ht="15.75" customHeight="1" x14ac:dyDescent="0.15">
      <c r="A937" s="10"/>
      <c r="B937" s="10"/>
      <c r="C937" s="10"/>
      <c r="D937" s="10"/>
      <c r="E937" s="10"/>
      <c r="F937" s="10"/>
      <c r="G937" s="10"/>
    </row>
    <row r="938" spans="1:7" ht="15.75" customHeight="1" x14ac:dyDescent="0.15">
      <c r="A938" s="10"/>
      <c r="B938" s="10"/>
      <c r="C938" s="10"/>
      <c r="D938" s="10"/>
      <c r="E938" s="10"/>
      <c r="F938" s="10"/>
      <c r="G938" s="10"/>
    </row>
    <row r="939" spans="1:7" ht="15.75" customHeight="1" x14ac:dyDescent="0.15">
      <c r="A939" s="10"/>
      <c r="B939" s="10"/>
      <c r="C939" s="10"/>
      <c r="D939" s="10"/>
      <c r="E939" s="10"/>
      <c r="F939" s="10"/>
      <c r="G939" s="10"/>
    </row>
    <row r="940" spans="1:7" ht="15.75" customHeight="1" x14ac:dyDescent="0.15">
      <c r="A940" s="10"/>
      <c r="B940" s="10"/>
      <c r="C940" s="10"/>
      <c r="D940" s="10"/>
      <c r="E940" s="10"/>
      <c r="F940" s="10"/>
      <c r="G940" s="10"/>
    </row>
    <row r="941" spans="1:7" ht="15.75" customHeight="1" x14ac:dyDescent="0.15">
      <c r="A941" s="10"/>
      <c r="B941" s="10"/>
      <c r="C941" s="10"/>
      <c r="D941" s="10"/>
      <c r="E941" s="10"/>
      <c r="F941" s="10"/>
      <c r="G941" s="10"/>
    </row>
    <row r="942" spans="1:7" ht="15.75" customHeight="1" x14ac:dyDescent="0.15">
      <c r="A942" s="10"/>
      <c r="B942" s="10"/>
      <c r="C942" s="10"/>
      <c r="D942" s="10"/>
      <c r="E942" s="10"/>
      <c r="F942" s="10"/>
      <c r="G942" s="10"/>
    </row>
    <row r="943" spans="1:7" ht="15.75" customHeight="1" x14ac:dyDescent="0.15">
      <c r="A943" s="10"/>
      <c r="B943" s="10"/>
      <c r="C943" s="10"/>
      <c r="D943" s="10"/>
      <c r="E943" s="10"/>
      <c r="F943" s="10"/>
      <c r="G943" s="10"/>
    </row>
    <row r="944" spans="1:7" ht="15.75" customHeight="1" x14ac:dyDescent="0.15">
      <c r="A944" s="10"/>
      <c r="B944" s="10"/>
      <c r="C944" s="10"/>
      <c r="D944" s="10"/>
      <c r="E944" s="10"/>
      <c r="F944" s="10"/>
      <c r="G944" s="10"/>
    </row>
    <row r="945" spans="1:7" ht="15.75" customHeight="1" x14ac:dyDescent="0.15">
      <c r="A945" s="10"/>
      <c r="B945" s="10"/>
      <c r="C945" s="10"/>
      <c r="D945" s="10"/>
      <c r="E945" s="10"/>
      <c r="F945" s="10"/>
      <c r="G945" s="10"/>
    </row>
    <row r="946" spans="1:7" ht="15.75" customHeight="1" x14ac:dyDescent="0.15">
      <c r="A946" s="10"/>
      <c r="B946" s="10"/>
      <c r="C946" s="10"/>
      <c r="D946" s="10"/>
      <c r="E946" s="10"/>
      <c r="F946" s="10"/>
      <c r="G946" s="10"/>
    </row>
    <row r="947" spans="1:7" ht="15.75" customHeight="1" x14ac:dyDescent="0.15">
      <c r="A947" s="10"/>
      <c r="B947" s="10"/>
      <c r="C947" s="10"/>
      <c r="D947" s="10"/>
      <c r="E947" s="10"/>
      <c r="F947" s="10"/>
      <c r="G947" s="10"/>
    </row>
    <row r="948" spans="1:7" ht="15.75" customHeight="1" x14ac:dyDescent="0.15">
      <c r="A948" s="10"/>
      <c r="B948" s="10"/>
      <c r="C948" s="10"/>
      <c r="D948" s="10"/>
      <c r="E948" s="10"/>
      <c r="F948" s="10"/>
      <c r="G948" s="10"/>
    </row>
    <row r="949" spans="1:7" ht="15.75" customHeight="1" x14ac:dyDescent="0.15">
      <c r="A949" s="10"/>
      <c r="B949" s="10"/>
      <c r="C949" s="10"/>
      <c r="D949" s="10"/>
      <c r="E949" s="10"/>
      <c r="F949" s="10"/>
      <c r="G949" s="10"/>
    </row>
    <row r="950" spans="1:7" ht="15.75" customHeight="1" x14ac:dyDescent="0.15">
      <c r="A950" s="10"/>
      <c r="B950" s="10"/>
      <c r="C950" s="10"/>
      <c r="D950" s="10"/>
      <c r="E950" s="10"/>
      <c r="F950" s="10"/>
      <c r="G950" s="10"/>
    </row>
    <row r="951" spans="1:7" ht="15.75" customHeight="1" x14ac:dyDescent="0.15">
      <c r="A951" s="10"/>
      <c r="B951" s="10"/>
      <c r="C951" s="10"/>
      <c r="D951" s="10"/>
      <c r="E951" s="10"/>
      <c r="F951" s="10"/>
      <c r="G951" s="10"/>
    </row>
    <row r="952" spans="1:7" ht="15.75" customHeight="1" x14ac:dyDescent="0.15">
      <c r="A952" s="10"/>
      <c r="B952" s="10"/>
      <c r="C952" s="10"/>
      <c r="D952" s="10"/>
      <c r="E952" s="10"/>
      <c r="F952" s="10"/>
      <c r="G952" s="10"/>
    </row>
    <row r="953" spans="1:7" ht="15.75" customHeight="1" x14ac:dyDescent="0.15">
      <c r="A953" s="10"/>
      <c r="B953" s="10"/>
      <c r="C953" s="10"/>
      <c r="D953" s="10"/>
      <c r="E953" s="10"/>
      <c r="F953" s="10"/>
      <c r="G953" s="10"/>
    </row>
    <row r="954" spans="1:7" ht="15.75" customHeight="1" x14ac:dyDescent="0.15">
      <c r="A954" s="10"/>
      <c r="B954" s="10"/>
      <c r="C954" s="10"/>
      <c r="D954" s="10"/>
      <c r="E954" s="10"/>
      <c r="F954" s="10"/>
      <c r="G954" s="10"/>
    </row>
    <row r="955" spans="1:7" ht="15.75" customHeight="1" x14ac:dyDescent="0.15">
      <c r="A955" s="10"/>
      <c r="B955" s="10"/>
      <c r="C955" s="10"/>
      <c r="D955" s="10"/>
      <c r="E955" s="10"/>
      <c r="F955" s="10"/>
      <c r="G955" s="10"/>
    </row>
    <row r="956" spans="1:7" ht="15.75" customHeight="1" x14ac:dyDescent="0.15">
      <c r="A956" s="10"/>
      <c r="B956" s="10"/>
      <c r="C956" s="10"/>
      <c r="D956" s="10"/>
      <c r="E956" s="10"/>
      <c r="F956" s="10"/>
      <c r="G956" s="10"/>
    </row>
    <row r="957" spans="1:7" ht="15.75" customHeight="1" x14ac:dyDescent="0.15">
      <c r="A957" s="10"/>
      <c r="B957" s="10"/>
      <c r="C957" s="10"/>
      <c r="D957" s="10"/>
      <c r="E957" s="10"/>
      <c r="F957" s="10"/>
      <c r="G957" s="10"/>
    </row>
    <row r="958" spans="1:7" ht="15.75" customHeight="1" x14ac:dyDescent="0.15">
      <c r="A958" s="10"/>
      <c r="B958" s="10"/>
      <c r="C958" s="10"/>
      <c r="D958" s="10"/>
      <c r="E958" s="10"/>
      <c r="F958" s="10"/>
      <c r="G958" s="10"/>
    </row>
    <row r="959" spans="1:7" ht="15.75" customHeight="1" x14ac:dyDescent="0.15">
      <c r="A959" s="10"/>
      <c r="B959" s="10"/>
      <c r="C959" s="10"/>
      <c r="D959" s="10"/>
      <c r="E959" s="10"/>
      <c r="F959" s="10"/>
      <c r="G959" s="10"/>
    </row>
    <row r="960" spans="1:7" ht="15.75" customHeight="1" x14ac:dyDescent="0.15">
      <c r="A960" s="10"/>
      <c r="B960" s="10"/>
      <c r="C960" s="10"/>
      <c r="D960" s="10"/>
      <c r="E960" s="10"/>
      <c r="F960" s="10"/>
      <c r="G960" s="10"/>
    </row>
    <row r="961" spans="1:7" ht="15.75" customHeight="1" x14ac:dyDescent="0.15">
      <c r="A961" s="10"/>
      <c r="B961" s="10"/>
      <c r="C961" s="10"/>
      <c r="D961" s="10"/>
      <c r="E961" s="10"/>
      <c r="F961" s="10"/>
      <c r="G961" s="10"/>
    </row>
    <row r="962" spans="1:7" ht="15.75" customHeight="1" x14ac:dyDescent="0.15">
      <c r="A962" s="10"/>
      <c r="B962" s="10"/>
      <c r="C962" s="10"/>
      <c r="D962" s="10"/>
      <c r="E962" s="10"/>
      <c r="F962" s="10"/>
      <c r="G962" s="10"/>
    </row>
    <row r="963" spans="1:7" ht="15.75" customHeight="1" x14ac:dyDescent="0.15">
      <c r="A963" s="10"/>
      <c r="B963" s="10"/>
      <c r="C963" s="10"/>
      <c r="D963" s="10"/>
      <c r="E963" s="10"/>
      <c r="F963" s="10"/>
      <c r="G963" s="10"/>
    </row>
    <row r="964" spans="1:7" ht="15.75" customHeight="1" x14ac:dyDescent="0.15">
      <c r="A964" s="10"/>
      <c r="B964" s="10"/>
      <c r="C964" s="10"/>
      <c r="D964" s="10"/>
      <c r="E964" s="10"/>
      <c r="F964" s="10"/>
      <c r="G964" s="10"/>
    </row>
    <row r="965" spans="1:7" ht="15.75" customHeight="1" x14ac:dyDescent="0.15">
      <c r="A965" s="10"/>
      <c r="B965" s="10"/>
      <c r="C965" s="10"/>
      <c r="D965" s="10"/>
      <c r="E965" s="10"/>
      <c r="F965" s="10"/>
      <c r="G965" s="10"/>
    </row>
    <row r="966" spans="1:7" ht="15.75" customHeight="1" x14ac:dyDescent="0.15">
      <c r="A966" s="10"/>
      <c r="B966" s="10"/>
      <c r="C966" s="10"/>
      <c r="D966" s="10"/>
      <c r="E966" s="10"/>
      <c r="F966" s="10"/>
      <c r="G966" s="10"/>
    </row>
    <row r="967" spans="1:7" ht="15.75" customHeight="1" x14ac:dyDescent="0.15">
      <c r="A967" s="10"/>
      <c r="B967" s="10"/>
      <c r="C967" s="10"/>
      <c r="D967" s="10"/>
      <c r="E967" s="10"/>
      <c r="F967" s="10"/>
      <c r="G967" s="10"/>
    </row>
    <row r="968" spans="1:7" ht="15.75" customHeight="1" x14ac:dyDescent="0.15">
      <c r="A968" s="10"/>
      <c r="B968" s="10"/>
      <c r="C968" s="10"/>
      <c r="D968" s="10"/>
      <c r="E968" s="10"/>
      <c r="F968" s="10"/>
      <c r="G968" s="10"/>
    </row>
    <row r="969" spans="1:7" ht="15.75" customHeight="1" x14ac:dyDescent="0.15">
      <c r="A969" s="10"/>
      <c r="B969" s="10"/>
      <c r="C969" s="10"/>
      <c r="D969" s="10"/>
      <c r="E969" s="10"/>
      <c r="F969" s="10"/>
      <c r="G969" s="10"/>
    </row>
    <row r="970" spans="1:7" ht="15.75" customHeight="1" x14ac:dyDescent="0.15">
      <c r="A970" s="10"/>
      <c r="B970" s="10"/>
      <c r="C970" s="10"/>
      <c r="D970" s="10"/>
      <c r="E970" s="10"/>
      <c r="F970" s="10"/>
      <c r="G970" s="10"/>
    </row>
    <row r="971" spans="1:7" ht="15.75" customHeight="1" x14ac:dyDescent="0.15">
      <c r="A971" s="10"/>
      <c r="B971" s="10"/>
      <c r="C971" s="10"/>
      <c r="D971" s="10"/>
      <c r="E971" s="10"/>
      <c r="F971" s="10"/>
      <c r="G971" s="10"/>
    </row>
    <row r="972" spans="1:7" ht="15.75" customHeight="1" x14ac:dyDescent="0.15">
      <c r="A972" s="10"/>
      <c r="B972" s="10"/>
      <c r="C972" s="10"/>
      <c r="D972" s="10"/>
      <c r="E972" s="10"/>
      <c r="F972" s="10"/>
      <c r="G972" s="10"/>
    </row>
    <row r="973" spans="1:7" ht="15.75" customHeight="1" x14ac:dyDescent="0.15">
      <c r="A973" s="10"/>
      <c r="B973" s="10"/>
      <c r="C973" s="10"/>
      <c r="D973" s="10"/>
      <c r="E973" s="10"/>
      <c r="F973" s="10"/>
      <c r="G973" s="10"/>
    </row>
    <row r="974" spans="1:7" ht="15.75" customHeight="1" x14ac:dyDescent="0.15">
      <c r="A974" s="10"/>
      <c r="B974" s="10"/>
      <c r="C974" s="10"/>
      <c r="D974" s="10"/>
      <c r="E974" s="10"/>
      <c r="F974" s="10"/>
      <c r="G974" s="10"/>
    </row>
    <row r="975" spans="1:7" ht="15.75" customHeight="1" x14ac:dyDescent="0.15">
      <c r="A975" s="10"/>
      <c r="B975" s="10"/>
      <c r="C975" s="10"/>
      <c r="D975" s="10"/>
      <c r="E975" s="10"/>
      <c r="F975" s="10"/>
      <c r="G975" s="10"/>
    </row>
    <row r="976" spans="1:7" ht="15.75" customHeight="1" x14ac:dyDescent="0.15">
      <c r="A976" s="10"/>
      <c r="B976" s="10"/>
      <c r="C976" s="10"/>
      <c r="D976" s="10"/>
      <c r="E976" s="10"/>
      <c r="F976" s="10"/>
      <c r="G976" s="10"/>
    </row>
    <row r="977" spans="1:7" ht="15.75" customHeight="1" x14ac:dyDescent="0.15">
      <c r="A977" s="10"/>
      <c r="B977" s="10"/>
      <c r="C977" s="10"/>
      <c r="D977" s="10"/>
      <c r="E977" s="10"/>
      <c r="F977" s="10"/>
      <c r="G977" s="10"/>
    </row>
    <row r="978" spans="1:7" ht="15.75" customHeight="1" x14ac:dyDescent="0.15">
      <c r="A978" s="10"/>
      <c r="B978" s="10"/>
      <c r="C978" s="10"/>
      <c r="D978" s="10"/>
      <c r="E978" s="10"/>
      <c r="F978" s="10"/>
      <c r="G978" s="10"/>
    </row>
    <row r="979" spans="1:7" ht="15.75" customHeight="1" x14ac:dyDescent="0.15">
      <c r="A979" s="10"/>
      <c r="B979" s="10"/>
      <c r="C979" s="10"/>
      <c r="D979" s="10"/>
      <c r="E979" s="10"/>
      <c r="F979" s="10"/>
      <c r="G979" s="10"/>
    </row>
    <row r="980" spans="1:7" ht="15.75" customHeight="1" x14ac:dyDescent="0.15">
      <c r="A980" s="10"/>
      <c r="B980" s="10"/>
      <c r="C980" s="10"/>
      <c r="D980" s="10"/>
      <c r="E980" s="10"/>
      <c r="F980" s="10"/>
      <c r="G980" s="10"/>
    </row>
    <row r="981" spans="1:7" ht="15.75" customHeight="1" x14ac:dyDescent="0.15">
      <c r="A981" s="10"/>
      <c r="B981" s="10"/>
      <c r="C981" s="10"/>
      <c r="D981" s="10"/>
      <c r="E981" s="10"/>
      <c r="F981" s="10"/>
      <c r="G981" s="10"/>
    </row>
    <row r="982" spans="1:7" ht="15.75" customHeight="1" x14ac:dyDescent="0.15">
      <c r="A982" s="10"/>
      <c r="B982" s="10"/>
      <c r="C982" s="10"/>
      <c r="D982" s="10"/>
      <c r="E982" s="10"/>
      <c r="F982" s="10"/>
      <c r="G982" s="10"/>
    </row>
    <row r="983" spans="1:7" ht="15.75" customHeight="1" x14ac:dyDescent="0.15">
      <c r="A983" s="10"/>
      <c r="B983" s="10"/>
      <c r="C983" s="10"/>
      <c r="D983" s="10"/>
      <c r="E983" s="10"/>
      <c r="F983" s="10"/>
      <c r="G983" s="10"/>
    </row>
    <row r="984" spans="1:7" ht="15.75" customHeight="1" x14ac:dyDescent="0.15">
      <c r="A984" s="10"/>
      <c r="B984" s="10"/>
      <c r="C984" s="10"/>
      <c r="D984" s="10"/>
      <c r="E984" s="10"/>
      <c r="F984" s="10"/>
      <c r="G984" s="10"/>
    </row>
    <row r="985" spans="1:7" ht="15.75" customHeight="1" x14ac:dyDescent="0.15">
      <c r="A985" s="10"/>
      <c r="B985" s="10"/>
      <c r="C985" s="10"/>
      <c r="D985" s="10"/>
      <c r="E985" s="10"/>
      <c r="F985" s="10"/>
      <c r="G985" s="10"/>
    </row>
    <row r="986" spans="1:7" ht="15.75" customHeight="1" x14ac:dyDescent="0.15">
      <c r="A986" s="10"/>
      <c r="B986" s="10"/>
      <c r="C986" s="10"/>
      <c r="D986" s="10"/>
      <c r="E986" s="10"/>
      <c r="F986" s="10"/>
      <c r="G986" s="10"/>
    </row>
    <row r="987" spans="1:7" ht="15.75" customHeight="1" x14ac:dyDescent="0.15">
      <c r="A987" s="10"/>
      <c r="B987" s="10"/>
      <c r="C987" s="10"/>
      <c r="D987" s="10"/>
      <c r="E987" s="10"/>
      <c r="F987" s="10"/>
      <c r="G987" s="10"/>
    </row>
    <row r="988" spans="1:7" ht="15.75" customHeight="1" x14ac:dyDescent="0.15">
      <c r="A988" s="10"/>
      <c r="B988" s="10"/>
      <c r="C988" s="10"/>
      <c r="D988" s="10"/>
      <c r="E988" s="10"/>
      <c r="F988" s="10"/>
      <c r="G988" s="10"/>
    </row>
    <row r="989" spans="1:7" ht="15.75" customHeight="1" x14ac:dyDescent="0.15">
      <c r="A989" s="10"/>
      <c r="B989" s="10"/>
      <c r="C989" s="10"/>
      <c r="D989" s="10"/>
      <c r="E989" s="10"/>
      <c r="F989" s="10"/>
      <c r="G989" s="10"/>
    </row>
    <row r="990" spans="1:7" ht="15.75" customHeight="1" x14ac:dyDescent="0.15">
      <c r="A990" s="10"/>
      <c r="B990" s="10"/>
      <c r="C990" s="10"/>
      <c r="D990" s="10"/>
      <c r="E990" s="10"/>
      <c r="F990" s="10"/>
      <c r="G990" s="10"/>
    </row>
    <row r="991" spans="1:7" ht="15.75" customHeight="1" x14ac:dyDescent="0.15">
      <c r="A991" s="10"/>
      <c r="B991" s="10"/>
      <c r="C991" s="10"/>
      <c r="D991" s="10"/>
      <c r="E991" s="10"/>
      <c r="F991" s="10"/>
      <c r="G991" s="10"/>
    </row>
    <row r="992" spans="1:7" ht="15.75" customHeight="1" x14ac:dyDescent="0.15">
      <c r="A992" s="10"/>
      <c r="B992" s="10"/>
      <c r="C992" s="10"/>
      <c r="D992" s="10"/>
      <c r="E992" s="10"/>
      <c r="F992" s="10"/>
      <c r="G992" s="10"/>
    </row>
    <row r="993" spans="1:7" ht="15.75" customHeight="1" x14ac:dyDescent="0.15">
      <c r="A993" s="10"/>
      <c r="B993" s="10"/>
      <c r="C993" s="10"/>
      <c r="D993" s="10"/>
      <c r="E993" s="10"/>
      <c r="F993" s="10"/>
      <c r="G993" s="10"/>
    </row>
    <row r="994" spans="1:7" ht="15.75" customHeight="1" x14ac:dyDescent="0.15">
      <c r="A994" s="10"/>
      <c r="B994" s="10"/>
      <c r="C994" s="10"/>
      <c r="D994" s="10"/>
      <c r="E994" s="10"/>
      <c r="F994" s="10"/>
      <c r="G994" s="10"/>
    </row>
    <row r="995" spans="1:7" ht="15.75" customHeight="1" x14ac:dyDescent="0.15">
      <c r="A995" s="10"/>
      <c r="B995" s="10"/>
      <c r="C995" s="10"/>
      <c r="D995" s="10"/>
      <c r="E995" s="10"/>
      <c r="F995" s="10"/>
      <c r="G995" s="10"/>
    </row>
    <row r="996" spans="1:7" ht="15.75" customHeight="1" x14ac:dyDescent="0.15">
      <c r="A996" s="10"/>
      <c r="B996" s="10"/>
      <c r="C996" s="10"/>
      <c r="D996" s="10"/>
      <c r="E996" s="10"/>
      <c r="F996" s="10"/>
      <c r="G996" s="10"/>
    </row>
    <row r="997" spans="1:7" ht="15.75" customHeight="1" x14ac:dyDescent="0.15">
      <c r="A997" s="10"/>
      <c r="B997" s="10"/>
      <c r="C997" s="10"/>
      <c r="D997" s="10"/>
      <c r="E997" s="10"/>
      <c r="F997" s="10"/>
      <c r="G997" s="10"/>
    </row>
    <row r="998" spans="1:7" ht="15.75" customHeight="1" x14ac:dyDescent="0.15">
      <c r="A998" s="10"/>
      <c r="B998" s="10"/>
      <c r="C998" s="10"/>
      <c r="D998" s="10"/>
      <c r="E998" s="10"/>
      <c r="F998" s="10"/>
      <c r="G998" s="10"/>
    </row>
    <row r="999" spans="1:7" ht="15.75" customHeight="1" x14ac:dyDescent="0.15">
      <c r="A999" s="10"/>
      <c r="B999" s="10"/>
      <c r="C999" s="10"/>
      <c r="D999" s="10"/>
      <c r="E999" s="10"/>
      <c r="F999" s="10"/>
      <c r="G999" s="10"/>
    </row>
    <row r="1000" spans="1:7" ht="15.75" customHeight="1" x14ac:dyDescent="0.15">
      <c r="A1000" s="10"/>
      <c r="B1000" s="10"/>
      <c r="C1000" s="10"/>
      <c r="D1000" s="10"/>
      <c r="E1000" s="10"/>
      <c r="F1000" s="10"/>
      <c r="G1000" s="10"/>
    </row>
    <row r="1001" spans="1:7" ht="15.75" customHeight="1" x14ac:dyDescent="0.15">
      <c r="A1001" s="10"/>
      <c r="B1001" s="10"/>
      <c r="C1001" s="10"/>
      <c r="D1001" s="10"/>
      <c r="E1001" s="10"/>
      <c r="F1001" s="10"/>
      <c r="G1001" s="10"/>
    </row>
    <row r="1002" spans="1:7" ht="15.75" customHeight="1" x14ac:dyDescent="0.15">
      <c r="A1002" s="10"/>
      <c r="B1002" s="10"/>
      <c r="C1002" s="10"/>
      <c r="D1002" s="10"/>
      <c r="E1002" s="10"/>
      <c r="F1002" s="10"/>
      <c r="G1002" s="10"/>
    </row>
    <row r="1003" spans="1:7" ht="15.75" customHeight="1" x14ac:dyDescent="0.15">
      <c r="A1003" s="10"/>
      <c r="B1003" s="10"/>
      <c r="C1003" s="10"/>
      <c r="D1003" s="10"/>
      <c r="E1003" s="10"/>
      <c r="F1003" s="10"/>
      <c r="G1003" s="10"/>
    </row>
    <row r="1004" spans="1:7" ht="15.75" customHeight="1" x14ac:dyDescent="0.15">
      <c r="A1004" s="10"/>
      <c r="B1004" s="10"/>
      <c r="C1004" s="10"/>
      <c r="D1004" s="10"/>
      <c r="E1004" s="10"/>
      <c r="F1004" s="10"/>
      <c r="G1004" s="10"/>
    </row>
    <row r="1005" spans="1:7" ht="15.75" customHeight="1" x14ac:dyDescent="0.15">
      <c r="A1005" s="10"/>
      <c r="B1005" s="10"/>
      <c r="C1005" s="10"/>
      <c r="D1005" s="10"/>
      <c r="E1005" s="10"/>
      <c r="F1005" s="10"/>
      <c r="G1005" s="10"/>
    </row>
    <row r="1006" spans="1:7" ht="15.75" customHeight="1" x14ac:dyDescent="0.15">
      <c r="A1006" s="10"/>
      <c r="B1006" s="10"/>
      <c r="C1006" s="10"/>
      <c r="D1006" s="10"/>
      <c r="E1006" s="10"/>
      <c r="F1006" s="10"/>
      <c r="G1006" s="10"/>
    </row>
    <row r="1007" spans="1:7" ht="15.75" customHeight="1" x14ac:dyDescent="0.15">
      <c r="A1007" s="10"/>
      <c r="B1007" s="10"/>
      <c r="C1007" s="10"/>
      <c r="D1007" s="10"/>
      <c r="E1007" s="10"/>
      <c r="F1007" s="10"/>
      <c r="G1007" s="10"/>
    </row>
    <row r="1008" spans="1:7" ht="15.75" customHeight="1" x14ac:dyDescent="0.15">
      <c r="A1008" s="10"/>
      <c r="B1008" s="10"/>
      <c r="C1008" s="10"/>
      <c r="D1008" s="10"/>
      <c r="E1008" s="10"/>
      <c r="F1008" s="10"/>
      <c r="G1008" s="10"/>
    </row>
    <row r="1009" spans="1:7" ht="15.75" customHeight="1" x14ac:dyDescent="0.15">
      <c r="A1009" s="10"/>
      <c r="B1009" s="10"/>
      <c r="C1009" s="10"/>
      <c r="D1009" s="10"/>
      <c r="E1009" s="10"/>
      <c r="F1009" s="10"/>
      <c r="G1009" s="10"/>
    </row>
    <row r="1010" spans="1:7" ht="15.75" customHeight="1" x14ac:dyDescent="0.15">
      <c r="A1010" s="10"/>
      <c r="B1010" s="10"/>
      <c r="C1010" s="10"/>
      <c r="D1010" s="10"/>
      <c r="E1010" s="10"/>
      <c r="F1010" s="10"/>
      <c r="G1010" s="10"/>
    </row>
    <row r="1011" spans="1:7" ht="15.75" customHeight="1" x14ac:dyDescent="0.15">
      <c r="A1011" s="10"/>
      <c r="B1011" s="10"/>
      <c r="C1011" s="10"/>
      <c r="D1011" s="10"/>
      <c r="E1011" s="10"/>
      <c r="F1011" s="10"/>
      <c r="G1011" s="10"/>
    </row>
    <row r="1012" spans="1:7" ht="15.75" customHeight="1" x14ac:dyDescent="0.15">
      <c r="A1012" s="10"/>
      <c r="B1012" s="10"/>
      <c r="C1012" s="10"/>
      <c r="D1012" s="10"/>
      <c r="E1012" s="10"/>
      <c r="F1012" s="10"/>
      <c r="G1012" s="10"/>
    </row>
    <row r="1013" spans="1:7" ht="15.75" customHeight="1" x14ac:dyDescent="0.15">
      <c r="A1013" s="10"/>
      <c r="B1013" s="10"/>
      <c r="C1013" s="10"/>
      <c r="D1013" s="10"/>
      <c r="E1013" s="10"/>
      <c r="F1013" s="10"/>
      <c r="G1013" s="10"/>
    </row>
    <row r="1014" spans="1:7" ht="15.75" customHeight="1" x14ac:dyDescent="0.15">
      <c r="A1014" s="10"/>
      <c r="B1014" s="10"/>
      <c r="C1014" s="10"/>
      <c r="D1014" s="10"/>
      <c r="E1014" s="10"/>
      <c r="F1014" s="10"/>
      <c r="G1014" s="10"/>
    </row>
    <row r="1015" spans="1:7" ht="15.75" customHeight="1" x14ac:dyDescent="0.15">
      <c r="A1015" s="10"/>
      <c r="B1015" s="10"/>
      <c r="C1015" s="10"/>
      <c r="D1015" s="10"/>
      <c r="E1015" s="10"/>
      <c r="F1015" s="10"/>
      <c r="G1015" s="10"/>
    </row>
    <row r="1016" spans="1:7" ht="15.75" customHeight="1" x14ac:dyDescent="0.15">
      <c r="A1016" s="10"/>
      <c r="B1016" s="10"/>
      <c r="C1016" s="10"/>
      <c r="D1016" s="10"/>
      <c r="E1016" s="10"/>
      <c r="F1016" s="10"/>
      <c r="G1016" s="10"/>
    </row>
    <row r="1017" spans="1:7" ht="15.75" customHeight="1" x14ac:dyDescent="0.15">
      <c r="A1017" s="10"/>
      <c r="B1017" s="10"/>
      <c r="C1017" s="10"/>
      <c r="D1017" s="10"/>
      <c r="E1017" s="10"/>
      <c r="F1017" s="10"/>
      <c r="G1017" s="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44"/>
  <sheetViews>
    <sheetView workbookViewId="0">
      <pane ySplit="1" topLeftCell="A2" activePane="bottomLeft" state="frozen"/>
      <selection pane="bottomLeft"/>
    </sheetView>
  </sheetViews>
  <sheetFormatPr baseColWidth="10" defaultColWidth="12.6640625" defaultRowHeight="15.75" customHeight="1" x14ac:dyDescent="0.15"/>
  <cols>
    <col min="2" max="2" width="7.33203125" customWidth="1"/>
    <col min="3" max="3" width="5.33203125" customWidth="1"/>
  </cols>
  <sheetData>
    <row r="1" spans="1:18" ht="15" x14ac:dyDescent="0.2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14</v>
      </c>
      <c r="H1" s="1" t="s">
        <v>15</v>
      </c>
      <c r="I1" s="1" t="s">
        <v>16</v>
      </c>
      <c r="J1" s="1" t="s">
        <v>7</v>
      </c>
      <c r="K1" s="1" t="s">
        <v>8</v>
      </c>
      <c r="L1" s="1" t="s">
        <v>18</v>
      </c>
      <c r="M1" s="1" t="s">
        <v>19</v>
      </c>
      <c r="N1" s="1" t="s">
        <v>9</v>
      </c>
      <c r="O1" s="24" t="s">
        <v>21</v>
      </c>
      <c r="P1" s="6" t="s">
        <v>22</v>
      </c>
      <c r="Q1" s="7" t="s">
        <v>23</v>
      </c>
      <c r="R1" s="25" t="s">
        <v>24</v>
      </c>
    </row>
    <row r="2" spans="1:18" ht="15.75" customHeight="1" x14ac:dyDescent="0.15">
      <c r="A2" s="3">
        <v>44735</v>
      </c>
      <c r="B2" s="13"/>
      <c r="C2" s="4"/>
      <c r="D2" s="4"/>
      <c r="E2" s="4">
        <f>MAX(H2:I2)-J2</f>
        <v>72.475999999999999</v>
      </c>
      <c r="F2" s="4">
        <f t="shared" ref="F2:F14" si="0">SUM((L2:M2))</f>
        <v>195</v>
      </c>
      <c r="G2" s="4"/>
      <c r="H2" s="4">
        <v>284.2</v>
      </c>
      <c r="I2" s="4">
        <v>342.3</v>
      </c>
      <c r="J2" s="4">
        <v>269.82400000000001</v>
      </c>
      <c r="K2" s="4">
        <v>0.58299999999999996</v>
      </c>
      <c r="L2" s="4">
        <v>31</v>
      </c>
      <c r="M2" s="4">
        <v>164</v>
      </c>
      <c r="N2" s="4"/>
    </row>
    <row r="3" spans="1:18" ht="15.75" customHeight="1" x14ac:dyDescent="0.15">
      <c r="A3" s="3">
        <v>44655</v>
      </c>
      <c r="B3" s="13"/>
      <c r="C3" s="4"/>
      <c r="D3" s="4" t="s">
        <v>29</v>
      </c>
      <c r="E3" s="4">
        <v>120</v>
      </c>
      <c r="F3" s="4">
        <f t="shared" si="0"/>
        <v>45</v>
      </c>
      <c r="H3" s="4">
        <f>120+J3</f>
        <v>397.83</v>
      </c>
      <c r="I3" s="4">
        <v>0</v>
      </c>
      <c r="J3" s="4">
        <v>277.83</v>
      </c>
      <c r="K3" s="4"/>
      <c r="L3" s="4">
        <v>45</v>
      </c>
      <c r="M3" s="4">
        <v>0</v>
      </c>
      <c r="N3" s="4" t="s">
        <v>47</v>
      </c>
    </row>
    <row r="4" spans="1:18" ht="15.75" customHeight="1" x14ac:dyDescent="0.15">
      <c r="A4" s="3">
        <v>44639</v>
      </c>
      <c r="B4" s="13"/>
      <c r="C4" s="4"/>
      <c r="D4" s="4"/>
      <c r="E4" s="4">
        <f>H4-J4</f>
        <v>104.40100000000001</v>
      </c>
      <c r="F4" s="4">
        <f t="shared" si="0"/>
        <v>50</v>
      </c>
      <c r="H4" s="4">
        <v>382.2</v>
      </c>
      <c r="I4" s="4">
        <v>0</v>
      </c>
      <c r="J4" s="4">
        <v>277.79899999999998</v>
      </c>
      <c r="K4" s="4">
        <v>0.61699999999999999</v>
      </c>
      <c r="L4" s="4">
        <v>50</v>
      </c>
      <c r="M4" s="4">
        <v>0</v>
      </c>
      <c r="N4" s="4" t="s">
        <v>47</v>
      </c>
    </row>
    <row r="5" spans="1:18" ht="15.75" customHeight="1" x14ac:dyDescent="0.15">
      <c r="A5" s="3">
        <v>44559</v>
      </c>
      <c r="B5" s="13"/>
      <c r="C5" s="4"/>
      <c r="D5" s="4" t="s">
        <v>29</v>
      </c>
      <c r="E5" s="4">
        <v>120</v>
      </c>
      <c r="F5" s="4">
        <f t="shared" si="0"/>
        <v>45</v>
      </c>
      <c r="H5" s="4">
        <f>120+J5</f>
        <v>408.017</v>
      </c>
      <c r="I5" s="4">
        <v>0</v>
      </c>
      <c r="J5" s="4">
        <v>288.017</v>
      </c>
      <c r="K5" s="4">
        <v>2.3620000000000001</v>
      </c>
      <c r="L5" s="4">
        <v>45</v>
      </c>
      <c r="M5" s="4">
        <v>0</v>
      </c>
      <c r="N5" s="4" t="s">
        <v>48</v>
      </c>
    </row>
    <row r="6" spans="1:18" ht="15.75" customHeight="1" x14ac:dyDescent="0.15">
      <c r="A6" s="3">
        <v>44399</v>
      </c>
      <c r="B6" s="13"/>
      <c r="C6" s="4"/>
      <c r="D6" s="4"/>
      <c r="E6" s="4">
        <f>MAX(H6:I6)-J6</f>
        <v>52.920000000000016</v>
      </c>
      <c r="F6" s="4">
        <f t="shared" si="0"/>
        <v>175</v>
      </c>
      <c r="G6" s="4"/>
      <c r="H6" s="4">
        <v>334.3</v>
      </c>
      <c r="I6" s="4">
        <v>298.2</v>
      </c>
      <c r="J6" s="4">
        <v>281.38</v>
      </c>
      <c r="K6" s="4">
        <v>0.80900000000000005</v>
      </c>
      <c r="L6" s="4">
        <v>54</v>
      </c>
      <c r="M6" s="4">
        <v>121</v>
      </c>
      <c r="N6" s="4"/>
    </row>
    <row r="7" spans="1:18" ht="15.75" customHeight="1" x14ac:dyDescent="0.15">
      <c r="A7" s="3">
        <v>44367</v>
      </c>
      <c r="B7" s="13"/>
      <c r="C7" s="4"/>
      <c r="D7" s="4"/>
      <c r="E7" s="4">
        <v>120</v>
      </c>
      <c r="F7" s="4">
        <f t="shared" si="0"/>
        <v>151</v>
      </c>
      <c r="G7" s="4"/>
      <c r="H7" s="4">
        <f>120+J7</f>
        <v>402.79300000000001</v>
      </c>
      <c r="I7" s="4">
        <v>0</v>
      </c>
      <c r="J7" s="4">
        <v>282.79300000000001</v>
      </c>
      <c r="K7" s="4">
        <v>1.0069999999999999</v>
      </c>
      <c r="L7" s="4">
        <v>65</v>
      </c>
      <c r="M7" s="4">
        <v>86</v>
      </c>
      <c r="N7" s="4" t="s">
        <v>48</v>
      </c>
    </row>
    <row r="8" spans="1:18" ht="15.75" customHeight="1" x14ac:dyDescent="0.15">
      <c r="A8" s="3">
        <v>44143</v>
      </c>
      <c r="B8" s="13"/>
      <c r="C8" s="4"/>
      <c r="D8" s="4"/>
      <c r="E8" s="4">
        <f t="shared" ref="E8:E10" si="1">MAX(H8:I8)-J8</f>
        <v>49.283000000000015</v>
      </c>
      <c r="F8" s="4">
        <f t="shared" si="0"/>
        <v>120</v>
      </c>
      <c r="G8" s="4"/>
      <c r="H8" s="4">
        <v>333.2</v>
      </c>
      <c r="I8" s="4">
        <v>0</v>
      </c>
      <c r="J8" s="4">
        <v>283.91699999999997</v>
      </c>
      <c r="K8" s="4">
        <v>0.95</v>
      </c>
      <c r="L8" s="4">
        <v>120</v>
      </c>
      <c r="M8" s="4">
        <v>0</v>
      </c>
      <c r="N8" s="4" t="s">
        <v>49</v>
      </c>
    </row>
    <row r="9" spans="1:18" ht="15.75" customHeight="1" x14ac:dyDescent="0.15">
      <c r="A9" s="3">
        <v>44047</v>
      </c>
      <c r="B9" s="13"/>
      <c r="C9" s="4"/>
      <c r="D9" s="4"/>
      <c r="E9" s="4">
        <f t="shared" si="1"/>
        <v>44.305999999999983</v>
      </c>
      <c r="F9" s="4">
        <f t="shared" si="0"/>
        <v>73</v>
      </c>
      <c r="G9" s="4"/>
      <c r="H9" s="4">
        <v>323</v>
      </c>
      <c r="I9" s="4">
        <v>0</v>
      </c>
      <c r="J9" s="4">
        <v>278.69400000000002</v>
      </c>
      <c r="K9" s="4">
        <v>1.6040000000000001</v>
      </c>
      <c r="L9" s="4">
        <v>73</v>
      </c>
      <c r="M9" s="4">
        <v>0</v>
      </c>
      <c r="N9" s="4" t="s">
        <v>49</v>
      </c>
    </row>
    <row r="10" spans="1:18" ht="15.75" customHeight="1" x14ac:dyDescent="0.15">
      <c r="A10" s="3">
        <v>43951</v>
      </c>
      <c r="B10" s="13"/>
      <c r="C10" s="4"/>
      <c r="D10" s="4" t="s">
        <v>29</v>
      </c>
      <c r="E10" s="4">
        <f t="shared" si="1"/>
        <v>34.104999999999961</v>
      </c>
      <c r="F10" s="4">
        <f t="shared" si="0"/>
        <v>104</v>
      </c>
      <c r="G10" s="4"/>
      <c r="H10" s="4">
        <v>304.3</v>
      </c>
      <c r="I10" s="4">
        <v>317.39999999999998</v>
      </c>
      <c r="J10" s="4">
        <v>283.29500000000002</v>
      </c>
      <c r="K10" s="4">
        <v>0.55300000000000005</v>
      </c>
      <c r="L10" s="4">
        <v>42</v>
      </c>
      <c r="M10" s="4">
        <v>62</v>
      </c>
      <c r="N10" s="3"/>
    </row>
    <row r="11" spans="1:18" ht="15.75" customHeight="1" x14ac:dyDescent="0.15">
      <c r="A11" s="3">
        <v>43871</v>
      </c>
      <c r="B11" s="13"/>
      <c r="C11" s="4"/>
      <c r="D11" s="4"/>
      <c r="E11" s="4">
        <v>120</v>
      </c>
      <c r="F11" s="4">
        <f t="shared" si="0"/>
        <v>133</v>
      </c>
      <c r="G11" s="4"/>
      <c r="H11" s="4">
        <v>334.5</v>
      </c>
      <c r="I11" s="4">
        <f>120+J11</f>
        <v>402.512</v>
      </c>
      <c r="J11" s="4">
        <v>282.512</v>
      </c>
      <c r="K11" s="4">
        <v>0.78500000000000003</v>
      </c>
      <c r="L11" s="4">
        <v>68</v>
      </c>
      <c r="M11" s="4">
        <v>65</v>
      </c>
      <c r="N11" s="4" t="s">
        <v>50</v>
      </c>
    </row>
    <row r="12" spans="1:18" ht="15.75" customHeight="1" x14ac:dyDescent="0.15">
      <c r="A12" s="3">
        <v>43759</v>
      </c>
      <c r="B12" s="13"/>
      <c r="C12" s="4"/>
      <c r="D12" s="4"/>
      <c r="E12" s="4">
        <v>120</v>
      </c>
      <c r="F12" s="4">
        <f t="shared" si="0"/>
        <v>53</v>
      </c>
      <c r="H12" s="4">
        <f t="shared" ref="H12:H13" si="2">120+J12</f>
        <v>400.33199999999999</v>
      </c>
      <c r="I12" s="4">
        <v>0</v>
      </c>
      <c r="J12" s="4">
        <v>280.33199999999999</v>
      </c>
      <c r="K12" s="4">
        <v>0.92300000000000004</v>
      </c>
      <c r="L12" s="4">
        <v>53</v>
      </c>
      <c r="M12" s="4">
        <v>0</v>
      </c>
      <c r="N12" s="4" t="s">
        <v>51</v>
      </c>
    </row>
    <row r="13" spans="1:18" ht="15.75" customHeight="1" x14ac:dyDescent="0.15">
      <c r="A13" s="3">
        <v>43663</v>
      </c>
      <c r="B13" s="13"/>
      <c r="C13" s="4"/>
      <c r="D13" s="4"/>
      <c r="E13" s="4">
        <v>120</v>
      </c>
      <c r="F13" s="4">
        <f t="shared" si="0"/>
        <v>65</v>
      </c>
      <c r="G13" s="4"/>
      <c r="H13" s="4">
        <f t="shared" si="2"/>
        <v>402.91</v>
      </c>
      <c r="I13" s="4">
        <v>0</v>
      </c>
      <c r="J13" s="4">
        <v>282.91000000000003</v>
      </c>
      <c r="K13" s="4">
        <v>0.70599999999999996</v>
      </c>
      <c r="L13" s="4">
        <v>65</v>
      </c>
      <c r="M13" s="4">
        <v>0</v>
      </c>
      <c r="N13" s="4" t="s">
        <v>48</v>
      </c>
    </row>
    <row r="14" spans="1:18" ht="15.75" customHeight="1" x14ac:dyDescent="0.15">
      <c r="A14" s="3">
        <v>43615</v>
      </c>
      <c r="B14" s="13"/>
      <c r="C14" s="4"/>
      <c r="D14" s="4"/>
      <c r="E14" s="4">
        <f>MAX(H14:I14)-J14</f>
        <v>34.343000000000018</v>
      </c>
      <c r="F14" s="4">
        <f t="shared" si="0"/>
        <v>58</v>
      </c>
      <c r="G14" s="4"/>
      <c r="H14" s="4">
        <v>317.3</v>
      </c>
      <c r="I14" s="4"/>
      <c r="J14" s="4">
        <v>282.95699999999999</v>
      </c>
      <c r="K14" s="4">
        <v>0.60499999999999998</v>
      </c>
      <c r="L14" s="4">
        <v>58</v>
      </c>
      <c r="M14" s="4">
        <v>0</v>
      </c>
      <c r="N14" s="4" t="s">
        <v>48</v>
      </c>
    </row>
    <row r="15" spans="1:18" ht="15.75" customHeight="1" x14ac:dyDescent="0.15">
      <c r="A15" s="3">
        <v>43487</v>
      </c>
      <c r="B15" s="13">
        <v>0.8569444444444444</v>
      </c>
      <c r="C15" s="4" t="s">
        <v>11</v>
      </c>
      <c r="D15" s="4" t="s">
        <v>37</v>
      </c>
      <c r="E15" s="4">
        <v>120</v>
      </c>
      <c r="F15" s="4">
        <v>68</v>
      </c>
    </row>
    <row r="16" spans="1:18" ht="15.75" customHeight="1" x14ac:dyDescent="0.15">
      <c r="A16" s="3">
        <v>43359</v>
      </c>
      <c r="B16" s="13">
        <v>0.85773148148148148</v>
      </c>
      <c r="C16" s="4" t="s">
        <v>11</v>
      </c>
      <c r="D16" s="4" t="s">
        <v>37</v>
      </c>
      <c r="E16" s="4">
        <v>120</v>
      </c>
      <c r="F16" s="4">
        <v>74</v>
      </c>
    </row>
    <row r="17" spans="1:6" ht="15.75" customHeight="1" x14ac:dyDescent="0.15">
      <c r="A17" s="3">
        <v>43327</v>
      </c>
      <c r="B17" s="13">
        <v>0.85784722222222221</v>
      </c>
      <c r="C17" s="4" t="s">
        <v>11</v>
      </c>
      <c r="D17" s="4" t="s">
        <v>37</v>
      </c>
      <c r="E17" s="4">
        <v>120</v>
      </c>
      <c r="F17" s="4">
        <v>92</v>
      </c>
    </row>
    <row r="18" spans="1:6" ht="15.75" customHeight="1" x14ac:dyDescent="0.15">
      <c r="A18" s="3">
        <v>43279</v>
      </c>
      <c r="B18" s="13">
        <v>0.85791666666666666</v>
      </c>
      <c r="C18" s="4" t="s">
        <v>11</v>
      </c>
      <c r="D18" s="4" t="s">
        <v>37</v>
      </c>
      <c r="E18" s="4">
        <v>120</v>
      </c>
      <c r="F18" s="4">
        <v>78</v>
      </c>
    </row>
    <row r="19" spans="1:6" ht="15.75" customHeight="1" x14ac:dyDescent="0.15">
      <c r="A19" s="3">
        <v>43263</v>
      </c>
      <c r="B19" s="13">
        <v>0.85787037037037039</v>
      </c>
      <c r="C19" s="4" t="s">
        <v>11</v>
      </c>
      <c r="D19" s="4" t="s">
        <v>37</v>
      </c>
      <c r="E19" s="4">
        <v>120</v>
      </c>
      <c r="F19" s="4">
        <v>81</v>
      </c>
    </row>
    <row r="20" spans="1:6" ht="15.75" customHeight="1" x14ac:dyDescent="0.15">
      <c r="A20" s="3">
        <v>43247</v>
      </c>
      <c r="B20" s="13">
        <v>0.85780092592592594</v>
      </c>
      <c r="C20" s="4" t="s">
        <v>11</v>
      </c>
      <c r="D20" s="4" t="s">
        <v>37</v>
      </c>
      <c r="E20" s="4">
        <v>120</v>
      </c>
      <c r="F20" s="4">
        <v>83</v>
      </c>
    </row>
    <row r="21" spans="1:6" ht="15.75" customHeight="1" x14ac:dyDescent="0.15">
      <c r="A21" s="3">
        <v>42911</v>
      </c>
      <c r="B21" s="13">
        <v>0.85693287037037036</v>
      </c>
      <c r="C21" s="4" t="s">
        <v>11</v>
      </c>
      <c r="D21" s="4" t="s">
        <v>37</v>
      </c>
      <c r="E21" s="4">
        <v>21.9</v>
      </c>
      <c r="F21" s="4">
        <v>62</v>
      </c>
    </row>
    <row r="22" spans="1:6" ht="15.75" customHeight="1" x14ac:dyDescent="0.15">
      <c r="A22" s="3">
        <v>42879</v>
      </c>
      <c r="B22" s="13">
        <v>0.85692129629629632</v>
      </c>
      <c r="C22" s="4" t="s">
        <v>11</v>
      </c>
      <c r="D22" s="4" t="s">
        <v>37</v>
      </c>
      <c r="E22" s="4">
        <v>53</v>
      </c>
      <c r="F22" s="4">
        <v>78</v>
      </c>
    </row>
    <row r="23" spans="1:6" ht="15.75" customHeight="1" x14ac:dyDescent="0.15">
      <c r="A23" s="3">
        <v>42815</v>
      </c>
      <c r="B23" s="13">
        <v>0.85687500000000005</v>
      </c>
      <c r="C23" s="4" t="s">
        <v>11</v>
      </c>
      <c r="D23" s="4" t="s">
        <v>37</v>
      </c>
      <c r="E23" s="4">
        <v>120</v>
      </c>
      <c r="F23" s="4">
        <v>45</v>
      </c>
    </row>
    <row r="24" spans="1:6" ht="15.75" customHeight="1" x14ac:dyDescent="0.15">
      <c r="A24" s="3">
        <v>42767</v>
      </c>
      <c r="B24" s="13">
        <v>0.85682870370370368</v>
      </c>
      <c r="C24" s="4" t="s">
        <v>11</v>
      </c>
      <c r="D24" s="4" t="s">
        <v>37</v>
      </c>
      <c r="E24" s="4">
        <v>39.4</v>
      </c>
      <c r="F24" s="4">
        <v>24</v>
      </c>
    </row>
    <row r="25" spans="1:6" ht="15.75" customHeight="1" x14ac:dyDescent="0.15">
      <c r="A25" s="3">
        <v>42751</v>
      </c>
      <c r="B25" s="13">
        <v>0.85685185185185186</v>
      </c>
      <c r="C25" s="4" t="s">
        <v>11</v>
      </c>
      <c r="D25" s="4" t="s">
        <v>37</v>
      </c>
      <c r="E25" s="4">
        <v>52.7</v>
      </c>
      <c r="F25" s="4">
        <v>58</v>
      </c>
    </row>
    <row r="26" spans="1:6" ht="15.75" customHeight="1" x14ac:dyDescent="0.15">
      <c r="A26" s="3">
        <v>42527</v>
      </c>
      <c r="B26" s="13">
        <v>0.85747685185185185</v>
      </c>
      <c r="C26" s="4" t="s">
        <v>11</v>
      </c>
      <c r="D26" s="4" t="s">
        <v>37</v>
      </c>
      <c r="E26" s="4">
        <v>27.4</v>
      </c>
      <c r="F26" s="4">
        <v>24</v>
      </c>
    </row>
    <row r="27" spans="1:6" ht="15.75" customHeight="1" x14ac:dyDescent="0.15">
      <c r="A27" s="3">
        <v>42447</v>
      </c>
      <c r="B27" s="13">
        <v>0.8568634259259259</v>
      </c>
      <c r="C27" s="4" t="s">
        <v>11</v>
      </c>
      <c r="D27" s="4" t="s">
        <v>37</v>
      </c>
      <c r="E27" s="4">
        <v>120</v>
      </c>
      <c r="F27" s="4">
        <v>51</v>
      </c>
    </row>
    <row r="28" spans="1:6" ht="15.75" customHeight="1" x14ac:dyDescent="0.15">
      <c r="A28" s="3">
        <v>42415</v>
      </c>
      <c r="B28" s="13">
        <v>0.8571064814814815</v>
      </c>
      <c r="C28" s="4" t="s">
        <v>11</v>
      </c>
      <c r="D28" s="4" t="s">
        <v>37</v>
      </c>
      <c r="E28" s="4">
        <v>120</v>
      </c>
      <c r="F28" s="4">
        <v>58</v>
      </c>
    </row>
    <row r="29" spans="1:6" ht="15.75" customHeight="1" x14ac:dyDescent="0.15">
      <c r="A29" s="3">
        <v>42287</v>
      </c>
      <c r="B29" s="13">
        <v>0.85709490740740746</v>
      </c>
      <c r="C29" s="4" t="s">
        <v>11</v>
      </c>
      <c r="D29" s="4" t="s">
        <v>37</v>
      </c>
      <c r="E29" s="4">
        <v>120</v>
      </c>
      <c r="F29" s="4">
        <v>71</v>
      </c>
    </row>
    <row r="30" spans="1:6" ht="15.75" customHeight="1" x14ac:dyDescent="0.15">
      <c r="A30" s="3">
        <v>42239</v>
      </c>
      <c r="B30" s="13">
        <v>0.85755787037037035</v>
      </c>
      <c r="C30" s="4" t="s">
        <v>11</v>
      </c>
      <c r="D30" s="4" t="s">
        <v>37</v>
      </c>
      <c r="E30" s="4">
        <v>120</v>
      </c>
      <c r="F30" s="4">
        <v>80</v>
      </c>
    </row>
    <row r="31" spans="1:6" ht="15.75" customHeight="1" x14ac:dyDescent="0.15">
      <c r="A31" s="3">
        <v>42207</v>
      </c>
      <c r="B31" s="13">
        <v>0.85771990740740744</v>
      </c>
      <c r="C31" s="4" t="s">
        <v>11</v>
      </c>
      <c r="D31" s="4" t="s">
        <v>37</v>
      </c>
      <c r="E31" s="4">
        <v>120</v>
      </c>
      <c r="F31" s="4">
        <v>72</v>
      </c>
    </row>
    <row r="32" spans="1:6" ht="15.75" customHeight="1" x14ac:dyDescent="0.15">
      <c r="A32" s="3">
        <v>42175</v>
      </c>
      <c r="B32" s="13">
        <v>0.85755787037037035</v>
      </c>
      <c r="C32" s="4" t="s">
        <v>11</v>
      </c>
      <c r="D32" s="4" t="s">
        <v>37</v>
      </c>
      <c r="E32" s="4">
        <v>120</v>
      </c>
      <c r="F32" s="4">
        <v>86</v>
      </c>
    </row>
    <row r="33" spans="1:6" ht="15.75" customHeight="1" x14ac:dyDescent="0.15">
      <c r="A33" s="3">
        <v>42127</v>
      </c>
      <c r="B33" s="13">
        <v>0.85717592592592595</v>
      </c>
      <c r="C33" s="4" t="s">
        <v>11</v>
      </c>
      <c r="D33" s="4" t="s">
        <v>37</v>
      </c>
      <c r="E33" s="4">
        <v>120</v>
      </c>
      <c r="F33" s="4">
        <v>81</v>
      </c>
    </row>
    <row r="34" spans="1:6" ht="15.75" customHeight="1" x14ac:dyDescent="0.15">
      <c r="A34" s="3">
        <v>42079</v>
      </c>
      <c r="B34" s="13">
        <v>0.85706018518518523</v>
      </c>
      <c r="C34" s="4" t="s">
        <v>11</v>
      </c>
      <c r="D34" s="4" t="s">
        <v>37</v>
      </c>
      <c r="E34" s="4">
        <v>120</v>
      </c>
      <c r="F34" s="4">
        <v>84</v>
      </c>
    </row>
    <row r="35" spans="1:6" ht="15.75" customHeight="1" x14ac:dyDescent="0.15">
      <c r="A35" s="3">
        <v>41823</v>
      </c>
      <c r="B35" s="13">
        <v>0.85714120370370372</v>
      </c>
      <c r="C35" s="4" t="s">
        <v>11</v>
      </c>
      <c r="D35" s="4" t="s">
        <v>37</v>
      </c>
      <c r="E35" s="4">
        <v>84.2</v>
      </c>
      <c r="F35" s="4">
        <v>115</v>
      </c>
    </row>
    <row r="36" spans="1:6" ht="15.75" customHeight="1" x14ac:dyDescent="0.15">
      <c r="A36" s="3">
        <v>41791</v>
      </c>
      <c r="B36" s="13">
        <v>0.85731481481481486</v>
      </c>
      <c r="C36" s="4" t="s">
        <v>11</v>
      </c>
      <c r="D36" s="4" t="s">
        <v>37</v>
      </c>
      <c r="E36" s="4">
        <v>41</v>
      </c>
      <c r="F36" s="4">
        <v>98</v>
      </c>
    </row>
    <row r="37" spans="1:6" ht="15.75" customHeight="1" x14ac:dyDescent="0.15">
      <c r="A37" s="3">
        <v>41487</v>
      </c>
      <c r="B37" s="13">
        <v>0.85693287037037036</v>
      </c>
      <c r="C37" s="4" t="s">
        <v>11</v>
      </c>
      <c r="D37" s="4" t="s">
        <v>37</v>
      </c>
      <c r="E37" s="4">
        <v>8.1</v>
      </c>
      <c r="F37" s="4">
        <v>48</v>
      </c>
    </row>
    <row r="38" spans="1:6" ht="15.75" customHeight="1" x14ac:dyDescent="0.15">
      <c r="A38" s="3">
        <v>41455</v>
      </c>
      <c r="B38" s="13">
        <v>0.85697916666666663</v>
      </c>
      <c r="C38" s="4" t="s">
        <v>11</v>
      </c>
      <c r="D38" s="4" t="s">
        <v>37</v>
      </c>
      <c r="E38" s="4">
        <v>40.700000000000003</v>
      </c>
      <c r="F38" s="4">
        <v>77</v>
      </c>
    </row>
    <row r="39" spans="1:6" ht="15.75" customHeight="1" x14ac:dyDescent="0.15">
      <c r="A39" s="3">
        <v>41295</v>
      </c>
      <c r="B39" s="13">
        <v>0.85687500000000005</v>
      </c>
      <c r="C39" s="4" t="s">
        <v>11</v>
      </c>
      <c r="D39" s="4" t="s">
        <v>37</v>
      </c>
      <c r="E39" s="4">
        <v>12.1</v>
      </c>
      <c r="F39" s="4">
        <v>64</v>
      </c>
    </row>
    <row r="40" spans="1:6" ht="15.75" customHeight="1" x14ac:dyDescent="0.15">
      <c r="A40" s="3">
        <v>40975</v>
      </c>
      <c r="B40" s="13">
        <v>0.85681712962962964</v>
      </c>
      <c r="C40" s="4" t="s">
        <v>11</v>
      </c>
      <c r="D40" s="4" t="s">
        <v>37</v>
      </c>
      <c r="E40" s="4">
        <v>14.3</v>
      </c>
      <c r="F40" s="4">
        <v>117</v>
      </c>
    </row>
    <row r="41" spans="1:6" ht="15.75" customHeight="1" x14ac:dyDescent="0.15">
      <c r="A41" s="3">
        <v>40207</v>
      </c>
      <c r="B41" s="13">
        <v>0.85682870370370368</v>
      </c>
      <c r="C41" s="4" t="s">
        <v>11</v>
      </c>
      <c r="D41" s="4" t="s">
        <v>37</v>
      </c>
      <c r="E41" s="4">
        <v>24.7</v>
      </c>
      <c r="F41" s="4">
        <v>96</v>
      </c>
    </row>
    <row r="42" spans="1:6" ht="15.75" customHeight="1" x14ac:dyDescent="0.15">
      <c r="A42" s="3">
        <v>39135</v>
      </c>
      <c r="B42" s="13">
        <v>0.85706018518518523</v>
      </c>
      <c r="C42" s="4" t="s">
        <v>11</v>
      </c>
      <c r="D42" s="4" t="s">
        <v>37</v>
      </c>
      <c r="E42" s="4">
        <v>11.2</v>
      </c>
      <c r="F42" s="4">
        <v>102</v>
      </c>
    </row>
    <row r="43" spans="1:6" ht="15.75" customHeight="1" x14ac:dyDescent="0.15">
      <c r="A43" s="3">
        <v>37407</v>
      </c>
      <c r="B43" s="13">
        <v>0.85806712962962961</v>
      </c>
      <c r="C43" s="4" t="s">
        <v>11</v>
      </c>
      <c r="D43" s="4" t="s">
        <v>37</v>
      </c>
      <c r="E43" s="4">
        <v>12.2</v>
      </c>
      <c r="F43" s="4">
        <v>117</v>
      </c>
    </row>
    <row r="44" spans="1:6" ht="15.75" customHeight="1" x14ac:dyDescent="0.15">
      <c r="A44" s="3">
        <v>36927</v>
      </c>
      <c r="B44" s="13">
        <v>0.86516203703703709</v>
      </c>
      <c r="C44" s="4" t="s">
        <v>11</v>
      </c>
      <c r="D44" s="4" t="s">
        <v>37</v>
      </c>
      <c r="E44" s="4">
        <v>10.5</v>
      </c>
      <c r="F44" s="4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jebel</vt:lpstr>
      <vt:lpstr>zubair</vt:lpstr>
      <vt:lpstr>Dallol</vt:lpstr>
      <vt:lpstr>aludalafilla</vt:lpstr>
      <vt:lpstr>Nabro</vt:lpstr>
      <vt:lpstr>Dabbahu</vt:lpstr>
      <vt:lpstr>manda</vt:lpstr>
      <vt:lpstr>Ol_Doinyo_Lengai</vt:lpstr>
      <vt:lpstr>Nyamulagira</vt:lpstr>
      <vt:lpstr>Nyiragongo</vt:lpstr>
      <vt:lpstr>cameroon</vt:lpstr>
      <vt:lpstr>kasatochi</vt:lpstr>
      <vt:lpstr>cleveland</vt:lpstr>
      <vt:lpstr>Okmok</vt:lpstr>
      <vt:lpstr>Shishaldin</vt:lpstr>
      <vt:lpstr>Pavlof</vt:lpstr>
      <vt:lpstr>Redoubt</vt:lpstr>
      <vt:lpstr>Kilauea</vt:lpstr>
      <vt:lpstr>Eyjafjallajokull</vt:lpstr>
      <vt:lpstr>Hekla</vt:lpstr>
      <vt:lpstr>Grimsvotn</vt:lpstr>
      <vt:lpstr>Kambalny</vt:lpstr>
      <vt:lpstr>Kizimen</vt:lpstr>
      <vt:lpstr>Klyuchevskoy</vt:lpstr>
      <vt:lpstr>SarychevPeak</vt:lpstr>
      <vt:lpstr>Raikoke</vt:lpstr>
      <vt:lpstr>Ekarma</vt:lpstr>
      <vt:lpstr>Chikurachki</vt:lpstr>
      <vt:lpstr>Ebeko</vt:lpstr>
      <vt:lpstr>Etna</vt:lpstr>
      <vt:lpstr>Manam</vt:lpstr>
      <vt:lpstr>Momotombo</vt:lpstr>
      <vt:lpstr>Karthala</vt:lpstr>
      <vt:lpstr>whakaari</vt:lpstr>
      <vt:lpstr>Hunga_Tonga</vt:lpstr>
      <vt:lpstr>Bulusan</vt:lpstr>
      <vt:lpstr>Mayon</vt:lpstr>
      <vt:lpstr>Taal</vt:lpstr>
      <vt:lpstr>pinatubo2</vt:lpstr>
      <vt:lpstr>Lliama</vt:lpstr>
      <vt:lpstr>Soufriere_Hills</vt:lpstr>
      <vt:lpstr>Soufriere_St_Vincent</vt:lpstr>
      <vt:lpstr>Kick_em_Jenny</vt:lpstr>
      <vt:lpstr>Axial_Seamount</vt:lpstr>
      <vt:lpstr>Hierro</vt:lpstr>
      <vt:lpstr>Kikai</vt:lpstr>
      <vt:lpstr>Kuchinoerabujima</vt:lpstr>
      <vt:lpstr>La_Palma</vt:lpstr>
      <vt:lpstr>Ontakesan</vt:lpstr>
      <vt:lpstr>Suwanosejima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 Tarano</cp:lastModifiedBy>
  <dcterms:modified xsi:type="dcterms:W3CDTF">2025-03-23T19:31:12Z</dcterms:modified>
</cp:coreProperties>
</file>