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7965" activeTab="1"/>
  </bookViews>
  <sheets>
    <sheet name="Kittens in a Pear Tree (36)" sheetId="51" r:id="rId1"/>
    <sheet name="Running Water" sheetId="49" r:id="rId2"/>
    <sheet name="It's a Snack!" sheetId="50" r:id="rId3"/>
    <sheet name="Cat Tails" sheetId="48" r:id="rId4"/>
    <sheet name="Through the Wire" sheetId="47" r:id="rId5"/>
    <sheet name="Ex-Roomie" sheetId="46" r:id="rId6"/>
    <sheet name="Par 3" sheetId="45" r:id="rId7"/>
    <sheet name="Intergalactic Calling" sheetId="44" r:id="rId8"/>
    <sheet name="ARCHAIC PINBALL" sheetId="43" r:id="rId9"/>
    <sheet name="Top Banana" sheetId="42" r:id="rId10"/>
    <sheet name="Party Robot" sheetId="41" r:id="rId11"/>
    <sheet name="Spring Yard" sheetId="40" r:id="rId12"/>
    <sheet name="Got Balls" sheetId="39" r:id="rId13"/>
    <sheet name="Kitten Defense" sheetId="38" r:id="rId14"/>
    <sheet name="Twisted Worldview" sheetId="37" r:id="rId15"/>
    <sheet name="Cow with a Sunburn" sheetId="36" r:id="rId16"/>
    <sheet name="Junk in the Trunk" sheetId="35" r:id="rId17"/>
    <sheet name="The Goal (So Far)(New)" sheetId="34" r:id="rId18"/>
    <sheet name="No Peace Treety (New)" sheetId="32" r:id="rId19"/>
    <sheet name="Piece Of..." sheetId="30" r:id="rId20"/>
    <sheet name="The Goal (For Now)" sheetId="31" r:id="rId21"/>
    <sheet name="Batting Practice New" sheetId="29" r:id="rId22"/>
    <sheet name="Endangered Species" sheetId="28" r:id="rId23"/>
    <sheet name="That's Not Spaghetti" sheetId="27" r:id="rId24"/>
    <sheet name="The Old Smoke" sheetId="26" r:id="rId25"/>
    <sheet name="Ringleader" sheetId="25" r:id="rId26"/>
    <sheet name="No Peace Treety" sheetId="24" r:id="rId27"/>
    <sheet name="Circa 1985" sheetId="23" r:id="rId28"/>
    <sheet name="Microscheme" sheetId="22" r:id="rId29"/>
    <sheet name="Delapidated Way" sheetId="21" r:id="rId30"/>
    <sheet name="What Dreams My Come" sheetId="20" r:id="rId31"/>
    <sheet name="Hanging Loose" sheetId="19" r:id="rId32"/>
    <sheet name="Get Home Mel!" sheetId="18" r:id="rId33"/>
    <sheet name="Giraffic Park" sheetId="17" r:id="rId34"/>
    <sheet name="No.2 (New)" sheetId="15" r:id="rId35"/>
    <sheet name="Drawing Power (New)" sheetId="16" r:id="rId36"/>
    <sheet name="Tall Stack" sheetId="14" r:id="rId37"/>
    <sheet name="Hello There!" sheetId="13" r:id="rId38"/>
    <sheet name="Drawing Power" sheetId="12" r:id="rId39"/>
    <sheet name="Magically Malicious" sheetId="6" r:id="rId40"/>
    <sheet name="Thallium Burning" sheetId="9" r:id="rId41"/>
    <sheet name="Depreciated" sheetId="10" r:id="rId42"/>
    <sheet name="Kittens in a Pear Tree" sheetId="11" r:id="rId43"/>
  </sheets>
  <calcPr calcId="125725"/>
</workbook>
</file>

<file path=xl/calcChain.xml><?xml version="1.0" encoding="utf-8"?>
<calcChain xmlns="http://schemas.openxmlformats.org/spreadsheetml/2006/main">
  <c r="E12" i="51"/>
  <c r="K8" s="1"/>
  <c r="H11"/>
  <c r="H10"/>
  <c r="E10"/>
  <c r="H9"/>
  <c r="H12" s="1"/>
  <c r="K2" s="1"/>
  <c r="A1"/>
  <c r="E12" i="50"/>
  <c r="K8" s="1"/>
  <c r="H11"/>
  <c r="H10"/>
  <c r="E10"/>
  <c r="H9"/>
  <c r="H12" s="1"/>
  <c r="K2" s="1"/>
  <c r="A1"/>
  <c r="H11" i="49"/>
  <c r="H10"/>
  <c r="E10"/>
  <c r="E12" s="1"/>
  <c r="K8" s="1"/>
  <c r="H9"/>
  <c r="A1"/>
  <c r="H11" i="48"/>
  <c r="H10"/>
  <c r="E10"/>
  <c r="E12" s="1"/>
  <c r="K8" s="1"/>
  <c r="H9"/>
  <c r="A1"/>
  <c r="E12" i="47"/>
  <c r="K8" s="1"/>
  <c r="H11"/>
  <c r="H10"/>
  <c r="E10"/>
  <c r="H9"/>
  <c r="A1"/>
  <c r="H11" i="46"/>
  <c r="H10"/>
  <c r="E10"/>
  <c r="E12" s="1"/>
  <c r="K8" s="1"/>
  <c r="H9"/>
  <c r="A1"/>
  <c r="L4" i="44"/>
  <c r="L5"/>
  <c r="L6"/>
  <c r="L7"/>
  <c r="L8"/>
  <c r="L3"/>
  <c r="H11" i="45"/>
  <c r="H10"/>
  <c r="E10"/>
  <c r="E12" s="1"/>
  <c r="K8" s="1"/>
  <c r="H9"/>
  <c r="H12" s="1"/>
  <c r="A1"/>
  <c r="H11" i="44"/>
  <c r="H10"/>
  <c r="E10"/>
  <c r="E12" s="1"/>
  <c r="K8" s="1"/>
  <c r="H9"/>
  <c r="A1"/>
  <c r="H11" i="43"/>
  <c r="H10"/>
  <c r="E10"/>
  <c r="E12" s="1"/>
  <c r="K8" s="1"/>
  <c r="H9"/>
  <c r="A1"/>
  <c r="H11" i="42"/>
  <c r="H10"/>
  <c r="E10"/>
  <c r="E12" s="1"/>
  <c r="K8" s="1"/>
  <c r="H9"/>
  <c r="H12" s="1"/>
  <c r="A1"/>
  <c r="H11" i="41"/>
  <c r="H10"/>
  <c r="E10"/>
  <c r="E12" s="1"/>
  <c r="K8" s="1"/>
  <c r="H9"/>
  <c r="H12" s="1"/>
  <c r="K2" s="1"/>
  <c r="A1"/>
  <c r="H11" i="40"/>
  <c r="H10"/>
  <c r="E10"/>
  <c r="E12" s="1"/>
  <c r="K8" s="1"/>
  <c r="H9"/>
  <c r="H12" s="1"/>
  <c r="A1"/>
  <c r="H11" i="39"/>
  <c r="H10"/>
  <c r="E10"/>
  <c r="E12" s="1"/>
  <c r="K8" s="1"/>
  <c r="H9"/>
  <c r="H12" s="1"/>
  <c r="A1"/>
  <c r="K8" i="37"/>
  <c r="H11" i="38"/>
  <c r="H12" s="1"/>
  <c r="H10"/>
  <c r="E10"/>
  <c r="E12" s="1"/>
  <c r="K8" s="1"/>
  <c r="H9"/>
  <c r="A1"/>
  <c r="H11" i="37"/>
  <c r="H10"/>
  <c r="E10"/>
  <c r="E12" s="1"/>
  <c r="H9"/>
  <c r="H12" s="1"/>
  <c r="K2" s="1"/>
  <c r="A1"/>
  <c r="H11" i="36"/>
  <c r="H10"/>
  <c r="E10"/>
  <c r="E12" s="1"/>
  <c r="K8" s="1"/>
  <c r="H9"/>
  <c r="H12" s="1"/>
  <c r="A1"/>
  <c r="H11" i="35"/>
  <c r="H10"/>
  <c r="E10"/>
  <c r="E12" s="1"/>
  <c r="K8" s="1"/>
  <c r="H9"/>
  <c r="H12" s="1"/>
  <c r="A1"/>
  <c r="H11" i="34"/>
  <c r="H10"/>
  <c r="E10"/>
  <c r="E12" s="1"/>
  <c r="K8" s="1"/>
  <c r="H9"/>
  <c r="H12" s="1"/>
  <c r="A1"/>
  <c r="H11" i="32"/>
  <c r="H10"/>
  <c r="E10"/>
  <c r="E12" s="1"/>
  <c r="K8" s="1"/>
  <c r="H9"/>
  <c r="A1"/>
  <c r="H11" i="31"/>
  <c r="H10"/>
  <c r="E10"/>
  <c r="E12" s="1"/>
  <c r="K8" s="1"/>
  <c r="H9"/>
  <c r="A1"/>
  <c r="E12" i="30"/>
  <c r="K8" s="1"/>
  <c r="H11"/>
  <c r="H10"/>
  <c r="E10"/>
  <c r="H9"/>
  <c r="H12" s="1"/>
  <c r="K2" s="1"/>
  <c r="A1"/>
  <c r="H11" i="29"/>
  <c r="H10"/>
  <c r="E10"/>
  <c r="E12" s="1"/>
  <c r="K8" s="1"/>
  <c r="H9"/>
  <c r="A1"/>
  <c r="H11" i="28"/>
  <c r="H10"/>
  <c r="E10"/>
  <c r="E12" s="1"/>
  <c r="K8" s="1"/>
  <c r="H9"/>
  <c r="A1"/>
  <c r="H11" i="27"/>
  <c r="H12" s="1"/>
  <c r="K2" s="1"/>
  <c r="H10"/>
  <c r="E10"/>
  <c r="E12" s="1"/>
  <c r="K8" s="1"/>
  <c r="H9"/>
  <c r="A1"/>
  <c r="H11" i="26"/>
  <c r="H10"/>
  <c r="E10"/>
  <c r="E12" s="1"/>
  <c r="K8" s="1"/>
  <c r="H9"/>
  <c r="A1"/>
  <c r="H11" i="25"/>
  <c r="H10"/>
  <c r="E10"/>
  <c r="E12" s="1"/>
  <c r="K8" s="1"/>
  <c r="H9"/>
  <c r="A1"/>
  <c r="H11" i="24"/>
  <c r="H10"/>
  <c r="E10"/>
  <c r="E12" s="1"/>
  <c r="K8" s="1"/>
  <c r="H9"/>
  <c r="H12" s="1"/>
  <c r="A1"/>
  <c r="H11" i="23"/>
  <c r="H10"/>
  <c r="E10"/>
  <c r="E12" s="1"/>
  <c r="K8" s="1"/>
  <c r="H9"/>
  <c r="A1"/>
  <c r="H11" i="22"/>
  <c r="H10"/>
  <c r="E10"/>
  <c r="E12" s="1"/>
  <c r="K8" s="1"/>
  <c r="H9"/>
  <c r="A1"/>
  <c r="H11" i="21"/>
  <c r="H10"/>
  <c r="E10"/>
  <c r="E12" s="1"/>
  <c r="K8" s="1"/>
  <c r="H9"/>
  <c r="A1"/>
  <c r="H11" i="20"/>
  <c r="H10"/>
  <c r="E10"/>
  <c r="E12" s="1"/>
  <c r="K8" s="1"/>
  <c r="H9"/>
  <c r="H12" s="1"/>
  <c r="A1"/>
  <c r="K2" i="18"/>
  <c r="H11" i="19"/>
  <c r="H12" s="1"/>
  <c r="H10"/>
  <c r="E10"/>
  <c r="E12" s="1"/>
  <c r="K8" s="1"/>
  <c r="H9"/>
  <c r="A1"/>
  <c r="H11" i="18"/>
  <c r="H10"/>
  <c r="E10"/>
  <c r="E12" s="1"/>
  <c r="K8" s="1"/>
  <c r="H9"/>
  <c r="A1"/>
  <c r="H11" i="17"/>
  <c r="H10"/>
  <c r="E10"/>
  <c r="E12" s="1"/>
  <c r="K8" s="1"/>
  <c r="H9"/>
  <c r="A1"/>
  <c r="H11" i="16"/>
  <c r="H10"/>
  <c r="E10"/>
  <c r="E12" s="1"/>
  <c r="K8" s="1"/>
  <c r="H9"/>
  <c r="A1"/>
  <c r="H11" i="15"/>
  <c r="H10"/>
  <c r="E10"/>
  <c r="E12" s="1"/>
  <c r="K8" s="1"/>
  <c r="H9"/>
  <c r="A1"/>
  <c r="H11" i="14"/>
  <c r="H10"/>
  <c r="E10"/>
  <c r="E12" s="1"/>
  <c r="K8" s="1"/>
  <c r="H9"/>
  <c r="A1"/>
  <c r="H11" i="13"/>
  <c r="H10"/>
  <c r="E10"/>
  <c r="E12" s="1"/>
  <c r="K8" s="1"/>
  <c r="H9"/>
  <c r="A1"/>
  <c r="H11" i="12"/>
  <c r="H12" s="1"/>
  <c r="H10"/>
  <c r="E10"/>
  <c r="E12" s="1"/>
  <c r="K8" s="1"/>
  <c r="H9"/>
  <c r="A1"/>
  <c r="H11" i="11"/>
  <c r="H10"/>
  <c r="E10"/>
  <c r="E12" s="1"/>
  <c r="K8" s="1"/>
  <c r="H9"/>
  <c r="A1"/>
  <c r="H11" i="10"/>
  <c r="H10"/>
  <c r="E10"/>
  <c r="E12" s="1"/>
  <c r="K8" s="1"/>
  <c r="H9"/>
  <c r="A1"/>
  <c r="H11" i="9"/>
  <c r="H10"/>
  <c r="E10"/>
  <c r="E12" s="1"/>
  <c r="K8" s="1"/>
  <c r="H9"/>
  <c r="H12" s="1"/>
  <c r="A1"/>
  <c r="A1" i="6"/>
  <c r="H11"/>
  <c r="H10"/>
  <c r="H9"/>
  <c r="E10"/>
  <c r="E12" s="1"/>
  <c r="K8" s="1"/>
  <c r="H12" i="49" l="1"/>
  <c r="K2" s="1"/>
  <c r="K7" i="51"/>
  <c r="K6" s="1"/>
  <c r="K5" s="1"/>
  <c r="K4" s="1"/>
  <c r="K3" s="1"/>
  <c r="K7" i="50"/>
  <c r="K6" s="1"/>
  <c r="K5" s="1"/>
  <c r="K4" s="1"/>
  <c r="K3" s="1"/>
  <c r="H12" i="48"/>
  <c r="K2" s="1"/>
  <c r="K7" s="1"/>
  <c r="K6" s="1"/>
  <c r="K5" s="1"/>
  <c r="K4" s="1"/>
  <c r="K3" s="1"/>
  <c r="K7" i="49"/>
  <c r="K6" s="1"/>
  <c r="K5" s="1"/>
  <c r="K4" s="1"/>
  <c r="K3" s="1"/>
  <c r="H12" i="47"/>
  <c r="K2" s="1"/>
  <c r="H12" i="46"/>
  <c r="K2" s="1"/>
  <c r="K7" s="1"/>
  <c r="K6" s="1"/>
  <c r="K5" s="1"/>
  <c r="K4" s="1"/>
  <c r="K3" s="1"/>
  <c r="K7" i="47"/>
  <c r="K6" s="1"/>
  <c r="K5" s="1"/>
  <c r="K4" s="1"/>
  <c r="K3" s="1"/>
  <c r="K2" i="45"/>
  <c r="H12" i="44"/>
  <c r="K2" s="1"/>
  <c r="K7" s="1"/>
  <c r="K6" s="1"/>
  <c r="K5" s="1"/>
  <c r="K4" s="1"/>
  <c r="K3" s="1"/>
  <c r="K7" i="45"/>
  <c r="K6" s="1"/>
  <c r="K5" s="1"/>
  <c r="K4" s="1"/>
  <c r="K3" s="1"/>
  <c r="H12" i="43"/>
  <c r="K2" i="42"/>
  <c r="K7" s="1"/>
  <c r="K6" s="1"/>
  <c r="K5" s="1"/>
  <c r="K4" s="1"/>
  <c r="K3" s="1"/>
  <c r="K7" i="41"/>
  <c r="K6" s="1"/>
  <c r="K5" s="1"/>
  <c r="K4" s="1"/>
  <c r="K3" s="1"/>
  <c r="K2" i="43"/>
  <c r="K7" s="1"/>
  <c r="K6" s="1"/>
  <c r="K5" s="1"/>
  <c r="K4" s="1"/>
  <c r="K3" s="1"/>
  <c r="K2" i="40"/>
  <c r="K7" s="1"/>
  <c r="K6" s="1"/>
  <c r="K5" s="1"/>
  <c r="K4" s="1"/>
  <c r="K3" s="1"/>
  <c r="K2" i="39"/>
  <c r="K7" s="1"/>
  <c r="K6" s="1"/>
  <c r="K5" s="1"/>
  <c r="K4" s="1"/>
  <c r="K3" s="1"/>
  <c r="K7" i="37"/>
  <c r="K6" s="1"/>
  <c r="K5" s="1"/>
  <c r="K4" s="1"/>
  <c r="K3" s="1"/>
  <c r="K2" i="38"/>
  <c r="K7" s="1"/>
  <c r="K6" s="1"/>
  <c r="K5" s="1"/>
  <c r="K4" s="1"/>
  <c r="K3" s="1"/>
  <c r="K2" i="35"/>
  <c r="K2" i="36"/>
  <c r="K7" s="1"/>
  <c r="K6" s="1"/>
  <c r="K5" s="1"/>
  <c r="K4" s="1"/>
  <c r="K3" s="1"/>
  <c r="K2" i="34"/>
  <c r="K7" s="1"/>
  <c r="K6" s="1"/>
  <c r="K5" s="1"/>
  <c r="K4" s="1"/>
  <c r="K3" s="1"/>
  <c r="K7" i="35"/>
  <c r="K6" s="1"/>
  <c r="K5" s="1"/>
  <c r="K4" s="1"/>
  <c r="K3" s="1"/>
  <c r="H12" i="32"/>
  <c r="K2" s="1"/>
  <c r="K7" s="1"/>
  <c r="K6" s="1"/>
  <c r="K5" s="1"/>
  <c r="K4" s="1"/>
  <c r="K3" s="1"/>
  <c r="H12" i="31"/>
  <c r="K2" s="1"/>
  <c r="K7" s="1"/>
  <c r="K6" s="1"/>
  <c r="K5" s="1"/>
  <c r="K4" s="1"/>
  <c r="K3" s="1"/>
  <c r="H12" i="29"/>
  <c r="K2"/>
  <c r="K7" i="30"/>
  <c r="K6" s="1"/>
  <c r="K5" s="1"/>
  <c r="K4" s="1"/>
  <c r="K3" s="1"/>
  <c r="H12" i="28"/>
  <c r="K2" s="1"/>
  <c r="K7" s="1"/>
  <c r="K6" s="1"/>
  <c r="K5" s="1"/>
  <c r="K4" s="1"/>
  <c r="K3" s="1"/>
  <c r="K7" i="27"/>
  <c r="K6" s="1"/>
  <c r="K5" s="1"/>
  <c r="K4" s="1"/>
  <c r="K3" s="1"/>
  <c r="K7" i="29"/>
  <c r="K6" s="1"/>
  <c r="K5" s="1"/>
  <c r="K4" s="1"/>
  <c r="K3" s="1"/>
  <c r="H12" i="26"/>
  <c r="K2" s="1"/>
  <c r="K7" s="1"/>
  <c r="K6" s="1"/>
  <c r="K5" s="1"/>
  <c r="K4" s="1"/>
  <c r="K3" s="1"/>
  <c r="H12" i="25"/>
  <c r="K2" s="1"/>
  <c r="K7" s="1"/>
  <c r="K6" s="1"/>
  <c r="K5" s="1"/>
  <c r="K4" s="1"/>
  <c r="K3" s="1"/>
  <c r="K2" i="24"/>
  <c r="K7" s="1"/>
  <c r="K6" s="1"/>
  <c r="K5" s="1"/>
  <c r="K4" s="1"/>
  <c r="K3" s="1"/>
  <c r="H12" i="23"/>
  <c r="K2" s="1"/>
  <c r="K7" s="1"/>
  <c r="K6" s="1"/>
  <c r="K5" s="1"/>
  <c r="K4" s="1"/>
  <c r="K3" s="1"/>
  <c r="H12" i="22"/>
  <c r="K2" s="1"/>
  <c r="K7" s="1"/>
  <c r="K6" s="1"/>
  <c r="K5" s="1"/>
  <c r="K4" s="1"/>
  <c r="K3" s="1"/>
  <c r="H12" i="21"/>
  <c r="K2" s="1"/>
  <c r="K7" s="1"/>
  <c r="K6" s="1"/>
  <c r="K5" s="1"/>
  <c r="K4" s="1"/>
  <c r="K3" s="1"/>
  <c r="K2" i="20"/>
  <c r="K7"/>
  <c r="K6" s="1"/>
  <c r="K5" s="1"/>
  <c r="K4" s="1"/>
  <c r="K3" s="1"/>
  <c r="H12" i="18"/>
  <c r="K2" i="19"/>
  <c r="K7" s="1"/>
  <c r="K6" s="1"/>
  <c r="K5" s="1"/>
  <c r="K4" s="1"/>
  <c r="K3" s="1"/>
  <c r="H12" i="17"/>
  <c r="K2" s="1"/>
  <c r="K7" s="1"/>
  <c r="K6" s="1"/>
  <c r="K5" s="1"/>
  <c r="K4" s="1"/>
  <c r="K3" s="1"/>
  <c r="H12" i="15"/>
  <c r="K2" s="1"/>
  <c r="K7" s="1"/>
  <c r="K6" s="1"/>
  <c r="K5" s="1"/>
  <c r="K4" s="1"/>
  <c r="K3" s="1"/>
  <c r="H12" i="16"/>
  <c r="K2" s="1"/>
  <c r="K7" s="1"/>
  <c r="K6" s="1"/>
  <c r="K5" s="1"/>
  <c r="K4" s="1"/>
  <c r="K3" s="1"/>
  <c r="H12" i="14"/>
  <c r="K2" s="1"/>
  <c r="K7" s="1"/>
  <c r="K6" s="1"/>
  <c r="K5" s="1"/>
  <c r="K4" s="1"/>
  <c r="K3" s="1"/>
  <c r="H12" i="13"/>
  <c r="K2" s="1"/>
  <c r="K7" s="1"/>
  <c r="K6" s="1"/>
  <c r="K5" s="1"/>
  <c r="K4" s="1"/>
  <c r="K3" s="1"/>
  <c r="K2" i="12"/>
  <c r="K7" s="1"/>
  <c r="K6" s="1"/>
  <c r="K5" s="1"/>
  <c r="K4" s="1"/>
  <c r="K3" s="1"/>
  <c r="H12" i="11"/>
  <c r="K2" s="1"/>
  <c r="K7" s="1"/>
  <c r="K6" s="1"/>
  <c r="K5" s="1"/>
  <c r="K4" s="1"/>
  <c r="K3" s="1"/>
  <c r="H12" i="10"/>
  <c r="K2" s="1"/>
  <c r="K7" s="1"/>
  <c r="K6" s="1"/>
  <c r="K5" s="1"/>
  <c r="K4" s="1"/>
  <c r="K3" s="1"/>
  <c r="K2" i="9"/>
  <c r="K7" s="1"/>
  <c r="K6" s="1"/>
  <c r="K5" s="1"/>
  <c r="K4" s="1"/>
  <c r="K3" s="1"/>
  <c r="H12" i="6"/>
  <c r="K2" s="1"/>
  <c r="K7" s="1"/>
  <c r="K6" s="1"/>
  <c r="K5" s="1"/>
  <c r="K4" s="1"/>
  <c r="K3" s="1"/>
  <c r="K7" i="18" l="1"/>
  <c r="K6" s="1"/>
  <c r="K5" s="1"/>
  <c r="K4" s="1"/>
  <c r="K3" s="1"/>
</calcChain>
</file>

<file path=xl/sharedStrings.xml><?xml version="1.0" encoding="utf-8"?>
<sst xmlns="http://schemas.openxmlformats.org/spreadsheetml/2006/main" count="1333" uniqueCount="26">
  <si>
    <t>Level Stats</t>
  </si>
  <si>
    <t>System Time</t>
  </si>
  <si>
    <t>Req Droplets</t>
  </si>
  <si>
    <t>A</t>
  </si>
  <si>
    <t>B</t>
  </si>
  <si>
    <t>C</t>
  </si>
  <si>
    <t>D</t>
  </si>
  <si>
    <t>E</t>
  </si>
  <si>
    <t>S</t>
  </si>
  <si>
    <t>User Stats</t>
  </si>
  <si>
    <t>Comp. Time</t>
  </si>
  <si>
    <t>Collected Droplets</t>
  </si>
  <si>
    <t>Bombs Remaining</t>
  </si>
  <si>
    <t>Max Bombs</t>
  </si>
  <si>
    <t>Droplet Points</t>
  </si>
  <si>
    <t>Perfect Points</t>
  </si>
  <si>
    <t>Time Points</t>
  </si>
  <si>
    <t>Bomb Points</t>
  </si>
  <si>
    <t>Min Score</t>
  </si>
  <si>
    <t>Time</t>
  </si>
  <si>
    <t>Perfect</t>
  </si>
  <si>
    <t>Droplet</t>
  </si>
  <si>
    <t>Bomb</t>
  </si>
  <si>
    <t>High Score</t>
  </si>
  <si>
    <t>Final Score</t>
  </si>
  <si>
    <t>Rank Split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</si>
</sst>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B25" sqref="B25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Kittens in a Pear Tree (36)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221.88888888888891</v>
      </c>
    </row>
    <row r="3" spans="1:11">
      <c r="A3" t="s">
        <v>1</v>
      </c>
      <c r="B3" s="3">
        <v>30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2905</v>
      </c>
    </row>
    <row r="4" spans="1:11">
      <c r="A4" t="s">
        <v>2</v>
      </c>
      <c r="B4" s="3">
        <v>225</v>
      </c>
      <c r="D4" t="s">
        <v>11</v>
      </c>
      <c r="E4">
        <v>256</v>
      </c>
      <c r="G4" s="1" t="s">
        <v>14</v>
      </c>
      <c r="H4">
        <v>8</v>
      </c>
      <c r="J4" s="1" t="s">
        <v>3</v>
      </c>
      <c r="K4" s="2">
        <f t="shared" ref="K4:K7" si="0">INT(K5+$K$2)</f>
        <v>2684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2463</v>
      </c>
    </row>
    <row r="6" spans="1:11">
      <c r="J6" s="1" t="s">
        <v>5</v>
      </c>
      <c r="K6" s="2">
        <f t="shared" si="0"/>
        <v>2242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2021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1800</v>
      </c>
    </row>
    <row r="9" spans="1:11">
      <c r="D9" t="s">
        <v>19</v>
      </c>
      <c r="E9">
        <v>0</v>
      </c>
      <c r="G9" s="4" t="s">
        <v>19</v>
      </c>
      <c r="H9">
        <f>H3*(E3/B3)</f>
        <v>83.333333333333329</v>
      </c>
    </row>
    <row r="10" spans="1:11">
      <c r="D10" t="s">
        <v>21</v>
      </c>
      <c r="E10">
        <f>B4*H4</f>
        <v>1800</v>
      </c>
      <c r="G10" s="4" t="s">
        <v>21</v>
      </c>
      <c r="H10">
        <f>E4*H4</f>
        <v>2048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1800</v>
      </c>
      <c r="G12" s="5" t="s">
        <v>24</v>
      </c>
      <c r="H12">
        <f>SUM(H8:H11)</f>
        <v>3131.3333333333335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B25" sqref="B25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Top Banana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283.88888888888886</v>
      </c>
    </row>
    <row r="3" spans="1:11">
      <c r="A3" t="s">
        <v>1</v>
      </c>
      <c r="B3" s="3">
        <v>60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5415</v>
      </c>
    </row>
    <row r="4" spans="1:11">
      <c r="A4" t="s">
        <v>2</v>
      </c>
      <c r="B4" s="3">
        <v>500</v>
      </c>
      <c r="D4" t="s">
        <v>11</v>
      </c>
      <c r="E4">
        <v>640</v>
      </c>
      <c r="G4" s="1" t="s">
        <v>14</v>
      </c>
      <c r="H4">
        <v>8</v>
      </c>
      <c r="J4" s="1" t="s">
        <v>3</v>
      </c>
      <c r="K4" s="2">
        <f t="shared" ref="K4:K7" si="0">INT(K5+$K$2)</f>
        <v>5132</v>
      </c>
    </row>
    <row r="5" spans="1:11">
      <c r="A5" t="s">
        <v>13</v>
      </c>
      <c r="B5" s="3">
        <v>12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4849</v>
      </c>
    </row>
    <row r="6" spans="1:11">
      <c r="J6" s="1" t="s">
        <v>5</v>
      </c>
      <c r="K6" s="2">
        <f t="shared" si="0"/>
        <v>4566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4283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4000</v>
      </c>
    </row>
    <row r="9" spans="1:11">
      <c r="D9" t="s">
        <v>19</v>
      </c>
      <c r="E9">
        <v>0</v>
      </c>
      <c r="G9" s="4" t="s">
        <v>19</v>
      </c>
      <c r="H9">
        <f>H3*(E3/B3)</f>
        <v>83.333333333333329</v>
      </c>
    </row>
    <row r="10" spans="1:11">
      <c r="D10" t="s">
        <v>21</v>
      </c>
      <c r="E10">
        <f>B4*H4</f>
        <v>4000</v>
      </c>
      <c r="G10" s="4" t="s">
        <v>21</v>
      </c>
      <c r="H10">
        <f>E4*H4</f>
        <v>5120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4000</v>
      </c>
      <c r="G12" s="5" t="s">
        <v>24</v>
      </c>
      <c r="H12">
        <f>SUM(H8:H11)</f>
        <v>5703.333333333333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Party Robot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634.44444444444434</v>
      </c>
    </row>
    <row r="3" spans="1:11">
      <c r="A3" t="s">
        <v>1</v>
      </c>
      <c r="B3" s="3">
        <v>75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5570</v>
      </c>
    </row>
    <row r="4" spans="1:11">
      <c r="A4" t="s">
        <v>2</v>
      </c>
      <c r="B4" s="3">
        <v>300</v>
      </c>
      <c r="D4" t="s">
        <v>11</v>
      </c>
      <c r="E4">
        <v>380</v>
      </c>
      <c r="G4" s="1" t="s">
        <v>14</v>
      </c>
      <c r="H4">
        <v>8</v>
      </c>
      <c r="J4" s="1" t="s">
        <v>3</v>
      </c>
      <c r="K4" s="2">
        <f t="shared" ref="K4:K7" si="0">INT(K5+$K$2)</f>
        <v>4936</v>
      </c>
    </row>
    <row r="5" spans="1:11">
      <c r="A5" t="s">
        <v>13</v>
      </c>
      <c r="B5" s="3">
        <v>12</v>
      </c>
      <c r="D5" t="s">
        <v>12</v>
      </c>
      <c r="E5">
        <v>6</v>
      </c>
      <c r="G5" s="1" t="s">
        <v>17</v>
      </c>
      <c r="H5">
        <v>500</v>
      </c>
      <c r="J5" s="1" t="s">
        <v>4</v>
      </c>
      <c r="K5" s="2">
        <f t="shared" si="0"/>
        <v>4302</v>
      </c>
    </row>
    <row r="6" spans="1:11">
      <c r="J6" s="1" t="s">
        <v>5</v>
      </c>
      <c r="K6" s="2">
        <f t="shared" si="0"/>
        <v>3668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3034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166.66666666666666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3040</v>
      </c>
    </row>
    <row r="11" spans="1:11">
      <c r="D11" t="s">
        <v>22</v>
      </c>
      <c r="E11">
        <v>0</v>
      </c>
      <c r="G11" s="4" t="s">
        <v>22</v>
      </c>
      <c r="H11">
        <f>E5*H5</f>
        <v>3000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6206.6666666666661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Spring Yard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311.11111111111114</v>
      </c>
    </row>
    <row r="3" spans="1:11">
      <c r="A3" t="s">
        <v>1</v>
      </c>
      <c r="B3" s="3">
        <v>75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6155</v>
      </c>
    </row>
    <row r="4" spans="1:11">
      <c r="A4" t="s">
        <v>2</v>
      </c>
      <c r="B4" s="3">
        <v>575</v>
      </c>
      <c r="D4" t="s">
        <v>11</v>
      </c>
      <c r="E4">
        <v>600</v>
      </c>
      <c r="G4" s="1" t="s">
        <v>14</v>
      </c>
      <c r="H4">
        <v>8</v>
      </c>
      <c r="J4" s="1" t="s">
        <v>3</v>
      </c>
      <c r="K4" s="2">
        <f t="shared" ref="K4:K7" si="0">INT(K5+$K$2)</f>
        <v>5844</v>
      </c>
    </row>
    <row r="5" spans="1:11">
      <c r="A5" t="s">
        <v>13</v>
      </c>
      <c r="B5" s="3">
        <v>13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5533</v>
      </c>
    </row>
    <row r="6" spans="1:11">
      <c r="J6" s="1" t="s">
        <v>5</v>
      </c>
      <c r="K6" s="2">
        <f t="shared" si="0"/>
        <v>5222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4911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4600</v>
      </c>
    </row>
    <row r="9" spans="1:11">
      <c r="D9" t="s">
        <v>19</v>
      </c>
      <c r="E9">
        <v>0</v>
      </c>
      <c r="G9" s="4" t="s">
        <v>19</v>
      </c>
      <c r="H9">
        <f>H3*(E3/B3)</f>
        <v>166.66666666666666</v>
      </c>
    </row>
    <row r="10" spans="1:11">
      <c r="D10" t="s">
        <v>21</v>
      </c>
      <c r="E10">
        <f>B4*H4</f>
        <v>4600</v>
      </c>
      <c r="G10" s="4" t="s">
        <v>21</v>
      </c>
      <c r="H10">
        <f>E4*H4</f>
        <v>4800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4600</v>
      </c>
      <c r="G12" s="5" t="s">
        <v>24</v>
      </c>
      <c r="H12">
        <f>SUM(H8:H11)</f>
        <v>6466.666666666667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8" sqref="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Got Balls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500.83333333333331</v>
      </c>
    </row>
    <row r="3" spans="1:11">
      <c r="A3" t="s">
        <v>1</v>
      </c>
      <c r="B3" s="3">
        <v>20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3700</v>
      </c>
    </row>
    <row r="4" spans="1:11">
      <c r="A4" t="s">
        <v>2</v>
      </c>
      <c r="B4" s="3">
        <v>150</v>
      </c>
      <c r="D4" t="s">
        <v>11</v>
      </c>
      <c r="E4">
        <v>135</v>
      </c>
      <c r="G4" s="1" t="s">
        <v>14</v>
      </c>
      <c r="H4">
        <v>8</v>
      </c>
      <c r="J4" s="1" t="s">
        <v>3</v>
      </c>
      <c r="K4" s="2">
        <f t="shared" ref="K4:K7" si="0">INT(K5+$K$2)</f>
        <v>3200</v>
      </c>
    </row>
    <row r="5" spans="1:11">
      <c r="A5" t="s">
        <v>13</v>
      </c>
      <c r="B5" s="3">
        <v>21</v>
      </c>
      <c r="D5" t="s">
        <v>12</v>
      </c>
      <c r="E5">
        <v>5</v>
      </c>
      <c r="G5" s="1" t="s">
        <v>17</v>
      </c>
      <c r="H5">
        <v>500</v>
      </c>
      <c r="J5" s="1" t="s">
        <v>4</v>
      </c>
      <c r="K5" s="2">
        <f t="shared" si="0"/>
        <v>2700</v>
      </c>
    </row>
    <row r="6" spans="1:11">
      <c r="J6" s="1" t="s">
        <v>5</v>
      </c>
      <c r="K6" s="2">
        <f t="shared" si="0"/>
        <v>2200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1700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1200</v>
      </c>
    </row>
    <row r="9" spans="1:11">
      <c r="D9" t="s">
        <v>19</v>
      </c>
      <c r="E9">
        <v>0</v>
      </c>
      <c r="G9" s="4" t="s">
        <v>19</v>
      </c>
      <c r="H9">
        <f>H3*(E3/B3)</f>
        <v>625</v>
      </c>
    </row>
    <row r="10" spans="1:11">
      <c r="D10" t="s">
        <v>21</v>
      </c>
      <c r="E10">
        <f>B4*H4</f>
        <v>1200</v>
      </c>
      <c r="G10" s="4" t="s">
        <v>21</v>
      </c>
      <c r="H10">
        <f>E4*H4</f>
        <v>1080</v>
      </c>
    </row>
    <row r="11" spans="1:11">
      <c r="D11" t="s">
        <v>22</v>
      </c>
      <c r="E11">
        <v>0</v>
      </c>
      <c r="G11" s="4" t="s">
        <v>22</v>
      </c>
      <c r="H11">
        <f>E5*H5</f>
        <v>2500</v>
      </c>
    </row>
    <row r="12" spans="1:11">
      <c r="D12" s="5" t="s">
        <v>24</v>
      </c>
      <c r="E12">
        <f>SUM(E8:E11)</f>
        <v>1200</v>
      </c>
      <c r="G12" s="5" t="s">
        <v>24</v>
      </c>
      <c r="H12">
        <f>SUM(H8:H11)</f>
        <v>4205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Kitten Defense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435.23809523809524</v>
      </c>
    </row>
    <row r="3" spans="1:11">
      <c r="A3" t="s">
        <v>1</v>
      </c>
      <c r="B3" s="3">
        <v>35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4975</v>
      </c>
    </row>
    <row r="4" spans="1:11">
      <c r="A4" t="s">
        <v>2</v>
      </c>
      <c r="B4" s="3">
        <v>350</v>
      </c>
      <c r="D4" t="s">
        <v>11</v>
      </c>
      <c r="E4">
        <v>480</v>
      </c>
      <c r="G4" s="1" t="s">
        <v>14</v>
      </c>
      <c r="H4">
        <v>8</v>
      </c>
      <c r="J4" s="1" t="s">
        <v>3</v>
      </c>
      <c r="K4" s="2">
        <f t="shared" ref="K4:K7" si="0">INT(K5+$K$2)</f>
        <v>4540</v>
      </c>
    </row>
    <row r="5" spans="1:11">
      <c r="A5" t="s">
        <v>13</v>
      </c>
      <c r="B5" s="3">
        <v>16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4105</v>
      </c>
    </row>
    <row r="6" spans="1:11">
      <c r="J6" s="1" t="s">
        <v>5</v>
      </c>
      <c r="K6" s="2">
        <f t="shared" si="0"/>
        <v>3670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3235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2800</v>
      </c>
    </row>
    <row r="9" spans="1:11">
      <c r="D9" t="s">
        <v>19</v>
      </c>
      <c r="E9">
        <v>0</v>
      </c>
      <c r="G9" s="4" t="s">
        <v>19</v>
      </c>
      <c r="H9">
        <f>H3*(E3/B3)</f>
        <v>71.428571428571431</v>
      </c>
    </row>
    <row r="10" spans="1:11">
      <c r="D10" t="s">
        <v>21</v>
      </c>
      <c r="E10">
        <f>B4*H4</f>
        <v>2800</v>
      </c>
      <c r="G10" s="4" t="s">
        <v>21</v>
      </c>
      <c r="H10">
        <f>E4*H4</f>
        <v>3840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2800</v>
      </c>
      <c r="G12" s="5" t="s">
        <v>24</v>
      </c>
      <c r="H12">
        <f>SUM(H8:H11)</f>
        <v>5411.4285714285716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8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Twisted Worldview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250</v>
      </c>
    </row>
    <row r="3" spans="1:11">
      <c r="A3" t="s">
        <v>1</v>
      </c>
      <c r="B3" s="3">
        <v>25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5150</v>
      </c>
    </row>
    <row r="4" spans="1:11">
      <c r="A4" t="s">
        <v>2</v>
      </c>
      <c r="B4" s="3">
        <v>300</v>
      </c>
      <c r="D4" t="s">
        <v>11</v>
      </c>
      <c r="E4">
        <v>300</v>
      </c>
      <c r="G4" s="1" t="s">
        <v>14</v>
      </c>
      <c r="H4">
        <v>8</v>
      </c>
      <c r="J4" s="1" t="s">
        <v>3</v>
      </c>
      <c r="K4" s="2">
        <f t="shared" ref="K4:K7" si="0">INT(K5+$K$2)</f>
        <v>4900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4650</v>
      </c>
    </row>
    <row r="6" spans="1:11">
      <c r="J6" s="1" t="s">
        <v>5</v>
      </c>
      <c r="K6" s="2">
        <f t="shared" si="0"/>
        <v>4400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4150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E12+1500</f>
        <v>3900</v>
      </c>
    </row>
    <row r="9" spans="1:11">
      <c r="D9" t="s">
        <v>19</v>
      </c>
      <c r="E9">
        <v>0</v>
      </c>
      <c r="G9" s="4" t="s">
        <v>19</v>
      </c>
      <c r="H9">
        <f>H3*(E3/B3)</f>
        <v>500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2400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3900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Cow with a Sunburn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503.70370370370375</v>
      </c>
    </row>
    <row r="3" spans="1:11">
      <c r="A3" t="s">
        <v>1</v>
      </c>
      <c r="B3" s="3">
        <v>45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4915</v>
      </c>
    </row>
    <row r="4" spans="1:11">
      <c r="A4" t="s">
        <v>2</v>
      </c>
      <c r="B4" s="3">
        <v>300</v>
      </c>
      <c r="D4" t="s">
        <v>11</v>
      </c>
      <c r="E4">
        <v>525</v>
      </c>
      <c r="G4" s="1" t="s">
        <v>14</v>
      </c>
      <c r="H4">
        <v>8</v>
      </c>
      <c r="J4" s="1" t="s">
        <v>3</v>
      </c>
      <c r="K4" s="2">
        <f t="shared" ref="K4:K7" si="0">INT(K5+$K$2)</f>
        <v>4412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3909</v>
      </c>
    </row>
    <row r="6" spans="1:11">
      <c r="J6" s="1" t="s">
        <v>5</v>
      </c>
      <c r="K6" s="2">
        <f t="shared" si="0"/>
        <v>3406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2903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222.22222222222223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4200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5422.2222222222226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2" sqref="K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Junk in the Trunk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473.61111111111103</v>
      </c>
    </row>
    <row r="3" spans="1:11">
      <c r="A3" t="s">
        <v>1</v>
      </c>
      <c r="B3" s="3">
        <v>60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3965</v>
      </c>
    </row>
    <row r="4" spans="1:11">
      <c r="A4" t="s">
        <v>2</v>
      </c>
      <c r="B4" s="3">
        <v>200</v>
      </c>
      <c r="D4" t="s">
        <v>11</v>
      </c>
      <c r="E4">
        <v>425</v>
      </c>
      <c r="G4" s="1" t="s">
        <v>14</v>
      </c>
      <c r="H4">
        <v>8</v>
      </c>
      <c r="J4" s="1" t="s">
        <v>3</v>
      </c>
      <c r="K4" s="2">
        <f t="shared" ref="K4:K7" si="0">INT(K5+$K$2)</f>
        <v>3492</v>
      </c>
    </row>
    <row r="5" spans="1:11">
      <c r="A5" t="s">
        <v>13</v>
      </c>
      <c r="B5" s="3">
        <v>8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3019</v>
      </c>
    </row>
    <row r="6" spans="1:11">
      <c r="J6" s="1" t="s">
        <v>5</v>
      </c>
      <c r="K6" s="2">
        <f t="shared" si="0"/>
        <v>2546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2073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41.666666666666664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3400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4441.6666666666661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topLeftCell="E1"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The Goal (So Far)(New)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828.44444444444434</v>
      </c>
    </row>
    <row r="3" spans="1:11">
      <c r="A3" t="s">
        <v>1</v>
      </c>
      <c r="B3" s="3">
        <v>75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12140</v>
      </c>
    </row>
    <row r="4" spans="1:11">
      <c r="A4" t="s">
        <v>2</v>
      </c>
      <c r="B4" s="3">
        <v>1000</v>
      </c>
      <c r="D4" t="s">
        <v>11</v>
      </c>
      <c r="E4">
        <v>1413</v>
      </c>
      <c r="G4" s="1" t="s">
        <v>14</v>
      </c>
      <c r="H4">
        <v>8</v>
      </c>
      <c r="J4" s="1" t="s">
        <v>3</v>
      </c>
      <c r="K4" s="2">
        <f t="shared" ref="K4:K7" si="0">INT(K5+$K$2)</f>
        <v>11312</v>
      </c>
    </row>
    <row r="5" spans="1:11">
      <c r="A5" t="s">
        <v>13</v>
      </c>
      <c r="B5" s="3">
        <v>20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10484</v>
      </c>
    </row>
    <row r="6" spans="1:11">
      <c r="J6" s="1" t="s">
        <v>5</v>
      </c>
      <c r="K6" s="2">
        <f t="shared" si="0"/>
        <v>9656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8828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8000</v>
      </c>
    </row>
    <row r="9" spans="1:11">
      <c r="D9" t="s">
        <v>19</v>
      </c>
      <c r="E9">
        <v>0</v>
      </c>
      <c r="G9" s="4" t="s">
        <v>19</v>
      </c>
      <c r="H9">
        <f>H3*(E3/B3)</f>
        <v>166.66666666666666</v>
      </c>
    </row>
    <row r="10" spans="1:11">
      <c r="D10" t="s">
        <v>21</v>
      </c>
      <c r="E10">
        <f>B4*H4</f>
        <v>8000</v>
      </c>
      <c r="G10" s="4" t="s">
        <v>21</v>
      </c>
      <c r="H10">
        <f>E4*H4</f>
        <v>11304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8000</v>
      </c>
      <c r="G12" s="5" t="s">
        <v>24</v>
      </c>
      <c r="H12">
        <f>SUM(H8:H11)</f>
        <v>12970.666666666666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No Peace Treety (New)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92</v>
      </c>
    </row>
    <row r="3" spans="1:11">
      <c r="A3" t="s">
        <v>1</v>
      </c>
      <c r="B3" s="3">
        <v>35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2060</v>
      </c>
    </row>
    <row r="4" spans="1:11">
      <c r="A4" t="s">
        <v>2</v>
      </c>
      <c r="B4" s="3">
        <v>200</v>
      </c>
      <c r="D4" t="s">
        <v>11</v>
      </c>
      <c r="E4">
        <v>269</v>
      </c>
      <c r="G4" s="1" t="s">
        <v>14</v>
      </c>
      <c r="H4">
        <v>8</v>
      </c>
      <c r="J4" s="1" t="s">
        <v>3</v>
      </c>
      <c r="K4" s="2">
        <f t="shared" ref="K4:K7" si="0">INT(K5+$K$2)</f>
        <v>1968</v>
      </c>
    </row>
    <row r="5" spans="1:11">
      <c r="A5" t="s">
        <v>13</v>
      </c>
      <c r="B5" s="3">
        <v>4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1876</v>
      </c>
    </row>
    <row r="6" spans="1:11">
      <c r="J6" s="1" t="s">
        <v>5</v>
      </c>
      <c r="K6" s="2">
        <f t="shared" si="0"/>
        <v>1784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1692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2152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2152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E7" sqref="E7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Running Water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517.33333333333337</v>
      </c>
    </row>
    <row r="3" spans="1:11">
      <c r="A3" t="s">
        <v>1</v>
      </c>
      <c r="B3" s="3">
        <v>120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4985</v>
      </c>
    </row>
    <row r="4" spans="1:11">
      <c r="A4" t="s">
        <v>2</v>
      </c>
      <c r="B4" s="3">
        <v>300</v>
      </c>
      <c r="D4" t="s">
        <v>11</v>
      </c>
      <c r="E4">
        <v>563</v>
      </c>
      <c r="G4" s="1" t="s">
        <v>14</v>
      </c>
      <c r="H4">
        <v>8</v>
      </c>
      <c r="J4" s="1" t="s">
        <v>3</v>
      </c>
      <c r="K4" s="2">
        <f t="shared" ref="K4:K7" si="0">INT(K5+$K$2)</f>
        <v>4468</v>
      </c>
    </row>
    <row r="5" spans="1:11">
      <c r="A5" t="s">
        <v>13</v>
      </c>
      <c r="B5" s="3">
        <v>12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3951</v>
      </c>
    </row>
    <row r="6" spans="1:11">
      <c r="J6" s="1" t="s">
        <v>5</v>
      </c>
      <c r="K6" s="2">
        <f t="shared" si="0"/>
        <v>3434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2917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4504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5504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2" sqref="K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Piece Of...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(H12-E12+1500)/6</f>
        <v>773.6111111111112</v>
      </c>
    </row>
    <row r="3" spans="1:11">
      <c r="A3" t="s">
        <v>1</v>
      </c>
      <c r="B3" s="3">
        <v>12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4065</v>
      </c>
    </row>
    <row r="4" spans="1:11">
      <c r="A4" t="s">
        <v>2</v>
      </c>
      <c r="B4" s="3">
        <v>25</v>
      </c>
      <c r="D4" t="s">
        <v>11</v>
      </c>
      <c r="E4">
        <v>100</v>
      </c>
      <c r="G4" s="1" t="s">
        <v>14</v>
      </c>
      <c r="H4">
        <v>8</v>
      </c>
      <c r="J4" s="1" t="s">
        <v>3</v>
      </c>
      <c r="K4" s="2">
        <f t="shared" ref="K4:K7" si="0">INT(K5+$K$2)</f>
        <v>3292</v>
      </c>
    </row>
    <row r="5" spans="1:11">
      <c r="A5" t="s">
        <v>13</v>
      </c>
      <c r="B5" s="3">
        <v>4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2519</v>
      </c>
    </row>
    <row r="6" spans="1:11">
      <c r="J6" s="1" t="s">
        <v>5</v>
      </c>
      <c r="K6" s="2">
        <f t="shared" si="0"/>
        <v>1746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973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200</v>
      </c>
    </row>
    <row r="9" spans="1:11">
      <c r="D9" t="s">
        <v>19</v>
      </c>
      <c r="E9">
        <v>0</v>
      </c>
      <c r="G9" s="4" t="s">
        <v>19</v>
      </c>
      <c r="H9">
        <f>H3*(E3/B3)</f>
        <v>1041.6666666666667</v>
      </c>
    </row>
    <row r="10" spans="1:11">
      <c r="D10" t="s">
        <v>21</v>
      </c>
      <c r="E10">
        <f>B4*H4</f>
        <v>200</v>
      </c>
      <c r="G10" s="4" t="s">
        <v>21</v>
      </c>
      <c r="H10">
        <f>E4*H4</f>
        <v>800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200</v>
      </c>
      <c r="G12" s="5" t="s">
        <v>24</v>
      </c>
      <c r="H12">
        <f>SUM(H8:H11)</f>
        <v>3341.666666666667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The Goal (For Now)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615.81481481481478</v>
      </c>
    </row>
    <row r="3" spans="1:11">
      <c r="A3" t="s">
        <v>1</v>
      </c>
      <c r="B3" s="3">
        <v>90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15075</v>
      </c>
    </row>
    <row r="4" spans="1:11">
      <c r="A4" t="s">
        <v>2</v>
      </c>
      <c r="B4" s="3">
        <v>1500</v>
      </c>
      <c r="D4" t="s">
        <v>11</v>
      </c>
      <c r="E4">
        <v>1757</v>
      </c>
      <c r="G4" s="1" t="s">
        <v>14</v>
      </c>
      <c r="H4">
        <v>8</v>
      </c>
      <c r="J4" s="1" t="s">
        <v>3</v>
      </c>
      <c r="K4" s="2">
        <f t="shared" ref="K4:K7" si="0">INT(K5+$K$2)</f>
        <v>14460</v>
      </c>
    </row>
    <row r="5" spans="1:11">
      <c r="A5" t="s">
        <v>13</v>
      </c>
      <c r="B5" s="3">
        <v>20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13845</v>
      </c>
    </row>
    <row r="6" spans="1:11">
      <c r="J6" s="1" t="s">
        <v>5</v>
      </c>
      <c r="K6" s="2">
        <f t="shared" si="0"/>
        <v>13230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12615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12000</v>
      </c>
    </row>
    <row r="9" spans="1:11">
      <c r="D9" t="s">
        <v>19</v>
      </c>
      <c r="E9">
        <v>0</v>
      </c>
      <c r="G9" s="4" t="s">
        <v>19</v>
      </c>
      <c r="H9">
        <f>H3*(E3/B3)</f>
        <v>138.88888888888889</v>
      </c>
    </row>
    <row r="10" spans="1:11">
      <c r="D10" t="s">
        <v>21</v>
      </c>
      <c r="E10">
        <f>B4*H4</f>
        <v>12000</v>
      </c>
      <c r="G10" s="4" t="s">
        <v>21</v>
      </c>
      <c r="H10">
        <f>E4*H4</f>
        <v>14056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12000</v>
      </c>
      <c r="G12" s="5" t="s">
        <v>24</v>
      </c>
      <c r="H12">
        <f>SUM(H8:H11)</f>
        <v>15694.888888888889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D25" sqref="D25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Batting Practice New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265.33333333333331</v>
      </c>
    </row>
    <row r="3" spans="1:11">
      <c r="A3" t="s">
        <v>1</v>
      </c>
      <c r="B3" s="3">
        <v>30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5725</v>
      </c>
    </row>
    <row r="4" spans="1:11">
      <c r="A4" t="s">
        <v>2</v>
      </c>
      <c r="B4" s="3">
        <v>550</v>
      </c>
      <c r="D4" t="s">
        <v>11</v>
      </c>
      <c r="E4">
        <v>624</v>
      </c>
      <c r="G4" s="1" t="s">
        <v>14</v>
      </c>
      <c r="H4">
        <v>8</v>
      </c>
      <c r="J4" s="1" t="s">
        <v>3</v>
      </c>
      <c r="K4" s="2">
        <f t="shared" ref="K4:K7" si="0">INT(K5+$K$2)</f>
        <v>5460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5195</v>
      </c>
    </row>
    <row r="6" spans="1:11">
      <c r="J6" s="1" t="s">
        <v>5</v>
      </c>
      <c r="K6" s="2">
        <f t="shared" si="0"/>
        <v>4930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4665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4400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4400</v>
      </c>
      <c r="G10" s="4" t="s">
        <v>21</v>
      </c>
      <c r="H10">
        <f>E4*H4</f>
        <v>4992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4400</v>
      </c>
      <c r="G12" s="5" t="s">
        <v>24</v>
      </c>
      <c r="H12">
        <f>SUM(H8:H11)</f>
        <v>5992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Endangered Species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329.16666666666669</v>
      </c>
    </row>
    <row r="3" spans="1:11">
      <c r="A3" t="s">
        <v>1</v>
      </c>
      <c r="B3" s="3">
        <v>20</v>
      </c>
      <c r="D3" t="s">
        <v>10</v>
      </c>
      <c r="E3">
        <v>3</v>
      </c>
      <c r="G3" s="1" t="s">
        <v>16</v>
      </c>
      <c r="H3">
        <v>2500</v>
      </c>
      <c r="J3" s="1" t="s">
        <v>8</v>
      </c>
      <c r="K3" s="2">
        <f>INT(K4+$K$2)</f>
        <v>3845</v>
      </c>
    </row>
    <row r="4" spans="1:11">
      <c r="A4" t="s">
        <v>2</v>
      </c>
      <c r="B4" s="3">
        <v>275</v>
      </c>
      <c r="D4" t="s">
        <v>11</v>
      </c>
      <c r="E4">
        <v>350</v>
      </c>
      <c r="G4" s="1" t="s">
        <v>14</v>
      </c>
      <c r="H4">
        <v>8</v>
      </c>
      <c r="J4" s="1" t="s">
        <v>3</v>
      </c>
      <c r="K4" s="2">
        <f t="shared" ref="K4:K7" si="0">INT(K5+$K$2)</f>
        <v>3516</v>
      </c>
    </row>
    <row r="5" spans="1:11">
      <c r="A5" t="s">
        <v>13</v>
      </c>
      <c r="B5" s="3">
        <v>6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3187</v>
      </c>
    </row>
    <row r="6" spans="1:11">
      <c r="J6" s="1" t="s">
        <v>5</v>
      </c>
      <c r="K6" s="2">
        <f t="shared" si="0"/>
        <v>2858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2529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2200</v>
      </c>
    </row>
    <row r="9" spans="1:11">
      <c r="D9" t="s">
        <v>19</v>
      </c>
      <c r="E9">
        <v>0</v>
      </c>
      <c r="G9" s="4" t="s">
        <v>19</v>
      </c>
      <c r="H9">
        <f>H3*(E3/B3)</f>
        <v>375</v>
      </c>
    </row>
    <row r="10" spans="1:11">
      <c r="D10" t="s">
        <v>21</v>
      </c>
      <c r="E10">
        <f>B4*H4</f>
        <v>2200</v>
      </c>
      <c r="G10" s="4" t="s">
        <v>21</v>
      </c>
      <c r="H10">
        <f>E4*H4</f>
        <v>2800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2200</v>
      </c>
      <c r="G12" s="5" t="s">
        <v>24</v>
      </c>
      <c r="H12">
        <f>SUM(H8:H11)</f>
        <v>4175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That's Not Spaghetti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702.77777777777771</v>
      </c>
    </row>
    <row r="3" spans="1:11">
      <c r="A3" t="s">
        <v>1</v>
      </c>
      <c r="B3" s="3">
        <v>30</v>
      </c>
      <c r="D3" t="s">
        <v>10</v>
      </c>
      <c r="E3">
        <v>5</v>
      </c>
      <c r="G3" s="1" t="s">
        <v>16</v>
      </c>
      <c r="H3">
        <v>2500</v>
      </c>
      <c r="J3" s="1" t="s">
        <v>8</v>
      </c>
      <c r="K3" s="2">
        <f>INT(K4+$K$2)</f>
        <v>3910</v>
      </c>
    </row>
    <row r="4" spans="1:11">
      <c r="A4" t="s">
        <v>2</v>
      </c>
      <c r="B4" s="3">
        <v>50</v>
      </c>
      <c r="D4" t="s">
        <v>11</v>
      </c>
      <c r="E4">
        <v>150</v>
      </c>
      <c r="G4" s="1" t="s">
        <v>14</v>
      </c>
      <c r="H4">
        <v>8</v>
      </c>
      <c r="J4" s="1" t="s">
        <v>3</v>
      </c>
      <c r="K4" s="2">
        <f t="shared" ref="K4:K7" si="0">INT(K5+$K$2)</f>
        <v>3208</v>
      </c>
    </row>
    <row r="5" spans="1:11">
      <c r="A5" t="s">
        <v>13</v>
      </c>
      <c r="B5" s="3">
        <v>12</v>
      </c>
      <c r="D5" t="s">
        <v>12</v>
      </c>
      <c r="E5">
        <v>6</v>
      </c>
      <c r="G5" s="1" t="s">
        <v>17</v>
      </c>
      <c r="H5">
        <v>500</v>
      </c>
      <c r="J5" s="1" t="s">
        <v>4</v>
      </c>
      <c r="K5" s="2">
        <f t="shared" si="0"/>
        <v>2506</v>
      </c>
    </row>
    <row r="6" spans="1:11">
      <c r="J6" s="1" t="s">
        <v>5</v>
      </c>
      <c r="K6" s="2">
        <f t="shared" si="0"/>
        <v>1804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1102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</row>
    <row r="9" spans="1:11">
      <c r="D9" t="s">
        <v>19</v>
      </c>
      <c r="E9">
        <v>0</v>
      </c>
      <c r="G9" s="4" t="s">
        <v>19</v>
      </c>
      <c r="H9">
        <f>H3*(E3/B3)</f>
        <v>416.66666666666663</v>
      </c>
    </row>
    <row r="10" spans="1:11">
      <c r="D10" t="s">
        <v>21</v>
      </c>
      <c r="E10">
        <f>B4*H4</f>
        <v>400</v>
      </c>
      <c r="G10" s="4" t="s">
        <v>21</v>
      </c>
      <c r="H10">
        <f>E4*H4</f>
        <v>1200</v>
      </c>
    </row>
    <row r="11" spans="1:11">
      <c r="D11" t="s">
        <v>22</v>
      </c>
      <c r="E11">
        <v>0</v>
      </c>
      <c r="G11" s="4" t="s">
        <v>22</v>
      </c>
      <c r="H11">
        <f>E5*H5</f>
        <v>3000</v>
      </c>
    </row>
    <row r="12" spans="1:11">
      <c r="D12" s="5" t="s">
        <v>24</v>
      </c>
      <c r="E12">
        <f>SUM(E8:E11)</f>
        <v>400</v>
      </c>
      <c r="G12" s="5" t="s">
        <v>24</v>
      </c>
      <c r="H12">
        <f>SUM(H8:H11)</f>
        <v>4616.6666666666661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The Old Smoke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522.59259259259261</v>
      </c>
    </row>
    <row r="3" spans="1:11">
      <c r="A3" t="s">
        <v>1</v>
      </c>
      <c r="B3" s="3">
        <v>18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5010</v>
      </c>
    </row>
    <row r="4" spans="1:11">
      <c r="A4" t="s">
        <v>2</v>
      </c>
      <c r="B4" s="3">
        <v>300</v>
      </c>
      <c r="D4" t="s">
        <v>11</v>
      </c>
      <c r="E4">
        <v>435</v>
      </c>
      <c r="G4" s="1" t="s">
        <v>14</v>
      </c>
      <c r="H4">
        <v>8</v>
      </c>
      <c r="J4" s="1" t="s">
        <v>3</v>
      </c>
      <c r="K4" s="2">
        <f t="shared" ref="K4:K7" si="0">INT(K5+$K$2)</f>
        <v>4488</v>
      </c>
    </row>
    <row r="5" spans="1:11">
      <c r="A5" t="s">
        <v>13</v>
      </c>
      <c r="B5" s="3">
        <v>6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3966</v>
      </c>
    </row>
    <row r="6" spans="1:11">
      <c r="J6" s="1" t="s">
        <v>5</v>
      </c>
      <c r="K6" s="2">
        <f t="shared" si="0"/>
        <v>3444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2922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555.55555555555554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3480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5535.5555555555557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Ringleader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403.33333333333331</v>
      </c>
    </row>
    <row r="3" spans="1:11">
      <c r="A3" t="s">
        <v>1</v>
      </c>
      <c r="B3" s="3">
        <v>55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2415</v>
      </c>
    </row>
    <row r="4" spans="1:11">
      <c r="A4" t="s">
        <v>2</v>
      </c>
      <c r="B4" s="3">
        <v>50</v>
      </c>
      <c r="D4" t="s">
        <v>11</v>
      </c>
      <c r="E4">
        <v>165</v>
      </c>
      <c r="G4" s="1" t="s">
        <v>14</v>
      </c>
      <c r="H4">
        <v>8</v>
      </c>
      <c r="J4" s="1" t="s">
        <v>3</v>
      </c>
      <c r="K4" s="2">
        <f t="shared" ref="K4:K7" si="0">INT(K5+$K$2)</f>
        <v>2012</v>
      </c>
    </row>
    <row r="5" spans="1:11">
      <c r="A5" t="s">
        <v>13</v>
      </c>
      <c r="B5" s="3">
        <v>15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1609</v>
      </c>
    </row>
    <row r="6" spans="1:11">
      <c r="J6" s="1" t="s">
        <v>5</v>
      </c>
      <c r="K6" s="2">
        <f t="shared" si="0"/>
        <v>1206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803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400</v>
      </c>
      <c r="G10" s="4" t="s">
        <v>21</v>
      </c>
      <c r="H10">
        <f>E4*H4</f>
        <v>1320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400</v>
      </c>
      <c r="G12" s="5" t="s">
        <v>24</v>
      </c>
      <c r="H12">
        <f>SUM(H8:H11)</f>
        <v>2820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No Peace Treety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133.33333333333334</v>
      </c>
    </row>
    <row r="3" spans="1:11">
      <c r="A3" t="s">
        <v>1</v>
      </c>
      <c r="B3" s="3">
        <v>35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2265</v>
      </c>
    </row>
    <row r="4" spans="1:11">
      <c r="A4" t="s">
        <v>2</v>
      </c>
      <c r="B4" s="3">
        <v>200</v>
      </c>
      <c r="D4" t="s">
        <v>11</v>
      </c>
      <c r="E4">
        <v>300</v>
      </c>
      <c r="G4" s="1" t="s">
        <v>14</v>
      </c>
      <c r="H4">
        <v>8</v>
      </c>
      <c r="J4" s="1" t="s">
        <v>3</v>
      </c>
      <c r="K4" s="2">
        <f t="shared" ref="K4:K7" si="0">INT(K5+$K$2)</f>
        <v>2132</v>
      </c>
    </row>
    <row r="5" spans="1:11">
      <c r="A5" t="s">
        <v>13</v>
      </c>
      <c r="B5" s="3">
        <v>4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1999</v>
      </c>
    </row>
    <row r="6" spans="1:11">
      <c r="J6" s="1" t="s">
        <v>5</v>
      </c>
      <c r="K6" s="2">
        <f t="shared" si="0"/>
        <v>1866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1733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2400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2400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Circa 1985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208.33333333333334</v>
      </c>
    </row>
    <row r="3" spans="1:11">
      <c r="A3" t="s">
        <v>1</v>
      </c>
      <c r="B3" s="3">
        <v>20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2840</v>
      </c>
    </row>
    <row r="4" spans="1:11">
      <c r="A4" t="s">
        <v>2</v>
      </c>
      <c r="B4" s="3">
        <v>225</v>
      </c>
      <c r="D4" t="s">
        <v>11</v>
      </c>
      <c r="E4">
        <v>350</v>
      </c>
      <c r="G4" s="1" t="s">
        <v>14</v>
      </c>
      <c r="H4">
        <v>8</v>
      </c>
      <c r="J4" s="1" t="s">
        <v>3</v>
      </c>
      <c r="K4" s="2">
        <f t="shared" ref="K4:K7" si="0">INT(K5+$K$2)</f>
        <v>2632</v>
      </c>
    </row>
    <row r="5" spans="1:11">
      <c r="A5" t="s">
        <v>13</v>
      </c>
      <c r="B5" s="3">
        <v>3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2424</v>
      </c>
    </row>
    <row r="6" spans="1:11">
      <c r="J6" s="1" t="s">
        <v>5</v>
      </c>
      <c r="K6" s="2">
        <f t="shared" si="0"/>
        <v>2216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2008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1800</v>
      </c>
    </row>
    <row r="9" spans="1:11">
      <c r="D9" t="s">
        <v>19</v>
      </c>
      <c r="E9">
        <v>0</v>
      </c>
      <c r="G9" s="4" t="s">
        <v>19</v>
      </c>
      <c r="H9">
        <f>H3*(E3/B3)</f>
        <v>250</v>
      </c>
    </row>
    <row r="10" spans="1:11">
      <c r="D10" t="s">
        <v>21</v>
      </c>
      <c r="E10">
        <f>B4*H4</f>
        <v>1800</v>
      </c>
      <c r="G10" s="4" t="s">
        <v>21</v>
      </c>
      <c r="H10">
        <f>E4*H4</f>
        <v>2800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1800</v>
      </c>
      <c r="G12" s="5" t="s">
        <v>24</v>
      </c>
      <c r="H12">
        <f>SUM(H8:H11)</f>
        <v>3050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Microscheme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178.33333333333334</v>
      </c>
    </row>
    <row r="3" spans="1:11">
      <c r="A3" t="s">
        <v>1</v>
      </c>
      <c r="B3" s="3">
        <v>40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1290</v>
      </c>
    </row>
    <row r="4" spans="1:11">
      <c r="A4" t="s">
        <v>2</v>
      </c>
      <c r="B4" s="3">
        <v>50</v>
      </c>
      <c r="D4" t="s">
        <v>11</v>
      </c>
      <c r="E4">
        <v>90</v>
      </c>
      <c r="G4" s="1" t="s">
        <v>14</v>
      </c>
      <c r="H4">
        <v>8</v>
      </c>
      <c r="J4" s="1" t="s">
        <v>3</v>
      </c>
      <c r="K4" s="2">
        <f t="shared" ref="K4:K7" si="0">INT(K5+$K$2)</f>
        <v>1112</v>
      </c>
    </row>
    <row r="5" spans="1:11">
      <c r="A5" t="s">
        <v>13</v>
      </c>
      <c r="B5" s="3">
        <v>4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934</v>
      </c>
    </row>
    <row r="6" spans="1:11">
      <c r="J6" s="1" t="s">
        <v>5</v>
      </c>
      <c r="K6" s="2">
        <f t="shared" si="0"/>
        <v>756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578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</row>
    <row r="9" spans="1:11">
      <c r="D9" t="s">
        <v>19</v>
      </c>
      <c r="E9">
        <v>0</v>
      </c>
      <c r="G9" s="4" t="s">
        <v>19</v>
      </c>
      <c r="H9">
        <f>H3*(E3/B3)</f>
        <v>250</v>
      </c>
    </row>
    <row r="10" spans="1:11">
      <c r="D10" t="s">
        <v>21</v>
      </c>
      <c r="E10">
        <f>B4*H4</f>
        <v>400</v>
      </c>
      <c r="G10" s="4" t="s">
        <v>21</v>
      </c>
      <c r="H10">
        <f>E4*H4</f>
        <v>720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400</v>
      </c>
      <c r="G12" s="5" t="s">
        <v>24</v>
      </c>
      <c r="H12">
        <f>SUM(H8:H11)</f>
        <v>1470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H11" sqref="H11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It's a Snack!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490.66666666666669</v>
      </c>
    </row>
    <row r="3" spans="1:11">
      <c r="A3" t="s">
        <v>1</v>
      </c>
      <c r="B3" s="3">
        <v>75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4050</v>
      </c>
    </row>
    <row r="4" spans="1:11">
      <c r="A4" t="s">
        <v>2</v>
      </c>
      <c r="B4" s="3">
        <v>200</v>
      </c>
      <c r="D4" t="s">
        <v>11</v>
      </c>
      <c r="E4">
        <v>443</v>
      </c>
      <c r="G4" s="1" t="s">
        <v>14</v>
      </c>
      <c r="H4">
        <v>8</v>
      </c>
      <c r="J4" s="1" t="s">
        <v>3</v>
      </c>
      <c r="K4" s="2">
        <f t="shared" ref="K4:K7" si="0">INT(K5+$K$2)</f>
        <v>3560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3070</v>
      </c>
    </row>
    <row r="6" spans="1:11">
      <c r="J6" s="1" t="s">
        <v>5</v>
      </c>
      <c r="K6" s="2">
        <f t="shared" si="0"/>
        <v>2580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2090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3544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4544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Delapidated Way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171.74358974358975</v>
      </c>
    </row>
    <row r="3" spans="1:11">
      <c r="A3" t="s">
        <v>1</v>
      </c>
      <c r="B3" s="3">
        <v>65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1455</v>
      </c>
    </row>
    <row r="4" spans="1:11">
      <c r="A4" t="s">
        <v>2</v>
      </c>
      <c r="B4" s="3">
        <v>75</v>
      </c>
      <c r="D4" t="s">
        <v>11</v>
      </c>
      <c r="E4">
        <v>199</v>
      </c>
      <c r="G4" s="1" t="s">
        <v>14</v>
      </c>
      <c r="H4">
        <v>8</v>
      </c>
      <c r="J4" s="1" t="s">
        <v>3</v>
      </c>
      <c r="K4" s="2">
        <f t="shared" ref="K4:K7" si="0">INT(K5+$K$2)</f>
        <v>1284</v>
      </c>
    </row>
    <row r="5" spans="1:11">
      <c r="A5" t="s">
        <v>13</v>
      </c>
      <c r="B5" s="3">
        <v>8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1113</v>
      </c>
    </row>
    <row r="6" spans="1:11">
      <c r="J6" s="1" t="s">
        <v>5</v>
      </c>
      <c r="K6" s="2">
        <f t="shared" si="0"/>
        <v>942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771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600</v>
      </c>
    </row>
    <row r="9" spans="1:11">
      <c r="D9" t="s">
        <v>19</v>
      </c>
      <c r="E9">
        <v>0</v>
      </c>
      <c r="G9" s="4" t="s">
        <v>19</v>
      </c>
      <c r="H9">
        <f>H3*(E3/B3)</f>
        <v>38.461538461538467</v>
      </c>
    </row>
    <row r="10" spans="1:11">
      <c r="D10" t="s">
        <v>21</v>
      </c>
      <c r="E10">
        <f>B4*H4</f>
        <v>600</v>
      </c>
      <c r="G10" s="4" t="s">
        <v>21</v>
      </c>
      <c r="H10">
        <f>E4*H4</f>
        <v>1592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600</v>
      </c>
      <c r="G12" s="5" t="s">
        <v>24</v>
      </c>
      <c r="H12">
        <f>SUM(H8:H11)</f>
        <v>1630.4615384615386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8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What Dreams My Come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889.18918918918916</v>
      </c>
    </row>
    <row r="3" spans="1:11">
      <c r="A3" t="s">
        <v>1</v>
      </c>
      <c r="B3" s="3">
        <v>74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7645</v>
      </c>
    </row>
    <row r="4" spans="1:11">
      <c r="A4" t="s">
        <v>2</v>
      </c>
      <c r="B4" s="3">
        <v>400</v>
      </c>
      <c r="D4" t="s">
        <v>11</v>
      </c>
      <c r="E4">
        <v>1050</v>
      </c>
      <c r="G4" s="1" t="s">
        <v>14</v>
      </c>
      <c r="H4">
        <v>8</v>
      </c>
      <c r="J4" s="1" t="s">
        <v>3</v>
      </c>
      <c r="K4" s="2">
        <f t="shared" ref="K4:K7" si="0">INT(K5+$K$2)</f>
        <v>6756</v>
      </c>
    </row>
    <row r="5" spans="1:11">
      <c r="A5" t="s">
        <v>13</v>
      </c>
      <c r="B5" s="3">
        <v>12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5867</v>
      </c>
    </row>
    <row r="6" spans="1:11">
      <c r="J6" s="1" t="s">
        <v>5</v>
      </c>
      <c r="K6" s="2">
        <f t="shared" si="0"/>
        <v>4978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4089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3200</v>
      </c>
    </row>
    <row r="9" spans="1:11">
      <c r="D9" t="s">
        <v>19</v>
      </c>
      <c r="E9">
        <v>0</v>
      </c>
      <c r="G9" s="4" t="s">
        <v>19</v>
      </c>
      <c r="H9">
        <f>H3*(E3/B3)</f>
        <v>135.13513513513513</v>
      </c>
    </row>
    <row r="10" spans="1:11">
      <c r="D10" t="s">
        <v>21</v>
      </c>
      <c r="E10">
        <f>B4*H4</f>
        <v>3200</v>
      </c>
      <c r="G10" s="4" t="s">
        <v>21</v>
      </c>
      <c r="H10">
        <f>E4*H4</f>
        <v>8400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3200</v>
      </c>
      <c r="G12" s="5" t="s">
        <v>24</v>
      </c>
      <c r="H12">
        <f>SUM(H8:H11)</f>
        <v>8535.135135135135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Hanging Loose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162.55555555555566</v>
      </c>
    </row>
    <row r="3" spans="1:11">
      <c r="A3" t="s">
        <v>1</v>
      </c>
      <c r="B3" s="3">
        <v>30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4010</v>
      </c>
    </row>
    <row r="4" spans="1:11">
      <c r="A4" t="s">
        <v>2</v>
      </c>
      <c r="B4" s="3">
        <v>400</v>
      </c>
      <c r="D4" t="s">
        <v>11</v>
      </c>
      <c r="E4">
        <v>449</v>
      </c>
      <c r="G4" s="1" t="s">
        <v>14</v>
      </c>
      <c r="H4">
        <v>8</v>
      </c>
      <c r="J4" s="1" t="s">
        <v>3</v>
      </c>
      <c r="K4" s="2">
        <f t="shared" ref="K4:K7" si="0">INT(K5+$K$2)</f>
        <v>3848</v>
      </c>
    </row>
    <row r="5" spans="1:11">
      <c r="A5" t="s">
        <v>13</v>
      </c>
      <c r="B5" s="3">
        <v>10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3686</v>
      </c>
    </row>
    <row r="6" spans="1:11">
      <c r="J6" s="1" t="s">
        <v>5</v>
      </c>
      <c r="K6" s="2">
        <f t="shared" si="0"/>
        <v>3524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3362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3200</v>
      </c>
    </row>
    <row r="9" spans="1:11">
      <c r="D9" t="s">
        <v>19</v>
      </c>
      <c r="E9">
        <v>0</v>
      </c>
      <c r="G9" s="4" t="s">
        <v>19</v>
      </c>
      <c r="H9">
        <f>H3*(E3/B3)</f>
        <v>83.333333333333329</v>
      </c>
    </row>
    <row r="10" spans="1:11">
      <c r="D10" t="s">
        <v>21</v>
      </c>
      <c r="E10">
        <f>B4*H4</f>
        <v>3200</v>
      </c>
      <c r="G10" s="4" t="s">
        <v>21</v>
      </c>
      <c r="H10">
        <f>E4*H4</f>
        <v>3592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3200</v>
      </c>
      <c r="G12" s="5" t="s">
        <v>24</v>
      </c>
      <c r="H12">
        <f>SUM(H8:H11)</f>
        <v>4175.3333333333339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2" sqref="K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Get Home Mel!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216.66666666666666</v>
      </c>
    </row>
    <row r="3" spans="1:11">
      <c r="A3" t="s">
        <v>1</v>
      </c>
      <c r="B3" s="3">
        <v>30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5080</v>
      </c>
    </row>
    <row r="4" spans="1:11">
      <c r="A4" t="s">
        <v>2</v>
      </c>
      <c r="B4" s="3">
        <v>500</v>
      </c>
      <c r="D4" t="s">
        <v>11</v>
      </c>
      <c r="E4">
        <v>600</v>
      </c>
      <c r="G4" s="1" t="s">
        <v>14</v>
      </c>
      <c r="H4">
        <v>8</v>
      </c>
      <c r="J4" s="1" t="s">
        <v>3</v>
      </c>
      <c r="K4" s="2">
        <f t="shared" ref="K4:K7" si="0">INT(K5+$K$2)</f>
        <v>4864</v>
      </c>
    </row>
    <row r="5" spans="1:11">
      <c r="A5" t="s">
        <v>13</v>
      </c>
      <c r="B5" s="3">
        <v>10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4648</v>
      </c>
    </row>
    <row r="6" spans="1:11">
      <c r="J6" s="1" t="s">
        <v>5</v>
      </c>
      <c r="K6" s="2">
        <f t="shared" si="0"/>
        <v>4432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4216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4000</v>
      </c>
      <c r="G10" s="4" t="s">
        <v>21</v>
      </c>
      <c r="H10">
        <f>E4*H4</f>
        <v>4800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4000</v>
      </c>
      <c r="G12" s="5" t="s">
        <v>24</v>
      </c>
      <c r="H12">
        <f>SUM(H8:H11)</f>
        <v>5300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D6" sqref="D6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Giraffic Park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162.22222222222226</v>
      </c>
    </row>
    <row r="3" spans="1:11">
      <c r="A3" t="s">
        <v>1</v>
      </c>
      <c r="B3" s="3">
        <v>15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2410</v>
      </c>
    </row>
    <row r="4" spans="1:11">
      <c r="A4" t="s">
        <v>2</v>
      </c>
      <c r="B4" s="3">
        <v>200</v>
      </c>
      <c r="D4" t="s">
        <v>11</v>
      </c>
      <c r="E4">
        <v>280</v>
      </c>
      <c r="G4" s="1" t="s">
        <v>14</v>
      </c>
      <c r="H4">
        <v>8</v>
      </c>
      <c r="J4" s="1" t="s">
        <v>3</v>
      </c>
      <c r="K4" s="2">
        <f t="shared" ref="K4:K7" si="0">INT(K5+$K$2)</f>
        <v>2248</v>
      </c>
    </row>
    <row r="5" spans="1:11">
      <c r="A5" t="s">
        <v>13</v>
      </c>
      <c r="B5" s="3">
        <v>6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2086</v>
      </c>
    </row>
    <row r="6" spans="1:11">
      <c r="J6" s="1" t="s">
        <v>5</v>
      </c>
      <c r="K6" s="2">
        <f t="shared" si="0"/>
        <v>1924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1762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333.33333333333331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2240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2573.3333333333335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No.2 (New)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253.33333333333334</v>
      </c>
    </row>
    <row r="3" spans="1:11">
      <c r="A3" t="s">
        <v>1</v>
      </c>
      <c r="B3" s="3">
        <v>30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4265</v>
      </c>
    </row>
    <row r="4" spans="1:11">
      <c r="A4" t="s">
        <v>2</v>
      </c>
      <c r="B4" s="3">
        <v>375</v>
      </c>
      <c r="D4" t="s">
        <v>11</v>
      </c>
      <c r="E4">
        <v>440</v>
      </c>
      <c r="G4" s="1" t="s">
        <v>14</v>
      </c>
      <c r="H4">
        <v>8</v>
      </c>
      <c r="J4" s="1" t="s">
        <v>3</v>
      </c>
      <c r="K4" s="2">
        <f t="shared" ref="K4:K7" si="0">INT(K5+$K$2)</f>
        <v>4012</v>
      </c>
    </row>
    <row r="5" spans="1:11">
      <c r="A5" t="s">
        <v>13</v>
      </c>
      <c r="B5" s="3">
        <v>12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3759</v>
      </c>
    </row>
    <row r="6" spans="1:11">
      <c r="J6" s="1" t="s">
        <v>5</v>
      </c>
      <c r="K6" s="2">
        <f t="shared" si="0"/>
        <v>3506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3253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3000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3000</v>
      </c>
      <c r="G10" s="4" t="s">
        <v>21</v>
      </c>
      <c r="H10">
        <f>E4*H4</f>
        <v>3520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3000</v>
      </c>
      <c r="G12" s="5" t="s">
        <v>24</v>
      </c>
      <c r="H12">
        <f>SUM(H8:H11)</f>
        <v>4520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Drawing Power (New)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305.55555555555566</v>
      </c>
    </row>
    <row r="3" spans="1:11">
      <c r="A3" t="s">
        <v>1</v>
      </c>
      <c r="B3" s="3">
        <v>30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3925</v>
      </c>
    </row>
    <row r="4" spans="1:11">
      <c r="A4" t="s">
        <v>2</v>
      </c>
      <c r="B4" s="3">
        <v>300</v>
      </c>
      <c r="D4" t="s">
        <v>11</v>
      </c>
      <c r="E4">
        <v>425</v>
      </c>
      <c r="G4" s="1" t="s">
        <v>14</v>
      </c>
      <c r="H4">
        <v>8</v>
      </c>
      <c r="J4" s="1" t="s">
        <v>3</v>
      </c>
      <c r="K4" s="2">
        <f t="shared" ref="K4:K7" si="0">INT(K5+$K$2)</f>
        <v>3620</v>
      </c>
    </row>
    <row r="5" spans="1:11">
      <c r="A5" t="s">
        <v>13</v>
      </c>
      <c r="B5" s="3">
        <v>6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3315</v>
      </c>
    </row>
    <row r="6" spans="1:11">
      <c r="J6" s="1" t="s">
        <v>5</v>
      </c>
      <c r="K6" s="2">
        <f t="shared" si="0"/>
        <v>3010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2705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333.33333333333331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3400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4233.3333333333339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Tall Stack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89.814814814814824</v>
      </c>
    </row>
    <row r="3" spans="1:11">
      <c r="A3" t="s">
        <v>1</v>
      </c>
      <c r="B3" s="3">
        <v>18</v>
      </c>
      <c r="D3" t="s">
        <v>10</v>
      </c>
      <c r="E3">
        <v>1</v>
      </c>
      <c r="G3" s="1" t="s">
        <v>16</v>
      </c>
      <c r="H3">
        <v>2500</v>
      </c>
      <c r="J3" s="1" t="s">
        <v>8</v>
      </c>
      <c r="K3" s="2">
        <f>INT(K4+$K$2)</f>
        <v>1645</v>
      </c>
    </row>
    <row r="4" spans="1:11">
      <c r="A4" t="s">
        <v>2</v>
      </c>
      <c r="B4" s="3">
        <v>150</v>
      </c>
      <c r="D4" t="s">
        <v>11</v>
      </c>
      <c r="E4">
        <v>200</v>
      </c>
      <c r="G4" s="1" t="s">
        <v>14</v>
      </c>
      <c r="H4">
        <v>8</v>
      </c>
      <c r="J4" s="1" t="s">
        <v>3</v>
      </c>
      <c r="K4" s="2">
        <f t="shared" ref="K4:K7" si="0">INT(K5+$K$2)</f>
        <v>1556</v>
      </c>
    </row>
    <row r="5" spans="1:11">
      <c r="A5" t="s">
        <v>13</v>
      </c>
      <c r="B5" s="3">
        <v>7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1467</v>
      </c>
    </row>
    <row r="6" spans="1:11">
      <c r="J6" s="1" t="s">
        <v>5</v>
      </c>
      <c r="K6" s="2">
        <f t="shared" si="0"/>
        <v>1378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1289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1200</v>
      </c>
    </row>
    <row r="9" spans="1:11">
      <c r="D9" t="s">
        <v>19</v>
      </c>
      <c r="E9">
        <v>0</v>
      </c>
      <c r="G9" s="4" t="s">
        <v>19</v>
      </c>
      <c r="H9">
        <f>H3*(E3/B3)</f>
        <v>138.88888888888889</v>
      </c>
    </row>
    <row r="10" spans="1:11">
      <c r="D10" t="s">
        <v>21</v>
      </c>
      <c r="E10">
        <f>B4*H4</f>
        <v>1200</v>
      </c>
      <c r="G10" s="4" t="s">
        <v>21</v>
      </c>
      <c r="H10">
        <f>E4*H4</f>
        <v>1600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1200</v>
      </c>
      <c r="G12" s="5" t="s">
        <v>24</v>
      </c>
      <c r="H12">
        <f>SUM(H8:H11)</f>
        <v>1738.8888888888889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Hello There!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307.95321637426906</v>
      </c>
    </row>
    <row r="3" spans="1:11">
      <c r="A3" t="s">
        <v>1</v>
      </c>
      <c r="B3" s="3">
        <v>57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4735</v>
      </c>
    </row>
    <row r="4" spans="1:11">
      <c r="A4" t="s">
        <v>2</v>
      </c>
      <c r="B4" s="3">
        <v>400</v>
      </c>
      <c r="D4" t="s">
        <v>11</v>
      </c>
      <c r="E4">
        <v>495</v>
      </c>
      <c r="G4" s="1" t="s">
        <v>14</v>
      </c>
      <c r="H4">
        <v>8</v>
      </c>
      <c r="J4" s="1" t="s">
        <v>3</v>
      </c>
      <c r="K4" s="2">
        <f t="shared" ref="K4:K7" si="0">INT(K5+$K$2)</f>
        <v>4428</v>
      </c>
    </row>
    <row r="5" spans="1:11">
      <c r="A5" t="s">
        <v>13</v>
      </c>
      <c r="B5" s="3">
        <v>5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4121</v>
      </c>
    </row>
    <row r="6" spans="1:11">
      <c r="J6" s="1" t="s">
        <v>5</v>
      </c>
      <c r="K6" s="2">
        <f t="shared" si="0"/>
        <v>3814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3507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3200</v>
      </c>
    </row>
    <row r="9" spans="1:11">
      <c r="D9" t="s">
        <v>19</v>
      </c>
      <c r="E9">
        <v>0</v>
      </c>
      <c r="G9" s="4" t="s">
        <v>19</v>
      </c>
      <c r="H9">
        <f>H3*(E3/B3)</f>
        <v>87.719298245614027</v>
      </c>
    </row>
    <row r="10" spans="1:11">
      <c r="D10" t="s">
        <v>21</v>
      </c>
      <c r="E10">
        <f>B4*H4</f>
        <v>3200</v>
      </c>
      <c r="G10" s="4" t="s">
        <v>21</v>
      </c>
      <c r="H10">
        <f>E4*H4</f>
        <v>3960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3200</v>
      </c>
      <c r="G12" s="5" t="s">
        <v>24</v>
      </c>
      <c r="H12">
        <f>SUM(H8:H11)</f>
        <v>5047.7192982456145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22" sqref="G2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Drawing Power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320</v>
      </c>
    </row>
    <row r="3" spans="1:11">
      <c r="A3" t="s">
        <v>1</v>
      </c>
      <c r="B3" s="3">
        <v>30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4000</v>
      </c>
    </row>
    <row r="4" spans="1:11">
      <c r="A4" t="s">
        <v>2</v>
      </c>
      <c r="B4" s="3">
        <v>300</v>
      </c>
      <c r="D4" t="s">
        <v>11</v>
      </c>
      <c r="E4">
        <v>415</v>
      </c>
      <c r="G4" s="1" t="s">
        <v>14</v>
      </c>
      <c r="H4">
        <v>8</v>
      </c>
      <c r="J4" s="1" t="s">
        <v>3</v>
      </c>
      <c r="K4" s="2">
        <f t="shared" ref="K4:K7" si="0">INT(K5+$K$2)</f>
        <v>3680</v>
      </c>
    </row>
    <row r="5" spans="1:11">
      <c r="A5" t="s">
        <v>13</v>
      </c>
      <c r="B5" s="3">
        <v>7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3360</v>
      </c>
    </row>
    <row r="6" spans="1:11">
      <c r="J6" s="1" t="s">
        <v>5</v>
      </c>
      <c r="K6" s="2">
        <f t="shared" si="0"/>
        <v>3040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2720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2400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2400</v>
      </c>
      <c r="G10" s="4" t="s">
        <v>21</v>
      </c>
      <c r="H10">
        <f>E4*H4</f>
        <v>3320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2400</v>
      </c>
      <c r="G12" s="5" t="s">
        <v>24</v>
      </c>
      <c r="H12">
        <f>SUM(H8:H11)</f>
        <v>4320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L18" sqref="L1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Cat Tails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223.33333333333334</v>
      </c>
    </row>
    <row r="3" spans="1:11">
      <c r="A3" t="s">
        <v>1</v>
      </c>
      <c r="B3" s="3">
        <v>10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1315</v>
      </c>
    </row>
    <row r="4" spans="1:11">
      <c r="A4" t="s">
        <v>2</v>
      </c>
      <c r="B4" s="3">
        <v>25</v>
      </c>
      <c r="D4" t="s">
        <v>11</v>
      </c>
      <c r="E4">
        <v>130</v>
      </c>
      <c r="G4" s="1" t="s">
        <v>14</v>
      </c>
      <c r="H4">
        <v>8</v>
      </c>
      <c r="J4" s="1" t="s">
        <v>3</v>
      </c>
      <c r="K4" s="2">
        <f t="shared" ref="K4:K7" si="0">INT(K5+$K$2)</f>
        <v>1092</v>
      </c>
    </row>
    <row r="5" spans="1:11">
      <c r="A5" t="s">
        <v>13</v>
      </c>
      <c r="B5" s="3">
        <v>5</v>
      </c>
      <c r="D5" t="s">
        <v>12</v>
      </c>
      <c r="E5">
        <v>0</v>
      </c>
      <c r="G5" s="1" t="s">
        <v>17</v>
      </c>
      <c r="H5">
        <v>500</v>
      </c>
      <c r="J5" s="1" t="s">
        <v>4</v>
      </c>
      <c r="K5" s="2">
        <f t="shared" si="0"/>
        <v>869</v>
      </c>
    </row>
    <row r="6" spans="1:11">
      <c r="J6" s="1" t="s">
        <v>5</v>
      </c>
      <c r="K6" s="2">
        <f t="shared" si="0"/>
        <v>646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423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200</v>
      </c>
    </row>
    <row r="9" spans="1:11">
      <c r="D9" t="s">
        <v>19</v>
      </c>
      <c r="E9">
        <v>0</v>
      </c>
      <c r="G9" s="4" t="s">
        <v>19</v>
      </c>
      <c r="H9">
        <f>H3*(E3/B3)</f>
        <v>500</v>
      </c>
    </row>
    <row r="10" spans="1:11">
      <c r="D10" t="s">
        <v>21</v>
      </c>
      <c r="E10">
        <f>B4*H4</f>
        <v>200</v>
      </c>
      <c r="G10" s="4" t="s">
        <v>21</v>
      </c>
      <c r="H10">
        <f>E4*H4</f>
        <v>1040</v>
      </c>
    </row>
    <row r="11" spans="1:11">
      <c r="D11" t="s">
        <v>22</v>
      </c>
      <c r="E11">
        <v>0</v>
      </c>
      <c r="G11" s="4" t="s">
        <v>22</v>
      </c>
      <c r="H11">
        <f>E5*H5</f>
        <v>0</v>
      </c>
    </row>
    <row r="12" spans="1:11">
      <c r="D12" s="5" t="s">
        <v>24</v>
      </c>
      <c r="E12">
        <f>SUM(E8:E11)</f>
        <v>200</v>
      </c>
      <c r="G12" s="5" t="s">
        <v>24</v>
      </c>
      <c r="H12">
        <f>SUM(H8:H11)</f>
        <v>1540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22" sqref="G2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Magically Malicious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320</v>
      </c>
    </row>
    <row r="3" spans="1:11">
      <c r="A3" t="s">
        <v>1</v>
      </c>
      <c r="B3" s="3">
        <v>25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5400</v>
      </c>
    </row>
    <row r="4" spans="1:11">
      <c r="A4" t="s">
        <v>2</v>
      </c>
      <c r="B4" s="3">
        <v>475</v>
      </c>
      <c r="D4" t="s">
        <v>11</v>
      </c>
      <c r="E4">
        <v>540</v>
      </c>
      <c r="G4" s="1" t="s">
        <v>14</v>
      </c>
      <c r="H4">
        <v>8</v>
      </c>
      <c r="J4" s="1" t="s">
        <v>3</v>
      </c>
      <c r="K4" s="2">
        <f t="shared" ref="K4:K7" si="0">INT(K5+$K$2)</f>
        <v>5080</v>
      </c>
    </row>
    <row r="5" spans="1:11">
      <c r="A5" t="s">
        <v>13</v>
      </c>
      <c r="B5" s="3">
        <v>7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4760</v>
      </c>
    </row>
    <row r="6" spans="1:11">
      <c r="J6" s="1" t="s">
        <v>5</v>
      </c>
      <c r="K6" s="2">
        <f t="shared" si="0"/>
        <v>4440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4120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3800</v>
      </c>
    </row>
    <row r="9" spans="1:11">
      <c r="D9" t="s">
        <v>19</v>
      </c>
      <c r="E9">
        <v>0</v>
      </c>
      <c r="G9" s="4" t="s">
        <v>19</v>
      </c>
      <c r="H9">
        <f>H3*(E3/B3)</f>
        <v>400</v>
      </c>
    </row>
    <row r="10" spans="1:11">
      <c r="D10" t="s">
        <v>21</v>
      </c>
      <c r="E10">
        <f>B4*H4</f>
        <v>3800</v>
      </c>
      <c r="G10" s="4" t="s">
        <v>21</v>
      </c>
      <c r="H10">
        <f>E4*H4</f>
        <v>4320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3800</v>
      </c>
      <c r="G12" s="5" t="s">
        <v>24</v>
      </c>
      <c r="H12">
        <f>SUM(H8:H11)</f>
        <v>5720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22" sqref="G2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Thallium Burning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337.5</v>
      </c>
    </row>
    <row r="3" spans="1:11">
      <c r="A3" t="s">
        <v>1</v>
      </c>
      <c r="B3" s="3">
        <v>12</v>
      </c>
      <c r="D3" t="s">
        <v>10</v>
      </c>
      <c r="E3">
        <v>3</v>
      </c>
      <c r="G3" s="1" t="s">
        <v>16</v>
      </c>
      <c r="H3">
        <v>2500</v>
      </c>
      <c r="J3" s="1" t="s">
        <v>8</v>
      </c>
      <c r="K3" s="2">
        <f>INT(K4+$K$2)</f>
        <v>5285</v>
      </c>
    </row>
    <row r="4" spans="1:11">
      <c r="A4" t="s">
        <v>2</v>
      </c>
      <c r="B4" s="3">
        <v>450</v>
      </c>
      <c r="D4" t="s">
        <v>11</v>
      </c>
      <c r="E4">
        <v>500</v>
      </c>
      <c r="G4" s="1" t="s">
        <v>14</v>
      </c>
      <c r="H4">
        <v>8</v>
      </c>
      <c r="J4" s="1" t="s">
        <v>3</v>
      </c>
      <c r="K4" s="2">
        <f t="shared" ref="K4:K7" si="0">INT(K5+$K$2)</f>
        <v>4948</v>
      </c>
    </row>
    <row r="5" spans="1:11">
      <c r="A5" t="s">
        <v>13</v>
      </c>
      <c r="B5" s="3">
        <v>5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4611</v>
      </c>
    </row>
    <row r="6" spans="1:11">
      <c r="J6" s="1" t="s">
        <v>5</v>
      </c>
      <c r="K6" s="2">
        <f t="shared" si="0"/>
        <v>4274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3937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3600</v>
      </c>
    </row>
    <row r="9" spans="1:11">
      <c r="D9" t="s">
        <v>19</v>
      </c>
      <c r="E9">
        <v>0</v>
      </c>
      <c r="G9" s="4" t="s">
        <v>19</v>
      </c>
      <c r="H9">
        <f>H3*(E3/B3)</f>
        <v>625</v>
      </c>
    </row>
    <row r="10" spans="1:11">
      <c r="D10" t="s">
        <v>21</v>
      </c>
      <c r="E10">
        <f>B4*H4</f>
        <v>3600</v>
      </c>
      <c r="G10" s="4" t="s">
        <v>21</v>
      </c>
      <c r="H10">
        <f>E4*H4</f>
        <v>4000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3600</v>
      </c>
      <c r="G12" s="5" t="s">
        <v>24</v>
      </c>
      <c r="H12">
        <f>SUM(H8:H11)</f>
        <v>5625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22" sqref="G2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Depreciated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299.08333333333331</v>
      </c>
    </row>
    <row r="3" spans="1:11">
      <c r="A3" t="s">
        <v>1</v>
      </c>
      <c r="B3" s="3">
        <v>30</v>
      </c>
      <c r="D3" t="s">
        <v>10</v>
      </c>
      <c r="E3">
        <v>0.51</v>
      </c>
      <c r="G3" s="1" t="s">
        <v>16</v>
      </c>
      <c r="H3">
        <v>2500</v>
      </c>
      <c r="J3" s="1" t="s">
        <v>8</v>
      </c>
      <c r="K3" s="2">
        <f>INT(K4+$K$2)</f>
        <v>4895</v>
      </c>
    </row>
    <row r="4" spans="1:11">
      <c r="A4" t="s">
        <v>2</v>
      </c>
      <c r="B4" s="3">
        <v>425</v>
      </c>
      <c r="D4" t="s">
        <v>11</v>
      </c>
      <c r="E4">
        <v>519</v>
      </c>
      <c r="G4" s="1" t="s">
        <v>14</v>
      </c>
      <c r="H4">
        <v>8</v>
      </c>
      <c r="J4" s="1" t="s">
        <v>3</v>
      </c>
      <c r="K4" s="2">
        <f t="shared" ref="K4:K7" si="0">INT(K5+$K$2)</f>
        <v>4596</v>
      </c>
    </row>
    <row r="5" spans="1:11">
      <c r="A5" t="s">
        <v>13</v>
      </c>
      <c r="B5" s="3">
        <v>12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4297</v>
      </c>
    </row>
    <row r="6" spans="1:11">
      <c r="J6" s="1" t="s">
        <v>5</v>
      </c>
      <c r="K6" s="2">
        <f t="shared" si="0"/>
        <v>3998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3699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3400</v>
      </c>
    </row>
    <row r="9" spans="1:11">
      <c r="D9" t="s">
        <v>19</v>
      </c>
      <c r="E9">
        <v>0</v>
      </c>
      <c r="G9" s="4" t="s">
        <v>19</v>
      </c>
      <c r="H9">
        <f>H3*(E3/B3)</f>
        <v>42.5</v>
      </c>
    </row>
    <row r="10" spans="1:11">
      <c r="D10" t="s">
        <v>21</v>
      </c>
      <c r="E10">
        <f>B4*H4</f>
        <v>3400</v>
      </c>
      <c r="G10" s="4" t="s">
        <v>21</v>
      </c>
      <c r="H10">
        <f>E4*H4</f>
        <v>4152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3400</v>
      </c>
      <c r="G12" s="5" t="s">
        <v>24</v>
      </c>
      <c r="H12">
        <f>SUM(H8:H11)</f>
        <v>5194.5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K3" sqref="K3:K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Kittens in a Pear Tree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364.22222222222217</v>
      </c>
    </row>
    <row r="3" spans="1:11">
      <c r="A3" t="s">
        <v>1</v>
      </c>
      <c r="B3" s="3">
        <v>18</v>
      </c>
      <c r="D3" t="s">
        <v>10</v>
      </c>
      <c r="E3">
        <v>6</v>
      </c>
      <c r="G3" s="1" t="s">
        <v>16</v>
      </c>
      <c r="H3">
        <v>2500</v>
      </c>
      <c r="J3" s="1" t="s">
        <v>8</v>
      </c>
      <c r="K3" s="2">
        <f>INT(K4+$K$2)</f>
        <v>3620</v>
      </c>
    </row>
    <row r="4" spans="1:11">
      <c r="A4" t="s">
        <v>2</v>
      </c>
      <c r="B4" s="3">
        <v>225</v>
      </c>
      <c r="D4" t="s">
        <v>11</v>
      </c>
      <c r="E4">
        <v>269</v>
      </c>
      <c r="G4" s="1" t="s">
        <v>14</v>
      </c>
      <c r="H4">
        <v>8</v>
      </c>
      <c r="J4" s="1" t="s">
        <v>3</v>
      </c>
      <c r="K4" s="2">
        <f t="shared" ref="K4:K7" si="0">INT(K5+$K$2)</f>
        <v>3256</v>
      </c>
    </row>
    <row r="5" spans="1:11">
      <c r="A5" t="s">
        <v>13</v>
      </c>
      <c r="B5" s="3">
        <v>10</v>
      </c>
      <c r="D5" t="s">
        <v>12</v>
      </c>
      <c r="E5">
        <v>2</v>
      </c>
      <c r="G5" s="1" t="s">
        <v>17</v>
      </c>
      <c r="H5">
        <v>500</v>
      </c>
      <c r="J5" s="1" t="s">
        <v>4</v>
      </c>
      <c r="K5" s="2">
        <f t="shared" si="0"/>
        <v>2892</v>
      </c>
    </row>
    <row r="6" spans="1:11">
      <c r="J6" s="1" t="s">
        <v>5</v>
      </c>
      <c r="K6" s="2">
        <f t="shared" si="0"/>
        <v>2528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2164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1800</v>
      </c>
    </row>
    <row r="9" spans="1:11">
      <c r="D9" t="s">
        <v>19</v>
      </c>
      <c r="E9">
        <v>0</v>
      </c>
      <c r="G9" s="4" t="s">
        <v>19</v>
      </c>
      <c r="H9">
        <f>H3*(E3/B3)</f>
        <v>833.33333333333326</v>
      </c>
    </row>
    <row r="10" spans="1:11">
      <c r="D10" t="s">
        <v>21</v>
      </c>
      <c r="E10">
        <f>B4*H4</f>
        <v>1800</v>
      </c>
      <c r="G10" s="4" t="s">
        <v>21</v>
      </c>
      <c r="H10">
        <f>E4*H4</f>
        <v>2152</v>
      </c>
    </row>
    <row r="11" spans="1:11">
      <c r="D11" t="s">
        <v>22</v>
      </c>
      <c r="E11">
        <v>0</v>
      </c>
      <c r="G11" s="4" t="s">
        <v>22</v>
      </c>
      <c r="H11">
        <f>E5*H5</f>
        <v>1000</v>
      </c>
    </row>
    <row r="12" spans="1:11">
      <c r="D12" s="5" t="s">
        <v>24</v>
      </c>
      <c r="E12">
        <f>SUM(E8:E11)</f>
        <v>1800</v>
      </c>
      <c r="G12" s="5" t="s">
        <v>24</v>
      </c>
      <c r="H12">
        <f>SUM(H8:H11)</f>
        <v>3985.333333333333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Through the Wire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560</v>
      </c>
    </row>
    <row r="3" spans="1:11">
      <c r="A3" t="s">
        <v>1</v>
      </c>
      <c r="B3" s="3">
        <v>90</v>
      </c>
      <c r="D3" t="s">
        <v>10</v>
      </c>
      <c r="E3">
        <v>0</v>
      </c>
      <c r="G3" s="1" t="s">
        <v>16</v>
      </c>
      <c r="H3">
        <v>2500</v>
      </c>
      <c r="J3" s="1" t="s">
        <v>8</v>
      </c>
      <c r="K3" s="2">
        <f>INT(K4+$K$2)</f>
        <v>3200</v>
      </c>
    </row>
    <row r="4" spans="1:11">
      <c r="A4" t="s">
        <v>2</v>
      </c>
      <c r="B4" s="3">
        <v>50</v>
      </c>
      <c r="D4" t="s">
        <v>11</v>
      </c>
      <c r="E4">
        <v>220</v>
      </c>
      <c r="G4" s="1" t="s">
        <v>14</v>
      </c>
      <c r="H4">
        <v>8</v>
      </c>
      <c r="J4" s="1" t="s">
        <v>3</v>
      </c>
      <c r="K4" s="2">
        <f t="shared" ref="K4:K7" si="0">INT(K5+$K$2)</f>
        <v>2640</v>
      </c>
    </row>
    <row r="5" spans="1:11">
      <c r="A5" t="s">
        <v>13</v>
      </c>
      <c r="B5" s="3">
        <v>12</v>
      </c>
      <c r="D5" t="s">
        <v>12</v>
      </c>
      <c r="E5">
        <v>4</v>
      </c>
      <c r="G5" s="1" t="s">
        <v>17</v>
      </c>
      <c r="H5">
        <v>500</v>
      </c>
      <c r="J5" s="1" t="s">
        <v>4</v>
      </c>
      <c r="K5" s="2">
        <f t="shared" si="0"/>
        <v>2080</v>
      </c>
    </row>
    <row r="6" spans="1:11">
      <c r="J6" s="1" t="s">
        <v>5</v>
      </c>
      <c r="K6" s="2">
        <f t="shared" si="0"/>
        <v>1520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960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</row>
    <row r="9" spans="1:11">
      <c r="D9" t="s">
        <v>19</v>
      </c>
      <c r="E9">
        <v>0</v>
      </c>
      <c r="G9" s="4" t="s">
        <v>19</v>
      </c>
      <c r="H9">
        <f>H3*(E3/B3)</f>
        <v>0</v>
      </c>
    </row>
    <row r="10" spans="1:11">
      <c r="D10" t="s">
        <v>21</v>
      </c>
      <c r="E10">
        <f>B4*H4</f>
        <v>400</v>
      </c>
      <c r="G10" s="4" t="s">
        <v>21</v>
      </c>
      <c r="H10">
        <f>E4*H4</f>
        <v>1760</v>
      </c>
    </row>
    <row r="11" spans="1:11">
      <c r="D11" t="s">
        <v>22</v>
      </c>
      <c r="E11">
        <v>0</v>
      </c>
      <c r="G11" s="4" t="s">
        <v>22</v>
      </c>
      <c r="H11">
        <f>E5*H5</f>
        <v>2000</v>
      </c>
    </row>
    <row r="12" spans="1:11">
      <c r="D12" s="5" t="s">
        <v>24</v>
      </c>
      <c r="E12">
        <f>SUM(E8:E11)</f>
        <v>400</v>
      </c>
      <c r="G12" s="5" t="s">
        <v>24</v>
      </c>
      <c r="H12">
        <f>SUM(H8:H11)</f>
        <v>3760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Ex-Roomie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527.33333333333337</v>
      </c>
    </row>
    <row r="3" spans="1:11">
      <c r="A3" t="s">
        <v>1</v>
      </c>
      <c r="B3" s="3">
        <v>25</v>
      </c>
      <c r="D3" t="s">
        <v>10</v>
      </c>
      <c r="E3">
        <v>6</v>
      </c>
      <c r="G3" s="1" t="s">
        <v>16</v>
      </c>
      <c r="H3">
        <v>2500</v>
      </c>
      <c r="J3" s="1" t="s">
        <v>8</v>
      </c>
      <c r="K3" s="2">
        <f>INT(K4+$K$2)</f>
        <v>3035</v>
      </c>
    </row>
    <row r="4" spans="1:11">
      <c r="A4" t="s">
        <v>2</v>
      </c>
      <c r="B4" s="3">
        <v>50</v>
      </c>
      <c r="D4" t="s">
        <v>11</v>
      </c>
      <c r="E4">
        <v>183</v>
      </c>
      <c r="G4" s="1" t="s">
        <v>14</v>
      </c>
      <c r="H4">
        <v>8</v>
      </c>
      <c r="J4" s="1" t="s">
        <v>3</v>
      </c>
      <c r="K4" s="2">
        <f t="shared" ref="K4:K7" si="0">INT(K5+$K$2)</f>
        <v>2508</v>
      </c>
    </row>
    <row r="5" spans="1:11">
      <c r="A5" t="s">
        <v>13</v>
      </c>
      <c r="B5" s="3">
        <v>5</v>
      </c>
      <c r="D5" t="s">
        <v>12</v>
      </c>
      <c r="E5">
        <v>3</v>
      </c>
      <c r="G5" s="1" t="s">
        <v>17</v>
      </c>
      <c r="H5">
        <v>500</v>
      </c>
      <c r="J5" s="1" t="s">
        <v>4</v>
      </c>
      <c r="K5" s="2">
        <f t="shared" si="0"/>
        <v>1981</v>
      </c>
    </row>
    <row r="6" spans="1:11">
      <c r="J6" s="1" t="s">
        <v>5</v>
      </c>
      <c r="K6" s="2">
        <f t="shared" si="0"/>
        <v>1454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927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</row>
    <row r="9" spans="1:11">
      <c r="D9" t="s">
        <v>19</v>
      </c>
      <c r="E9">
        <v>0</v>
      </c>
      <c r="G9" s="4" t="s">
        <v>19</v>
      </c>
      <c r="H9">
        <f>H3*(E3/B3)</f>
        <v>600</v>
      </c>
    </row>
    <row r="10" spans="1:11">
      <c r="D10" t="s">
        <v>21</v>
      </c>
      <c r="E10">
        <f>B4*H4</f>
        <v>400</v>
      </c>
      <c r="G10" s="4" t="s">
        <v>21</v>
      </c>
      <c r="H10">
        <f>E4*H4</f>
        <v>1464</v>
      </c>
    </row>
    <row r="11" spans="1:11">
      <c r="D11" t="s">
        <v>22</v>
      </c>
      <c r="E11">
        <v>0</v>
      </c>
      <c r="G11" s="4" t="s">
        <v>22</v>
      </c>
      <c r="H11">
        <f>E5*H5</f>
        <v>1500</v>
      </c>
    </row>
    <row r="12" spans="1:11">
      <c r="D12" s="5" t="s">
        <v>24</v>
      </c>
      <c r="E12">
        <f>SUM(E8:E11)</f>
        <v>400</v>
      </c>
      <c r="G12" s="5" t="s">
        <v>24</v>
      </c>
      <c r="H12">
        <f>SUM(H8:H11)</f>
        <v>3564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E4" sqref="E4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Par 3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698.44444444444468</v>
      </c>
    </row>
    <row r="3" spans="1:11">
      <c r="A3" t="s">
        <v>1</v>
      </c>
      <c r="B3" s="3">
        <v>60</v>
      </c>
      <c r="D3" t="s">
        <v>10</v>
      </c>
      <c r="E3">
        <v>4</v>
      </c>
      <c r="G3" s="1" t="s">
        <v>16</v>
      </c>
      <c r="H3">
        <v>2500</v>
      </c>
      <c r="J3" s="1" t="s">
        <v>8</v>
      </c>
      <c r="K3" s="2">
        <f>INT(K4+$K$2)</f>
        <v>9090</v>
      </c>
    </row>
    <row r="4" spans="1:11">
      <c r="A4" t="s">
        <v>2</v>
      </c>
      <c r="B4" s="3">
        <v>700</v>
      </c>
      <c r="D4" t="s">
        <v>11</v>
      </c>
      <c r="E4">
        <v>953</v>
      </c>
      <c r="G4" s="1" t="s">
        <v>14</v>
      </c>
      <c r="H4">
        <v>8</v>
      </c>
      <c r="J4" s="1" t="s">
        <v>3</v>
      </c>
      <c r="K4" s="2">
        <f t="shared" ref="K4:K7" si="0">INT(K5+$K$2)</f>
        <v>8392</v>
      </c>
    </row>
    <row r="5" spans="1:11">
      <c r="A5" t="s">
        <v>13</v>
      </c>
      <c r="B5" s="3">
        <v>12</v>
      </c>
      <c r="D5" t="s">
        <v>12</v>
      </c>
      <c r="E5">
        <v>4</v>
      </c>
      <c r="G5" s="1" t="s">
        <v>17</v>
      </c>
      <c r="H5">
        <v>500</v>
      </c>
      <c r="J5" s="1" t="s">
        <v>4</v>
      </c>
      <c r="K5" s="2">
        <f t="shared" si="0"/>
        <v>7694</v>
      </c>
    </row>
    <row r="6" spans="1:11">
      <c r="J6" s="1" t="s">
        <v>5</v>
      </c>
      <c r="K6" s="2">
        <f t="shared" si="0"/>
        <v>6996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6298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5600</v>
      </c>
    </row>
    <row r="9" spans="1:11">
      <c r="D9" t="s">
        <v>19</v>
      </c>
      <c r="E9">
        <v>0</v>
      </c>
      <c r="G9" s="4" t="s">
        <v>19</v>
      </c>
      <c r="H9">
        <f>H3*(E3/B3)</f>
        <v>166.66666666666666</v>
      </c>
    </row>
    <row r="10" spans="1:11">
      <c r="D10" t="s">
        <v>21</v>
      </c>
      <c r="E10">
        <f>B4*H4</f>
        <v>5600</v>
      </c>
      <c r="G10" s="4" t="s">
        <v>21</v>
      </c>
      <c r="H10">
        <f>E4*H4</f>
        <v>7624</v>
      </c>
    </row>
    <row r="11" spans="1:11">
      <c r="D11" t="s">
        <v>22</v>
      </c>
      <c r="E11">
        <v>0</v>
      </c>
      <c r="G11" s="4" t="s">
        <v>22</v>
      </c>
      <c r="H11">
        <f>E5*H5</f>
        <v>2000</v>
      </c>
    </row>
    <row r="12" spans="1:11">
      <c r="D12" s="5" t="s">
        <v>24</v>
      </c>
      <c r="E12">
        <f>SUM(E8:E11)</f>
        <v>5600</v>
      </c>
      <c r="G12" s="5" t="s">
        <v>24</v>
      </c>
      <c r="H12">
        <f>SUM(H8:H11)</f>
        <v>9790.6666666666679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L12" sqref="L12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2" ht="32.25">
      <c r="A1" s="6" t="str">
        <f ca="1">MID(CELL("filename",A1),FIND("]",CELL("filename",A1))+1,256)</f>
        <v>Intergalactic Calling</v>
      </c>
      <c r="B1" s="6"/>
      <c r="C1" s="6"/>
      <c r="D1" s="6"/>
      <c r="E1" s="6"/>
      <c r="F1" s="6"/>
      <c r="G1" s="6"/>
    </row>
    <row r="2" spans="1:12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397.43589743589746</v>
      </c>
    </row>
    <row r="3" spans="1:12">
      <c r="A3" t="s">
        <v>1</v>
      </c>
      <c r="B3" s="3">
        <v>13</v>
      </c>
      <c r="D3" t="s">
        <v>10</v>
      </c>
      <c r="E3">
        <v>2</v>
      </c>
      <c r="G3" s="1" t="s">
        <v>16</v>
      </c>
      <c r="H3">
        <v>2500</v>
      </c>
      <c r="J3" s="1" t="s">
        <v>8</v>
      </c>
      <c r="K3" s="2">
        <f>INT(K4+$K$2)</f>
        <v>2385</v>
      </c>
      <c r="L3" s="2">
        <f>K3+1500</f>
        <v>3885</v>
      </c>
    </row>
    <row r="4" spans="1:12">
      <c r="A4" t="s">
        <v>2</v>
      </c>
      <c r="B4" s="3">
        <v>50</v>
      </c>
      <c r="D4" t="s">
        <v>11</v>
      </c>
      <c r="E4">
        <v>50</v>
      </c>
      <c r="G4" s="1" t="s">
        <v>14</v>
      </c>
      <c r="H4">
        <v>8</v>
      </c>
      <c r="J4" s="1" t="s">
        <v>3</v>
      </c>
      <c r="K4" s="2">
        <f t="shared" ref="K4:K7" si="0">INT(K5+$K$2)</f>
        <v>1988</v>
      </c>
      <c r="L4" s="2">
        <f t="shared" ref="L4:L8" si="1">K4+1500</f>
        <v>3488</v>
      </c>
    </row>
    <row r="5" spans="1:12">
      <c r="A5" t="s">
        <v>13</v>
      </c>
      <c r="B5" s="3">
        <v>13</v>
      </c>
      <c r="D5" t="s">
        <v>12</v>
      </c>
      <c r="E5">
        <v>4</v>
      </c>
      <c r="G5" s="1" t="s">
        <v>17</v>
      </c>
      <c r="H5">
        <v>500</v>
      </c>
      <c r="J5" s="1" t="s">
        <v>4</v>
      </c>
      <c r="K5" s="2">
        <f t="shared" si="0"/>
        <v>1591</v>
      </c>
      <c r="L5" s="2">
        <f t="shared" si="1"/>
        <v>3091</v>
      </c>
    </row>
    <row r="6" spans="1:12">
      <c r="J6" s="1" t="s">
        <v>5</v>
      </c>
      <c r="K6" s="2">
        <f t="shared" si="0"/>
        <v>1194</v>
      </c>
      <c r="L6" s="2">
        <f t="shared" si="1"/>
        <v>2694</v>
      </c>
    </row>
    <row r="7" spans="1:12">
      <c r="D7" s="1" t="s">
        <v>18</v>
      </c>
      <c r="G7" s="1" t="s">
        <v>23</v>
      </c>
      <c r="J7" s="1" t="s">
        <v>6</v>
      </c>
      <c r="K7" s="2">
        <f t="shared" si="0"/>
        <v>797</v>
      </c>
      <c r="L7" s="2">
        <f t="shared" si="1"/>
        <v>2297</v>
      </c>
    </row>
    <row r="8" spans="1:12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400</v>
      </c>
      <c r="L8" s="2">
        <f t="shared" si="1"/>
        <v>1900</v>
      </c>
    </row>
    <row r="9" spans="1:12">
      <c r="D9" t="s">
        <v>19</v>
      </c>
      <c r="E9">
        <v>0</v>
      </c>
      <c r="G9" s="4" t="s">
        <v>19</v>
      </c>
      <c r="H9">
        <f>H3*(E3/B3)</f>
        <v>384.61538461538464</v>
      </c>
    </row>
    <row r="10" spans="1:12">
      <c r="D10" t="s">
        <v>21</v>
      </c>
      <c r="E10">
        <f>B4*H4</f>
        <v>400</v>
      </c>
      <c r="G10" s="4" t="s">
        <v>21</v>
      </c>
      <c r="H10">
        <f>E4*H4</f>
        <v>400</v>
      </c>
    </row>
    <row r="11" spans="1:12">
      <c r="D11" t="s">
        <v>22</v>
      </c>
      <c r="E11">
        <v>0</v>
      </c>
      <c r="G11" s="4" t="s">
        <v>22</v>
      </c>
      <c r="H11">
        <f>E5*H5</f>
        <v>2000</v>
      </c>
    </row>
    <row r="12" spans="1:12">
      <c r="D12" s="5" t="s">
        <v>24</v>
      </c>
      <c r="E12">
        <f>SUM(E8:E11)</f>
        <v>400</v>
      </c>
      <c r="G12" s="5" t="s">
        <v>24</v>
      </c>
      <c r="H12">
        <f>SUM(H8:H11)</f>
        <v>2784.6153846153848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D25" sqref="D25"/>
    </sheetView>
  </sheetViews>
  <sheetFormatPr defaultRowHeight="15"/>
  <cols>
    <col min="1" max="1" width="16.28515625" customWidth="1"/>
    <col min="2" max="2" width="11.28515625" customWidth="1"/>
    <col min="3" max="3" width="2.5703125" customWidth="1"/>
    <col min="4" max="4" width="20" customWidth="1"/>
    <col min="6" max="6" width="6.7109375" customWidth="1"/>
    <col min="7" max="7" width="16.85546875" customWidth="1"/>
    <col min="9" max="9" width="2.5703125" customWidth="1"/>
    <col min="10" max="10" width="9.85546875" customWidth="1"/>
  </cols>
  <sheetData>
    <row r="1" spans="1:11" ht="32.25">
      <c r="A1" s="6" t="str">
        <f ca="1">MID(CELL("filename",A1),FIND("]",CELL("filename",A1))+1,256)</f>
        <v>ARCHAIC PINBALL</v>
      </c>
      <c r="B1" s="6"/>
      <c r="C1" s="6"/>
      <c r="D1" s="6"/>
      <c r="E1" s="6"/>
      <c r="F1" s="6"/>
      <c r="G1" s="6"/>
    </row>
    <row r="2" spans="1:11">
      <c r="A2" s="1" t="s">
        <v>0</v>
      </c>
      <c r="B2" s="1"/>
      <c r="D2" s="1" t="s">
        <v>9</v>
      </c>
      <c r="G2" s="1" t="s">
        <v>15</v>
      </c>
      <c r="H2">
        <v>1500</v>
      </c>
      <c r="J2" s="1" t="s">
        <v>25</v>
      </c>
      <c r="K2">
        <f>(H12-E12)/6</f>
        <v>425.71428571428561</v>
      </c>
    </row>
    <row r="3" spans="1:11">
      <c r="A3" t="s">
        <v>1</v>
      </c>
      <c r="B3" s="3">
        <v>35</v>
      </c>
      <c r="D3" t="s">
        <v>10</v>
      </c>
      <c r="E3">
        <v>3</v>
      </c>
      <c r="G3" s="1" t="s">
        <v>16</v>
      </c>
      <c r="H3">
        <v>2500</v>
      </c>
      <c r="J3" s="1" t="s">
        <v>8</v>
      </c>
      <c r="K3" s="2">
        <f>INT(K4+$K$2)</f>
        <v>3725</v>
      </c>
    </row>
    <row r="4" spans="1:11">
      <c r="A4" t="s">
        <v>2</v>
      </c>
      <c r="B4" s="3">
        <v>200</v>
      </c>
      <c r="D4" t="s">
        <v>11</v>
      </c>
      <c r="E4">
        <v>430</v>
      </c>
      <c r="G4" s="1" t="s">
        <v>14</v>
      </c>
      <c r="H4">
        <v>8</v>
      </c>
      <c r="J4" s="1" t="s">
        <v>3</v>
      </c>
      <c r="K4" s="2">
        <f t="shared" ref="K4:K7" si="0">INT(K5+$K$2)</f>
        <v>3300</v>
      </c>
    </row>
    <row r="5" spans="1:11">
      <c r="A5" t="s">
        <v>13</v>
      </c>
      <c r="B5" s="3">
        <v>6</v>
      </c>
      <c r="D5" t="s">
        <v>12</v>
      </c>
      <c r="E5">
        <v>1</v>
      </c>
      <c r="G5" s="1" t="s">
        <v>17</v>
      </c>
      <c r="H5">
        <v>500</v>
      </c>
      <c r="J5" s="1" t="s">
        <v>4</v>
      </c>
      <c r="K5" s="2">
        <f t="shared" si="0"/>
        <v>2875</v>
      </c>
    </row>
    <row r="6" spans="1:11">
      <c r="J6" s="1" t="s">
        <v>5</v>
      </c>
      <c r="K6" s="2">
        <f t="shared" si="0"/>
        <v>2450</v>
      </c>
    </row>
    <row r="7" spans="1:11">
      <c r="D7" s="1" t="s">
        <v>18</v>
      </c>
      <c r="G7" s="1" t="s">
        <v>23</v>
      </c>
      <c r="J7" s="1" t="s">
        <v>6</v>
      </c>
      <c r="K7" s="2">
        <f t="shared" si="0"/>
        <v>2025</v>
      </c>
    </row>
    <row r="8" spans="1:11">
      <c r="D8" t="s">
        <v>20</v>
      </c>
      <c r="E8">
        <v>0</v>
      </c>
      <c r="G8" s="4" t="s">
        <v>20</v>
      </c>
      <c r="H8">
        <v>0</v>
      </c>
      <c r="J8" s="1" t="s">
        <v>7</v>
      </c>
      <c r="K8">
        <f>E12</f>
        <v>1600</v>
      </c>
    </row>
    <row r="9" spans="1:11">
      <c r="D9" t="s">
        <v>19</v>
      </c>
      <c r="E9">
        <v>0</v>
      </c>
      <c r="G9" s="4" t="s">
        <v>19</v>
      </c>
      <c r="H9">
        <f>H3*(E3/B3)</f>
        <v>214.28571428571428</v>
      </c>
    </row>
    <row r="10" spans="1:11">
      <c r="D10" t="s">
        <v>21</v>
      </c>
      <c r="E10">
        <f>B4*H4</f>
        <v>1600</v>
      </c>
      <c r="G10" s="4" t="s">
        <v>21</v>
      </c>
      <c r="H10">
        <f>E4*H4</f>
        <v>3440</v>
      </c>
    </row>
    <row r="11" spans="1:11">
      <c r="D11" t="s">
        <v>22</v>
      </c>
      <c r="E11">
        <v>0</v>
      </c>
      <c r="G11" s="4" t="s">
        <v>22</v>
      </c>
      <c r="H11">
        <f>E5*H5</f>
        <v>500</v>
      </c>
    </row>
    <row r="12" spans="1:11">
      <c r="D12" s="5" t="s">
        <v>24</v>
      </c>
      <c r="E12">
        <f>SUM(E8:E11)</f>
        <v>1600</v>
      </c>
      <c r="G12" s="5" t="s">
        <v>24</v>
      </c>
      <c r="H12">
        <f>SUM(H8:H11)</f>
        <v>4154.2857142857138</v>
      </c>
    </row>
  </sheetData>
  <mergeCells count="1">
    <mergeCell ref="A1:G1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Kittens in a Pear Tree (36)</vt:lpstr>
      <vt:lpstr>Running Water</vt:lpstr>
      <vt:lpstr>It's a Snack!</vt:lpstr>
      <vt:lpstr>Cat Tails</vt:lpstr>
      <vt:lpstr>Through the Wire</vt:lpstr>
      <vt:lpstr>Ex-Roomie</vt:lpstr>
      <vt:lpstr>Par 3</vt:lpstr>
      <vt:lpstr>Intergalactic Calling</vt:lpstr>
      <vt:lpstr>ARCHAIC PINBALL</vt:lpstr>
      <vt:lpstr>Top Banana</vt:lpstr>
      <vt:lpstr>Party Robot</vt:lpstr>
      <vt:lpstr>Spring Yard</vt:lpstr>
      <vt:lpstr>Got Balls</vt:lpstr>
      <vt:lpstr>Kitten Defense</vt:lpstr>
      <vt:lpstr>Twisted Worldview</vt:lpstr>
      <vt:lpstr>Cow with a Sunburn</vt:lpstr>
      <vt:lpstr>Junk in the Trunk</vt:lpstr>
      <vt:lpstr>The Goal (So Far)(New)</vt:lpstr>
      <vt:lpstr>No Peace Treety (New)</vt:lpstr>
      <vt:lpstr>Piece Of...</vt:lpstr>
      <vt:lpstr>The Goal (For Now)</vt:lpstr>
      <vt:lpstr>Batting Practice New</vt:lpstr>
      <vt:lpstr>Endangered Species</vt:lpstr>
      <vt:lpstr>That's Not Spaghetti</vt:lpstr>
      <vt:lpstr>The Old Smoke</vt:lpstr>
      <vt:lpstr>Ringleader</vt:lpstr>
      <vt:lpstr>No Peace Treety</vt:lpstr>
      <vt:lpstr>Circa 1985</vt:lpstr>
      <vt:lpstr>Microscheme</vt:lpstr>
      <vt:lpstr>Delapidated Way</vt:lpstr>
      <vt:lpstr>What Dreams My Come</vt:lpstr>
      <vt:lpstr>Hanging Loose</vt:lpstr>
      <vt:lpstr>Get Home Mel!</vt:lpstr>
      <vt:lpstr>Giraffic Park</vt:lpstr>
      <vt:lpstr>No.2 (New)</vt:lpstr>
      <vt:lpstr>Drawing Power (New)</vt:lpstr>
      <vt:lpstr>Tall Stack</vt:lpstr>
      <vt:lpstr>Hello There!</vt:lpstr>
      <vt:lpstr>Drawing Power</vt:lpstr>
      <vt:lpstr>Magically Malicious</vt:lpstr>
      <vt:lpstr>Thallium Burning</vt:lpstr>
      <vt:lpstr>Depreciated</vt:lpstr>
      <vt:lpstr>Kittens in a Pear Tree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2012-01-04T03:27:54Z</dcterms:created>
  <dcterms:modified xsi:type="dcterms:W3CDTF">2012-06-24T22:50:24Z</dcterms:modified>
</cp:coreProperties>
</file>