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A rewards" sheetId="1" r:id="rId4"/>
    <sheet state="visible" name="Contributions Sample (Group A)" sheetId="2" r:id="rId5"/>
    <sheet state="visible" name="Contribution Types and Levels" sheetId="3" r:id="rId6"/>
    <sheet state="visible" name="Ongoing Contributions" sheetId="4" r:id="rId7"/>
    <sheet state="visible" name="Rewards model" sheetId="5" r:id="rId8"/>
    <sheet state="visible" name="Rewards by Period" sheetId="6" r:id="rId9"/>
    <sheet state="visible" name="Detail2-AT Admin Task-3" sheetId="7" r:id="rId10"/>
  </sheets>
  <definedNames>
    <definedName name="rewardsModel">'Rewards model'!$A$20:$D$29</definedName>
    <definedName hidden="1" localSheetId="1" name="_xlnm._FilterDatabase">'Contributions Sample (Group A)'!$A$2:$AA$86</definedName>
  </definedNames>
  <calcPr/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Use @ for Twitter usernames only (Discord usernames should not have it)
	-Anonymous</t>
      </text>
    </comment>
  </commentList>
</comments>
</file>

<file path=xl/sharedStrings.xml><?xml version="1.0" encoding="utf-8"?>
<sst xmlns="http://schemas.openxmlformats.org/spreadsheetml/2006/main" count="5831" uniqueCount="1200">
  <si>
    <t>Person</t>
  </si>
  <si>
    <t>Reward (damo)</t>
  </si>
  <si>
    <t># Contributions</t>
  </si>
  <si>
    <t>Sum of weighed contributions</t>
  </si>
  <si>
    <t>@GamingToups</t>
  </si>
  <si>
    <t>@DragMz</t>
  </si>
  <si>
    <t>@Babbexx22</t>
  </si>
  <si>
    <t>@Moloch10</t>
  </si>
  <si>
    <t>@jeremyV</t>
  </si>
  <si>
    <t>@CryptoOnSteroid</t>
  </si>
  <si>
    <t>@squallara</t>
  </si>
  <si>
    <t>@bear1bear2bear3</t>
  </si>
  <si>
    <t>@Lario</t>
  </si>
  <si>
    <t>@Bamidooh</t>
  </si>
  <si>
    <t>@Investordooh</t>
  </si>
  <si>
    <t>@Kenny_Bunkport</t>
  </si>
  <si>
    <t>@BisforBears</t>
  </si>
  <si>
    <t>@Aloysius</t>
  </si>
  <si>
    <t>@AlgorandCoffee</t>
  </si>
  <si>
    <t>Total</t>
  </si>
  <si>
    <r>
      <rPr>
        <color rgb="FF999999"/>
      </rPr>
      <t xml:space="preserve">Contribution list based on Babbexx' post from 2021-12-19 on </t>
    </r>
    <r>
      <rPr>
        <color rgb="FF999999"/>
        <u/>
      </rPr>
      <t>https://discord.com/channels/906917846754418770/913188392102146059/922122171285917746</t>
    </r>
  </si>
  <si>
    <t>Channel</t>
  </si>
  <si>
    <t>Contribution</t>
  </si>
  <si>
    <t>Contribution Type</t>
  </si>
  <si>
    <t>Level</t>
  </si>
  <si>
    <t>Reward</t>
  </si>
  <si>
    <t>Comment</t>
  </si>
  <si>
    <t>Reported order</t>
  </si>
  <si>
    <t># airdrop-discussion</t>
  </si>
  <si>
    <t>https://discord.com/channels/906917846754418770/913195994408177665/916062031789039626</t>
  </si>
  <si>
    <t>[# DEPRECATED] Community Help</t>
  </si>
  <si>
    <t>https://discord.com/channels/906917846754418770/913195994408177665/917736968039858196</t>
  </si>
  <si>
    <t># presale-discussion</t>
  </si>
  <si>
    <t>https://discord.com/channels/906917846754418770/913188307310088253/913737708487213076</t>
  </si>
  <si>
    <t>https://discord.com/channels/906917846754418770/913195994408177665/914455305864233020</t>
  </si>
  <si>
    <t># decipher-airdrop</t>
  </si>
  <si>
    <t>https://discord.com/channels/906917846754418770/911091925174607935/914569803824504834</t>
  </si>
  <si>
    <t>https://discord.com/channels/906917846754418770/913195994408177665/914586461649657927</t>
  </si>
  <si>
    <t># main-chat</t>
  </si>
  <si>
    <t>https://discord.com/channels/906917846754418770/910524302531649566/914604424939307049</t>
  </si>
  <si>
    <t>https://discord.com/channels/906917846754418770/910524302531649566/914604581357494292</t>
  </si>
  <si>
    <t>https://discord.com/channels/906917846754418770/910524302531649566/914606226942361700</t>
  </si>
  <si>
    <t>Upvoted</t>
  </si>
  <si>
    <t># organizational-discussion</t>
  </si>
  <si>
    <t>https://discord.com/channels/906917846754418770/914540797054025788/914629734166564894</t>
  </si>
  <si>
    <t># suggestions</t>
  </si>
  <si>
    <t>https://discord.com/channels/906917846754418770/915342738201931836/917782479287484487</t>
  </si>
  <si>
    <t># tasks-discussion</t>
  </si>
  <si>
    <t>https://discord.com/channels/906917846754418770/911091925174607935/916314017088286740</t>
  </si>
  <si>
    <t>Server stats Bot: Gives the total number of members we have in the discord server.</t>
  </si>
  <si>
    <t>[AT] Admin Task</t>
  </si>
  <si>
    <t>High effort contribution?</t>
  </si>
  <si>
    <t>Captha Bot: A verification bot used to verify real human being from bot, Prevent the server from raiders and spamers.</t>
  </si>
  <si>
    <t>List for Reddit investors + List for Twitter investors</t>
  </si>
  <si>
    <t xml:space="preserve"># bug-reports </t>
  </si>
  <si>
    <t>https://discord.com/channels/906917846754418770/908054330265960478/918016999328722984</t>
  </si>
  <si>
    <t>[B] Bug Report</t>
  </si>
  <si>
    <t>https://discord.com/channels/906917846754418770/908054330265960478/917905819809505280</t>
  </si>
  <si>
    <t>https://discord.com/channels/906917846754418770/908054330265960478/915011371651977297</t>
  </si>
  <si>
    <t>https://discord.com/channels/906917846754418770/908054330265960478/916685687426793493</t>
  </si>
  <si>
    <t>https://discordapp.com/channels/906917846754418770/908054330265960478/917851662046081054</t>
  </si>
  <si>
    <t>https://discord.com/channels/906917846754418770/908054330265960478/917873396640014356</t>
  </si>
  <si>
    <t>https://discord.com/channels/906917846754418770/908054330265960478/918212305303531600</t>
  </si>
  <si>
    <t>https://discord.com/channels/906917846754418770/908054330265960478/918219362278727720</t>
  </si>
  <si>
    <t>https://discord.com/channels/906917846754418770/908054330265960478/916478411524935720</t>
  </si>
  <si>
    <t>reported, tested fix and acknowledged fix</t>
  </si>
  <si>
    <t># feature-request</t>
  </si>
  <si>
    <t>https://discord.com/channels/906917846754418770/908054304332603402/91306853580527</t>
  </si>
  <si>
    <t>could not find contribution by username?</t>
  </si>
  <si>
    <t>https://discord.com/channels/906917846754418770/908054330265960478/917504316812701726</t>
  </si>
  <si>
    <t>https://discord.com/channels/906917846754418770/908054330265960478/917519110030635009</t>
  </si>
  <si>
    <t># presale-debate</t>
  </si>
  <si>
    <t>https://discord.com/channels/906917846754418770/908124715040788560/913438567756357692</t>
  </si>
  <si>
    <t>[D] Development</t>
  </si>
  <si>
    <t>https://discord.com/channels/906917846754418770/908124715040788560/913438778566262794</t>
  </si>
  <si>
    <t>https://discord.com/channels/906917846754418770/913188307310088253/913397032545316894</t>
  </si>
  <si>
    <t>https://discord.com/channels/906917846754418770/908124715040788560/913865590819684352</t>
  </si>
  <si>
    <t>https://discord.com/channels/906917846754418770/908054330265960478/915764454057213994</t>
  </si>
  <si>
    <t>https://discord.com/channels/906917846754418770/915342738201931836/916746120837865482</t>
  </si>
  <si>
    <t>https://discord.com/channels/906917846754418770/911091925174607935/916687821601898526</t>
  </si>
  <si>
    <t># price-discussion</t>
  </si>
  <si>
    <t>https://discord.com/channels/906917846754418770/914290346106699887/918556038758821948</t>
  </si>
  <si>
    <t># rules</t>
  </si>
  <si>
    <t>https://discord.com/channels/906917846754418770/918151065357123654/918451630721081406</t>
  </si>
  <si>
    <t>https://discord.com/channels/906917846754418770/914290346106699887/918594017623691296</t>
  </si>
  <si>
    <t>https://discord.com/channels/906917846754418770/910524302531649566/914246332506599485</t>
  </si>
  <si>
    <t># marketing-discussion</t>
  </si>
  <si>
    <t>https://discord.com/channels/906917846754418770/917850389930471474/917850845234729104</t>
  </si>
  <si>
    <t>https://discord.com/channels/906917846754418770/910524302531649566/916223562682073108</t>
  </si>
  <si>
    <t xml:space="preserve">Providing positive and articulate opinion about the project in accordance with anti shill policy </t>
  </si>
  <si>
    <t>https://discord.com/channels/906917846754418770/908054304332603402/915601846448554004</t>
  </si>
  <si>
    <t>[F] Feature Request</t>
  </si>
  <si>
    <t>https://discordapp.com/channels/906917846754418770/908054304332603402/917935473056428102</t>
  </si>
  <si>
    <t>https://discord.com/channels/906917846754418770/908054304332603402/914516637888184331</t>
  </si>
  <si>
    <t>https://discord.com/channels/906917846754418770/908054304332603402/915419366177259520</t>
  </si>
  <si>
    <t>https://discord.com/channels/906917846754418770/908054304332603402/917518527483756594</t>
  </si>
  <si>
    <t>https://discord.com/channels/906917846754418770/915342738201931836/915742844432551947</t>
  </si>
  <si>
    <t>[IC] Issue Creation</t>
  </si>
  <si>
    <t>https://discord.com/channels/906917846754418770/915342738201931836/917186636360585326</t>
  </si>
  <si>
    <t>https://discord.com/channels/906917846754418770/911091925174607935/917194598529507338</t>
  </si>
  <si>
    <t>https://discord.com/channels/906917846754418770/911091925174607935/917928702308909087</t>
  </si>
  <si>
    <t>Significant piece of copywriting</t>
  </si>
  <si>
    <t>https://discord.com/channels/906917846754418770/911091925174607935/918161753274191923</t>
  </si>
  <si>
    <t>https://discord.com/channels/906917846754418770/911091925174607935/914092711517237279</t>
  </si>
  <si>
    <t>https://discord.com/channels/906917846754418770/915342738201931836/917174154602610748</t>
  </si>
  <si>
    <t>https://discord.com/channels/906917846754418770/915342738201931836/915735002107498527</t>
  </si>
  <si>
    <t>https://discord.com/channels/906917846754418770/910524302531649566/913892641568071720</t>
  </si>
  <si>
    <t>https://discord.com/channels/906917846754418770/914540797054025788/916900600548057088</t>
  </si>
  <si>
    <t>[TWR] Twitter Post</t>
  </si>
  <si>
    <t>https://discord.com/channels/906917846754418770/914540797054025788/916901291437981727</t>
  </si>
  <si>
    <t># sprints-discussion</t>
  </si>
  <si>
    <t>https://discord.com/channels/906917846754418770/917476070092046366/918316221823336449</t>
  </si>
  <si>
    <t>https://discord.com/channels/906917846754418770/917476070092046366/918317297293201449</t>
  </si>
  <si>
    <t>https://discord.com/channels/906917846754418770/917476070092046366/917793084962660412</t>
  </si>
  <si>
    <t># off-topic</t>
  </si>
  <si>
    <t>https://discord.com/channels/906917846754418770/915434378325291108/917406317050753054</t>
  </si>
  <si>
    <t>Leveraging network</t>
  </si>
  <si>
    <t>https://discord.com/channels/906917846754418770/915342738201931836/917759834550583326</t>
  </si>
  <si>
    <t># organisational-discussion</t>
  </si>
  <si>
    <t>https://discord.com/channels/906917846754418770/914540797054025788/914541600481345546</t>
  </si>
  <si>
    <t>[CT] Content Task</t>
  </si>
  <si>
    <t>Altruistic insfrastructure offer</t>
  </si>
  <si>
    <t>https://discord.com/channels/906917846754418770/913188307310088253/916136780019925042</t>
  </si>
  <si>
    <t>https://discord.com/channels/906917846754418770/913188307310088253/916138953915109476</t>
  </si>
  <si>
    <t>https://discord.com/channels/906917846754418770/914540797054025788/916158634810032128</t>
  </si>
  <si>
    <t>https://discord.com/channels/906917846754418770/914540797054025788/915412017916043335</t>
  </si>
  <si>
    <t>https://discord.com/channels/906917846754418770/914540797054025788/917538503577980998</t>
  </si>
  <si>
    <t>https://discord.com/channels/906917846754418770/914540797054025788/917897548545532045</t>
  </si>
  <si>
    <t>https://discord.com/channels/906917846754418770/914290346106699887/914539861803946064</t>
  </si>
  <si>
    <t>https://discord.com/channels/906917846754418770/913188307310088253/915574655610417183</t>
  </si>
  <si>
    <t>https://discord.com/channels/906917846754418770/908124715040788560/913788790454235246</t>
  </si>
  <si>
    <t>https://discord.com/channels/906917846754418770/914290346106699887/916737502822424576</t>
  </si>
  <si>
    <t>https://discord.com/channels/906917846754418770/915342738201931836/916694531829792799</t>
  </si>
  <si>
    <t>https://discord.com/channels/906917846754418770/908124715040788560/913444072138625085</t>
  </si>
  <si>
    <t>https://discord.com/channels/906917846754418770/908124715040788560/913667834326949958</t>
  </si>
  <si>
    <t>Creative thought process</t>
  </si>
  <si>
    <t>https://discord.com/channels/906917846754418770/914290346106699887/917174479405342810</t>
  </si>
  <si>
    <t>https://discord.com/channels/906917846754418770/917476070092046366/917779878454099988</t>
  </si>
  <si>
    <t>https://discord.com/channels/906917846754418770/915342738201931836/916748507724001310</t>
  </si>
  <si>
    <t>https://discord.com/channels/906917846754418770/914540797054025788/918933689080086569</t>
  </si>
  <si>
    <t>https://discord.com/channels/906917846754418770/915342738201931836/917781700463964171</t>
  </si>
  <si>
    <t>https://discord.com/channels/906917846754418770/915342738201931836/917781952004775946</t>
  </si>
  <si>
    <t>https://discord.com/channels/906917846754418770/915342738201931836/917780281933594685</t>
  </si>
  <si>
    <r>
      <rPr>
        <b/>
      </rPr>
      <t xml:space="preserve">This is the updated contribution type definitions based on AlgoRyhtmatic's feedback on the initial proposal </t>
    </r>
    <r>
      <rPr>
        <b/>
        <color rgb="FF1155CC"/>
        <u/>
      </rPr>
      <t>https://discord.com/channels/906917846754418770/913188392102146059/945518772440141914</t>
    </r>
  </si>
  <si>
    <t>Levels</t>
  </si>
  <si>
    <t>Definition</t>
  </si>
  <si>
    <r>
      <rPr>
        <rFont val="Arial"/>
        <strike/>
        <color theme="1"/>
      </rPr>
      <t xml:space="preserve">A helpful, well-meaning interaction with members of the community. The contributor provides factually correct information and/or a balanced opinion that is clear enough to help any reader w/ a similar question, doubt or concern.
</t>
    </r>
    <r>
      <rPr>
        <rFont val="Arial"/>
        <b/>
        <strike/>
        <color theme="1"/>
      </rPr>
      <t xml:space="preserve">NOTE: as of 2022-01-01, this contribution type is no longer rewardable </t>
    </r>
  </si>
  <si>
    <t>A task to produce some work that facilitates community administration across official channels. Examples: creation of contributor lists, reference checking, setup of Discord bots, cross-posting comments, or any task where the prescribed output leaves little room for interpretation.</t>
  </si>
  <si>
    <t>The task takes 1-30 minutes to complete.</t>
  </si>
  <si>
    <t>The task takes 30-60 minutes to complete.</t>
  </si>
  <si>
    <t>The task takes 60-120 minutes (or more to) complete.</t>
  </si>
  <si>
    <t>Report of a untracked defect or unexpected behaviour on asastats.com.</t>
  </si>
  <si>
    <t>The bug report provides context (e.g. OS version, browser) and helpful steps to reproduce the faulty behaviour.  Alternately a measurement can consider time: the research and writeup takes ~1-30 minutes to complete.</t>
  </si>
  <si>
    <t>Contributor engages with ASA Stats to provide more information and assists in testing during resolution, acknowledges when fix is satisfactory.  Alternately a measurement can consider time: the research and writeup takes ~30-60 minutes to complete.</t>
  </si>
  <si>
    <t>Contributor provides deep insights that directly impacts resolution (e.g. browser side code analysis).  Alternately a measurement can consider time: the research and writeup takes ~60-120 minutes to complete.</t>
  </si>
  <si>
    <t>A task to produce written content that helps ASA Stats achieve its stated goals. Examples: an announcement in an official channel, copywriting for the asastas.com website, an email to form a partnership, or a submission to a partner site.</t>
  </si>
  <si>
    <t>The task takes up to 1 hour to complete</t>
  </si>
  <si>
    <t>The task takes 1 to 2 hours to complete</t>
  </si>
  <si>
    <t>The task takes 3 or more hours to complete</t>
  </si>
  <si>
    <t>[D] Discussion</t>
  </si>
  <si>
    <t>A sustained public channel discussion on a relevant ASA Stats topic, where one or more contributors make insightful comments keeping the community engaged.</t>
  </si>
  <si>
    <t>The contribution contains factually correct information, balanced opinions, and provides a substantive amount of the discussion with several other members.</t>
  </si>
  <si>
    <t>A request for a new feature or functionality improvement for ASA Stats.</t>
  </si>
  <si>
    <t>The request is specific, original, and generates sufficient support from the community (i.e. reactions and replies).  Alternately a measurement can consider time: the research and writeup takes ~1-30 minutes to complete.</t>
  </si>
  <si>
    <t>The request is well thought-out, and includes a suggested path to implementation.  Alternately a measurement can consider time: the research and writeup takes ~30-60 minutes to complete.</t>
  </si>
  <si>
    <t>The request is backed with a significant volume of research (UI mockups, technical analysis, etc.).  Alternately a measurement can consider time: the research and writeup takes ~60-120 minutes to complete.</t>
  </si>
  <si>
    <t>[MT] Marketing Task</t>
  </si>
  <si>
    <t>A marketing or PR task that helps to improve ASA Stats' visibility or reputation.</t>
  </si>
  <si>
    <t>The task takes 4 or more hours to complete</t>
  </si>
  <si>
    <t>[R] Research</t>
  </si>
  <si>
    <t>Research that provides new and relevant information related to ASA Stats' operations or the Algorand ecosystem. Useful research should contain original sources, and clearly explain how/why it addresses an official ASA Stats announcement or request (re: partnership, data source integration, etc.).</t>
  </si>
  <si>
    <t>The research takes up to 1 hour to complete, and is specific, original, and generates sufficient support from the community (i.e. reactions and replies).</t>
  </si>
  <si>
    <t>The research takes 1 to 2 hours to complete, and contains a thorough well-thought process and a path to implementation.</t>
  </si>
  <si>
    <t>The research takes 4 or more hours to complete, and is backed with a significant volume of research (research, draft proposal, technical analysis, etc.)</t>
  </si>
  <si>
    <t>[S] Suggestion</t>
  </si>
  <si>
    <t>A meaningful suggestion for an improvement to the ASA Stats site, community or token.</t>
  </si>
  <si>
    <t>The suggestion is specific, original, and generates sufficient support from the community (i.e. reactions and replies).</t>
  </si>
  <si>
    <t>The suggestion is well thought-out, and includes a suggested path to implementation.</t>
  </si>
  <si>
    <t>The suggestion is backed with a significant volume of research (UI mockups, technical analysis, etc.)</t>
  </si>
  <si>
    <t>[TWR] Twitter Composition/Posting</t>
  </si>
  <si>
    <t>Effort related to composition/posting of ASA Stats content on Twitter</t>
  </si>
  <si>
    <t>The tweet takes 1-30 minutes of effort.</t>
  </si>
  <si>
    <t>The tweet takes 30-60 minutes of effort.</t>
  </si>
  <si>
    <t>The tweet takes 60-120 minutes of effort (or more).</t>
  </si>
  <si>
    <t>Effort related to transcribing and a Bug or Feature Request from Discord, Twitter, or Reddit into Github.</t>
  </si>
  <si>
    <t>The issue creation takes 1-30 minutes of effort.</t>
  </si>
  <si>
    <t>The issue creation takes 30-60 minutes of effort.</t>
  </si>
  <si>
    <t>The issue creation takes 60-120 minutes of effort.</t>
  </si>
  <si>
    <t>https://docs.google.com/spreadsheets/d/1UJ9ZyvV0fdcXAfpUNOsRa1aCmJko-QhF-BU4Wcu6Xog/edit#gid=238932857</t>
  </si>
  <si>
    <t>Period begins</t>
  </si>
  <si>
    <t>Period ends</t>
  </si>
  <si>
    <t>Platform</t>
  </si>
  <si>
    <t>% Reward</t>
  </si>
  <si>
    <t>Discord</t>
  </si>
  <si>
    <t>https://discord.com/channels/906917846754418770/910524302531649566/923874123774590996</t>
  </si>
  <si>
    <t>ecosystem research</t>
  </si>
  <si>
    <t>https://discord.com/channels/906917846754418770/908054304332603402/920818582265421874</t>
  </si>
  <si>
    <t>feature request</t>
  </si>
  <si>
    <t>@Bam18000</t>
  </si>
  <si>
    <t># update-request</t>
  </si>
  <si>
    <t>https://discord.com/channels/906917846754418770/909644144635416626/925986995111616533</t>
  </si>
  <si>
    <t>https://discord.com/channels/906917846754418770/914290346106699887/920056120947650610</t>
  </si>
  <si>
    <t>price discussion/suggestion</t>
  </si>
  <si>
    <t>@Damo</t>
  </si>
  <si>
    <t>https://discord.com/channels/906917846754418770/909644144635416626/925324504677351424</t>
  </si>
  <si>
    <t>https://discord.com/channels/906917846754418770/908054304332603402/922519574434443367</t>
  </si>
  <si>
    <t>u/DellEnableUnderClock</t>
  </si>
  <si>
    <t>Reddit</t>
  </si>
  <si>
    <t>https://www.reddit.com/r/asastats/comments/rsy308/comment/hqpqdsr/?utm_source=share&amp;utm_medium=web2x&amp;context=3</t>
  </si>
  <si>
    <t>bug report</t>
  </si>
  <si>
    <t>@DragMZ</t>
  </si>
  <si>
    <t># bug-report</t>
  </si>
  <si>
    <t>https://discord.com/channels/906917846754418770/908054330265960478/926419436993404938</t>
  </si>
  <si>
    <t>@Grinnmarr</t>
  </si>
  <si>
    <t>https://discord.com/channels/906917846754418770/910524302531649566/926605080625545276</t>
  </si>
  <si>
    <t>Discuss if such succinct contribution should be rewarded (does it pass level 1 test?)</t>
  </si>
  <si>
    <t>@IamFemi</t>
  </si>
  <si>
    <t>https://discord.com/channels/906917846754418770/909644144635416626/922798844729774110</t>
  </si>
  <si>
    <t>https://discord.com/channels/906917846754418770/911091925174607935/923203865090875392</t>
  </si>
  <si>
    <t>comms/marketing suggestion</t>
  </si>
  <si>
    <t>@jasoni</t>
  </si>
  <si>
    <t>https://discord.com/channels/906917846754418770/908054330265960478/921592170790670396</t>
  </si>
  <si>
    <t>https://discord.com/channels/906917846754418770/914290346106699887/919030924694417469</t>
  </si>
  <si>
    <t>https://discord.com/channels/906917846754418770/908054330265960478/923485600957497365</t>
  </si>
  <si>
    <t>@moloch10</t>
  </si>
  <si>
    <t>https://discord.com/channels/906917846754418770/908054330265960478/923289362978984007</t>
  </si>
  <si>
    <t>https://discord.com/channels/906917846754418770/908054304332603402/925060144121913404</t>
  </si>
  <si>
    <t>https://discord.com/channels/906917846754418770/908054330265960478/925839077712986172</t>
  </si>
  <si>
    <t>https://discord.com/channels/906917846754418770/908054304332603402/923379066697039922</t>
  </si>
  <si>
    <t>@motuwagon</t>
  </si>
  <si>
    <t>https://discord.com/channels/906917846754418770/908054304332603402/925539412002091118</t>
  </si>
  <si>
    <t>https://discord.com/channels/906917846754418770/908054304332603402/926140457753395221</t>
  </si>
  <si>
    <t>https://discord.com/channels/906917846754418770/908054304332603402/923039669732651078</t>
  </si>
  <si>
    <t>@Papa Noff</t>
  </si>
  <si>
    <t>https://discord.com/channels/906917846754418770/908054330265960478/925618459365236777</t>
  </si>
  <si>
    <t>https://discord.com/channels/906917846754418770/908054330265960478/925819974008852530</t>
  </si>
  <si>
    <t>https://discord.com/channels/906917846754418770/908054330265960478/920849669746229249</t>
  </si>
  <si>
    <t>https://discord.com/channels/906917846754418770/909644144635416626/924134309022035968</t>
  </si>
  <si>
    <t>https://discord.com/channels/906917846754418770/909644144635416626/925938329453736006</t>
  </si>
  <si>
    <t>https://discord.com/channels/906917846754418770/909644144635416626/926247261892132934</t>
  </si>
  <si>
    <t>https://discord.com/channels/906917846754418770/909644144635416626/926524170953695282</t>
  </si>
  <si>
    <t>https://discord.com/channels/906917846754418770/914540797054025788/921869614231740458</t>
  </si>
  <si>
    <t>community management suggestion</t>
  </si>
  <si>
    <t>https://discord.com/channels/906917846754418770/908054304332603402/923435626660003900</t>
  </si>
  <si>
    <t>https://discord.com/channels/906917846754418770/908054304332603402/920830894288302091</t>
  </si>
  <si>
    <t>https://discord.com/channels/906917846754418770/908054304332603402/920831023577722901</t>
  </si>
  <si>
    <t>https://discord.com/channels/906917846754418770/908054304332603402/922529522983768146</t>
  </si>
  <si>
    <t>https://www.reddit.com/r/asastats/comments/rsfczr/some_tinyman_pools_asa_now_have_value_outside_the/hqm4utw/?utm_source=share&amp;utm_medium=web2x&amp;context=3</t>
  </si>
  <si>
    <t>@rach</t>
  </si>
  <si>
    <t>https://discord.com/channels/906917846754418770/909644144635416626/924478199784669214</t>
  </si>
  <si>
    <t>https://discord.com/channels/906917846754418770/909644144635416626/924809622588629012</t>
  </si>
  <si>
    <t>https://discord.com/channels/906917846754418770/909644144635416626/924712599722004550</t>
  </si>
  <si>
    <t xml:space="preserve">@RR </t>
  </si>
  <si>
    <t>https://discord.com/channels/906917846754418770/910524302531649566/923919748213932072</t>
  </si>
  <si>
    <t>https://discord.com/channels/906917846754418770/915342738201931836/925029112706371686</t>
  </si>
  <si>
    <t>https://discord.com/channels/906917846754418770/908054304332603402/923298220417888296</t>
  </si>
  <si>
    <t>https://discord.com/channels/906917846754418770/914290346106699887/919700990679216178</t>
  </si>
  <si>
    <t>https://discord.com/channels/906917846754418770/908054304332603402/921059022264729630</t>
  </si>
  <si>
    <t>@TheHolyGoat</t>
  </si>
  <si>
    <t>https://discord.com/channels/906917846754418770/911091925174607935/923295973147562025</t>
  </si>
  <si>
    <t>@TresTres</t>
  </si>
  <si>
    <t>https://discord.com/channels/906917846754418770/908054330265960478/920430883188670574</t>
  </si>
  <si>
    <t>@UncleDooom</t>
  </si>
  <si>
    <t>https://discord.com/channels/906917846754418770/908054330265960478/925429643069247568</t>
  </si>
  <si>
    <t>https://discord.com/channels/906917846754418770/908054330265960478/919768081864208465</t>
  </si>
  <si>
    <t>https://discord.com/channels/906917846754418770/909644144635416626/919788179291246613</t>
  </si>
  <si>
    <t>https://discord.com/channels/906917846754418770/910524302531649566/920402561666781204</t>
  </si>
  <si>
    <t>@ym982</t>
  </si>
  <si>
    <t>https://discord.com/channels/906917846754418770/908054304332603402/920227811816534016</t>
  </si>
  <si>
    <t>watchlist suggestion</t>
  </si>
  <si>
    <t>@🥑🥑</t>
  </si>
  <si>
    <t>https://discord.com/channels/906917846754418770/908054330265960478/925083765473153126</t>
  </si>
  <si>
    <t>Period below: test for contributions in response to legal entity research - Contribution list based on Babbexx22's post from 2022-02-17 on https://discord.com/channels/906917846754418770/913188392102146059/943786736553709598</t>
  </si>
  <si>
    <t>Legal entity research</t>
  </si>
  <si>
    <t>https://discord.com/channels/906917846754418770/914540797054025788/916088322303078450</t>
  </si>
  <si>
    <t>https://discord.com/channels/906917846754418770/914540797054025788/916090628457254942</t>
  </si>
  <si>
    <t>https://discord.com/channels/906917846754418770/914540797054025788/917893823693213726</t>
  </si>
  <si>
    <t>https://discord.com/channels/906917846754418770/914540797054025788/922235803587997737</t>
  </si>
  <si>
    <t xml:space="preserve">@pitofsuccess </t>
  </si>
  <si>
    <t>https://discord.com/channels/906917846754418770/914540797054025788/916089455348154399</t>
  </si>
  <si>
    <t>https://discord.com/channels/906917846754418770/914540797054025788/916090999611215882</t>
  </si>
  <si>
    <t>https://discord.com/channels/906917846754418770/914540797054025788/916161556570595348</t>
  </si>
  <si>
    <t>@Di</t>
  </si>
  <si>
    <t>https://discord.com/channels/906917846754418770/914540797054025788/916330210553651231</t>
  </si>
  <si>
    <t>https://discord.com/channels/906917846754418770/914540797054025788/916330944628150312</t>
  </si>
  <si>
    <t xml:space="preserve">@Jeremy V </t>
  </si>
  <si>
    <t>https://discord.com/channels/906917846754418770/914540797054025788/916159262567309312</t>
  </si>
  <si>
    <t>https://discord.com/channels/906917846754418770/914540797054025788/916164011588984892</t>
  </si>
  <si>
    <t xml:space="preserve">@TresTres </t>
  </si>
  <si>
    <t>https://discord.com/channels/906917846754418770/914540797054025788/916323202924429382</t>
  </si>
  <si>
    <t>https://discord.com/channels/906917846754418770/914540797054025788/919707751821770812</t>
  </si>
  <si>
    <t>https://discord.com/channels/906917846754418770/914540797054025788/922050946559799296</t>
  </si>
  <si>
    <t>https://discord.com/channels/906917846754418770/914540797054025788/916091163251966002</t>
  </si>
  <si>
    <t xml:space="preserve">DAO, Frequently Asked questions ) </t>
  </si>
  <si>
    <t>https://discord.com/channels/906917846754418770/914540797054025788/917892795572834404</t>
  </si>
  <si>
    <t>(setting up a company in the UK)</t>
  </si>
  <si>
    <t>https://discord.com/channels/906917846754418770/914540797054025788/917899609240666143</t>
  </si>
  <si>
    <t>(recent year specification for some agents)</t>
  </si>
  <si>
    <t>https://discord.com/channels/906917846754418770/914540797054025788/919699352828661810</t>
  </si>
  <si>
    <t>(list of documents for wyoming)</t>
  </si>
  <si>
    <t>https://discord.com/channels/906917846754418770/914540797054025788/919701917360345138</t>
  </si>
  <si>
    <t>https://discord.com/channels/906917846754418770/914540797054025788/919707446145073154</t>
  </si>
  <si>
    <t>(communication with providers)</t>
  </si>
  <si>
    <t>https://discord.com/channels/906917846754418770/914540797054025788/922051077451427900</t>
  </si>
  <si>
    <t>(review of some resident agents )</t>
  </si>
  <si>
    <t>https://discord.com/channels/906917846754418770/914540797054025788/922051139770408982</t>
  </si>
  <si>
    <t>https://discord.com/channels/906917846754418770/914540797054025788/922051383157477386</t>
  </si>
  <si>
    <t>(review)</t>
  </si>
  <si>
    <t>https://discord.com/channels/906917846754418770/914540797054025788/922051548899598376</t>
  </si>
  <si>
    <t>https://discord.com/channels/906917846754418770/914540797054025788/922051858711863337</t>
  </si>
  <si>
    <t>(secured contact)</t>
  </si>
  <si>
    <t>https://discord.com/channels/906917846754418770/914540797054025788/924266268956184606</t>
  </si>
  <si>
    <t>(other agents)</t>
  </si>
  <si>
    <t>https://discord.com/channels/906917846754418770/914540797054025788/924770924417409055</t>
  </si>
  <si>
    <t>(report of communication)</t>
  </si>
  <si>
    <t>https://discord.com/channels/906917846754418770/914540797054025788/924770961125941248</t>
  </si>
  <si>
    <t>(bookkeeping company research)</t>
  </si>
  <si>
    <t>@Marvingale</t>
  </si>
  <si>
    <t>https://discord.com/channels/906917846754418770/914540797054025788/923543352291520523</t>
  </si>
  <si>
    <t>(Review of other resident agents)</t>
  </si>
  <si>
    <t>https://discord.com/channels/906917846754418770/914540797054025788/923543868291563552</t>
  </si>
  <si>
    <t xml:space="preserve">u/Ansuz4u </t>
  </si>
  <si>
    <t>https://www.reddit.com/r/asastats/comments/rby4u0/asa_stats_legal_entity_establishment/?utm_medium=android_app&amp;utm_source=share</t>
  </si>
  <si>
    <t>(offered some links and actively participated in the discussion on reddit)</t>
  </si>
  <si>
    <t>u/Bricksufficient6938</t>
  </si>
  <si>
    <t>(a one time contribution)</t>
  </si>
  <si>
    <t>Period below: 2022-01-01 to 2022-03-25 - Contribution list based on AlgoRhythMatic's sort of Trello cards from this period.</t>
  </si>
  <si>
    <t>moloch10</t>
  </si>
  <si>
    <t>https://discord.com/channels/906917846754418770/908054330265960478/932658403598303333</t>
  </si>
  <si>
    <t>https://discord.com/channels/906917846754418770/908054330265960478/936733646411411487</t>
  </si>
  <si>
    <t>https://discord.com/channels/906917846754418770/915342738201931836/935245866145562684</t>
  </si>
  <si>
    <t>https://discord.com/channels/906917846754418770/915342738201931836/955840027932381184</t>
  </si>
  <si>
    <t>https://discord.com/channels/906917846754418770/908054330265960478/955834241965510766</t>
  </si>
  <si>
    <t>https://discord.com/channels/906917846754418770/908054330265960478/956200635978633256</t>
  </si>
  <si>
    <t>damo</t>
  </si>
  <si>
    <t>https://discord.com/channels/906917846754418770/908054330265960478/933361145220305027</t>
  </si>
  <si>
    <t>AngelOfAres</t>
  </si>
  <si>
    <t>EnochLee</t>
  </si>
  <si>
    <t>https://discord.com/channels/906917846754418770/908054330265960478/933378497349562418</t>
  </si>
  <si>
    <t>Chiomaokeifufe</t>
  </si>
  <si>
    <t>https://discord.com/channels/906917846754418770/908054330265960478/933374839996170270</t>
  </si>
  <si>
    <t>Vinxz</t>
  </si>
  <si>
    <t>https://discord.com/channels/906917846754418770/908054330265960478/933374166026027099</t>
  </si>
  <si>
    <t>https://discord.com/channels/906917846754418770/908054330265960478/942747730034429953</t>
  </si>
  <si>
    <t>u/worldsilver</t>
  </si>
  <si>
    <t>https://www.reddit.com/r/asastats/comments/rsfczr/some_tinyman_pools_asa_now_have_value_outside_the/</t>
  </si>
  <si>
    <t>Bankshelby</t>
  </si>
  <si>
    <t>https://discord.com/channels/906917846754418770/908054330265960478/936619258593554432</t>
  </si>
  <si>
    <t>SCN9A</t>
  </si>
  <si>
    <t>https://discord.com/channels/906917846754418770/908054330265960478/935874206019764235</t>
  </si>
  <si>
    <t>https://discord.com/channels/906917846754418770/908054330265960478/940891188674838548</t>
  </si>
  <si>
    <t>https://discord.com/channels/906917846754418770/908054330265960478/940294469268418621</t>
  </si>
  <si>
    <t>CryDev</t>
  </si>
  <si>
    <t>https://discord.com/channels/906917846754418770/909644144635416626/939429564805963806</t>
  </si>
  <si>
    <t>u/Algonut</t>
  </si>
  <si>
    <t>https://www.reddit.com/r/asastats/comments/sjik3x/lofty_ai_issue/</t>
  </si>
  <si>
    <t>u/mattstover83</t>
  </si>
  <si>
    <t>https://www.reddit.com/r/asastats/comments/sp6bs6/comment/hwdh7ae/?utm_source=share&amp;utm_medium=web2x&amp;context=3</t>
  </si>
  <si>
    <t>huzzah</t>
  </si>
  <si>
    <t>https://discord.com/channels/906917846754418770/908054330265960478/941728220137521213</t>
  </si>
  <si>
    <t>VentureTK</t>
  </si>
  <si>
    <t>https://discord.com/channels/906917846754418770/908054330265960478/946535277843869706</t>
  </si>
  <si>
    <t>Kenny_Bunkport</t>
  </si>
  <si>
    <t>https://discord.com/channels/906917846754418770/908054330265960478/950861400409010217</t>
  </si>
  <si>
    <t>https://discord.com/channels/906917846754418770/908054330265960478/954222112267173928</t>
  </si>
  <si>
    <t>Tony121</t>
  </si>
  <si>
    <t>https://discord.com/channels/906917846754418770/910524302531649566/938794136578969711</t>
  </si>
  <si>
    <t>u/LawlessDolt</t>
  </si>
  <si>
    <t>https://www.reddit.com/r/asastats/comments/smnyt5/yldydefly_pools/?utm_source=share&amp;utm_medium=ios_app&amp;utm_name=iossmf</t>
  </si>
  <si>
    <t>AlgoRhythMatic</t>
  </si>
  <si>
    <t>https://discord.com/channels/906917846754418770/909644144635416626/940731443573833768</t>
  </si>
  <si>
    <t>https://discord.com/channels/906917846754418770/908054304332603402/941772677008457830</t>
  </si>
  <si>
    <t>https://discord.com/channels/906917846754418770/908054304332603402/943314354596642858</t>
  </si>
  <si>
    <t>[F1] Next 5 Yieldy Community LP staking pools announced for week of Feb 14th</t>
  </si>
  <si>
    <t>https://discord.com/channels/906917846754418770/908054304332603402/943535250619904080</t>
  </si>
  <si>
    <t># admin-task</t>
  </si>
  <si>
    <t>https://discord.com/channels/906917846754418770/914540797054025788/938583365307752450</t>
  </si>
  <si>
    <t># content-task</t>
  </si>
  <si>
    <t>https://discord.com/channels/906917846754418770/911091925174607935/946632672086736926</t>
  </si>
  <si>
    <t>https://discord.com/channels/906917846754418770/911091925174607935/946033416372109372</t>
  </si>
  <si>
    <t>https://trello.com/c/mgeYvP0Z</t>
  </si>
  <si>
    <t>u/Voice_Responsible</t>
  </si>
  <si>
    <t>https://www.reddit.com/r/asastats/comments/st83y8/aoyieldly_pool_not_showing_up/?utm_source=share&amp;utm_medium=ios_app&amp;utm_name=iossmf</t>
  </si>
  <si>
    <t>UncleDooom</t>
  </si>
  <si>
    <t>https://discord.com/channels/906917846754418770/910524302531649566/945487797328949250</t>
  </si>
  <si>
    <t>trisTAN</t>
  </si>
  <si>
    <t>https://discord.com/channels/906917846754418770/910524302531649566/946285296180396143</t>
  </si>
  <si>
    <t>bear1bear2bear3</t>
  </si>
  <si>
    <t>https://discord.com/channels/906917846754418770/923113219197915147/943998244961255424</t>
  </si>
  <si>
    <t>https://discord.com/channels/906917846754418770/914149762004049930/914558693016756245</t>
  </si>
  <si>
    <t>Marvingale</t>
  </si>
  <si>
    <t>https://discord.com/channels/906917846754418770/914540797054025788/945639826651230208</t>
  </si>
  <si>
    <t>u/Better-Situation-769</t>
  </si>
  <si>
    <t>https://www.reddit.com/r/asastats/comments/tcrv7d/is_the_website_down_right_now_i_made_a_couple_asa/?utm_source=share&amp;utm_medium=ios_app&amp;utm_name=iossmf</t>
  </si>
  <si>
    <t>@TylerOlthoff</t>
  </si>
  <si>
    <t>Twitter</t>
  </si>
  <si>
    <t>https://twitter.com/asastatscom/status/1504798058558722056</t>
  </si>
  <si>
    <t>NoSwordfish1667</t>
  </si>
  <si>
    <t>https://discord.com/channels/906917846754418770/908054330265960478/954362858483904552</t>
  </si>
  <si>
    <t>u/The_Dude8</t>
  </si>
  <si>
    <t>https://www.reddit.com/r/asastats/comments/th0fp1/comment/i15bbjd/?utm_source=share&amp;utm_medium=web2x&amp;context=3</t>
  </si>
  <si>
    <t>Brooks🐬</t>
  </si>
  <si>
    <t>https://discord.com/channels/906917846754418770/908054330265960478/954388131472375878</t>
  </si>
  <si>
    <t>iamdave</t>
  </si>
  <si>
    <t>https://discord.com/channels/906917846754418770/908054330265960478/954470355752325120</t>
  </si>
  <si>
    <t>motuwagon</t>
  </si>
  <si>
    <t>https://discord.com/channels/906917846754418770/910524302531649566/954478429967884349</t>
  </si>
  <si>
    <t>u/DingDongWhoDis</t>
  </si>
  <si>
    <t>https://www.reddit.com/r/asastats/comments/th0fp1/comment/i15o8kv/?utm_source=share&amp;utm_medium=web2x&amp;context=3</t>
  </si>
  <si>
    <t>https://discord.com/channels/906917846754418770/915342738201931836/954794711103721472</t>
  </si>
  <si>
    <t>shasmit</t>
  </si>
  <si>
    <t>https://discord.com/channels/906917846754418770/910524302531649566/955954156110221332</t>
  </si>
  <si>
    <t>DragMZ</t>
  </si>
  <si>
    <t>https://discord.com/channels/906917846754418770/908054330265960478/956198893509554206</t>
  </si>
  <si>
    <t>PonziCream</t>
  </si>
  <si>
    <t>https://discord.com/channels/906917846754418770/908054330265960478/942828141804650526</t>
  </si>
  <si>
    <t>Period below: 2022-03-26 to 2022-04-29 - Contribution list based on AlgoRhythMatic's sort of Trello cards from this period.</t>
  </si>
  <si>
    <t>RandomTask</t>
  </si>
  <si>
    <t>https://discord.com/channels/906917846754418770/908054330265960478/959686951026438144</t>
  </si>
  <si>
    <t>https://twitter.com/TylerOlthoff/status/1507097109320769539</t>
  </si>
  <si>
    <t>Papa Noff</t>
  </si>
  <si>
    <t>https://discord.com/channels/906917846754418770/910524302531649566/941054816556318792</t>
  </si>
  <si>
    <t>["https://discord.com/channels/906917846754418770/908054330265960478/912963308590596097", "https://discord.com/channels/906917846754418770/908054330265960478/918543499043938346"]</t>
  </si>
  <si>
    <t>https://discord.com/channels/906917846754418770/908054304332603402/952986600063762482</t>
  </si>
  <si>
    <t>Pill-Popper-OG</t>
  </si>
  <si>
    <t>https://discord.com/channels/906917846754418770/910524302531649566/945487843676008478</t>
  </si>
  <si>
    <t>kerrilija</t>
  </si>
  <si>
    <r>
      <rPr>
        <color rgb="FF1155CC"/>
        <u/>
      </rPr>
      <t>["https://discord.com/channels/906917846754418770/908054304332603402/954432532152221697"</t>
    </r>
    <r>
      <rPr>
        <color rgb="FF1F1F1F"/>
      </rPr>
      <t>, "</t>
    </r>
    <r>
      <rPr>
        <color rgb="FF1155CC"/>
        <u/>
      </rPr>
      <t>https://discord.com/channels/906917846754418770/908054304332603402/954734839918133278"]</t>
    </r>
  </si>
  <si>
    <t>iMpacToFTrees</t>
  </si>
  <si>
    <t>https://discord.com/channels/906917846754418770/910524302531649566/962840084313407539</t>
  </si>
  <si>
    <t>https://discord.com/channels/906917846754418770/908054304332603402/944678102246760448</t>
  </si>
  <si>
    <t>https://www.reddit.com/r/asastats/comments/u0uvjp/new_staking_platform_will_you_add_it/</t>
  </si>
  <si>
    <t>Damo</t>
  </si>
  <si>
    <t>https://discord.com/channels/906917846754418770/908054304332603402/908429072835706911</t>
  </si>
  <si>
    <t>pitofsuccess</t>
  </si>
  <si>
    <t>https://discord.com/channels/906917846754418770/908054304332603402/913220523369058315</t>
  </si>
  <si>
    <t>https://discord.com/channels/906917846754418770/908054304332603402/944957598682189856</t>
  </si>
  <si>
    <t>Babbexx22</t>
  </si>
  <si>
    <t>https://trello.com/c/d45NvDDB</t>
  </si>
  <si>
    <t>Sammyspeed</t>
  </si>
  <si>
    <t>https://trello.com/c/McGWGaH6</t>
  </si>
  <si>
    <t>https://github.com/asastats/channel/issues/7</t>
  </si>
  <si>
    <t>@fredestante</t>
  </si>
  <si>
    <t>https://github.com/asastats/channel/issues/8</t>
  </si>
  <si>
    <t>petled</t>
  </si>
  <si>
    <t>https://github.com/asastats/channel/issues/9</t>
  </si>
  <si>
    <t>https://github.com/asastats/channel/issues/10</t>
  </si>
  <si>
    <t>mynameis47</t>
  </si>
  <si>
    <t>https://github.com/asastats/channel/issues/16</t>
  </si>
  <si>
    <t>https://github.com/asastats/channel/issues/18</t>
  </si>
  <si>
    <t>https://github.com/asastats/channel/issues/21</t>
  </si>
  <si>
    <t xml:space="preserve">moloch10 </t>
  </si>
  <si>
    <t>https://github.com/asastats/channel/issues/22</t>
  </si>
  <si>
    <t>@Emzeed01</t>
  </si>
  <si>
    <t>https://github.com/asastats/channel/issues/26</t>
  </si>
  <si>
    <t>https://github.com/asastats/channel/issues/25</t>
  </si>
  <si>
    <t>https://github.com/asastats/channel/issues/12</t>
  </si>
  <si>
    <t>Mikeyy</t>
  </si>
  <si>
    <t># suggestion</t>
  </si>
  <si>
    <t>https://github.com/asastats/channel/issues/14</t>
  </si>
  <si>
    <t>https://github.com/asastats/channel/issues/30</t>
  </si>
  <si>
    <t>u/Aromatic-Ad3922</t>
  </si>
  <si>
    <t>https://github.com/asastats/channel/issues/28</t>
  </si>
  <si>
    <t>https://github.com/asastats/static-pages/issues/10</t>
  </si>
  <si>
    <t>https://github.com/asastats/channel/discussions/44</t>
  </si>
  <si>
    <t>Period below: 2022-08-27 to 2022-09-23 - Contribution list based on AlgoRhythMatic's sort of Github issues from this period.</t>
  </si>
  <si>
    <t>https://discord.com/channels/906917846754418770/1009792719897505912/1021156386886930533</t>
  </si>
  <si>
    <t>Terminal App Tweet</t>
  </si>
  <si>
    <t>https://discord.com/channels/906917846754418770/1009792719897505912/1014237679405256855</t>
  </si>
  <si>
    <t>FXDX Tweet</t>
  </si>
  <si>
    <t>https://github.com/asastats/channel/issues/175</t>
  </si>
  <si>
    <t>prince2486</t>
  </si>
  <si>
    <t>https://github.com/asastats/channel/issues/207</t>
  </si>
  <si>
    <t>@timmyl3g3nd</t>
  </si>
  <si>
    <t>https://github.com/asastats/channel/issues/209</t>
  </si>
  <si>
    <t>q2ev</t>
  </si>
  <si>
    <t>https://github.com/asastats/channel/issues/211</t>
  </si>
  <si>
    <t>Github</t>
  </si>
  <si>
    <t>https://github.com/asastats/channel/issues/212</t>
  </si>
  <si>
    <t>@Fedias_HS</t>
  </si>
  <si>
    <t>https://github.com/asastats/channel/issues/213</t>
  </si>
  <si>
    <t>CryptoflipB</t>
  </si>
  <si>
    <t>https://github.com/asastats/channel/issues/214</t>
  </si>
  <si>
    <t>Maru the Cat</t>
  </si>
  <si>
    <t>https://github.com/asastats/channel/issues/215</t>
  </si>
  <si>
    <t>BartleDooDerp.algo</t>
  </si>
  <si>
    <t>https://github.com/asastats/channel/issues/226</t>
  </si>
  <si>
    <t>https://github.com/asastats/channel/issues/237</t>
  </si>
  <si>
    <t>https://github.com/asastats/channel/issues/238</t>
  </si>
  <si>
    <t>https://github.com/asastats/channel/issues/239</t>
  </si>
  <si>
    <t>https://github.com/asastats/channel/issues/241</t>
  </si>
  <si>
    <t>https://github.com/asastats/channel/issues/243</t>
  </si>
  <si>
    <t>https://github.com/asastats/channel/discussions/250</t>
  </si>
  <si>
    <t>https://github.com/asastats/channel/issues/246</t>
  </si>
  <si>
    <t>https://discord.com/channels/906917846754418770/1009792719897505912/1022653438372360297</t>
  </si>
  <si>
    <t>Mobile App Tweet</t>
  </si>
  <si>
    <t>nearlymad.x</t>
  </si>
  <si>
    <t>https://github.com/asastats/channel/issues/249</t>
  </si>
  <si>
    <t>Period below: 2022-09-24 to 2022-10-21 - Contribution list based on AlgoRhythMatic's sort of Github issues from this period.</t>
  </si>
  <si>
    <t>https://github.com/asastats/channel/issues/167</t>
  </si>
  <si>
    <t>https://github.com/asastats/channel/issues/247</t>
  </si>
  <si>
    <t>https://github.com/asastats/channel/issues/252</t>
  </si>
  <si>
    <t>https://github.com/asastats/channel/issues/260</t>
  </si>
  <si>
    <t>https://github.com/asastats/channel/issues/261</t>
  </si>
  <si>
    <t>https://github.com/asastats/channel/issues/262</t>
  </si>
  <si>
    <t>UnderSiege</t>
  </si>
  <si>
    <t>https://github.com/asastats/channel/issues/265</t>
  </si>
  <si>
    <t>https://github.com/asastats/channel/issues/268</t>
  </si>
  <si>
    <t>u/Ansuz4u</t>
  </si>
  <si>
    <t>https://github.com/asastats/channel/issues/271</t>
  </si>
  <si>
    <t>https://github.com/asastats/channel/issues/272</t>
  </si>
  <si>
    <t>https://github.com/asastats/channel/issues/273</t>
  </si>
  <si>
    <t>https://github.com/asastats/channel/issues/274</t>
  </si>
  <si>
    <t>https://github.com/asastats/channel/issues/278</t>
  </si>
  <si>
    <t>https://github.com/asastats/channel/issues/280</t>
  </si>
  <si>
    <t>https://github.com/asastats/channel/issues/281</t>
  </si>
  <si>
    <t>https://github.com/asastats/channel/issues/285</t>
  </si>
  <si>
    <t>https://github.com/asastats/channel/issues/289</t>
  </si>
  <si>
    <t>https://github.com/asastats/channel/issues/291</t>
  </si>
  <si>
    <t>https://github.com/asastats/channel/issues/296</t>
  </si>
  <si>
    <t>https://github.com/asastats/channel/issues/256</t>
  </si>
  <si>
    <t>Meeting (.2 damo) + notes (.1 damo).</t>
  </si>
  <si>
    <t>Meeting (.2 damo).</t>
  </si>
  <si>
    <t>https://github.com/asastats/channel/discussions/301</t>
  </si>
  <si>
    <t>https://github.com/asastats/channel/discussions/297</t>
  </si>
  <si>
    <t>https://discord.com/channels/906917846754418770/973245225680109588/1031893770809122837</t>
  </si>
  <si>
    <t>Period below: 2022-10-22 to 2022-11-18 - Contribution list based on AlgoRhythMatic's sort of Github issues from this period.</t>
  </si>
  <si>
    <t>https://github.com/asastats/channel/issues/200</t>
  </si>
  <si>
    <t>adorfman</t>
  </si>
  <si>
    <t>https://discord.com/channels/906917846754418770/908054330265960478/1032804064628584568</t>
  </si>
  <si>
    <t>https://discord.com/channels/906917846754418770/908054330265960478/1032080469874982912</t>
  </si>
  <si>
    <t xml:space="preserve">BartleDooDerp </t>
  </si>
  <si>
    <t>https://github.com/asastats/channel/issues/302</t>
  </si>
  <si>
    <t>https://github.com/asastats/channel/issues/304</t>
  </si>
  <si>
    <t>https://github.com/asastats/channel/issues/307</t>
  </si>
  <si>
    <t>https://discord.com/channels/906917846754418770/908054304332603402/1034271661245091972</t>
  </si>
  <si>
    <t>https://discord.com/channels/906917846754418770/915342738201931836/1034611472568955050</t>
  </si>
  <si>
    <t>https://github.com/asastats/channel/issues/310</t>
  </si>
  <si>
    <t>https://twitter.com/fredestante/status/1585959484085612544</t>
  </si>
  <si>
    <t>https://github.com/asastats/channel/issues/318</t>
  </si>
  <si>
    <t>@JimCoinASA</t>
  </si>
  <si>
    <t>https://twitter.com/JimCoinASA/status/1587149445929369600</t>
  </si>
  <si>
    <t>DK+-x</t>
  </si>
  <si>
    <t>https://discord.com/channels/906917846754418770/910524302531649566/1036958121786101872</t>
  </si>
  <si>
    <t>Pandachu</t>
  </si>
  <si>
    <t>https://discord.com/channels/906917846754418770/910524302531649566/1040333023817769092</t>
  </si>
  <si>
    <t>https://github.com/asastats/channel/issues/326</t>
  </si>
  <si>
    <t>https://github.com/asastats/channel/issues/333</t>
  </si>
  <si>
    <t>https://github.com/asastats/channel/issues/337</t>
  </si>
  <si>
    <t>https://github.com/asastats/channel/issues/338</t>
  </si>
  <si>
    <t>https://discord.com/channels/906917846754418770/1009792719897505912/1042802759562432602</t>
  </si>
  <si>
    <t>Givaway tweet</t>
  </si>
  <si>
    <t>https://discord.com/channels/906917846754418770/1009792719897505912/1042817064294961232</t>
  </si>
  <si>
    <t>App announcement tweet</t>
  </si>
  <si>
    <t>https://discord.com/channels/906917846754418770/1009792719897505912/1033511611949908110</t>
  </si>
  <si>
    <t>Rewards tweet</t>
  </si>
  <si>
    <t>https://discord.com/channels/906917846754418770/1009792719897505912/1038839120119746611</t>
  </si>
  <si>
    <t>Tweet proposal</t>
  </si>
  <si>
    <t>https://github.com/asastats/channel/discussions/345</t>
  </si>
  <si>
    <t>https://github.com/asastats/channel/issues/341</t>
  </si>
  <si>
    <t>Period below: 2022-11-19 to 2022-12-16 - Contribution list based on AlgoRhythMatic's sort of Github issues from this period.</t>
  </si>
  <si>
    <t># task</t>
  </si>
  <si>
    <t>https://github.com/asastats/channel/issues/51</t>
  </si>
  <si>
    <t>https://discord.com/channels/906917846754418770/908054330265960478/961212380904296459</t>
  </si>
  <si>
    <t>https://discord.com/channels/906917846754418770/908054330265960478/1029846599729418250</t>
  </si>
  <si>
    <t>https://github.com/asastats/channel/issues/283</t>
  </si>
  <si>
    <t>https://discord.com/channels/906917846754418770/908054304332603402/1035710156958351440</t>
  </si>
  <si>
    <t>https://discord.com/channels/906917846754418770/973245225680109588/1044155412208947200</t>
  </si>
  <si>
    <t>https://github.com/asastats/channel/issues/350</t>
  </si>
  <si>
    <t>https://discord.com/channels/906917846754418770/910524302531649566/1044484129145761915</t>
  </si>
  <si>
    <t>https://github.com/asastats/channel/issues/352</t>
  </si>
  <si>
    <t>sealab2022</t>
  </si>
  <si>
    <t>https://discord.com/channels/906917846754418770/908054330265960478/1045804304474329160</t>
  </si>
  <si>
    <t>https://discord.com/channels/906917846754418770/910524302531649566/1047928434514481252</t>
  </si>
  <si>
    <t>https://github.com/asastats/channel/issues/361</t>
  </si>
  <si>
    <t>https://github.com/asastats/channel/issues/362</t>
  </si>
  <si>
    <t>https://discord.com/channels/906917846754418770/908054304332603402/1049584518086000640</t>
  </si>
  <si>
    <t>https://github.com/asastats/channel/issues/363</t>
  </si>
  <si>
    <t>https://github.com/asastats/channel/issues/368</t>
  </si>
  <si>
    <t>https://discord.com/channels/906917846754418770/1009792719897505912/1050920943163289750</t>
  </si>
  <si>
    <t>NFT Engine update tweet</t>
  </si>
  <si>
    <t>GamingToups</t>
  </si>
  <si>
    <t>https://github.com/asastats/channel/issues/336</t>
  </si>
  <si>
    <t>https://discord.com/channels/906917846754418770/1009792719897505912/1050921168674226187</t>
  </si>
  <si>
    <t>NFT API tweet</t>
  </si>
  <si>
    <t>https://discord.com/channels/906917846754418770/1009792719897505912/1048616396889788457</t>
  </si>
  <si>
    <t>Whitepaper giveaway</t>
  </si>
  <si>
    <t>Cometa rewards tweet</t>
  </si>
  <si>
    <t>TBD</t>
  </si>
  <si>
    <t>https://github.com/asastats/channel/issues/355</t>
  </si>
  <si>
    <t>Reems</t>
  </si>
  <si>
    <t>Wallet address provided by kerrilija from his private Discord</t>
  </si>
  <si>
    <t>Period below: 2022-12-17 to 2023-01-13 - Contribution list based on AlgoRhythMatic's sort of Github issues from this period.</t>
  </si>
  <si>
    <t>https://github.com/asastats/channel/issues/375</t>
  </si>
  <si>
    <t>https://github.com/asastats/channel/issues/378</t>
  </si>
  <si>
    <t>u/AlgoAldo</t>
  </si>
  <si>
    <t>https://github.com/asastats/channel/issues/379</t>
  </si>
  <si>
    <t>https://github.com/asastats/channel/issues/381</t>
  </si>
  <si>
    <t># issue-creation</t>
  </si>
  <si>
    <t>https://github.com/asastats/channel/issues/387</t>
  </si>
  <si>
    <t>https://github.com/asastats/channel/issues/389</t>
  </si>
  <si>
    <t>https://github.com/asastats/channel/issues/390</t>
  </si>
  <si>
    <t>https://github.com/asastats/channel/issues/391</t>
  </si>
  <si>
    <t>@alexander_lakis</t>
  </si>
  <si>
    <t>https://github.com/asastats/channel/issues/393</t>
  </si>
  <si>
    <t>https://github.com/asastats/channel/issues/394</t>
  </si>
  <si>
    <t>https://github.com/asastats/channel/issues/395</t>
  </si>
  <si>
    <t>https://github.com/asastats/channel/issues/397</t>
  </si>
  <si>
    <t>https://github.com/asastats/channel/issues/402</t>
  </si>
  <si>
    <t>MochaNerd.algo</t>
  </si>
  <si>
    <t>https://github.com/asastats/channel/issues/409</t>
  </si>
  <si>
    <t>https://github.com/asastats/channel/issues/410</t>
  </si>
  <si>
    <t>u/rockiitp</t>
  </si>
  <si>
    <t>https://github.com/asastats/channel/issues/411</t>
  </si>
  <si>
    <t># twitter-post</t>
  </si>
  <si>
    <t>https://discord.com/channels/906917846754418770/1009792719897505912/1062520330922508428</t>
  </si>
  <si>
    <t>https://discord.com/channels/906917846754418770/1009792719897505912/1063271391501234278</t>
  </si>
  <si>
    <t>https://discord.com/channels/906917846754418770/1009792719897505912/1063272267888480256</t>
  </si>
  <si>
    <t>t@Miki</t>
  </si>
  <si>
    <t>Telegram</t>
  </si>
  <si>
    <t>https://github.com/asastats/channel/issues/367</t>
  </si>
  <si>
    <t>https://github.com/asastats/channel/issues/373</t>
  </si>
  <si>
    <t>https://github.com/asastats/channel/issues/377</t>
  </si>
  <si>
    <t>https://www.reddit.com/r/asastats/comments/109pqwk/new_gardian_staking_on_gardmoney/</t>
  </si>
  <si>
    <t>https://discord.com/channels/906917846754418770/908054304332603402/1062927477938323516</t>
  </si>
  <si>
    <t>https://github.com/asastats/channel/issues/416</t>
  </si>
  <si>
    <t>https://discord.com/channels/906917846754418770/1009792719897505912/1063606753780047882</t>
  </si>
  <si>
    <t>Period below: 2023-01-14 to 2023-02-10 - Contribution list based on AlgoRhythMatic's sort of Github issues from this period.</t>
  </si>
  <si>
    <t>https://github.com/asastats/channel/issues/422</t>
  </si>
  <si>
    <t>https://github.com/asastats/channel/issues/421</t>
  </si>
  <si>
    <t>https://discord.com/channels/906917846754418770/908054304332603402/1061874636289216532</t>
  </si>
  <si>
    <t>https://github.com/asastats/channel/issues/376</t>
  </si>
  <si>
    <t>https://discord.com/channels/906917846754418770/908054330265960478/1025451278115012658</t>
  </si>
  <si>
    <t>https://github.com/asastats/channel/issues/424</t>
  </si>
  <si>
    <t>https://github.com/asastats/channel/issues/426</t>
  </si>
  <si>
    <t>https://discord.com/channels/906917846754418770/908054304332603402/1064897750862409749</t>
  </si>
  <si>
    <t>https://github.com/asastats/channel/issues/427</t>
  </si>
  <si>
    <t>https://github.com/asastats/channel/issues/429</t>
  </si>
  <si>
    <t>https://github.com/asastats/channel/issues/430</t>
  </si>
  <si>
    <t>https://github.com/asastats/channel/issues/431</t>
  </si>
  <si>
    <t>https://discord.com/channels/906917846754418770/908054330265960478/1066544415335784458</t>
  </si>
  <si>
    <t>BartleDooDerp</t>
  </si>
  <si>
    <t>https://github.com/asastats/channel/issues/434</t>
  </si>
  <si>
    <t>https://github.com/asastats/channel/issues/435</t>
  </si>
  <si>
    <t>https://github.com/asastats/channel/issues/436</t>
  </si>
  <si>
    <t>https://github.com/asastats/channel/issues/437</t>
  </si>
  <si>
    <t>https://github.com/asastats/channel/issues/439</t>
  </si>
  <si>
    <t>https://github.com/asastats/channel/issues/440</t>
  </si>
  <si>
    <t>sensorium</t>
  </si>
  <si>
    <t>https://github.com/asastats/channel/issues/442</t>
  </si>
  <si>
    <t>https://github.com/asastats/channel/issues/444</t>
  </si>
  <si>
    <t>https://github.com/asastats/channel/issues/447</t>
  </si>
  <si>
    <t>Algoworm</t>
  </si>
  <si>
    <t>https://github.com/asastats/channel/issues/449</t>
  </si>
  <si>
    <t>https://github.com/asastats/channel/issues/450</t>
  </si>
  <si>
    <t>https://github.com/asastats/channel/issues/451</t>
  </si>
  <si>
    <t>https://discord.com/channels/906917846754418770/908054330265960478/1070855312048918528</t>
  </si>
  <si>
    <t>https://github.com/asastats/channel/issues/455</t>
  </si>
  <si>
    <t>https://github.com/asastats/channel/issues/458</t>
  </si>
  <si>
    <t>Milesmile</t>
  </si>
  <si>
    <t>https://github.com/asastats/channel/issues/463</t>
  </si>
  <si>
    <t>@RaccoonSquadNFT</t>
  </si>
  <si>
    <t>https://github.com/asastats/channel/issues/465</t>
  </si>
  <si>
    <t>https://discord.com/channels/906917846754418770/1009792719897505912/1069249713217491026</t>
  </si>
  <si>
    <t>staking options tweet</t>
  </si>
  <si>
    <t>https://discord.com/channels/906917846754418770/1009792719897505912/1069981152389111941</t>
  </si>
  <si>
    <t>twitter poll</t>
  </si>
  <si>
    <t>https://discord.com/channels/906917846754418770/1009792719897505912/1071887113487908905</t>
  </si>
  <si>
    <t>NFT reporting tweet</t>
  </si>
  <si>
    <t>Period below: 2023-02-11 to 2023-03-10 - Contribution list based on AlgoRhythMatic's sort of Github issues from this period.</t>
  </si>
  <si>
    <t>https://discord.com/channels/906917846754418770/1012513182784438322/1077500628667994114</t>
  </si>
  <si>
    <t>https://medium.com/@asastats/asa-stats-staking-reward-program-updates-939f906476f5</t>
  </si>
  <si>
    <t>https://discord.com/channels/906917846754418770/1012513182784438322/1078671114097672272</t>
  </si>
  <si>
    <t>https://medium.com/@asastats/asa-stats-dao-governance-staking-on-gard-platform-7f18235346ea</t>
  </si>
  <si>
    <t>https://discord.com/channels/906917846754418770/1012513182784438322/1079519260872822864</t>
  </si>
  <si>
    <t>https://medium.com/@asastats/how-asa-stats-became-one-of-the-most-visited-sites-on-the-algorand-blockchain-eb82c9d39ec6</t>
  </si>
  <si>
    <t>https://discord.com/channels/906917846754418770/1009792719897505912/1077501350721638510</t>
  </si>
  <si>
    <t>Cometa Staking update</t>
  </si>
  <si>
    <t>https://discord.com/channels/906917846754418770/1009792719897505912/1079518098513727670</t>
  </si>
  <si>
    <t>AS-Intro-Medium post tweet.</t>
  </si>
  <si>
    <t>https://discord.com/channels/906917846754418770/1009792719897505912/1081211243509067899</t>
  </si>
  <si>
    <t>Gard staking tweet</t>
  </si>
  <si>
    <t>https://github.com/asastats/channel/issues/469</t>
  </si>
  <si>
    <t>https://discord.com/channels/906917846754418770/973245225680109588/1064543392006148117</t>
  </si>
  <si>
    <t>https://github.com/asastats/channel/issues/471</t>
  </si>
  <si>
    <t>https://github.com/asastats/channel/issues/472</t>
  </si>
  <si>
    <t>https://github.com/asastats/channel/issues/473</t>
  </si>
  <si>
    <t>https://github.com/asastats/channel/issues/475</t>
  </si>
  <si>
    <t>https://github.com/asastats/channel/issues/476</t>
  </si>
  <si>
    <t>https://github.com/asastats/channel/issues/479</t>
  </si>
  <si>
    <t>https://github.com/asastats/channel/issues/332</t>
  </si>
  <si>
    <t>https://github.com/asastats/channel/issues/477</t>
  </si>
  <si>
    <t>https://github.com/asastats/channel/issues/478</t>
  </si>
  <si>
    <t>https://github.com/asastats/channel/issues/484</t>
  </si>
  <si>
    <t>https://github.com/asastats/channel/issues/487</t>
  </si>
  <si>
    <t>https://github.com/asastats/channel/issues/488</t>
  </si>
  <si>
    <t>https://discord.com/channels/906917846754418770/910524302531649566/1077633789448167614</t>
  </si>
  <si>
    <t>https://github.com/asastats/channel/issues/489</t>
  </si>
  <si>
    <t>https://github.com/asastats/channel/issues/490</t>
  </si>
  <si>
    <t>https://github.com/asastats/channel/issues/491</t>
  </si>
  <si>
    <t>https://github.com/asastats/channel/issues/494</t>
  </si>
  <si>
    <t>https://github.com/asastats/channel/issues/496</t>
  </si>
  <si>
    <t>https://github.com/asastats/channel/issues/497</t>
  </si>
  <si>
    <t>https://github.com/asastats/channel/issues/498</t>
  </si>
  <si>
    <t>https://github.com/asastats/channel/issues/500</t>
  </si>
  <si>
    <t>https://github.com/asastats/channel/issues/501</t>
  </si>
  <si>
    <t>https://github.com/asastats/channel/issues/504</t>
  </si>
  <si>
    <t>https://github.com/asastats/channel/issues/505</t>
  </si>
  <si>
    <t>https://github.com/asastats/channel/issues/507</t>
  </si>
  <si>
    <t>https://github.com/asastats/channel/issues/509</t>
  </si>
  <si>
    <t>https://github.com/asastats/channel/issues/516</t>
  </si>
  <si>
    <t>https://github.com/asastats/channel/discussions/521</t>
  </si>
  <si>
    <t>https://github.com/asastats/channel/issues/517</t>
  </si>
  <si>
    <t>https://github.com/asastats/channel/issues/519</t>
  </si>
  <si>
    <t>https://github.com/asastats/channel/issues/518</t>
  </si>
  <si>
    <t>Period below: 2023-03-11 to 2023-04-07 - Contribution list based on AlgoRhythMatic's sort of Github issues from this period.</t>
  </si>
  <si>
    <t>https://github.com/asastats/channel/issues/50</t>
  </si>
  <si>
    <t>mut5</t>
  </si>
  <si>
    <t>https://github.com/asastats/channel/issues/293</t>
  </si>
  <si>
    <t>@GlobalHDStudios</t>
  </si>
  <si>
    <t>https://github.com/asastats/channel/issues/452</t>
  </si>
  <si>
    <t>https://github.com/asastats/channel/issues/453</t>
  </si>
  <si>
    <t>https://github.com/asastats/channel/issues/510</t>
  </si>
  <si>
    <t>https://github.com/asastats/channel/issues/511</t>
  </si>
  <si>
    <t>https://github.com/asastats/channel/issues/512</t>
  </si>
  <si>
    <t>https://github.com/asastats/channel/issues/513</t>
  </si>
  <si>
    <t>https://github.com/asastats/channel/issues/514</t>
  </si>
  <si>
    <t>https://github.com/asastats/channel/issues/520</t>
  </si>
  <si>
    <t>https://github.com/asastats/channel/issues/522</t>
  </si>
  <si>
    <t>https://github.com/asastats/channel/issues/523</t>
  </si>
  <si>
    <t>https://github.com/asastats/channel/issues/527</t>
  </si>
  <si>
    <t>https://github.com/asastats/channel/issues/528</t>
  </si>
  <si>
    <t>https://github.com/asastats/channel/issues/529</t>
  </si>
  <si>
    <t>https://github.com/asastats/channel/issues/530</t>
  </si>
  <si>
    <t>https://github.com/asastats/channel/issues/531</t>
  </si>
  <si>
    <t>https://github.com/asastats/channel/issues/533</t>
  </si>
  <si>
    <t>https://github.com/asastats/channel/issues/534</t>
  </si>
  <si>
    <t>https://github.com/asastats/channel/issues/539</t>
  </si>
  <si>
    <t>https://github.com/asastats/channel/issues/544</t>
  </si>
  <si>
    <t xml:space="preserve">@fifthrace </t>
  </si>
  <si>
    <t>https://github.com/asastats/channel/issues/545</t>
  </si>
  <si>
    <t>https://github.com/asastats/channel/issues/551</t>
  </si>
  <si>
    <t>https://github.com/asastats/channel/issues/552</t>
  </si>
  <si>
    <t>https://github.com/asastats/channel/issues/556</t>
  </si>
  <si>
    <t>UltimateSideQuest</t>
  </si>
  <si>
    <t>https://github.com/asastats/channel/issues/557</t>
  </si>
  <si>
    <t>https://github.com/asastats/channel/issues/560</t>
  </si>
  <si>
    <t>https://github.com/asastats/channel/issues/562</t>
  </si>
  <si>
    <t>robbie</t>
  </si>
  <si>
    <t>https://github.com/asastats/channel/issues/564</t>
  </si>
  <si>
    <t>https://discord.com/channels/906917846754418770/1012513182784438322/1086953717162573834</t>
  </si>
  <si>
    <t>https://discord.com/channels/906917846754418770/1009792719897505912/1086953569573404782</t>
  </si>
  <si>
    <t xml:space="preserve">Twitter post for farming program </t>
  </si>
  <si>
    <t>https://discord.com/channels/906917846754418770/1009792719897505912/1087035142608015471</t>
  </si>
  <si>
    <t xml:space="preserve">Twitter post for proxy pools </t>
  </si>
  <si>
    <t>https://discord.com/channels/906917846754418770/1009792719897505912/1092698579660976138</t>
  </si>
  <si>
    <t xml:space="preserve">Twitter post for governance tracking update </t>
  </si>
  <si>
    <t>https://github.com/asastats/channel/issues/541</t>
  </si>
  <si>
    <t>Period below: 2023-04-08 to 2023-05-05 - Contribution list based on AlgoRhythMatic's sort of Github issues from this period.</t>
  </si>
  <si>
    <t>https://github.com/asastats/channel/issues/506</t>
  </si>
  <si>
    <t>https://github.com/asastats/channel/issues/553</t>
  </si>
  <si>
    <t>https://github.com/asastats/channel/issues/567</t>
  </si>
  <si>
    <t>https://github.com/asastats/channel/issues/569</t>
  </si>
  <si>
    <t>https://github.com/asastats/channel/issues/570</t>
  </si>
  <si>
    <t>https://github.com/asastats/channel/issues/571</t>
  </si>
  <si>
    <t>https://github.com/asastats/channel/issues/572</t>
  </si>
  <si>
    <t>https://github.com/asastats/channel/issues/574</t>
  </si>
  <si>
    <t>https://github.com/asastats/channel/issues/575</t>
  </si>
  <si>
    <t>https://github.com/asastats/channel/issues/579</t>
  </si>
  <si>
    <t>https://github.com/asastats/channel/issues/581</t>
  </si>
  <si>
    <t>https://github.com/asastats/channel/issues/582</t>
  </si>
  <si>
    <t>u/Garywontwin</t>
  </si>
  <si>
    <t>https://github.com/asastats/channel/issues/586</t>
  </si>
  <si>
    <t>https://github.com/asastats/channel/issues/587</t>
  </si>
  <si>
    <t>https://github.com/asastats/channel/issues/588</t>
  </si>
  <si>
    <t>@KimchiBlock</t>
  </si>
  <si>
    <t>https://github.com/asastats/channel/issues/589</t>
  </si>
  <si>
    <t>https://github.com/asastats/channel/issues/592</t>
  </si>
  <si>
    <t>https://github.com/asastats/channel/issues/597</t>
  </si>
  <si>
    <t>https://github.com/asastats/channel/issues/599</t>
  </si>
  <si>
    <t>https://github.com/asastats/channel/issues/598</t>
  </si>
  <si>
    <t>https://github.com/asastats/channel/issues/600</t>
  </si>
  <si>
    <t>https://github.com/asastats/channel/issues/601</t>
  </si>
  <si>
    <t>https://github.com/asastats/channel/issues/602</t>
  </si>
  <si>
    <t>https://github.com/asastats/channel/issues/604</t>
  </si>
  <si>
    <t xml:space="preserve">SCN9A </t>
  </si>
  <si>
    <t>https://discord.com/channels/906917846754418770/1009792719897505912/1096667093090443305</t>
  </si>
  <si>
    <t>Venue One deployment tweet.</t>
  </si>
  <si>
    <t>https://discord.com/channels/906917846754418770/1009792719897505912/1097160235279470602</t>
  </si>
  <si>
    <t>GitHub issue - roadmap tweet.</t>
  </si>
  <si>
    <t>https://github.com/asastats/channel/issues/605</t>
  </si>
  <si>
    <t>https://github.com/asastats/channel/issues/608</t>
  </si>
  <si>
    <t>Period below: 2023-05-06 to 2023-06-02 - Contribution list based on AlgoRhythMatic's sort of Github issues from this period.</t>
  </si>
  <si>
    <t>https://github.com/asastats/channel/issues/590</t>
  </si>
  <si>
    <t>https://github.com/asastats/channel/issues/593</t>
  </si>
  <si>
    <t>https://github.com/asastats/channel/issues/595</t>
  </si>
  <si>
    <t>https://github.com/asastats/channel/issues/611</t>
  </si>
  <si>
    <t>https://github.com/asastats/channel/issues/615</t>
  </si>
  <si>
    <t>https://github.com/asastats/channel/issues/625</t>
  </si>
  <si>
    <t>https://github.com/asastats/channel/issues/614</t>
  </si>
  <si>
    <t>https://github.com/asastats/channel/issues/616</t>
  </si>
  <si>
    <t>Brooks</t>
  </si>
  <si>
    <t>https://github.com/asastats/channel/issues/621</t>
  </si>
  <si>
    <t>https://github.com/asastats/channel/issues/623</t>
  </si>
  <si>
    <t>https://github.com/asastats/channel/discussions/633</t>
  </si>
  <si>
    <t>Period below: 2023-06-03 to 2023-06-30 - Contribution list based on AlgoRhythMatic's sort of Github issues from this period.</t>
  </si>
  <si>
    <t>IcanBENCHurCAT</t>
  </si>
  <si>
    <t>https://discord.com/channels/906917846754418770/908054330265960478/1057695682389090324</t>
  </si>
  <si>
    <t>https://discord.com/channels/906917846754418770/908054304332603402/1081585198480760872</t>
  </si>
  <si>
    <t>https://github.com/asastats/channel/issues/630</t>
  </si>
  <si>
    <t>https://discord.com/channels/906917846754418770/908054304332603402/1118061369896480808</t>
  </si>
  <si>
    <t>https://discord.com/channels/906917846754418770/908054304332603402/1118284383963578479</t>
  </si>
  <si>
    <t>https://github.com/asastats/channel/issues/647</t>
  </si>
  <si>
    <t xml:space="preserve">Milesmile </t>
  </si>
  <si>
    <t>https://discord.com/channels/906917846754418770/908054330265960478/1119710817345093643</t>
  </si>
  <si>
    <t>https://github.com/asastats/channel/issues/650</t>
  </si>
  <si>
    <t>TallWomble</t>
  </si>
  <si>
    <t>https://github.com/asastats/channel/issues/652</t>
  </si>
  <si>
    <t>https://github.com/asastats/channel/issues/653</t>
  </si>
  <si>
    <t>https://github.com/asastats/channel/issues/654</t>
  </si>
  <si>
    <t>https://github.com/asastats/channel/issues/655</t>
  </si>
  <si>
    <t>https://discord.com/channels/906917846754418770/1028021510453084161/1121606254817726564</t>
  </si>
  <si>
    <t>https://github.com/asastats/channel/issues/660</t>
  </si>
  <si>
    <t>https://github.com/asastats/channel/issues/663</t>
  </si>
  <si>
    <t>https://github.com/asastats/channel/issues/664</t>
  </si>
  <si>
    <t>https://discord.com/channels/906917846754418770/1012513182784438322/1121835122036060210</t>
  </si>
  <si>
    <t>https://discord.com/channels/906917846754418770/1009792719897505912/1118282557654565045</t>
  </si>
  <si>
    <t>https://discord.com/channels/906917846754418770/1009792719897505912/1121882192059056148</t>
  </si>
  <si>
    <t>https://discord.com/channels/906917846754418770/1009792719897505912/1123224600331960391</t>
  </si>
  <si>
    <t>https://github.com/asastats/channel/discussions/678</t>
  </si>
  <si>
    <t>Period below: 2023-07-01 to 2023-07-28 - Contribution list based on AlgoRhythMatic's sort of Github issues from this period.</t>
  </si>
  <si>
    <t>TheShaman</t>
  </si>
  <si>
    <t>https://github.com/asastats/channel/issues/624</t>
  </si>
  <si>
    <t>https://github.com/asastats/channel/issues/638</t>
  </si>
  <si>
    <t>https://github.com/asastats/channel/issues/667</t>
  </si>
  <si>
    <t>ZTurtleHermit</t>
  </si>
  <si>
    <t>https://discord.com/channels/906917846754418770/973245314687434832/1123637392935485561</t>
  </si>
  <si>
    <t>https://github.com/asastats/channel/issues/673</t>
  </si>
  <si>
    <t>https://github.com/asastats/channel/issues/675</t>
  </si>
  <si>
    <t>DingusMungus</t>
  </si>
  <si>
    <t>https://github.com/asastats/channel/issues/677</t>
  </si>
  <si>
    <t>https://github.com/asastats/channel/issues/679</t>
  </si>
  <si>
    <t>https://github.com/asastats/channel/issues/683</t>
  </si>
  <si>
    <t>https://github.com/asastats/channel/issues/684</t>
  </si>
  <si>
    <t>https://github.com/asastats/channel/issues/694</t>
  </si>
  <si>
    <t>https://github.com/asastats/channel/issues/695</t>
  </si>
  <si>
    <t xml:space="preserve">robbie </t>
  </si>
  <si>
    <t>https://github.com/asastats/channel/issues/701</t>
  </si>
  <si>
    <t>https://github.com/asastats/channel/issues/703</t>
  </si>
  <si>
    <t>https://github.com/asastats/channel/issues/705</t>
  </si>
  <si>
    <t>https://github.com/asastats/channel/issues/706</t>
  </si>
  <si>
    <t>https://github.com/asastats/channel/issues/707</t>
  </si>
  <si>
    <t>Mocha</t>
  </si>
  <si>
    <t>https://github.com/asastats/channel/issues/708</t>
  </si>
  <si>
    <t>https://github.com/asastats/channel/issues/710</t>
  </si>
  <si>
    <t xml:space="preserve">dragmz </t>
  </si>
  <si>
    <t>https://github.com/asastats/channel/issues/712</t>
  </si>
  <si>
    <t>https://discord.com/channels/906917846754418770/1009792719897505912/1127260287356121098</t>
  </si>
  <si>
    <t>https://discord.com/channels/906917846754418770/1009792719897505912/1128721195680927954</t>
  </si>
  <si>
    <t>https://discord.com/channels/906917846754418770/1009792719897505912/1131315053061230707</t>
  </si>
  <si>
    <t>https://discord.com/channels/906917846754418770/1009792719897505912/1131720028908163144</t>
  </si>
  <si>
    <t>https://discord.com/channels/906917846754418770/1009792719897505912/1133374475199578253</t>
  </si>
  <si>
    <t>https://discord.com/channels/906917846754418770/1009792719897505912/1133395937360887839</t>
  </si>
  <si>
    <t>https://github.com/asastats/channel/issues/631</t>
  </si>
  <si>
    <t>https://github.com/asastats/channel/issues/714</t>
  </si>
  <si>
    <t>https://github.com/asastats/channel/issues/715</t>
  </si>
  <si>
    <t>Period below: 2023-07-29 to 2023-08-25 - Contribution list based on AlgoRhythMatic's sort of Github issues from this period.</t>
  </si>
  <si>
    <t>https://github.com/asastats/channel/issues/433</t>
  </si>
  <si>
    <t># development</t>
  </si>
  <si>
    <t>https://github.com/asastats/channel/issues/425</t>
  </si>
  <si>
    <t>https://github.com/asastats/channel/issues/438</t>
  </si>
  <si>
    <t>https://github.com/asastats/channel/issues/460</t>
  </si>
  <si>
    <t>https://github.com/asastats/channel/issues/467</t>
  </si>
  <si>
    <t>https://github.com/asastats/channel/issues/550</t>
  </si>
  <si>
    <t>https://github.com/asastats/channel/issues/573</t>
  </si>
  <si>
    <t>https://github.com/asastats/channel/issues/627</t>
  </si>
  <si>
    <t>https://github.com/asastats/channel/issues/670</t>
  </si>
  <si>
    <t>https://github.com/asastats/channel/issues/719</t>
  </si>
  <si>
    <t>https://github.com/asastats/channel/issues/720</t>
  </si>
  <si>
    <t>https://github.com/asastats/channel/issues/721</t>
  </si>
  <si>
    <t>cmjcod</t>
  </si>
  <si>
    <t>https://github.com/asastats/channel/issues/724</t>
  </si>
  <si>
    <t>https://github.com/asastats/channel/issues/725</t>
  </si>
  <si>
    <t>https://github.com/asastats/channel/issues/728</t>
  </si>
  <si>
    <t>https://github.com/asastats/channel/issues/729</t>
  </si>
  <si>
    <t>K⁹⁹⁹</t>
  </si>
  <si>
    <t>https://github.com/asastats/channel/issues/730</t>
  </si>
  <si>
    <t>https://github.com/asastats/channel/issues/735</t>
  </si>
  <si>
    <t>https://github.com/asastats/channel/issues/737</t>
  </si>
  <si>
    <t>https://github.com/asastats/channel/issues/738</t>
  </si>
  <si>
    <t>https://github.com/asastats/channel/issues/740</t>
  </si>
  <si>
    <t>https://github.com/asastats/channel/issues/742</t>
  </si>
  <si>
    <t>https://github.com/asastats/channel/issues/743</t>
  </si>
  <si>
    <t>@StangoAlgo</t>
  </si>
  <si>
    <t>https://twitter.com/StangoAlgo/status/1694034406485152234?t=4vifYszb0AzLKJfvQn8uhA&amp;s=19</t>
  </si>
  <si>
    <t>https://discord.com/channels/906917846754418770/1009792719897505912/1134563504695824396</t>
  </si>
  <si>
    <t>gov seat update tweet</t>
  </si>
  <si>
    <t>https://discord.com/channels/906917846754418770/1009792719897505912/1135946578528567346</t>
  </si>
  <si>
    <t>xgov start tweet</t>
  </si>
  <si>
    <t>https://discord.com/channels/906917846754418770/1009792719897505912/1138378534633619456</t>
  </si>
  <si>
    <t>xgov congrats + reminder</t>
  </si>
  <si>
    <t>https://github.com/asastats/channel/issues/733</t>
  </si>
  <si>
    <t>https://discord.com/channels/906917846754418770/973245225680109588/1137464292837425293</t>
  </si>
  <si>
    <t>https://github.com/asastats/channel/discussions/746</t>
  </si>
  <si>
    <t>Period below: 2023-08-26 to 2023-09-22 - Contribution list based on AlgoRhythMatic's sort of Github issues from this period.</t>
  </si>
  <si>
    <t>https://discord.com/channels/906917846754418770/908054304332603402/1108792134422757398</t>
  </si>
  <si>
    <t>https://discord.com/channels/906917846754418770/908054304332603402/1144471141143019612</t>
  </si>
  <si>
    <t>https://github.com/asastats/channel/issues/749</t>
  </si>
  <si>
    <t>https://discord.com/channels/906917846754418770/908054304332603402/1146425235541868544</t>
  </si>
  <si>
    <t>https://github.com/asastats/channel/issues/762</t>
  </si>
  <si>
    <t>https://github.com/asastats/channel/issues/765</t>
  </si>
  <si>
    <t>https://github.com/asastats/channel/issues/775</t>
  </si>
  <si>
    <t>https://discord.com/channels/906917846754418770/1009792719897505912/1148203606533734462</t>
  </si>
  <si>
    <t>Unit tests Tweet</t>
  </si>
  <si>
    <t>https://discord.com/channels/906917846754418770/1009792719897505912/1149021341723410572</t>
  </si>
  <si>
    <t>ANote Music Tweet</t>
  </si>
  <si>
    <t>https://discord.com/channels/906917846754418770/1009792719897505912/1151934201755598970</t>
  </si>
  <si>
    <t>Messina implementation Tweet</t>
  </si>
  <si>
    <t>https://discord.com/channels/906917846754418770/1009792719897505912/1153032105622786138</t>
  </si>
  <si>
    <t>ASA Stats governance staking discussion tweet</t>
  </si>
  <si>
    <t>https://discord.com/channels/906917846754418770/1009792719897505912/1154157139280015401</t>
  </si>
  <si>
    <t>NFD tweet</t>
  </si>
  <si>
    <t>https://github.com/asastats/channel/issues/755</t>
  </si>
  <si>
    <t>https://github.com/asastats/channel/issues/764</t>
  </si>
  <si>
    <t>https://github.com/asastats/channel/discussions/777</t>
  </si>
  <si>
    <t>Period below: 2023-09-23 to 2023-10-20 - Contribution list based on AlgoRhythMatic's sort of Github issues from this period</t>
  </si>
  <si>
    <t>patrick.algo</t>
  </si>
  <si>
    <t>https://github.com/asastats/channel/issues/457</t>
  </si>
  <si>
    <t>https://github.com/asastats/channel/issues/779</t>
  </si>
  <si>
    <t>https://discord.com/channels/906917846754418770/908054304332603402/1155899951797260458</t>
  </si>
  <si>
    <t>https://github.com/asastats/channel/issues/778</t>
  </si>
  <si>
    <t>https://discord.com/channels/906917846754418770/914540797054025788/1156290690767138816</t>
  </si>
  <si>
    <t>https://github.com/asastats/channel/issues/783</t>
  </si>
  <si>
    <t>https://github.com/asastats/channel/issues/786</t>
  </si>
  <si>
    <t>https://github.com/asastats/channel/issues/787</t>
  </si>
  <si>
    <t>u/centrips</t>
  </si>
  <si>
    <t>https://github.com/asastats/channel/issues/789</t>
  </si>
  <si>
    <t>Maximus</t>
  </si>
  <si>
    <t>https://github.com/asastats/channel/issues/790</t>
  </si>
  <si>
    <t>https://discord.com/channels/906917846754418770/910524302531649566/1159174671007232143</t>
  </si>
  <si>
    <t>https://discord.com/channels/906917846754418770/910524302531649566/1159540048354611301</t>
  </si>
  <si>
    <t>django.algo</t>
  </si>
  <si>
    <t>https://github.com/asastats/channel/issues/792</t>
  </si>
  <si>
    <t>https://github.com/asastats/channel/issues/793</t>
  </si>
  <si>
    <t>https://github.com/asastats/channel/issues/794</t>
  </si>
  <si>
    <t>https://github.com/asastats/channel/issues/798</t>
  </si>
  <si>
    <t>https://github.com/asastats/channel/issues/813</t>
  </si>
  <si>
    <t>https://github.com/asastats/channel/issues/814</t>
  </si>
  <si>
    <t>https://github.com/asastats/channel/issues/816</t>
  </si>
  <si>
    <t>garywontwin</t>
  </si>
  <si>
    <t>https://github.com/asastats/channel/issues/797</t>
  </si>
  <si>
    <t>https://discord.com/channels/906917846754418770/908054304332603402/1160994283541774479</t>
  </si>
  <si>
    <t>https://discord.com/channels/906917846754418770/908054330265960478/1161525316888567808</t>
  </si>
  <si>
    <t>https://github.com/asastats/channel/issues/809</t>
  </si>
  <si>
    <t>https://github.com/asastats/channel/issues/788</t>
  </si>
  <si>
    <t>https://discord.com/channels/906917846754418770/908054304332603402/1161769785592389693</t>
  </si>
  <si>
    <t>https://discord.com/channels/906917846754418770/908054304332603402/1162053653260152844</t>
  </si>
  <si>
    <t>https://discord.com/channels/906917846754418770/1009792719897505912/1156325248183050320</t>
  </si>
  <si>
    <t>https://discord.com/channels/906917846754418770/1009792719897505912/1157924313530380429</t>
  </si>
  <si>
    <t>https://discord.com/channels/906917846754418770/1009792719897505912/1161333898559623318</t>
  </si>
  <si>
    <t>https://discord.com/channels/906917846754418770/1009792719897505912/1161602466450784348</t>
  </si>
  <si>
    <t>https://discord.com/channels/906917846754418770/1012513182784438322/1155934921169326080</t>
  </si>
  <si>
    <t>https://github.com/asastats/channel/issues/801</t>
  </si>
  <si>
    <t>https://github.com/asastats/channel/issues/785</t>
  </si>
  <si>
    <t>https://github.com/asastats/channel/issues/800</t>
  </si>
  <si>
    <t>https://github.com/asastats/channel/discussions/819</t>
  </si>
  <si>
    <t>https://discordapp.com/channels/906917846754418770/908054304332603402/1164953763853897759</t>
  </si>
  <si>
    <t xml:space="preserve">Mocha </t>
  </si>
  <si>
    <t>https://discord.com/channels/906917846754418770/908054304332603402/1150139192068808704</t>
  </si>
  <si>
    <t>https://discord.com/channels/906917846754418770/908054304332603402/1152767998818521220</t>
  </si>
  <si>
    <t>Period below: 2023-10-21 to 2023-11-17 - Contribution list based on AlgoRhythMatic's sort of Github issues from this period</t>
  </si>
  <si>
    <t>https://github.com/asastats/channel/issues/820</t>
  </si>
  <si>
    <t>https://discordapp.com/channels/906917846754418770/908054304332603402/1165393511466680320</t>
  </si>
  <si>
    <t>https://github.com/asastats/channel/issues/821</t>
  </si>
  <si>
    <t>https://github.com/asastats/channel/issues/822</t>
  </si>
  <si>
    <t>https://github.com/asastats/channel/issues/823</t>
  </si>
  <si>
    <t>https://github.com/asastats/channel/issues/824</t>
  </si>
  <si>
    <t>https://github.com/asastats/channel/issues/826</t>
  </si>
  <si>
    <t>https://discord.com/channels/906917846754418770/910524302531649566/1160669721922916365</t>
  </si>
  <si>
    <t>https://discord.com/channels/906917846754418770/908054304332603402/1161424978235899944</t>
  </si>
  <si>
    <t>Miles</t>
  </si>
  <si>
    <t>https://discord.com/channels/906917846754418770/908054304332603402/1167464938906857564</t>
  </si>
  <si>
    <t>https://github.com/asastats/channel/issues/828</t>
  </si>
  <si>
    <t>https://github.com/asastats/channel/issues/829</t>
  </si>
  <si>
    <t>https://github.com/asastats/channel/issues/830</t>
  </si>
  <si>
    <t>https://discord.com/channels/906917846754418770/908054304332603402/1168020659926999080</t>
  </si>
  <si>
    <t>https://github.com/asastats/channel/issues/831</t>
  </si>
  <si>
    <t>https://github.com/asastats/channel/issues/832</t>
  </si>
  <si>
    <t>https://github.com/asastats/channel/issues/835</t>
  </si>
  <si>
    <t>https://github.com/asastats/channel/issues/839</t>
  </si>
  <si>
    <t>https://github.com/asastats/channel/issues/840</t>
  </si>
  <si>
    <t>https://github.com/asastats/channel/issues/834</t>
  </si>
  <si>
    <t>https://github.com/asastats/channel/issues/841</t>
  </si>
  <si>
    <t>https://discord.com/channels/906917846754418770/1009792719897505912/1166465928247128136</t>
  </si>
  <si>
    <t>https://discord.com/channels/906917846754418770/1009792719897505912/1170824322215071854</t>
  </si>
  <si>
    <t>https://discord.com/channels/906917846754418770/1009792719897505912/1171915379057119273</t>
  </si>
  <si>
    <t>https://discord.com/channels/906917846754418770/1009792719897505912/1172616412079063100</t>
  </si>
  <si>
    <t>https://discord.com/channels/906917846754418770/1009792719897505912/1173554625639624756</t>
  </si>
  <si>
    <t>https://github.com/asastats/channel/issues/818</t>
  </si>
  <si>
    <t>https://discord.com/channels/906917846754418770/908054304332603402/1171712371845255178</t>
  </si>
  <si>
    <t>https://discord.com/channels/906917846754418770/1009792719897505912/1174650092792324216</t>
  </si>
  <si>
    <t>https://discord.com/channels/906917846754418770/1009792719897505912/1174826106700976218</t>
  </si>
  <si>
    <t>https://discord.com/channels/906917846754418770/1012513182784438322/1174807746810499093</t>
  </si>
  <si>
    <t>https://discord.com/channels/906917846754418770/1012513182784438322/1174799442520588298</t>
  </si>
  <si>
    <t>Period below: 2023-11-18 to 2023-12-15 - Contribution list based on AlgoRhythMatic's sort of Github issues from this period</t>
  </si>
  <si>
    <t>https://discord.com/channels/906917846754418770/908054330265960478/1125726211650355331</t>
  </si>
  <si>
    <t>https://github.com/asastats/channel/issues/688</t>
  </si>
  <si>
    <t>https://github.com/asastats/channel/issues/685</t>
  </si>
  <si>
    <t xml:space="preserve">q2ev </t>
  </si>
  <si>
    <t>https://discord.com/channels/906917846754418770/908054330265960478/1126445347946889276</t>
  </si>
  <si>
    <t xml:space="preserve">UltimateSideQuest </t>
  </si>
  <si>
    <t>https://discord.com/channels/906917846754418770/1028021510453084161/1144399631283929281</t>
  </si>
  <si>
    <t>https://github.com/asastats/channel/issues/750</t>
  </si>
  <si>
    <t xml:space="preserve">UncleDooom </t>
  </si>
  <si>
    <t>https://discord.com/channels/906917846754418770/908054330265960478/1146000245906477077</t>
  </si>
  <si>
    <t>https://github.com/asastats/channel/issues/836</t>
  </si>
  <si>
    <t>venture.algo</t>
  </si>
  <si>
    <t>https://twitter.com/venturetk/status/1721277747371081998?t=n4_1zMcKEJE5AolK3pZGHg&amp;s=19</t>
  </si>
  <si>
    <t>https://github.com/asastats/channel/issues/848</t>
  </si>
  <si>
    <t>https://github.com/asastats/channel/issues/849</t>
  </si>
  <si>
    <t>https://github.com/asastats/channel/issues/850</t>
  </si>
  <si>
    <t>https://github.com/asastats/channel/issues/852</t>
  </si>
  <si>
    <t>https://github.com/asastats/channel/issues/853</t>
  </si>
  <si>
    <t>https://github.com/asastats/channel/issues/862</t>
  </si>
  <si>
    <t>https://github.com/asastats/channel/issues/866</t>
  </si>
  <si>
    <t>https://github.com/asastats/channel/issues/868</t>
  </si>
  <si>
    <t xml:space="preserve">critikyle </t>
  </si>
  <si>
    <t>https://discord.com/channels/906917846754418770/910524302531649566/1176326560433831976</t>
  </si>
  <si>
    <t>https://discord.com/channels/906917846754418770/910524302531649566/1180474696295260220</t>
  </si>
  <si>
    <t>https://discord.com/channels/906917846754418770/908054330265960478/1181642360195653732</t>
  </si>
  <si>
    <t>https://discord.com/channels/906917846754418770/910524302531649566/1181683855191724102</t>
  </si>
  <si>
    <t>https://github.com/asastats/channel/issues/854</t>
  </si>
  <si>
    <t xml:space="preserve">Miles </t>
  </si>
  <si>
    <t>https://discord.com/channels/906917846754418770/908054304332603402/1177734066351657071</t>
  </si>
  <si>
    <t>https://github.com/asastats/channel/issues/855</t>
  </si>
  <si>
    <t>https://github.com/asastats/channel/issues/856</t>
  </si>
  <si>
    <t>https://github.com/asastats/channel/issues/857</t>
  </si>
  <si>
    <t xml:space="preserve">Maximus </t>
  </si>
  <si>
    <t>https://discord.com/channels/906917846754418770/908054304332603402/1178820649892970608</t>
  </si>
  <si>
    <t>https://github.com/asastats/channel/issues/864</t>
  </si>
  <si>
    <t xml:space="preserve">GinoXcw </t>
  </si>
  <si>
    <t>https://github.com/asastats/channel/issues/869</t>
  </si>
  <si>
    <t xml:space="preserve">moloch </t>
  </si>
  <si>
    <t>https://discord.com/channels/906917846754418770/908054304332603402/1181034584205426759</t>
  </si>
  <si>
    <t>MT</t>
  </si>
  <si>
    <t>https://discord.com/channels/906917846754418770/908054330265960478/1181678031799062549</t>
  </si>
  <si>
    <t>https://github.com/asastats/channel/issues/874</t>
  </si>
  <si>
    <t>https://discord.com/channels/906917846754418770/908054330265960478/1181896051511263332</t>
  </si>
  <si>
    <t xml:space="preserve">SideQuest </t>
  </si>
  <si>
    <t>https://discord.com/channels/906917846754418770/1028021510453084161/1181950942493552752</t>
  </si>
  <si>
    <t>https://github.com/asastats/channel/issues/875</t>
  </si>
  <si>
    <t>https://discord.com/channels/906917846754418770/1009792719897505912/1179343243637424138</t>
  </si>
  <si>
    <t>https://github.com/asastats/channel/discussions/884</t>
  </si>
  <si>
    <t xml:space="preserve">hshnslsh </t>
  </si>
  <si>
    <t>https://discord.com/channels/906917846754418770/908054330265960478/1184789110091685950</t>
  </si>
  <si>
    <t>https://github.com/asastats/channel/issues/883</t>
  </si>
  <si>
    <t xml:space="preserve">unohim </t>
  </si>
  <si>
    <t>Period below: 2024-1-13 to 2024-02-09 - Contribution list based on AlgoRhythMatic's sort of Github issues from this period</t>
  </si>
  <si>
    <t>https://github.com/asastats/channel/issues/933</t>
  </si>
  <si>
    <t>https://discord.com/channels/906917846754418770/908054330265960478/1032996027738886194</t>
  </si>
  <si>
    <t>https://github.com/asastats/channel/issues/617</t>
  </si>
  <si>
    <t>https://discord.com/channels/906917846754418770/908054304332603402/1198147171623637032</t>
  </si>
  <si>
    <t>https://github.com/asastats/channel/issues/932</t>
  </si>
  <si>
    <t>https://github.com/asastats/channel/issues/937</t>
  </si>
  <si>
    <t>https://github.com/asastats/channel/issues/938</t>
  </si>
  <si>
    <t>https://github.com/asastats/channel/issues/939</t>
  </si>
  <si>
    <t>https://github.com/asastats/channel/issues/940</t>
  </si>
  <si>
    <t>https://github.com/asastats/channel/issues/941</t>
  </si>
  <si>
    <t>https://github.com/asastats/channel/issues/942</t>
  </si>
  <si>
    <t>https://github.com/asastats/channel/issues/945</t>
  </si>
  <si>
    <t>https://github.com/asastats/channel/issues/950</t>
  </si>
  <si>
    <t>https://github.com/asastats/channel/issues/944</t>
  </si>
  <si>
    <t>https://github.com/asastats/channel/issues/947</t>
  </si>
  <si>
    <t>https://github.com/asastats/channel/issues/951</t>
  </si>
  <si>
    <t>https://github.com/asastats/channel/issues/952</t>
  </si>
  <si>
    <t>https://github.com/asastats/channel/issues/954</t>
  </si>
  <si>
    <t>https://github.com/asastats/channel/issues/957</t>
  </si>
  <si>
    <t>https://github.com/asastats/channel/issues/958</t>
  </si>
  <si>
    <t>https://github.com/asastats/channel/issues/960</t>
  </si>
  <si>
    <t>https://discord.com/channels/906917846754418770/1009792719897505912/1196669618056605838</t>
  </si>
  <si>
    <t>https://discord.com/channels/906917846754418770/1009792719897505912/1196761561495261194</t>
  </si>
  <si>
    <t>https://discord.com/channels/906917846754418770/1009792719897505912/1199350642116923474</t>
  </si>
  <si>
    <t>https://discord.com/channels/906917846754418770/1009792719897505912/1200064537014042765</t>
  </si>
  <si>
    <t>https://discord.com/channels/906917846754418770/1009792719897505912/1203060354179932311</t>
  </si>
  <si>
    <t>https://github.com/asastats/channel/discussions/968</t>
  </si>
  <si>
    <t>https://github.com/asastats/channel/issues/955</t>
  </si>
  <si>
    <t>https://github.com/asastats/channel/issues/959</t>
  </si>
  <si>
    <t>Period below: 2024-2-10 to 2024-03-08 - Contribution list based on AlgoRhythMatic's sort of Github issues from this period</t>
  </si>
  <si>
    <t>grzracz</t>
  </si>
  <si>
    <t>https://github.com/asastats/channel/issues/969</t>
  </si>
  <si>
    <t>mochanerd</t>
  </si>
  <si>
    <t>https://discord.com/channels/906917846754418770/908054330265960478/1208073841444917339</t>
  </si>
  <si>
    <t>https://github.com/asastats/channel/issues/972</t>
  </si>
  <si>
    <t>https://github.com/asastats/channel/issues/974</t>
  </si>
  <si>
    <t>https://discord.com/channels/906917846754418770/1009792719897505912/1205920962839707669</t>
  </si>
  <si>
    <t>https://discord.com/channels/906917846754418770/1009792719897505912/1207943201265156156</t>
  </si>
  <si>
    <t>https://discord.com/channels/906917846754418770/1009792719897505912/1209165640737366137</t>
  </si>
  <si>
    <t>https://discord.com/channels/906917846754418770/908054304332603402/1214925110155415603</t>
  </si>
  <si>
    <t>https://discord.com/channels/906917846754418770/910524302531649566/1215405735442251900</t>
  </si>
  <si>
    <t>Period below: 2024-3-09 to 2024-04-06 - Contribution list based on AlgoRhythMatic's sort of Github issues from this period</t>
  </si>
  <si>
    <t>https://discord.com/channels/906917846754418770/910524302531649566/1216473062786990080</t>
  </si>
  <si>
    <t>https://github.com/asastats/channel/issues/980</t>
  </si>
  <si>
    <t>https://discord.com/channels/906917846754418770/1009792719897505912/1221398106155782164</t>
  </si>
  <si>
    <t>Cometa staking tweet</t>
  </si>
  <si>
    <t>https://discord.com/channels/906917846754418770/1009792719897505912/1221485921795313745</t>
  </si>
  <si>
    <t>Cometa Tweet reply</t>
  </si>
  <si>
    <t>https://discord.com/channels/906917846754418770/1009792719897505912/1222108859175272489</t>
  </si>
  <si>
    <t>After 6 months stakling reply</t>
  </si>
  <si>
    <t>https://discord.com/channels/906917846754418770/1012513182784438322/1221398718620897320</t>
  </si>
  <si>
    <t>https://github.com/asastats/channel/discussions/987</t>
  </si>
  <si>
    <t xml:space="preserve">albino </t>
  </si>
  <si>
    <t>https://discord.com/channels/906917846754418770/908054330265960478/1225110783613079592</t>
  </si>
  <si>
    <t xml:space="preserve">DingusMungus </t>
  </si>
  <si>
    <t>https://discord.com/channels/906917846754418770/908054330265960478/1225627979414241360</t>
  </si>
  <si>
    <t>https://github.com/asastats/channel/issues/986</t>
  </si>
  <si>
    <t>Period below: 2023-12-16 to 2024-01-12 - Contribution list based on AlgoRhythMatic's sort of Github issues from this period</t>
  </si>
  <si>
    <t>https://github.com/asastats/channel/issues/889</t>
  </si>
  <si>
    <t>https://github.com/asastats/channel/issues/891</t>
  </si>
  <si>
    <t>https://github.com/asastats/channel/issues/895</t>
  </si>
  <si>
    <t>https://github.com/asastats/channel/issues/902</t>
  </si>
  <si>
    <t>https://github.com/asastats/channel/issues/909</t>
  </si>
  <si>
    <t>https://github.com/asastats/channel/issues/910</t>
  </si>
  <si>
    <t>https://github.com/asastats/channel/issues/921</t>
  </si>
  <si>
    <t>https://github.com/asastats/channel/issues/922</t>
  </si>
  <si>
    <t>https://github.com/asastats/channel/issues/903</t>
  </si>
  <si>
    <t>https://github.com/asastats/channel/issues/802</t>
  </si>
  <si>
    <t>https://github.com/asastats/channel/issues/803</t>
  </si>
  <si>
    <t>https://github.com/asastats/channel/issues/913</t>
  </si>
  <si>
    <t>https://github.com/asastats/channel/issues/915</t>
  </si>
  <si>
    <t>https://github.com/asastats/channel/issues/919</t>
  </si>
  <si>
    <t>https://github.com/asastats/channel/issues/908</t>
  </si>
  <si>
    <t>https://github.com/asastats/channel/issues/916</t>
  </si>
  <si>
    <t>https://discord.com/channels/906917846754418770/908054304332603402/1190000590277836890</t>
  </si>
  <si>
    <t>https://discord.com/channels/906917846754418770/908054304332603402/1185954274270777494</t>
  </si>
  <si>
    <t>https://discord.com/channels/906917846754418770/908054304332603402/1186021331964264629</t>
  </si>
  <si>
    <t>https://discord.com/channels/906917846754418770/908054304332603402/1187572324506009631</t>
  </si>
  <si>
    <t>https://discord.com/channels/906917846754418770/915342738201931836/1187787395257610240</t>
  </si>
  <si>
    <t>https://discord.com/channels/906917846754418770/973245314687434832/1187494872459005952</t>
  </si>
  <si>
    <t>https://github.com/asastats/channel/issues/893</t>
  </si>
  <si>
    <t>https://github.com/asastats/channel/issues/901</t>
  </si>
  <si>
    <t>dragmz</t>
  </si>
  <si>
    <t>https://discord.com/channels/906917846754418770/914540797054025788/1190209699606450216</t>
  </si>
  <si>
    <t>https://github.com/asastats/channel/issues/911</t>
  </si>
  <si>
    <t xml:space="preserve">leaf </t>
  </si>
  <si>
    <t>https://discord.com/channels/906917846754418770/908054330265960478/1191224602660188210</t>
  </si>
  <si>
    <t xml:space="preserve">RandomTask </t>
  </si>
  <si>
    <t>https://discord.com/channels/906917846754418770/910524302531649566/1191256377696456764</t>
  </si>
  <si>
    <t>https://github.com/asastats/channel/issues/923</t>
  </si>
  <si>
    <t>https://github.com/asastats/channel/issues/924</t>
  </si>
  <si>
    <t>https://discord.com/channels/906917846754418770/910524302531649566/1190019951671660635</t>
  </si>
  <si>
    <t>https://discord.com/channels/906917846754418770/1009792719897505912/1191367773239115857</t>
  </si>
  <si>
    <t>https://discord.com/channels/906917846754418770/1009792719897505912/1192057374580670514</t>
  </si>
  <si>
    <t>https://github.com/asastats/channel/discussions/930</t>
  </si>
  <si>
    <t>https://github.com/asastats/channel/issues/926</t>
  </si>
  <si>
    <t>https://github.com/asastats/channel/issues/928</t>
  </si>
  <si>
    <t>https://github.com/asastats/channel/issues/843</t>
  </si>
  <si>
    <t>https://discord.com/channels/906917846754418770/908054304332603402/1189658704694485214</t>
  </si>
  <si>
    <t>Live model based on Group A contribution sample</t>
  </si>
  <si>
    <t>Model based on Group A contribution sample - Snapshot prior to updating categrories (2022-02-26)</t>
  </si>
  <si>
    <t>Calculated Field 1</t>
  </si>
  <si>
    <t>Bug Report</t>
  </si>
  <si>
    <t>community admin</t>
  </si>
  <si>
    <t>community help</t>
  </si>
  <si>
    <t>discussion</t>
  </si>
  <si>
    <t>Grand Total</t>
  </si>
  <si>
    <t>organisational suggestion</t>
  </si>
  <si>
    <r>
      <rPr>
        <rFont val="Arial"/>
        <b/>
        <color theme="1"/>
      </rPr>
      <t xml:space="preserve">Live model with </t>
    </r>
    <r>
      <rPr>
        <rFont val="Arial"/>
        <b/>
        <color rgb="FFEA4335"/>
      </rPr>
      <t>gaps filled</t>
    </r>
  </si>
  <si>
    <r>
      <rPr>
        <rFont val="Arial"/>
        <b/>
        <color rgb="FFD9D9D9"/>
      </rPr>
      <t xml:space="preserve">Same model with </t>
    </r>
    <r>
      <rPr>
        <rFont val="Arial"/>
        <b/>
        <color rgb="FFD9D9D9"/>
      </rPr>
      <t>gaps filled (snapshot 2022-02-26)</t>
    </r>
  </si>
  <si>
    <t xml:space="preserve"> </t>
  </si>
  <si>
    <t>SUM of Reward</t>
  </si>
  <si>
    <t>Rewards compiling</t>
  </si>
  <si>
    <t xml:space="preserve"> Total</t>
  </si>
  <si>
    <t>Not sure what that is</t>
  </si>
  <si>
    <t>2021-12-31 Total</t>
  </si>
  <si>
    <t>Rewards recalculation based on set budget of 1.5 damo</t>
  </si>
  <si>
    <t>1.13 damo</t>
  </si>
  <si>
    <t>2022-03-25 Total</t>
  </si>
  <si>
    <t>2022-04-29 Total</t>
  </si>
  <si>
    <t>2022-09-23 Total</t>
  </si>
  <si>
    <t>2022-10-21 Total</t>
  </si>
  <si>
    <t>2022-11-18 Total</t>
  </si>
  <si>
    <t>2022-12-16 Total</t>
  </si>
  <si>
    <t>2023-01-13 Total</t>
  </si>
  <si>
    <t>2023-02-10 Total</t>
  </si>
  <si>
    <t>2023-03-10 Total</t>
  </si>
  <si>
    <t>2023-04-07 Total</t>
  </si>
  <si>
    <t>2023-05-05 Total</t>
  </si>
  <si>
    <t>2023-06-02 Total</t>
  </si>
  <si>
    <t>2023-06-30 Total</t>
  </si>
  <si>
    <t>2023-07-28 Total</t>
  </si>
  <si>
    <t>2023-08-25 Total</t>
  </si>
  <si>
    <t>2023-09-22 Total</t>
  </si>
  <si>
    <t>2023-10-20 Total</t>
  </si>
  <si>
    <t>2023-11-17 Total</t>
  </si>
  <si>
    <t>2023-12-15 Total</t>
  </si>
  <si>
    <t>45303 Total</t>
  </si>
  <si>
    <t>2024-02-09 Total</t>
  </si>
  <si>
    <t>2024-03-08 Total</t>
  </si>
  <si>
    <t>2024-04-06 Total</t>
  </si>
  <si>
    <t>Legal entity research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</si>
</sst>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.000000"/>
    <numFmt numFmtId="165" formatCode="0.000000"/>
    <numFmt numFmtId="166" formatCode="yyyy-mm-dd"/>
    <numFmt numFmtId="167" formatCode="0.0%"/>
    <numFmt numFmtId="168" formatCode="0.000"/>
    <numFmt numFmtId="169" formatCode="0.0000"/>
  </numFmts>
  <fonts count="2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999999"/>
    </font>
    <font>
      <u/>
      <color rgb="FF1155CC"/>
    </font>
    <font>
      <u/>
      <color rgb="FF0000FF"/>
    </font>
    <font>
      <b/>
      <u/>
      <color rgb="FF0000FF"/>
    </font>
    <font>
      <strike/>
      <color theme="1"/>
      <name val="Arial"/>
      <scheme val="minor"/>
    </font>
    <font>
      <strike/>
      <color rgb="FF999999"/>
      <name val="Arial"/>
      <scheme val="minor"/>
    </font>
    <font>
      <color rgb="FF000000"/>
      <name val="Arial"/>
    </font>
    <font>
      <u/>
      <color rgb="FF999999"/>
    </font>
    <font>
      <color rgb="FF999999"/>
      <name val="Arial"/>
      <scheme val="minor"/>
    </font>
    <font>
      <sz val="11.0"/>
      <color rgb="FF172B4D"/>
      <name val="-apple-system"/>
    </font>
    <font>
      <u/>
      <sz val="11.0"/>
      <color rgb="FF0052CC"/>
      <name val="-apple-system"/>
    </font>
    <font>
      <color rgb="FF000000"/>
      <name val="Roboto"/>
    </font>
    <font>
      <u/>
      <color rgb="FF0000FF"/>
    </font>
    <font>
      <color theme="1"/>
      <name val="Roboto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sz val="11.0"/>
      <color rgb="FF172B4D"/>
      <name val="Arial"/>
    </font>
    <font>
      <u/>
      <color rgb="FF0000FF"/>
      <name val="Arial"/>
    </font>
    <font>
      <u/>
      <color rgb="FF0000FF"/>
    </font>
    <font>
      <b/>
      <color rgb="FFD9D9D9"/>
      <name val="Arial"/>
      <scheme val="minor"/>
    </font>
    <font>
      <color rgb="FFD9D9D9"/>
      <name val="Arial"/>
      <scheme val="minor"/>
    </font>
    <font/>
    <font>
      <color rgb="FFEA4335"/>
      <name val="Arial"/>
      <scheme val="minor"/>
    </font>
    <font>
      <color theme="5"/>
      <name val="Arial"/>
      <scheme val="minor"/>
    </font>
    <font>
      <b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Font="1" applyNumberFormat="1"/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left" readingOrder="0" shrinkToFit="0" wrapText="0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vertical="top"/>
    </xf>
    <xf borderId="0" fillId="2" fontId="9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 shrinkToFit="0" vertical="top" wrapText="1"/>
    </xf>
    <xf borderId="0" fillId="2" fontId="9" numFmtId="0" xfId="0" applyAlignment="1" applyFont="1">
      <alignment horizontal="left" readingOrder="0"/>
    </xf>
    <xf borderId="0" fillId="0" fontId="2" numFmtId="0" xfId="0" applyAlignment="1" applyFont="1">
      <alignment horizontal="left" shrinkToFit="0" wrapText="1"/>
    </xf>
    <xf borderId="0" fillId="3" fontId="10" numFmtId="0" xfId="0" applyAlignment="1" applyFill="1" applyFont="1">
      <alignment readingOrder="0"/>
    </xf>
    <xf borderId="0" fillId="3" fontId="2" numFmtId="0" xfId="0" applyFont="1"/>
    <xf borderId="0" fillId="3" fontId="1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7" xfId="0" applyFont="1" applyNumberFormat="1"/>
    <xf borderId="0" fillId="0" fontId="2" numFmtId="167" xfId="0" applyAlignment="1" applyFont="1" applyNumberForma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2" fontId="14" numFmtId="166" xfId="0" applyAlignment="1" applyFont="1" applyNumberFormat="1">
      <alignment readingOrder="0"/>
    </xf>
    <xf borderId="0" fillId="2" fontId="1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6" numFmtId="166" xfId="0" applyAlignment="1" applyFont="1" applyNumberFormat="1">
      <alignment horizontal="right"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9" numFmtId="0" xfId="0" applyAlignment="1" applyFont="1">
      <alignment readingOrder="0" vertical="bottom"/>
    </xf>
    <xf borderId="0" fillId="2" fontId="20" numFmtId="0" xfId="0" applyAlignment="1" applyFont="1">
      <alignment readingOrder="0"/>
    </xf>
    <xf borderId="0" fillId="2" fontId="20" numFmtId="0" xfId="0" applyAlignment="1" applyFont="1">
      <alignment readingOrder="0" vertical="bottom"/>
    </xf>
    <xf borderId="0" fillId="2" fontId="12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22" numFmtId="0" xfId="0" applyFont="1"/>
    <xf borderId="0" fillId="0" fontId="1" numFmtId="0" xfId="0" applyAlignment="1" applyFont="1">
      <alignment horizontal="center" readingOrder="0"/>
    </xf>
    <xf borderId="0" fillId="0" fontId="23" numFmtId="0" xfId="0" applyAlignment="1" applyFont="1">
      <alignment horizontal="left" readingOrder="0" shrinkToFit="0" wrapText="0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" xfId="0" applyAlignment="1" applyFont="1" applyNumberFormat="1">
      <alignment horizontal="center"/>
    </xf>
    <xf borderId="0" fillId="0" fontId="23" numFmtId="0" xfId="0" applyFont="1"/>
    <xf borderId="0" fillId="0" fontId="23" numFmtId="0" xfId="0" applyAlignment="1" applyFont="1">
      <alignment horizontal="center"/>
    </xf>
    <xf borderId="0" fillId="0" fontId="23" numFmtId="1" xfId="0" applyAlignment="1" applyFont="1" applyNumberFormat="1">
      <alignment horizontal="center"/>
    </xf>
    <xf borderId="0" fillId="0" fontId="24" numFmtId="165" xfId="0" applyFont="1" applyNumberFormat="1"/>
    <xf borderId="0" fillId="0" fontId="1" numFmtId="168" xfId="0" applyAlignment="1" applyFont="1" applyNumberFormat="1">
      <alignment horizontal="center" readingOrder="0"/>
    </xf>
    <xf borderId="0" fillId="0" fontId="23" numFmtId="0" xfId="0" applyAlignment="1" applyFont="1">
      <alignment horizontal="center" readingOrder="0"/>
    </xf>
    <xf borderId="0" fillId="0" fontId="2" numFmtId="168" xfId="0" applyFont="1" applyNumberFormat="1"/>
    <xf borderId="1" fillId="0" fontId="2" numFmtId="168" xfId="0" applyAlignment="1" applyBorder="1" applyFont="1" applyNumberFormat="1">
      <alignment horizontal="center"/>
    </xf>
    <xf borderId="2" fillId="0" fontId="25" numFmtId="0" xfId="0" applyBorder="1" applyFont="1"/>
    <xf borderId="3" fillId="0" fontId="25" numFmtId="0" xfId="0" applyBorder="1" applyFont="1"/>
    <xf borderId="1" fillId="0" fontId="24" numFmtId="0" xfId="0" applyAlignment="1" applyBorder="1" applyFont="1">
      <alignment horizontal="center"/>
    </xf>
    <xf borderId="4" fillId="0" fontId="1" numFmtId="168" xfId="0" applyBorder="1" applyFont="1" applyNumberFormat="1"/>
    <xf borderId="4" fillId="0" fontId="1" numFmtId="1" xfId="0" applyAlignment="1" applyBorder="1" applyFont="1" applyNumberFormat="1">
      <alignment horizontal="center"/>
    </xf>
    <xf borderId="4" fillId="0" fontId="24" numFmtId="0" xfId="0" applyBorder="1" applyFont="1"/>
    <xf borderId="4" fillId="0" fontId="24" numFmtId="0" xfId="0" applyAlignment="1" applyBorder="1" applyFont="1">
      <alignment horizontal="center"/>
    </xf>
    <xf borderId="4" fillId="0" fontId="24" numFmtId="1" xfId="0" applyAlignment="1" applyBorder="1" applyFont="1" applyNumberFormat="1">
      <alignment horizontal="center"/>
    </xf>
    <xf borderId="4" fillId="0" fontId="2" numFmtId="168" xfId="0" applyAlignment="1" applyBorder="1" applyFont="1" applyNumberFormat="1">
      <alignment readingOrder="0"/>
    </xf>
    <xf borderId="4" fillId="0" fontId="11" numFmtId="168" xfId="0" applyBorder="1" applyFont="1" applyNumberFormat="1"/>
    <xf borderId="4" fillId="0" fontId="24" numFmtId="165" xfId="0" applyBorder="1" applyFont="1" applyNumberFormat="1"/>
    <xf borderId="4" fillId="0" fontId="2" numFmtId="168" xfId="0" applyBorder="1" applyFont="1" applyNumberFormat="1"/>
    <xf borderId="4" fillId="0" fontId="26" numFmtId="168" xfId="0" applyAlignment="1" applyBorder="1" applyFont="1" applyNumberFormat="1">
      <alignment readingOrder="0"/>
    </xf>
    <xf borderId="4" fillId="0" fontId="27" numFmtId="168" xfId="0" applyBorder="1" applyFont="1" applyNumberFormat="1"/>
    <xf borderId="0" fillId="0" fontId="2" numFmtId="169" xfId="0" applyFont="1" applyNumberFormat="1"/>
    <xf borderId="0" fillId="0" fontId="2" numFmtId="166" xfId="0" applyFont="1" applyNumberFormat="1"/>
    <xf borderId="0" fillId="4" fontId="2" numFmtId="0" xfId="0" applyFill="1" applyFont="1"/>
    <xf borderId="0" fillId="4" fontId="2" numFmtId="0" xfId="0" applyAlignment="1" applyFont="1">
      <alignment readingOrder="0"/>
    </xf>
    <xf borderId="0" fillId="4" fontId="2" numFmtId="168" xfId="0" applyFont="1" applyNumberFormat="1"/>
    <xf borderId="5" fillId="0" fontId="28" numFmtId="0" xfId="0" applyAlignment="1" applyBorder="1" applyFont="1">
      <alignment horizontal="center" readingOrder="0"/>
    </xf>
    <xf borderId="6" fillId="0" fontId="28" numFmtId="0" xfId="0" applyAlignment="1" applyBorder="1" applyFont="1">
      <alignment horizontal="center" readingOrder="0"/>
    </xf>
    <xf borderId="6" fillId="0" fontId="28" numFmtId="165" xfId="0" applyAlignment="1" applyBorder="1" applyFont="1" applyNumberFormat="1">
      <alignment horizontal="center" readingOrder="0"/>
    </xf>
    <xf borderId="6" fillId="0" fontId="28" numFmtId="0" xfId="0" applyAlignment="1" applyBorder="1" applyFont="1">
      <alignment horizontal="center"/>
    </xf>
    <xf borderId="7" fillId="0" fontId="28" numFmtId="0" xfId="0" applyAlignment="1" applyBorder="1" applyFont="1">
      <alignment horizontal="center"/>
    </xf>
    <xf borderId="8" fillId="0" fontId="2" numFmtId="0" xfId="0" applyAlignment="1" applyBorder="1" applyFont="1">
      <alignment readingOrder="0"/>
    </xf>
    <xf borderId="9" fillId="0" fontId="2" numFmtId="0" xfId="0" applyBorder="1" applyFont="1"/>
    <xf borderId="9" fillId="0" fontId="2" numFmtId="0" xfId="0" applyAlignment="1" applyBorder="1" applyFont="1">
      <alignment readingOrder="0"/>
    </xf>
    <xf borderId="9" fillId="0" fontId="2" numFmtId="165" xfId="0" applyAlignment="1" applyBorder="1" applyFont="1" applyNumberFormat="1">
      <alignment readingOrder="0"/>
    </xf>
    <xf borderId="10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AT Admin Task-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J1057" sheet="Ongoing Contributions"/>
  </cacheSource>
  <cacheFields>
    <cacheField name="Person" numFmtId="0">
      <sharedItems containsBlank="1">
        <s v="@Aloysius"/>
        <s v="@Babbexx22"/>
        <s v="@Bam18000"/>
        <s v="@bear1bear2bear3"/>
        <s v="@Damo"/>
        <s v="u/DellEnableUnderClock"/>
        <s v="@DragMZ"/>
        <s v="@Grinnmarr"/>
        <s v="@IamFemi"/>
        <s v="@Investordooh"/>
        <s v="@jasoni"/>
        <s v="@Kenny_Bunkport"/>
        <s v="@Lario"/>
        <s v="@moloch10"/>
        <s v="@motuwagon"/>
        <s v="@Papa Noff"/>
        <s v="@rach"/>
        <s v="@RR "/>
        <s v="@squallara"/>
        <s v="@TheHolyGoat"/>
        <s v="@TresTres"/>
        <s v="@UncleDooom"/>
        <s v="@ym982"/>
        <s v="@🥑🥑"/>
        <s v="Period below: test for contributions in response to legal entity research - Contribution list based on Babbexx22's post from 2022-02-17 on https://discord.com/channels/906917846754418770/913188392102146059/943786736553709598"/>
        <s v="@pitofsuccess "/>
        <s v="@Di"/>
        <s v="@Jeremy V "/>
        <s v="@TresTres "/>
        <s v="@Marvingale"/>
        <s v="u/Ansuz4u "/>
        <s v="u/Bricksufficient6938"/>
        <m/>
        <s v="Period below: 2022-01-01 to 2022-03-25 - Contribution list based on AlgoRhythMatic's sort of Trello cards from this period."/>
        <s v="moloch10"/>
        <s v="damo"/>
        <s v="AngelOfAres"/>
        <s v="EnochLee"/>
        <s v="Chiomaokeifufe"/>
        <s v="Vinxz"/>
        <s v="u/worldsilver"/>
        <s v="Bankshelby"/>
        <s v="SCN9A"/>
        <s v="CryDev"/>
        <s v="u/Algonut"/>
        <s v="u/mattstover83"/>
        <s v="huzzah"/>
        <s v="VentureTK"/>
        <s v="Kenny_Bunkport"/>
        <s v="Tony121"/>
        <s v="u/LawlessDolt"/>
        <s v="AlgoRhythMatic"/>
        <s v="u/Voice_Responsible"/>
        <s v="UncleDooom"/>
        <s v="trisTAN"/>
        <s v="bear1bear2bear3"/>
        <s v="Marvingale"/>
        <s v="u/Better-Situation-769"/>
        <s v="@TylerOlthoff"/>
        <s v="NoSwordfish1667"/>
        <s v="u/The_Dude8"/>
        <s v="Brooks🐬"/>
        <s v="iamdave"/>
        <s v="motuwagon"/>
        <s v="u/DingDongWhoDis"/>
        <s v="shasmit"/>
        <s v="DragMZ"/>
        <s v="PonziCream"/>
        <s v="Period below: 2022-03-26 to 2022-04-29 - Contribution list based on AlgoRhythMatic's sort of Trello cards from this period."/>
        <s v="RandomTask"/>
        <s v="Papa Noff"/>
        <s v="Pill-Popper-OG"/>
        <s v="kerrilija"/>
        <s v="iMpacToFTrees"/>
        <s v="pitofsuccess"/>
        <s v="Babbexx22"/>
        <s v="Sammyspeed"/>
        <s v="@fredestante"/>
        <s v="petled"/>
        <s v="mynameis47"/>
        <s v="moloch10 "/>
        <s v="@Emzeed01"/>
        <s v="Mikeyy"/>
        <s v="u/Aromatic-Ad3922"/>
        <s v="Period below: 2022-08-27 to 2022-09-23 - Contribution list based on AlgoRhythMatic's sort of Github issues from this period."/>
        <s v="prince2486"/>
        <s v="@timmyl3g3nd"/>
        <s v="q2ev"/>
        <s v="@Fedias_HS"/>
        <s v="CryptoflipB"/>
        <s v="Maru the Cat"/>
        <s v="BartleDooDerp.algo"/>
        <s v="nearlymad.x"/>
        <s v="Period below: 2022-09-24 to 2022-10-21 - Contribution list based on AlgoRhythMatic's sort of Github issues from this period."/>
        <s v="UnderSiege"/>
        <s v="u/Ansuz4u"/>
        <s v="Period below: 2022-10-22 to 2022-11-18 - Contribution list based on AlgoRhythMatic's sort of Github issues from this period."/>
        <s v="adorfman"/>
        <s v="BartleDooDerp "/>
        <s v="@JimCoinASA"/>
        <s v="DK+-x"/>
        <s v="Pandachu"/>
        <s v="Period below: 2022-11-19 to 2022-12-16 - Contribution list based on AlgoRhythMatic's sort of Github issues from this period."/>
        <s v="sealab2022"/>
        <s v="GamingToups"/>
        <s v="Reems"/>
        <s v="Period below: 2022-12-17 to 2023-01-13 - Contribution list based on AlgoRhythMatic's sort of Github issues from this period."/>
        <s v="u/AlgoAldo"/>
        <s v="@alexander_lakis"/>
        <s v="MochaNerd.algo"/>
        <s v="u/rockiitp"/>
        <s v="t@Miki"/>
        <s v="Period below: 2023-01-14 to 2023-02-10 - Contribution list based on AlgoRhythMatic's sort of Github issues from this period."/>
        <s v="BartleDooDerp"/>
        <s v="sensorium"/>
        <s v="Algoworm"/>
        <s v="Milesmile"/>
        <s v="@RaccoonSquadNFT"/>
        <s v="Period below: 2023-02-11 to 2023-03-10 - Contribution list based on AlgoRhythMatic's sort of Github issues from this period."/>
        <s v="Period below: 2023-03-11 to 2023-04-07 - Contribution list based on AlgoRhythMatic's sort of Github issues from this period."/>
        <s v="mut5"/>
        <s v="@GlobalHDStudios"/>
        <s v="@fifthrace "/>
        <s v="UltimateSideQuest"/>
        <s v="robbie"/>
        <s v="Period below: 2023-04-08 to 2023-05-05 - Contribution list based on AlgoRhythMatic's sort of Github issues from this period."/>
        <s v="u/Garywontwin"/>
        <s v="@KimchiBlock"/>
        <s v="SCN9A "/>
        <s v="Period below: 2023-05-06 to 2023-06-02 - Contribution list based on AlgoRhythMatic's sort of Github issues from this period."/>
        <s v="Brooks"/>
        <s v="Period below: 2023-06-03 to 2023-06-30 - Contribution list based on AlgoRhythMatic's sort of Github issues from this period."/>
        <s v="IcanBENCHurCAT"/>
        <s v="Milesmile "/>
        <s v="TallWomble"/>
        <s v="Period below: 2023-07-01 to 2023-07-28 - Contribution list based on AlgoRhythMatic's sort of Github issues from this period."/>
        <s v="TheShaman"/>
        <s v="ZTurtleHermit"/>
        <s v="DingusMungus"/>
        <s v="robbie "/>
        <s v="Mocha"/>
        <s v="dragmz "/>
        <s v="Period below: 2023-07-29 to 2023-08-25 - Contribution list based on AlgoRhythMatic's sort of Github issues from this period."/>
        <s v="cmjcod"/>
        <s v="K⁹⁹⁹"/>
        <s v="@StangoAlgo"/>
        <s v="Period below: 2023-08-26 to 2023-09-22 - Contribution list based on AlgoRhythMatic's sort of Github issues from this period."/>
        <s v="Period below: 2023-09-23 to 2023-10-20 - Contribution list based on AlgoRhythMatic's sort of Github issues from this period"/>
        <s v="patrick.algo"/>
        <s v="u/centrips"/>
        <s v="Maximus"/>
        <s v="django.algo"/>
        <s v="garywontwin"/>
        <s v="Mocha "/>
        <s v="Period below: 2023-10-21 to 2023-11-17 - Contribution list based on AlgoRhythMatic's sort of Github issues from this period"/>
        <s v="Miles"/>
        <s v="Period below: 2023-11-18 to 2023-12-15 - Contribution list based on AlgoRhythMatic's sort of Github issues from this period"/>
        <s v="q2ev "/>
        <s v="UltimateSideQuest "/>
        <s v="UncleDooom "/>
        <s v="venture.algo"/>
        <s v="critikyle "/>
        <s v="Miles "/>
        <s v="Maximus "/>
        <s v="GinoXcw "/>
        <s v="moloch "/>
        <s v="MT"/>
        <s v="SideQuest "/>
        <s v="hshnslsh "/>
        <s v="unohim "/>
        <s v="Period below: 2024-1-13 to 2024-02-09 - Contribution list based on AlgoRhythMatic's sort of Github issues from this period"/>
        <s v="Period below: 2024-2-10 to 2024-03-08 - Contribution list based on AlgoRhythMatic's sort of Github issues from this period"/>
        <s v="grzracz"/>
        <s v="mochanerd"/>
        <s v="Period below: 2024-3-09 to 2024-04-06 - Contribution list based on AlgoRhythMatic's sort of Github issues from this period"/>
        <s v="albino "/>
        <s v="DingusMungus "/>
        <s v="Period below: 2023-12-16 to 2024-01-12 - Contribution list based on AlgoRhythMatic's sort of Github issues from this period"/>
        <s v="leaf "/>
        <s v="RandomTask "/>
      </sharedItems>
    </cacheField>
    <cacheField name="Period begins">
      <sharedItems containsDate="1" containsString="0" containsBlank="1" containsMixedTypes="1">
        <d v="2021-12-10T00:00:00Z"/>
        <m/>
        <d v="2022-01-01T00:00:00Z"/>
        <d v="2022-03-26T00:00:00Z"/>
        <d v="2022-08-27T00:00:00Z"/>
        <d v="2022-09-24T00:00:00Z"/>
        <d v="2022-10-22T00:00:00Z"/>
        <d v="2022-11-19T00:00:00Z"/>
        <d v="2022-12-17T00:00:00Z"/>
        <d v="2023-01-14T00:00:00Z"/>
        <d v="2023-02-11T00:00:00Z"/>
        <d v="2023-03-11T00:00:00Z"/>
        <d v="2023-04-08T00:00:00Z"/>
        <d v="2023-05-06T00:00:00Z"/>
        <d v="2023-06-03T00:00:00Z"/>
        <d v="2023-07-01T00:00:00Z"/>
        <d v="2023-07-29T00:00:00Z"/>
        <d v="2023-08-26T00:00:00Z"/>
        <d v="2023-09-23T00:00:00Z"/>
        <d v="2023-10-21T00:00:00Z"/>
        <d v="2023-11-18T00:00:00Z"/>
        <d v="2024-01-13T00:00:00Z"/>
        <d v="2024-02-10T00:00:00Z"/>
        <d v="2024-03-09T00:00:00Z"/>
        <n v="45276.0"/>
      </sharedItems>
    </cacheField>
    <cacheField name="Period ends">
      <sharedItems containsDate="1" containsBlank="1" containsMixedTypes="1">
        <d v="2021-12-31T00:00:00Z"/>
        <m/>
        <s v="Legal entity research"/>
        <d v="2022-03-25T00:00:00Z"/>
        <d v="2022-04-29T00:00:00Z"/>
        <d v="2022-09-23T00:00:00Z"/>
        <d v="2022-10-21T00:00:00Z"/>
        <d v="2022-11-18T00:00:00Z"/>
        <d v="2022-12-16T00:00:00Z"/>
        <d v="2023-01-13T00:00:00Z"/>
        <d v="2023-02-10T00:00:00Z"/>
        <d v="2023-03-10T00:00:00Z"/>
        <d v="2023-04-07T00:00:00Z"/>
        <d v="2023-05-05T00:00:00Z"/>
        <d v="2023-06-02T00:00:00Z"/>
        <d v="2023-06-30T00:00:00Z"/>
        <d v="2023-07-28T00:00:00Z"/>
        <d v="2023-08-25T00:00:00Z"/>
        <d v="2023-09-22T00:00:00Z"/>
        <d v="2023-10-20T00:00:00Z"/>
        <d v="2023-11-17T00:00:00Z"/>
        <d v="2023-12-15T00:00:00Z"/>
        <d v="2024-02-09T00:00:00Z"/>
        <d v="2024-03-08T00:00:00Z"/>
        <d v="2024-04-06T00:00:00Z"/>
        <n v="45303.0"/>
      </sharedItems>
    </cacheField>
    <cacheField name="Platform" numFmtId="0">
      <sharedItems containsBlank="1">
        <s v="Discord"/>
        <s v="Reddit"/>
        <m/>
        <s v="Twitter"/>
        <s v="Github"/>
        <s v="Telegram"/>
      </sharedItems>
    </cacheField>
    <cacheField name="Channel" numFmtId="0">
      <sharedItems containsBlank="1">
        <s v="# main-chat"/>
        <s v="# feature-request"/>
        <s v="# update-request"/>
        <s v="# price-discussion"/>
        <m/>
        <s v="# bug-report"/>
        <s v="# tasks-discussion"/>
        <s v="# organizational-discussion"/>
        <s v="# suggestions"/>
        <s v="# admin-task"/>
        <s v="# content-task"/>
        <s v="# suggestion"/>
        <s v="# task"/>
        <s v="# issue-creation"/>
        <s v="# twitter-post"/>
        <s v="# development"/>
      </sharedItems>
    </cacheField>
    <cacheField name="Contribution" numFmtId="0">
      <sharedItems containsBlank="1">
        <s v="https://discord.com/channels/906917846754418770/910524302531649566/923874123774590996"/>
        <s v="https://discord.com/channels/906917846754418770/908054304332603402/920818582265421874"/>
        <s v="https://discord.com/channels/906917846754418770/909644144635416626/925986995111616533"/>
        <s v="https://discord.com/channels/906917846754418770/914290346106699887/920056120947650610"/>
        <s v="https://discord.com/channels/906917846754418770/909644144635416626/925324504677351424"/>
        <s v="https://discord.com/channels/906917846754418770/908054304332603402/922519574434443367"/>
        <s v="https://www.reddit.com/r/asastats/comments/rsy308/comment/hqpqdsr/?utm_source=share&amp;utm_medium=web2x&amp;context=3"/>
        <s v="https://discord.com/channels/906917846754418770/908054330265960478/926419436993404938"/>
        <s v="https://discord.com/channels/906917846754418770/910524302531649566/926605080625545276"/>
        <s v="https://discord.com/channels/906917846754418770/909644144635416626/922798844729774110"/>
        <s v="https://discord.com/channels/906917846754418770/911091925174607935/923203865090875392"/>
        <s v="https://discord.com/channels/906917846754418770/908054330265960478/921592170790670396"/>
        <s v="https://discord.com/channels/906917846754418770/914290346106699887/919030924694417469"/>
        <s v="https://discord.com/channels/906917846754418770/908054330265960478/923485600957497365"/>
        <s v="https://discord.com/channels/906917846754418770/908054330265960478/923289362978984007"/>
        <s v="https://discord.com/channels/906917846754418770/908054304332603402/925060144121913404"/>
        <s v="https://discord.com/channels/906917846754418770/908054330265960478/925839077712986172"/>
        <s v="https://discord.com/channels/906917846754418770/908054304332603402/923379066697039922"/>
        <s v="https://discord.com/channels/906917846754418770/908054304332603402/925539412002091118"/>
        <s v="https://discord.com/channels/906917846754418770/908054304332603402/926140457753395221"/>
        <s v="https://discord.com/channels/906917846754418770/908054304332603402/923039669732651078"/>
        <s v="https://discord.com/channels/906917846754418770/908054330265960478/925618459365236777"/>
        <s v="https://discord.com/channels/906917846754418770/908054330265960478/925819974008852530"/>
        <s v="https://discord.com/channels/906917846754418770/908054330265960478/920849669746229249"/>
        <s v="https://discord.com/channels/906917846754418770/909644144635416626/924134309022035968"/>
        <s v="https://discord.com/channels/906917846754418770/909644144635416626/925938329453736006"/>
        <s v="https://discord.com/channels/906917846754418770/909644144635416626/926247261892132934"/>
        <s v="https://discord.com/channels/906917846754418770/909644144635416626/926524170953695282"/>
        <s v="https://discord.com/channels/906917846754418770/914540797054025788/921869614231740458"/>
        <s v="https://discord.com/channels/906917846754418770/908054304332603402/923435626660003900"/>
        <s v="https://discord.com/channels/906917846754418770/908054304332603402/920830894288302091"/>
        <s v="https://discord.com/channels/906917846754418770/908054304332603402/920831023577722901"/>
        <s v="https://discord.com/channels/906917846754418770/908054304332603402/922529522983768146"/>
        <s v="https://www.reddit.com/r/asastats/comments/rsfczr/some_tinyman_pools_asa_now_have_value_outside_the/hqm4utw/?utm_source=share&amp;utm_medium=web2x&amp;context=3"/>
        <s v="https://discord.com/channels/906917846754418770/909644144635416626/924478199784669214"/>
        <s v="https://discord.com/channels/906917846754418770/909644144635416626/924809622588629012"/>
        <s v="https://discord.com/channels/906917846754418770/909644144635416626/924712599722004550"/>
        <s v="https://discord.com/channels/906917846754418770/910524302531649566/923919748213932072"/>
        <s v="https://discord.com/channels/906917846754418770/915342738201931836/925029112706371686"/>
        <s v="https://discord.com/channels/906917846754418770/908054304332603402/923298220417888296"/>
        <s v="https://discord.com/channels/906917846754418770/914290346106699887/919700990679216178"/>
        <s v="https://discord.com/channels/906917846754418770/908054304332603402/921059022264729630"/>
        <s v="https://discord.com/channels/906917846754418770/911091925174607935/923295973147562025"/>
        <s v="https://discord.com/channels/906917846754418770/908054330265960478/920430883188670574"/>
        <s v="https://discord.com/channels/906917846754418770/908054330265960478/925429643069247568"/>
        <s v="https://discord.com/channels/906917846754418770/908054330265960478/919768081864208465"/>
        <s v="https://discord.com/channels/906917846754418770/909644144635416626/919788179291246613"/>
        <s v="https://discord.com/channels/906917846754418770/910524302531649566/920402561666781204"/>
        <s v="https://discord.com/channels/906917846754418770/908054304332603402/920227811816534016"/>
        <s v="https://discord.com/channels/906917846754418770/908054330265960478/925083765473153126"/>
        <m/>
        <s v="https://discord.com/channels/906917846754418770/914540797054025788/916088322303078450"/>
        <s v="https://discord.com/channels/906917846754418770/914540797054025788/916090628457254942"/>
        <s v="https://discord.com/channels/906917846754418770/914540797054025788/917893823693213726"/>
        <s v="https://discord.com/channels/906917846754418770/914540797054025788/922235803587997737"/>
        <s v="https://discord.com/channels/906917846754418770/914540797054025788/916089455348154399"/>
        <s v="https://discord.com/channels/906917846754418770/914540797054025788/916090999611215882"/>
        <s v="https://discord.com/channels/906917846754418770/914540797054025788/916161556570595348"/>
        <s v="https://discord.com/channels/906917846754418770/914540797054025788/916330210553651231"/>
        <s v="https://discord.com/channels/906917846754418770/914540797054025788/916330944628150312"/>
        <s v="https://discord.com/channels/906917846754418770/914540797054025788/916159262567309312"/>
        <s v="https://discord.com/channels/906917846754418770/914540797054025788/916164011588984892"/>
        <s v="https://discord.com/channels/906917846754418770/914540797054025788/916323202924429382"/>
        <s v="https://discord.com/channels/906917846754418770/914540797054025788/919707751821770812"/>
        <s v="https://discord.com/channels/906917846754418770/914540797054025788/922050946559799296"/>
        <s v="https://discord.com/channels/906917846754418770/914540797054025788/916091163251966002"/>
        <s v="https://discord.com/channels/906917846754418770/914540797054025788/917892795572834404"/>
        <s v="https://discord.com/channels/906917846754418770/914540797054025788/917899609240666143"/>
        <s v="https://discord.com/channels/906917846754418770/914540797054025788/919699352828661810"/>
        <s v="https://discord.com/channels/906917846754418770/914540797054025788/919701917360345138"/>
        <s v="https://discord.com/channels/906917846754418770/914540797054025788/919707446145073154"/>
        <s v="https://discord.com/channels/906917846754418770/914540797054025788/922051077451427900"/>
        <s v="https://discord.com/channels/906917846754418770/914540797054025788/922051139770408982"/>
        <s v="https://discord.com/channels/906917846754418770/914540797054025788/922051383157477386"/>
        <s v="https://discord.com/channels/906917846754418770/914540797054025788/922051548899598376"/>
        <s v="https://discord.com/channels/906917846754418770/914540797054025788/922051858711863337"/>
        <s v="https://discord.com/channels/906917846754418770/914540797054025788/924266268956184606"/>
        <s v="https://discord.com/channels/906917846754418770/914540797054025788/924770924417409055"/>
        <s v="https://discord.com/channels/906917846754418770/914540797054025788/924770961125941248"/>
        <s v="https://discord.com/channels/906917846754418770/914540797054025788/923543352291520523"/>
        <s v="https://discord.com/channels/906917846754418770/914540797054025788/923543868291563552"/>
        <s v="https://www.reddit.com/r/asastats/comments/rby4u0/asa_stats_legal_entity_establishment/?utm_medium=android_app&amp;utm_source=share"/>
        <s v="https://discord.com/channels/906917846754418770/908054330265960478/932658403598303333"/>
        <s v="https://discord.com/channels/906917846754418770/908054330265960478/936733646411411487"/>
        <s v="https://discord.com/channels/906917846754418770/915342738201931836/935245866145562684"/>
        <s v="https://discord.com/channels/906917846754418770/915342738201931836/955840027932381184"/>
        <s v="https://discord.com/channels/906917846754418770/908054330265960478/955834241965510766"/>
        <s v="https://discord.com/channels/906917846754418770/908054330265960478/956200635978633256"/>
        <s v="https://discord.com/channels/906917846754418770/908054330265960478/933361145220305027"/>
        <s v="https://discord.com/channels/906917846754418770/908054330265960478/933378497349562418"/>
        <s v="https://discord.com/channels/906917846754418770/908054330265960478/933374839996170270"/>
        <s v="https://discord.com/channels/906917846754418770/908054330265960478/933374166026027099"/>
        <s v="https://discord.com/channels/906917846754418770/908054330265960478/942747730034429953"/>
        <s v="https://www.reddit.com/r/asastats/comments/rsfczr/some_tinyman_pools_asa_now_have_value_outside_the/"/>
        <s v="https://discord.com/channels/906917846754418770/908054330265960478/936619258593554432"/>
        <s v="https://discord.com/channels/906917846754418770/908054330265960478/935874206019764235"/>
        <s v="https://discord.com/channels/906917846754418770/908054330265960478/940891188674838548"/>
        <s v="https://discord.com/channels/906917846754418770/908054330265960478/940294469268418621"/>
        <s v="https://discord.com/channels/906917846754418770/909644144635416626/939429564805963806"/>
        <s v="https://www.reddit.com/r/asastats/comments/sjik3x/lofty_ai_issue/"/>
        <s v="https://www.reddit.com/r/asastats/comments/sp6bs6/comment/hwdh7ae/?utm_source=share&amp;utm_medium=web2x&amp;context=3"/>
        <s v="https://discord.com/channels/906917846754418770/908054330265960478/941728220137521213"/>
        <s v="https://discord.com/channels/906917846754418770/908054330265960478/946535277843869706"/>
        <s v="https://discord.com/channels/906917846754418770/908054330265960478/950861400409010217"/>
        <s v="https://discord.com/channels/906917846754418770/908054330265960478/954222112267173928"/>
        <s v="https://discord.com/channels/906917846754418770/910524302531649566/938794136578969711"/>
        <s v="https://www.reddit.com/r/asastats/comments/smnyt5/yldydefly_pools/?utm_source=share&amp;utm_medium=ios_app&amp;utm_name=iossmf"/>
        <s v="https://discord.com/channels/906917846754418770/909644144635416626/940731443573833768"/>
        <s v="https://discord.com/channels/906917846754418770/908054304332603402/941772677008457830"/>
        <s v="https://discord.com/channels/906917846754418770/908054304332603402/943314354596642858"/>
        <s v="[F1] Next 5 Yieldy Community LP staking pools announced for week of Feb 14th"/>
        <s v="https://discord.com/channels/906917846754418770/908054304332603402/943535250619904080"/>
        <s v="https://discord.com/channels/906917846754418770/914540797054025788/938583365307752450"/>
        <s v="https://discord.com/channels/906917846754418770/911091925174607935/946632672086736926"/>
        <s v="https://discord.com/channels/906917846754418770/911091925174607935/946033416372109372"/>
        <s v="https://trello.com/c/mgeYvP0Z"/>
        <s v="https://www.reddit.com/r/asastats/comments/st83y8/aoyieldly_pool_not_showing_up/?utm_source=share&amp;utm_medium=ios_app&amp;utm_name=iossmf"/>
        <s v="https://discord.com/channels/906917846754418770/910524302531649566/945487797328949250"/>
        <s v="https://discord.com/channels/906917846754418770/910524302531649566/946285296180396143"/>
        <s v="https://discord.com/channels/906917846754418770/923113219197915147/943998244961255424"/>
        <s v="https://discord.com/channels/906917846754418770/914149762004049930/914558693016756245"/>
        <s v="https://discord.com/channels/906917846754418770/914540797054025788/945639826651230208"/>
        <s v="https://www.reddit.com/r/asastats/comments/tcrv7d/is_the_website_down_right_now_i_made_a_couple_asa/?utm_source=share&amp;utm_medium=ios_app&amp;utm_name=iossmf"/>
        <s v="https://twitter.com/asastatscom/status/1504798058558722056"/>
        <s v="https://discord.com/channels/906917846754418770/908054330265960478/954362858483904552"/>
        <s v="https://www.reddit.com/r/asastats/comments/th0fp1/comment/i15bbjd/?utm_source=share&amp;utm_medium=web2x&amp;context=3"/>
        <s v="https://discord.com/channels/906917846754418770/908054330265960478/954388131472375878"/>
        <s v="https://discord.com/channels/906917846754418770/908054330265960478/954470355752325120"/>
        <s v="https://discord.com/channels/906917846754418770/910524302531649566/954478429967884349"/>
        <s v="https://www.reddit.com/r/asastats/comments/th0fp1/comment/i15o8kv/?utm_source=share&amp;utm_medium=web2x&amp;context=3"/>
        <s v="https://discord.com/channels/906917846754418770/915342738201931836/954794711103721472"/>
        <s v="https://discord.com/channels/906917846754418770/910524302531649566/955954156110221332"/>
        <s v="https://discord.com/channels/906917846754418770/908054330265960478/956198893509554206"/>
        <s v="https://discord.com/channels/906917846754418770/908054330265960478/942828141804650526"/>
        <s v="https://discord.com/channels/906917846754418770/908054330265960478/959686951026438144"/>
        <s v="https://twitter.com/TylerOlthoff/status/1507097109320769539"/>
        <s v="https://discord.com/channels/906917846754418770/910524302531649566/941054816556318792"/>
        <s v="[&quot;https://discord.com/channels/906917846754418770/908054330265960478/912963308590596097&quot;, &quot;https://discord.com/channels/906917846754418770/908054330265960478/918543499043938346&quot;]"/>
        <s v="https://discord.com/channels/906917846754418770/908054304332603402/952986600063762482"/>
        <s v="https://discord.com/channels/906917846754418770/910524302531649566/945487843676008478"/>
        <s v="[&quot;https://discord.com/channels/906917846754418770/908054304332603402/954432532152221697&quot;, &quot;https://discord.com/channels/906917846754418770/908054304332603402/954734839918133278&quot;]"/>
        <s v="https://discord.com/channels/906917846754418770/910524302531649566/962840084313407539"/>
        <s v="https://discord.com/channels/906917846754418770/908054304332603402/944678102246760448"/>
        <s v="https://www.reddit.com/r/asastats/comments/u0uvjp/new_staking_platform_will_you_add_it/"/>
        <s v="https://discord.com/channels/906917846754418770/908054304332603402/908429072835706911"/>
        <s v="https://discord.com/channels/906917846754418770/908054304332603402/913220523369058315"/>
        <s v="https://discord.com/channels/906917846754418770/908054304332603402/944957598682189856"/>
        <s v="https://trello.com/c/d45NvDDB"/>
        <s v="https://trello.com/c/McGWGaH6"/>
        <s v="https://github.com/asastats/channel/issues/7"/>
        <s v="https://github.com/asastats/channel/issues/8"/>
        <s v="https://github.com/asastats/channel/issues/9"/>
        <s v="https://github.com/asastats/channel/issues/10"/>
        <s v="https://github.com/asastats/channel/issues/16"/>
        <s v="https://github.com/asastats/channel/issues/18"/>
        <s v="https://github.com/asastats/channel/issues/21"/>
        <s v="https://github.com/asastats/channel/issues/22"/>
        <s v="https://github.com/asastats/channel/issues/26"/>
        <s v="https://github.com/asastats/channel/issues/25"/>
        <s v="https://github.com/asastats/channel/issues/12"/>
        <s v="https://github.com/asastats/channel/issues/14"/>
        <s v="https://github.com/asastats/channel/issues/30"/>
        <s v="https://github.com/asastats/channel/issues/28"/>
        <s v="https://github.com/asastats/static-pages/issues/10"/>
        <s v="https://github.com/asastats/channel/discussions/44"/>
        <s v="https://discord.com/channels/906917846754418770/1009792719897505912/1021156386886930533"/>
        <s v="https://discord.com/channels/906917846754418770/1009792719897505912/1014237679405256855"/>
        <s v="https://github.com/asastats/channel/issues/175"/>
        <s v="https://github.com/asastats/channel/issues/207"/>
        <s v="https://github.com/asastats/channel/issues/209"/>
        <s v="https://github.com/asastats/channel/issues/211"/>
        <s v="https://github.com/asastats/channel/issues/212"/>
        <s v="https://github.com/asastats/channel/issues/213"/>
        <s v="https://github.com/asastats/channel/issues/214"/>
        <s v="https://github.com/asastats/channel/issues/215"/>
        <s v="https://github.com/asastats/channel/issues/226"/>
        <s v="https://github.com/asastats/channel/issues/237"/>
        <s v="https://github.com/asastats/channel/issues/238"/>
        <s v="https://github.com/asastats/channel/issues/239"/>
        <s v="https://github.com/asastats/channel/issues/241"/>
        <s v="https://github.com/asastats/channel/issues/243"/>
        <s v="https://github.com/asastats/channel/discussions/250"/>
        <s v="https://github.com/asastats/channel/issues/246"/>
        <s v="https://discord.com/channels/906917846754418770/1009792719897505912/1022653438372360297"/>
        <s v="https://github.com/asastats/channel/issues/249"/>
        <s v="https://github.com/asastats/channel/issues/167"/>
        <s v="https://github.com/asastats/channel/issues/247"/>
        <s v="https://github.com/asastats/channel/issues/252"/>
        <s v="https://github.com/asastats/channel/issues/260"/>
        <s v="https://github.com/asastats/channel/issues/261"/>
        <s v="https://github.com/asastats/channel/issues/262"/>
        <s v="https://github.com/asastats/channel/issues/265"/>
        <s v="https://github.com/asastats/channel/issues/268"/>
        <s v="https://github.com/asastats/channel/issues/271"/>
        <s v="https://github.com/asastats/channel/issues/272"/>
        <s v="https://github.com/asastats/channel/issues/273"/>
        <s v="https://github.com/asastats/channel/issues/274"/>
        <s v="https://github.com/asastats/channel/issues/278"/>
        <s v="https://github.com/asastats/channel/issues/280"/>
        <s v="https://github.com/asastats/channel/issues/281"/>
        <s v="https://github.com/asastats/channel/issues/285"/>
        <s v="https://github.com/asastats/channel/issues/289"/>
        <s v="https://github.com/asastats/channel/issues/291"/>
        <s v="https://github.com/asastats/channel/issues/296"/>
        <s v="https://github.com/asastats/channel/issues/256"/>
        <s v="https://github.com/asastats/channel/discussions/301"/>
        <s v="https://github.com/asastats/channel/discussions/297"/>
        <s v="https://discord.com/channels/906917846754418770/973245225680109588/1031893770809122837"/>
        <s v="https://github.com/asastats/channel/issues/200"/>
        <s v="https://discord.com/channels/906917846754418770/908054330265960478/1032804064628584568"/>
        <s v="https://discord.com/channels/906917846754418770/908054330265960478/1032080469874982912"/>
        <s v="https://github.com/asastats/channel/issues/302"/>
        <s v="https://github.com/asastats/channel/issues/304"/>
        <s v="https://github.com/asastats/channel/issues/307"/>
        <s v="https://discord.com/channels/906917846754418770/908054304332603402/1034271661245091972"/>
        <s v="https://discord.com/channels/906917846754418770/915342738201931836/1034611472568955050"/>
        <s v="https://github.com/asastats/channel/issues/310"/>
        <s v="https://twitter.com/fredestante/status/1585959484085612544"/>
        <s v="https://github.com/asastats/channel/issues/318"/>
        <s v="https://twitter.com/JimCoinASA/status/1587149445929369600"/>
        <s v="https://discord.com/channels/906917846754418770/910524302531649566/1036958121786101872"/>
        <s v="https://discord.com/channels/906917846754418770/910524302531649566/1040333023817769092"/>
        <s v="https://github.com/asastats/channel/issues/326"/>
        <s v="https://github.com/asastats/channel/issues/333"/>
        <s v="https://github.com/asastats/channel/issues/337"/>
        <s v="https://github.com/asastats/channel/issues/338"/>
        <s v="https://discord.com/channels/906917846754418770/1009792719897505912/1042802759562432602"/>
        <s v="https://discord.com/channels/906917846754418770/1009792719897505912/1042817064294961232"/>
        <s v="https://discord.com/channels/906917846754418770/1009792719897505912/1033511611949908110"/>
        <s v="https://discord.com/channels/906917846754418770/1009792719897505912/1038839120119746611"/>
        <s v="https://github.com/asastats/channel/discussions/345"/>
        <s v="https://github.com/asastats/channel/issues/341"/>
        <s v="https://github.com/asastats/channel/issues/51"/>
        <s v="https://discord.com/channels/906917846754418770/908054330265960478/961212380904296459"/>
        <s v="https://discord.com/channels/906917846754418770/908054330265960478/1029846599729418250"/>
        <s v="https://github.com/asastats/channel/issues/283"/>
        <s v="https://discord.com/channels/906917846754418770/908054304332603402/1035710156958351440"/>
        <s v="https://discord.com/channels/906917846754418770/973245225680109588/1044155412208947200"/>
        <s v="https://github.com/asastats/channel/issues/350"/>
        <s v="https://discord.com/channels/906917846754418770/910524302531649566/1044484129145761915"/>
        <s v="https://github.com/asastats/channel/issues/352"/>
        <s v="https://discord.com/channels/906917846754418770/908054330265960478/1045804304474329160"/>
        <s v="https://discord.com/channels/906917846754418770/910524302531649566/1047928434514481252"/>
        <s v="https://github.com/asastats/channel/issues/361"/>
        <s v="https://github.com/asastats/channel/issues/362"/>
        <s v="https://discord.com/channels/906917846754418770/908054304332603402/1049584518086000640"/>
        <s v="https://github.com/asastats/channel/issues/363"/>
        <s v="https://github.com/asastats/channel/issues/368"/>
        <s v="https://discord.com/channels/906917846754418770/1009792719897505912/1050920943163289750"/>
        <s v="https://github.com/asastats/channel/issues/336"/>
        <s v="https://discord.com/channels/906917846754418770/1009792719897505912/1050921168674226187"/>
        <s v="https://discord.com/channels/906917846754418770/1009792719897505912/1048616396889788457"/>
        <s v="TBD"/>
        <s v="https://github.com/asastats/channel/issues/355"/>
        <s v="https://github.com/asastats/channel/issues/375"/>
        <s v="https://github.com/asastats/channel/issues/378"/>
        <s v="https://github.com/asastats/channel/issues/379"/>
        <s v="https://github.com/asastats/channel/issues/381"/>
        <s v="https://github.com/asastats/channel/issues/387"/>
        <s v="https://github.com/asastats/channel/issues/389"/>
        <s v="https://github.com/asastats/channel/issues/390"/>
        <s v="https://github.com/asastats/channel/issues/391"/>
        <s v="https://github.com/asastats/channel/issues/393"/>
        <s v="https://github.com/asastats/channel/issues/394"/>
        <s v="https://github.com/asastats/channel/issues/395"/>
        <s v="https://github.com/asastats/channel/issues/397"/>
        <s v="https://github.com/asastats/channel/issues/402"/>
        <s v="https://github.com/asastats/channel/issues/409"/>
        <s v="https://github.com/asastats/channel/issues/410"/>
        <s v="https://github.com/asastats/channel/issues/411"/>
        <s v="https://discord.com/channels/906917846754418770/1009792719897505912/1062520330922508428"/>
        <s v="https://discord.com/channels/906917846754418770/1009792719897505912/1063271391501234278"/>
        <s v="https://discord.com/channels/906917846754418770/1009792719897505912/1063272267888480256"/>
        <s v="https://github.com/asastats/channel/issues/367"/>
        <s v="https://github.com/asastats/channel/issues/373"/>
        <s v="https://github.com/asastats/channel/issues/377"/>
        <s v="https://www.reddit.com/r/asastats/comments/109pqwk/new_gardian_staking_on_gardmoney/"/>
        <s v="https://discord.com/channels/906917846754418770/908054304332603402/1062927477938323516"/>
        <s v="https://github.com/asastats/channel/issues/416"/>
        <s v="https://discord.com/channels/906917846754418770/1009792719897505912/1063606753780047882"/>
        <s v="https://github.com/asastats/channel/issues/422"/>
        <s v="https://github.com/asastats/channel/issues/421"/>
        <s v="https://discord.com/channels/906917846754418770/908054304332603402/1061874636289216532"/>
        <s v="https://github.com/asastats/channel/issues/376"/>
        <s v="https://discord.com/channels/906917846754418770/908054330265960478/1025451278115012658"/>
        <s v="https://github.com/asastats/channel/issues/424"/>
        <s v="https://github.com/asastats/channel/issues/426"/>
        <s v="https://discord.com/channels/906917846754418770/908054304332603402/1064897750862409749"/>
        <s v="https://github.com/asastats/channel/issues/427"/>
        <s v="https://github.com/asastats/channel/issues/429"/>
        <s v="https://github.com/asastats/channel/issues/430"/>
        <s v="https://github.com/asastats/channel/issues/431"/>
        <s v="https://discord.com/channels/906917846754418770/908054330265960478/1066544415335784458"/>
        <s v="https://github.com/asastats/channel/issues/434"/>
        <s v="https://github.com/asastats/channel/issues/435"/>
        <s v="https://github.com/asastats/channel/issues/436"/>
        <s v="https://github.com/asastats/channel/issues/437"/>
        <s v="https://github.com/asastats/channel/issues/439"/>
        <s v="https://github.com/asastats/channel/issues/440"/>
        <s v="https://github.com/asastats/channel/issues/442"/>
        <s v="https://github.com/asastats/channel/issues/444"/>
        <s v="https://github.com/asastats/channel/issues/447"/>
        <s v="https://github.com/asastats/channel/issues/449"/>
        <s v="https://github.com/asastats/channel/issues/450"/>
        <s v="https://github.com/asastats/channel/issues/451"/>
        <s v="https://discord.com/channels/906917846754418770/908054330265960478/1070855312048918528"/>
        <s v="https://github.com/asastats/channel/issues/455"/>
        <s v="https://github.com/asastats/channel/issues/458"/>
        <s v="https://github.com/asastats/channel/issues/463"/>
        <s v="https://github.com/asastats/channel/issues/465"/>
        <s v="https://discord.com/channels/906917846754418770/1009792719897505912/1069249713217491026"/>
        <s v="https://discord.com/channels/906917846754418770/1009792719897505912/1069981152389111941"/>
        <s v="https://discord.com/channels/906917846754418770/1009792719897505912/1071887113487908905"/>
        <s v="https://discord.com/channels/906917846754418770/1012513182784438322/1077500628667994114"/>
        <s v="https://discord.com/channels/906917846754418770/1012513182784438322/1078671114097672272"/>
        <s v="https://discord.com/channels/906917846754418770/1012513182784438322/1079519260872822864"/>
        <s v="https://discord.com/channels/906917846754418770/1009792719897505912/1077501350721638510"/>
        <s v="https://discord.com/channels/906917846754418770/1009792719897505912/1079518098513727670"/>
        <s v="https://discord.com/channels/906917846754418770/1009792719897505912/1081211243509067899"/>
        <s v="https://github.com/asastats/channel/issues/469"/>
        <s v="https://discord.com/channels/906917846754418770/973245225680109588/1064543392006148117"/>
        <s v="https://github.com/asastats/channel/issues/471"/>
        <s v="https://github.com/asastats/channel/issues/472"/>
        <s v="https://github.com/asastats/channel/issues/473"/>
        <s v="https://github.com/asastats/channel/issues/475"/>
        <s v="https://github.com/asastats/channel/issues/476"/>
        <s v="https://github.com/asastats/channel/issues/479"/>
        <s v="https://github.com/asastats/channel/issues/332"/>
        <s v="https://github.com/asastats/channel/issues/477"/>
        <s v="https://github.com/asastats/channel/issues/478"/>
        <s v="https://github.com/asastats/channel/issues/484"/>
        <s v="https://github.com/asastats/channel/issues/487"/>
        <s v="https://github.com/asastats/channel/issues/488"/>
        <s v="https://discord.com/channels/906917846754418770/910524302531649566/1077633789448167614"/>
        <s v="https://github.com/asastats/channel/issues/489"/>
        <s v="https://github.com/asastats/channel/issues/490"/>
        <s v="https://github.com/asastats/channel/issues/491"/>
        <s v="https://github.com/asastats/channel/issues/494"/>
        <s v="https://github.com/asastats/channel/issues/496"/>
        <s v="https://github.com/asastats/channel/issues/497"/>
        <s v="https://github.com/asastats/channel/issues/498"/>
        <s v="https://github.com/asastats/channel/issues/500"/>
        <s v="https://github.com/asastats/channel/issues/501"/>
        <s v="https://github.com/asastats/channel/issues/504"/>
        <s v="https://github.com/asastats/channel/issues/505"/>
        <s v="https://github.com/asastats/channel/issues/507"/>
        <s v="https://github.com/asastats/channel/issues/509"/>
        <s v="https://github.com/asastats/channel/issues/516"/>
        <s v="https://github.com/asastats/channel/discussions/521"/>
        <s v="https://github.com/asastats/channel/issues/517"/>
        <s v="https://github.com/asastats/channel/issues/519"/>
        <s v="https://github.com/asastats/channel/issues/518"/>
        <s v="https://github.com/asastats/channel/issues/50"/>
        <s v="https://github.com/asastats/channel/issues/293"/>
        <s v="https://github.com/asastats/channel/issues/452"/>
        <s v="https://github.com/asastats/channel/issues/453"/>
        <s v="https://github.com/asastats/channel/issues/510"/>
        <s v="https://github.com/asastats/channel/issues/511"/>
        <s v="https://github.com/asastats/channel/issues/512"/>
        <s v="https://github.com/asastats/channel/issues/513"/>
        <s v="https://github.com/asastats/channel/issues/514"/>
        <s v="https://github.com/asastats/channel/issues/520"/>
        <s v="https://github.com/asastats/channel/issues/522"/>
        <s v="https://github.com/asastats/channel/issues/523"/>
        <s v="https://github.com/asastats/channel/issues/527"/>
        <s v="https://github.com/asastats/channel/issues/528"/>
        <s v="https://github.com/asastats/channel/issues/529"/>
        <s v="https://github.com/asastats/channel/issues/530"/>
        <s v="https://github.com/asastats/channel/issues/531"/>
        <s v="https://github.com/asastats/channel/issues/533"/>
        <s v="https://github.com/asastats/channel/issues/534"/>
        <s v="https://github.com/asastats/channel/issues/539"/>
        <s v="https://github.com/asastats/channel/issues/544"/>
        <s v="https://github.com/asastats/channel/issues/545"/>
        <s v="https://github.com/asastats/channel/issues/551"/>
        <s v="https://github.com/asastats/channel/issues/552"/>
        <s v="https://github.com/asastats/channel/issues/556"/>
        <s v="https://github.com/asastats/channel/issues/557"/>
        <s v="https://github.com/asastats/channel/issues/560"/>
        <s v="https://github.com/asastats/channel/issues/562"/>
        <s v="https://github.com/asastats/channel/issues/564"/>
        <s v="https://discord.com/channels/906917846754418770/1012513182784438322/1086953717162573834"/>
        <s v="https://discord.com/channels/906917846754418770/1009792719897505912/1086953569573404782"/>
        <s v="https://discord.com/channels/906917846754418770/1009792719897505912/1087035142608015471"/>
        <s v="https://discord.com/channels/906917846754418770/1009792719897505912/1092698579660976138"/>
        <s v="https://github.com/asastats/channel/issues/541"/>
        <s v="https://github.com/asastats/channel/issues/506"/>
        <s v="https://github.com/asastats/channel/issues/553"/>
        <s v="https://github.com/asastats/channel/issues/567"/>
        <s v="https://github.com/asastats/channel/issues/569"/>
        <s v="https://github.com/asastats/channel/issues/570"/>
        <s v="https://github.com/asastats/channel/issues/571"/>
        <s v="https://github.com/asastats/channel/issues/572"/>
        <s v="https://github.com/asastats/channel/issues/574"/>
        <s v="https://github.com/asastats/channel/issues/575"/>
        <s v="https://github.com/asastats/channel/issues/579"/>
        <s v="https://github.com/asastats/channel/issues/581"/>
        <s v="https://github.com/asastats/channel/issues/582"/>
        <s v="https://github.com/asastats/channel/issues/586"/>
        <s v="https://github.com/asastats/channel/issues/587"/>
        <s v="https://github.com/asastats/channel/issues/588"/>
        <s v="https://github.com/asastats/channel/issues/589"/>
        <s v="https://github.com/asastats/channel/issues/592"/>
        <s v="https://github.com/asastats/channel/issues/597"/>
        <s v="https://github.com/asastats/channel/issues/599"/>
        <s v="https://github.com/asastats/channel/issues/598"/>
        <s v="https://github.com/asastats/channel/issues/600"/>
        <s v="https://github.com/asastats/channel/issues/601"/>
        <s v="https://github.com/asastats/channel/issues/602"/>
        <s v="https://github.com/asastats/channel/issues/604"/>
        <s v="https://discord.com/channels/906917846754418770/1009792719897505912/1096667093090443305"/>
        <s v="https://discord.com/channels/906917846754418770/1009792719897505912/1097160235279470602"/>
        <s v="https://github.com/asastats/channel/issues/605"/>
        <s v="https://github.com/asastats/channel/issues/608"/>
        <s v="https://github.com/asastats/channel/issues/590"/>
        <s v="https://github.com/asastats/channel/issues/593"/>
        <s v="https://github.com/asastats/channel/issues/595"/>
        <s v="https://github.com/asastats/channel/issues/611"/>
        <s v="https://github.com/asastats/channel/issues/615"/>
        <s v="https://github.com/asastats/channel/issues/625"/>
        <s v="https://github.com/asastats/channel/issues/614"/>
        <s v="https://github.com/asastats/channel/issues/616"/>
        <s v="https://github.com/asastats/channel/issues/621"/>
        <s v="https://github.com/asastats/channel/issues/623"/>
        <s v="https://github.com/asastats/channel/discussions/633"/>
        <s v="https://discord.com/channels/906917846754418770/908054330265960478/1057695682389090324"/>
        <s v="https://discord.com/channels/906917846754418770/908054304332603402/1081585198480760872"/>
        <s v="https://github.com/asastats/channel/issues/630"/>
        <s v="https://discord.com/channels/906917846754418770/908054304332603402/1118061369896480808"/>
        <s v="https://discord.com/channels/906917846754418770/908054304332603402/1118284383963578479"/>
        <s v="https://github.com/asastats/channel/issues/647"/>
        <s v="https://discord.com/channels/906917846754418770/908054330265960478/1119710817345093643"/>
        <s v="https://github.com/asastats/channel/issues/650"/>
        <s v="https://github.com/asastats/channel/issues/652"/>
        <s v="https://github.com/asastats/channel/issues/653"/>
        <s v="https://github.com/asastats/channel/issues/654"/>
        <s v="https://github.com/asastats/channel/issues/655"/>
        <s v="https://discord.com/channels/906917846754418770/1028021510453084161/1121606254817726564"/>
        <s v="https://github.com/asastats/channel/issues/660"/>
        <s v="https://github.com/asastats/channel/issues/663"/>
        <s v="https://github.com/asastats/channel/issues/664"/>
        <s v="https://discord.com/channels/906917846754418770/1012513182784438322/1121835122036060210"/>
        <s v="https://discord.com/channels/906917846754418770/1009792719897505912/1118282557654565045"/>
        <s v="https://discord.com/channels/906917846754418770/1009792719897505912/1121882192059056148"/>
        <s v="https://discord.com/channels/906917846754418770/1009792719897505912/1123224600331960391"/>
        <s v="https://github.com/asastats/channel/discussions/678"/>
        <s v="https://github.com/asastats/channel/issues/624"/>
        <s v="https://github.com/asastats/channel/issues/638"/>
        <s v="https://github.com/asastats/channel/issues/667"/>
        <s v="https://discord.com/channels/906917846754418770/973245314687434832/1123637392935485561"/>
        <s v="https://github.com/asastats/channel/issues/673"/>
        <s v="https://github.com/asastats/channel/issues/675"/>
        <s v="https://github.com/asastats/channel/issues/677"/>
        <s v="https://github.com/asastats/channel/issues/679"/>
        <s v="https://github.com/asastats/channel/issues/683"/>
        <s v="https://github.com/asastats/channel/issues/684"/>
        <s v="https://github.com/asastats/channel/issues/694"/>
        <s v="https://github.com/asastats/channel/issues/695"/>
        <s v="https://github.com/asastats/channel/issues/701"/>
        <s v="https://github.com/asastats/channel/issues/703"/>
        <s v="https://github.com/asastats/channel/issues/705"/>
        <s v="https://github.com/asastats/channel/issues/706"/>
        <s v="https://github.com/asastats/channel/issues/707"/>
        <s v="https://github.com/asastats/channel/issues/708"/>
        <s v="https://github.com/asastats/channel/issues/710"/>
        <s v="https://github.com/asastats/channel/issues/712"/>
        <s v="https://discord.com/channels/906917846754418770/1009792719897505912/1127260287356121098"/>
        <s v="https://discord.com/channels/906917846754418770/1009792719897505912/1128721195680927954"/>
        <s v="https://discord.com/channels/906917846754418770/1009792719897505912/1131315053061230707"/>
        <s v="https://discord.com/channels/906917846754418770/1009792719897505912/1131720028908163144"/>
        <s v="https://discord.com/channels/906917846754418770/1009792719897505912/1133374475199578253"/>
        <s v="https://discord.com/channels/906917846754418770/1009792719897505912/1133395937360887839"/>
        <s v="https://github.com/asastats/channel/issues/631"/>
        <s v="https://github.com/asastats/channel/issues/714"/>
        <s v="https://github.com/asastats/channel/issues/715"/>
        <s v="https://github.com/asastats/channel/issues/433"/>
        <s v="https://github.com/asastats/channel/issues/425"/>
        <s v="https://github.com/asastats/channel/issues/438"/>
        <s v="https://github.com/asastats/channel/issues/460"/>
        <s v="https://github.com/asastats/channel/issues/467"/>
        <s v="https://github.com/asastats/channel/issues/550"/>
        <s v="https://github.com/asastats/channel/issues/573"/>
        <s v="https://github.com/asastats/channel/issues/627"/>
        <s v="https://github.com/asastats/channel/issues/670"/>
        <s v="https://github.com/asastats/channel/issues/719"/>
        <s v="https://github.com/asastats/channel/issues/720"/>
        <s v="https://github.com/asastats/channel/issues/721"/>
        <s v="https://github.com/asastats/channel/issues/724"/>
        <s v="https://github.com/asastats/channel/issues/725"/>
        <s v="https://github.com/asastats/channel/issues/728"/>
        <s v="https://github.com/asastats/channel/issues/729"/>
        <s v="https://github.com/asastats/channel/issues/730"/>
        <s v="https://github.com/asastats/channel/issues/735"/>
        <s v="https://github.com/asastats/channel/issues/737"/>
        <s v="https://github.com/asastats/channel/issues/738"/>
        <s v="https://github.com/asastats/channel/issues/740"/>
        <s v="https://github.com/asastats/channel/issues/742"/>
        <s v="https://github.com/asastats/channel/issues/743"/>
        <s v="https://twitter.com/StangoAlgo/status/1694034406485152234?t=4vifYszb0AzLKJfvQn8uhA&amp;s=19"/>
        <s v="https://discord.com/channels/906917846754418770/1009792719897505912/1134563504695824396"/>
        <s v="https://discord.com/channels/906917846754418770/1009792719897505912/1135946578528567346"/>
        <s v="https://discord.com/channels/906917846754418770/1009792719897505912/1138378534633619456"/>
        <s v="https://github.com/asastats/channel/issues/733"/>
        <s v="https://discord.com/channels/906917846754418770/973245225680109588/1137464292837425293"/>
        <s v="https://github.com/asastats/channel/discussions/746"/>
        <s v="https://discord.com/channels/906917846754418770/908054304332603402/1108792134422757398"/>
        <s v="https://discord.com/channels/906917846754418770/908054304332603402/1144471141143019612"/>
        <s v="https://github.com/asastats/channel/issues/749"/>
        <s v="https://discord.com/channels/906917846754418770/908054304332603402/1146425235541868544"/>
        <s v="https://github.com/asastats/channel/issues/762"/>
        <s v="https://github.com/asastats/channel/issues/765"/>
        <s v="https://github.com/asastats/channel/issues/775"/>
        <s v="https://discord.com/channels/906917846754418770/1009792719897505912/1148203606533734462"/>
        <s v="https://discord.com/channels/906917846754418770/1009792719897505912/1149021341723410572"/>
        <s v="https://discord.com/channels/906917846754418770/1009792719897505912/1151934201755598970"/>
        <s v="https://discord.com/channels/906917846754418770/1009792719897505912/1153032105622786138"/>
        <s v="https://discord.com/channels/906917846754418770/1009792719897505912/1154157139280015401"/>
        <s v="https://github.com/asastats/channel/issues/755"/>
        <s v="https://github.com/asastats/channel/issues/764"/>
        <s v="https://github.com/asastats/channel/discussions/777"/>
        <s v="https://github.com/asastats/channel/issues/457"/>
        <s v="https://github.com/asastats/channel/issues/779"/>
        <s v="https://discord.com/channels/906917846754418770/908054304332603402/1155899951797260458"/>
        <s v="https://github.com/asastats/channel/issues/778"/>
        <s v="https://discord.com/channels/906917846754418770/914540797054025788/1156290690767138816"/>
        <s v="https://github.com/asastats/channel/issues/783"/>
        <s v="https://github.com/asastats/channel/issues/786"/>
        <s v="https://github.com/asastats/channel/issues/787"/>
        <s v="https://github.com/asastats/channel/issues/789"/>
        <s v="https://github.com/asastats/channel/issues/790"/>
        <s v="https://discord.com/channels/906917846754418770/910524302531649566/1159174671007232143"/>
        <s v="https://discord.com/channels/906917846754418770/910524302531649566/1159540048354611301"/>
        <s v="https://github.com/asastats/channel/issues/792"/>
        <s v="https://github.com/asastats/channel/issues/793"/>
        <s v="https://github.com/asastats/channel/issues/794"/>
        <s v="https://github.com/asastats/channel/issues/798"/>
        <s v="https://github.com/asastats/channel/issues/813"/>
        <s v="https://github.com/asastats/channel/issues/814"/>
        <s v="https://github.com/asastats/channel/issues/816"/>
        <s v="https://github.com/asastats/channel/issues/797"/>
        <s v="https://discord.com/channels/906917846754418770/908054304332603402/1160994283541774479"/>
        <s v="https://discord.com/channels/906917846754418770/908054330265960478/1161525316888567808"/>
        <s v="https://github.com/asastats/channel/issues/809"/>
        <s v="https://github.com/asastats/channel/issues/788"/>
        <s v="https://discord.com/channels/906917846754418770/908054304332603402/1161769785592389693"/>
        <s v="https://discord.com/channels/906917846754418770/908054304332603402/1162053653260152844"/>
        <s v="https://discord.com/channels/906917846754418770/1009792719897505912/1156325248183050320"/>
        <s v="https://discord.com/channels/906917846754418770/1009792719897505912/1157924313530380429"/>
        <s v="https://discord.com/channels/906917846754418770/1009792719897505912/1161333898559623318"/>
        <s v="https://discord.com/channels/906917846754418770/1009792719897505912/1161602466450784348"/>
        <s v="https://discord.com/channels/906917846754418770/1012513182784438322/1155934921169326080"/>
        <s v="https://github.com/asastats/channel/issues/801"/>
        <s v="https://github.com/asastats/channel/issues/785"/>
        <s v="https://github.com/asastats/channel/issues/800"/>
        <s v="https://github.com/asastats/channel/discussions/819"/>
        <s v="https://discordapp.com/channels/906917846754418770/908054304332603402/1164953763853897759"/>
        <s v="https://discord.com/channels/906917846754418770/908054304332603402/1150139192068808704"/>
        <s v="https://discord.com/channels/906917846754418770/908054304332603402/1152767998818521220"/>
        <s v="https://github.com/asastats/channel/issues/820"/>
        <s v="https://discordapp.com/channels/906917846754418770/908054304332603402/1165393511466680320"/>
        <s v="https://github.com/asastats/channel/issues/821"/>
        <s v="https://github.com/asastats/channel/issues/822"/>
        <s v="https://github.com/asastats/channel/issues/823"/>
        <s v="https://github.com/asastats/channel/issues/824"/>
        <s v="https://github.com/asastats/channel/issues/826"/>
        <s v="https://discord.com/channels/906917846754418770/910524302531649566/1160669721922916365"/>
        <s v="https://discord.com/channels/906917846754418770/908054304332603402/1161424978235899944"/>
        <s v="https://discord.com/channels/906917846754418770/908054304332603402/1167464938906857564"/>
        <s v="https://github.com/asastats/channel/issues/828"/>
        <s v="https://github.com/asastats/channel/issues/829"/>
        <s v="https://github.com/asastats/channel/issues/830"/>
        <s v="https://discord.com/channels/906917846754418770/908054304332603402/1168020659926999080"/>
        <s v="https://github.com/asastats/channel/issues/831"/>
        <s v="https://github.com/asastats/channel/issues/832"/>
        <s v="https://github.com/asastats/channel/issues/835"/>
        <s v="https://github.com/asastats/channel/issues/839"/>
        <s v="https://github.com/asastats/channel/issues/840"/>
        <s v="https://github.com/asastats/channel/issues/834"/>
        <s v="https://github.com/asastats/channel/issues/841"/>
        <s v="https://discord.com/channels/906917846754418770/1009792719897505912/1166465928247128136"/>
        <s v="https://discord.com/channels/906917846754418770/1009792719897505912/1170824322215071854"/>
        <s v="https://discord.com/channels/906917846754418770/1009792719897505912/1171915379057119273"/>
        <s v="https://discord.com/channels/906917846754418770/1009792719897505912/1172616412079063100"/>
        <s v="https://discord.com/channels/906917846754418770/1009792719897505912/1173554625639624756"/>
        <s v="https://github.com/asastats/channel/issues/818"/>
        <s v="https://discord.com/channels/906917846754418770/908054304332603402/1171712371845255178"/>
        <s v="https://discord.com/channels/906917846754418770/1009792719897505912/1174650092792324216"/>
        <s v="https://discord.com/channels/906917846754418770/1009792719897505912/1174826106700976218"/>
        <s v="https://discord.com/channels/906917846754418770/1012513182784438322/1174807746810499093"/>
        <s v="https://discord.com/channels/906917846754418770/1012513182784438322/1174799442520588298"/>
        <s v="https://discord.com/channels/906917846754418770/908054330265960478/1125726211650355331"/>
        <s v="https://github.com/asastats/channel/issues/688"/>
        <s v="https://github.com/asastats/channel/issues/685"/>
        <s v="https://discord.com/channels/906917846754418770/908054330265960478/1126445347946889276"/>
        <s v="https://discord.com/channels/906917846754418770/1028021510453084161/1144399631283929281"/>
        <s v="https://github.com/asastats/channel/issues/750"/>
        <s v="https://discord.com/channels/906917846754418770/908054330265960478/1146000245906477077"/>
        <s v="https://github.com/asastats/channel/issues/836"/>
        <s v="https://twitter.com/venturetk/status/1721277747371081998?t=n4_1zMcKEJE5AolK3pZGHg&amp;s=19"/>
        <s v="https://github.com/asastats/channel/issues/848"/>
        <s v="https://github.com/asastats/channel/issues/849"/>
        <s v="https://github.com/asastats/channel/issues/850"/>
        <s v="https://github.com/asastats/channel/issues/852"/>
        <s v="https://github.com/asastats/channel/issues/853"/>
        <s v="https://github.com/asastats/channel/issues/862"/>
        <s v="https://github.com/asastats/channel/issues/866"/>
        <s v="https://github.com/asastats/channel/issues/868"/>
        <s v="https://discord.com/channels/906917846754418770/910524302531649566/1176326560433831976"/>
        <s v="https://discord.com/channels/906917846754418770/910524302531649566/1180474696295260220"/>
        <s v="https://discord.com/channels/906917846754418770/908054330265960478/1181642360195653732"/>
        <s v="https://discord.com/channels/906917846754418770/910524302531649566/1181683855191724102"/>
        <s v="https://github.com/asastats/channel/issues/854"/>
        <s v="https://discord.com/channels/906917846754418770/908054304332603402/1177734066351657071"/>
        <s v="https://github.com/asastats/channel/issues/855"/>
        <s v="https://github.com/asastats/channel/issues/856"/>
        <s v="https://github.com/asastats/channel/issues/857"/>
        <s v="https://discord.com/channels/906917846754418770/908054304332603402/1178820649892970608"/>
        <s v="https://github.com/asastats/channel/issues/864"/>
        <s v="https://github.com/asastats/channel/issues/869"/>
        <s v="https://discord.com/channels/906917846754418770/908054304332603402/1181034584205426759"/>
        <s v="https://discord.com/channels/906917846754418770/908054330265960478/1181678031799062549"/>
        <s v="https://github.com/asastats/channel/issues/874"/>
        <s v="https://discord.com/channels/906917846754418770/908054330265960478/1181896051511263332"/>
        <s v="https://discord.com/channels/906917846754418770/1028021510453084161/1181950942493552752"/>
        <s v="https://github.com/asastats/channel/issues/875"/>
        <s v="https://discord.com/channels/906917846754418770/1009792719897505912/1179343243637424138"/>
        <s v="https://github.com/asastats/channel/discussions/884"/>
        <s v="https://discord.com/channels/906917846754418770/908054330265960478/1184789110091685950"/>
        <s v="https://github.com/asastats/channel/issues/883"/>
        <s v="https://github.com/asastats/channel/issues/933"/>
        <s v="https://discord.com/channels/906917846754418770/908054330265960478/1032996027738886194"/>
        <s v="https://github.com/asastats/channel/issues/617"/>
        <s v="https://discord.com/channels/906917846754418770/908054304332603402/1198147171623637032"/>
        <s v="https://github.com/asastats/channel/issues/932"/>
        <s v="https://github.com/asastats/channel/issues/937"/>
        <s v="https://github.com/asastats/channel/issues/938"/>
        <s v="https://github.com/asastats/channel/issues/939"/>
        <s v="https://github.com/asastats/channel/issues/940"/>
        <s v="https://github.com/asastats/channel/issues/941"/>
        <s v="https://github.com/asastats/channel/issues/942"/>
        <s v="https://github.com/asastats/channel/issues/945"/>
        <s v="https://github.com/asastats/channel/issues/950"/>
        <s v="https://github.com/asastats/channel/issues/944"/>
        <s v="https://github.com/asastats/channel/issues/947"/>
        <s v="https://github.com/asastats/channel/issues/951"/>
        <s v="https://github.com/asastats/channel/issues/952"/>
        <s v="https://github.com/asastats/channel/issues/954"/>
        <s v="https://github.com/asastats/channel/issues/957"/>
        <s v="https://github.com/asastats/channel/issues/958"/>
        <s v="https://github.com/asastats/channel/issues/960"/>
        <s v="https://discord.com/channels/906917846754418770/1009792719897505912/1196669618056605838"/>
        <s v="https://discord.com/channels/906917846754418770/1009792719897505912/1196761561495261194"/>
        <s v="https://discord.com/channels/906917846754418770/1009792719897505912/1199350642116923474"/>
        <s v="https://discord.com/channels/906917846754418770/1009792719897505912/1200064537014042765"/>
        <s v="https://discord.com/channels/906917846754418770/1009792719897505912/1203060354179932311"/>
        <s v="https://github.com/asastats/channel/discussions/968"/>
        <s v="https://github.com/asastats/channel/issues/955"/>
        <s v="https://github.com/asastats/channel/issues/959"/>
        <s v="https://github.com/asastats/channel/issues/969"/>
        <s v="https://discord.com/channels/906917846754418770/908054330265960478/1208073841444917339"/>
        <s v="https://github.com/asastats/channel/issues/972"/>
        <s v="https://github.com/asastats/channel/issues/974"/>
        <s v="https://discord.com/channels/906917846754418770/1009792719897505912/1205920962839707669"/>
        <s v="https://discord.com/channels/906917846754418770/1009792719897505912/1207943201265156156"/>
        <s v="https://discord.com/channels/906917846754418770/1009792719897505912/1209165640737366137"/>
        <s v="https://discord.com/channels/906917846754418770/908054304332603402/1214925110155415603"/>
        <s v="https://discord.com/channels/906917846754418770/910524302531649566/1215405735442251900"/>
        <s v="https://discord.com/channels/906917846754418770/910524302531649566/1216473062786990080"/>
        <s v="https://github.com/asastats/channel/issues/980"/>
        <s v="https://discord.com/channels/906917846754418770/1009792719897505912/1221398106155782164"/>
        <s v="https://discord.com/channels/906917846754418770/1009792719897505912/1221485921795313745"/>
        <s v="https://discord.com/channels/906917846754418770/1009792719897505912/1222108859175272489"/>
        <s v="https://discord.com/channels/906917846754418770/1012513182784438322/1221398718620897320"/>
        <s v="https://github.com/asastats/channel/discussions/987"/>
        <s v="https://discord.com/channels/906917846754418770/908054330265960478/1225110783613079592"/>
        <s v="https://discord.com/channels/906917846754418770/908054330265960478/1225627979414241360"/>
        <s v="https://github.com/asastats/channel/issues/986"/>
        <s v="https://github.com/asastats/channel/issues/889"/>
        <s v="https://github.com/asastats/channel/issues/891"/>
        <s v="https://github.com/asastats/channel/issues/895"/>
        <s v="https://github.com/asastats/channel/issues/902"/>
        <s v="https://github.com/asastats/channel/issues/909"/>
        <s v="https://github.com/asastats/channel/issues/910"/>
        <s v="https://github.com/asastats/channel/issues/921"/>
        <s v="https://github.com/asastats/channel/issues/922"/>
        <s v="https://github.com/asastats/channel/issues/903"/>
        <s v="https://github.com/asastats/channel/issues/802"/>
        <s v="https://github.com/asastats/channel/issues/803"/>
        <s v="https://github.com/asastats/channel/issues/913"/>
        <s v="https://github.com/asastats/channel/issues/915"/>
        <s v="https://github.com/asastats/channel/issues/919"/>
        <s v="https://github.com/asastats/channel/issues/908"/>
        <s v="https://github.com/asastats/channel/issues/916"/>
        <s v="https://discord.com/channels/906917846754418770/908054304332603402/1190000590277836890"/>
        <s v="https://discord.com/channels/906917846754418770/908054304332603402/1185954274270777494"/>
        <s v="https://discord.com/channels/906917846754418770/908054304332603402/1186021331964264629"/>
        <s v="https://discord.com/channels/906917846754418770/908054304332603402/1187572324506009631"/>
        <s v="https://discord.com/channels/906917846754418770/915342738201931836/1187787395257610240"/>
        <s v="https://discord.com/channels/906917846754418770/973245314687434832/1187494872459005952"/>
        <s v="https://github.com/asastats/channel/issues/893"/>
        <s v="https://github.com/asastats/channel/issues/901"/>
        <s v="https://discord.com/channels/906917846754418770/914540797054025788/1190209699606450216"/>
        <s v="https://github.com/asastats/channel/issues/911"/>
        <s v="https://discord.com/channels/906917846754418770/908054330265960478/1191224602660188210"/>
        <s v="https://discord.com/channels/906917846754418770/910524302531649566/1191256377696456764"/>
        <s v="https://github.com/asastats/channel/issues/923"/>
        <s v="https://github.com/asastats/channel/issues/924"/>
        <s v="https://discord.com/channels/906917846754418770/910524302531649566/1190019951671660635"/>
        <s v="https://discord.com/channels/906917846754418770/1009792719897505912/1191367773239115857"/>
        <s v="https://discord.com/channels/906917846754418770/1009792719897505912/1192057374580670514"/>
        <s v="https://github.com/asastats/channel/discussions/930"/>
        <s v="https://github.com/asastats/channel/issues/926"/>
        <s v="https://github.com/asastats/channel/issues/928"/>
        <s v="https://github.com/asastats/channel/issues/843"/>
        <s v="https://discord.com/channels/906917846754418770/908054304332603402/1189658704694485214"/>
      </sharedItems>
    </cacheField>
    <cacheField name="Contribution Type" numFmtId="0">
      <sharedItems containsBlank="1">
        <s v="ecosystem research"/>
        <s v="feature request"/>
        <s v="price discussion/suggestion"/>
        <s v="bug report"/>
        <s v="comms/marketing suggestion"/>
        <s v="community management suggestion"/>
        <m/>
        <s v="[D] Discussion"/>
        <s v="[R] Research"/>
        <s v="[B] Bug Report"/>
        <s v="[F] Feature Request"/>
        <s v="[AT] Admin Task"/>
        <s v="[CT] Content Task"/>
        <s v="[S] Suggestion"/>
        <s v="[IC] Issue Creation"/>
        <s v="[TWR] Twitter Post"/>
        <s v="[D] Development"/>
      </sharedItems>
    </cacheField>
    <cacheField name="Level" numFmtId="0">
      <sharedItems containsString="0" containsBlank="1" containsNumber="1" containsInteger="1">
        <n v="1.0"/>
        <n v="2.0"/>
        <m/>
        <n v="3.0"/>
      </sharedItems>
    </cacheField>
    <cacheField name="% Reward" numFmtId="9">
      <sharedItems containsString="0" containsBlank="1" containsNumber="1">
        <n v="1.0"/>
        <m/>
        <n v="0.5"/>
        <n v="0.333"/>
        <n v="0.25"/>
        <n v="2.0"/>
        <n v="3.0"/>
      </sharedItems>
    </cacheField>
    <cacheField name="Reward">
      <sharedItems containsBlank="1" containsMixedTypes="1" containsNumber="1">
        <n v="0.010127412202380953"/>
        <n v="0.009697767857142858"/>
        <n v="0.009697201438492065"/>
        <n v="0.01053725"/>
        <n v="0.023306120188492062"/>
        <n v="0.01703875"/>
        <n v="0.009210487811791384"/>
        <n v="0.019395535714285716"/>
        <n v="0.021625357142857144"/>
        <n v="0.011206759077380953"/>
        <m/>
        <e v="#N/A"/>
        <n v="0.03"/>
        <n v="0.015"/>
        <n v="0.00999"/>
        <n v="0.06"/>
        <n v="0.135"/>
        <n v="0.035"/>
        <n v="0.05"/>
        <n v="0.1"/>
        <n v="0.075"/>
        <n v="0.07"/>
        <n v="0.2"/>
        <n v="0.01998"/>
        <n v="0.15"/>
        <n v="0.3"/>
        <n v="0.0133"/>
        <n v="0.02"/>
        <n v="0.066666667"/>
        <n v="0.02333333"/>
        <n v="0.01"/>
        <n v="0.03333333"/>
        <n v="0.03333"/>
        <n v="0.0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wards by Period" cacheId="0" dataCaption="" createdVersion="6" compact="0" compactData="0">
  <location ref="A1:C375" firstHeaderRow="0" firstDataRow="2" firstDataCol="0"/>
  <pivotFields>
    <pivotField name="Person" axis="axisRow" compact="0" outline="0" multipleItemSelectionAllowed="1" showAll="0" sortType="ascending">
      <items>
        <item x="32"/>
        <item x="23"/>
        <item x="108"/>
        <item x="0"/>
        <item x="1"/>
        <item x="2"/>
        <item x="3"/>
        <item x="4"/>
        <item x="26"/>
        <item x="6"/>
        <item x="81"/>
        <item x="88"/>
        <item x="122"/>
        <item x="77"/>
        <item x="121"/>
        <item x="7"/>
        <item x="8"/>
        <item x="9"/>
        <item x="10"/>
        <item x="27"/>
        <item x="99"/>
        <item x="11"/>
        <item x="127"/>
        <item x="12"/>
        <item x="29"/>
        <item x="13"/>
        <item x="14"/>
        <item x="15"/>
        <item x="25"/>
        <item x="117"/>
        <item x="16"/>
        <item x="17"/>
        <item x="18"/>
        <item x="145"/>
        <item x="19"/>
        <item x="86"/>
        <item x="20"/>
        <item x="28"/>
        <item x="58"/>
        <item x="21"/>
        <item x="22"/>
        <item x="97"/>
        <item x="175"/>
        <item x="51"/>
        <item x="115"/>
        <item x="36"/>
        <item x="75"/>
        <item x="41"/>
        <item x="113"/>
        <item x="98"/>
        <item x="91"/>
        <item x="55"/>
        <item x="130"/>
        <item x="61"/>
        <item x="38"/>
        <item x="143"/>
        <item x="161"/>
        <item x="43"/>
        <item x="89"/>
        <item x="35"/>
        <item x="138"/>
        <item x="176"/>
        <item x="151"/>
        <item x="100"/>
        <item x="66"/>
        <item x="141"/>
        <item x="37"/>
        <item x="104"/>
        <item x="152"/>
        <item x="164"/>
        <item x="172"/>
        <item x="168"/>
        <item x="46"/>
        <item x="62"/>
        <item x="132"/>
        <item x="73"/>
        <item x="144"/>
        <item x="48"/>
        <item x="72"/>
        <item x="178"/>
        <item x="90"/>
        <item x="56"/>
        <item x="150"/>
        <item x="163"/>
        <item x="82"/>
        <item x="155"/>
        <item x="162"/>
        <item x="116"/>
        <item x="133"/>
        <item x="140"/>
        <item x="153"/>
        <item x="173"/>
        <item x="109"/>
        <item x="165"/>
        <item x="34"/>
        <item x="80"/>
        <item x="63"/>
        <item x="166"/>
        <item x="120"/>
        <item x="79"/>
        <item x="92"/>
        <item x="59"/>
        <item x="101"/>
        <item x="70"/>
        <item x="148"/>
        <item x="33"/>
        <item x="68"/>
        <item x="84"/>
        <item x="93"/>
        <item x="96"/>
        <item x="102"/>
        <item x="106"/>
        <item x="112"/>
        <item x="118"/>
        <item x="119"/>
        <item x="125"/>
        <item x="129"/>
        <item x="131"/>
        <item x="135"/>
        <item x="142"/>
        <item x="146"/>
        <item x="147"/>
        <item x="154"/>
        <item x="156"/>
        <item x="177"/>
        <item x="170"/>
        <item x="171"/>
        <item x="174"/>
        <item x="24"/>
        <item x="78"/>
        <item x="71"/>
        <item x="74"/>
        <item x="67"/>
        <item x="85"/>
        <item x="87"/>
        <item x="157"/>
        <item x="69"/>
        <item x="179"/>
        <item x="105"/>
        <item x="124"/>
        <item x="139"/>
        <item x="76"/>
        <item x="42"/>
        <item x="128"/>
        <item x="103"/>
        <item x="114"/>
        <item x="65"/>
        <item x="167"/>
        <item x="111"/>
        <item x="134"/>
        <item x="136"/>
        <item x="49"/>
        <item x="54"/>
        <item x="107"/>
        <item x="44"/>
        <item x="95"/>
        <item x="30"/>
        <item x="83"/>
        <item x="57"/>
        <item x="31"/>
        <item x="149"/>
        <item x="5"/>
        <item x="64"/>
        <item x="126"/>
        <item x="50"/>
        <item x="45"/>
        <item x="110"/>
        <item x="60"/>
        <item x="52"/>
        <item x="40"/>
        <item x="123"/>
        <item x="158"/>
        <item x="53"/>
        <item x="159"/>
        <item x="94"/>
        <item x="169"/>
        <item x="160"/>
        <item x="47"/>
        <item x="39"/>
        <item x="137"/>
        <item t="default"/>
      </items>
    </pivotField>
    <pivotField name="Period beg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eriod ends" axis="axisRow" compact="0" outline="0" multipleItemSelectionAllowed="1" showAll="0" sortType="ascending">
      <items>
        <item x="1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2"/>
        <item x="23"/>
        <item x="24"/>
        <item x="2"/>
        <item t="default"/>
      </items>
    </pivotField>
    <pivotField name="Platfor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ntribu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t="default"/>
      </items>
    </pivotField>
    <pivotField name="Contribution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% Reward" compact="0" numFmtId="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ewar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2"/>
    <field x="0"/>
  </rowFields>
  <dataFields>
    <dataField name="SUM of Reward" fld="9" baseField="0"/>
  </dataFields>
  <filters>
    <filter fld="0" type="captionNotContains" evalOrder="-1" id="1" stringValue1="Period below">
      <autoFilter ref="A1">
        <filterColumn colId="0">
          <customFilters>
            <customFilter operator="notEqual" val="*Period below*"/>
          </customFilters>
        </filterColumn>
      </autoFilter>
    </filter>
  </filters>
</pivotTableDefinition>
</file>

<file path=xl/tables/table1.xml><?xml version="1.0" encoding="utf-8"?>
<table xmlns="http://schemas.openxmlformats.org/spreadsheetml/2006/main" headerRowCount="0" ref="A1:AA3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Detail2-AT Admin Task-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iscord.com/channels/906917846754418770/908054304332603402/915601846448554004" TargetMode="External"/><Relationship Id="rId83" Type="http://schemas.openxmlformats.org/officeDocument/2006/relationships/drawing" Target="../drawings/drawing2.xml"/><Relationship Id="rId42" Type="http://schemas.openxmlformats.org/officeDocument/2006/relationships/hyperlink" Target="https://discord.com/channels/906917846754418770/908054304332603402/914516637888184331" TargetMode="External"/><Relationship Id="rId41" Type="http://schemas.openxmlformats.org/officeDocument/2006/relationships/hyperlink" Target="https://discordapp.com/channels/906917846754418770/908054304332603402/917935473056428102" TargetMode="External"/><Relationship Id="rId44" Type="http://schemas.openxmlformats.org/officeDocument/2006/relationships/hyperlink" Target="https://discord.com/channels/906917846754418770/908054304332603402/917518527483756594" TargetMode="External"/><Relationship Id="rId43" Type="http://schemas.openxmlformats.org/officeDocument/2006/relationships/hyperlink" Target="https://discord.com/channels/906917846754418770/908054304332603402/915419366177259520" TargetMode="External"/><Relationship Id="rId46" Type="http://schemas.openxmlformats.org/officeDocument/2006/relationships/hyperlink" Target="https://discord.com/channels/906917846754418770/915342738201931836/917186636360585326" TargetMode="External"/><Relationship Id="rId45" Type="http://schemas.openxmlformats.org/officeDocument/2006/relationships/hyperlink" Target="https://discord.com/channels/906917846754418770/915342738201931836/915742844432551947" TargetMode="External"/><Relationship Id="rId80" Type="http://schemas.openxmlformats.org/officeDocument/2006/relationships/hyperlink" Target="https://discord.com/channels/906917846754418770/915342738201931836/917781700463964171" TargetMode="External"/><Relationship Id="rId82" Type="http://schemas.openxmlformats.org/officeDocument/2006/relationships/hyperlink" Target="https://discord.com/channels/906917846754418770/915342738201931836/917780281933594685" TargetMode="External"/><Relationship Id="rId81" Type="http://schemas.openxmlformats.org/officeDocument/2006/relationships/hyperlink" Target="https://discord.com/channels/906917846754418770/915342738201931836/917781952004775946" TargetMode="External"/><Relationship Id="rId1" Type="http://schemas.openxmlformats.org/officeDocument/2006/relationships/hyperlink" Target="https://discord.com/channels/906917846754418770/913188392102146059/922122171285917746" TargetMode="External"/><Relationship Id="rId2" Type="http://schemas.openxmlformats.org/officeDocument/2006/relationships/hyperlink" Target="https://discord.com/channels/906917846754418770/913195994408177665/916062031789039626" TargetMode="External"/><Relationship Id="rId3" Type="http://schemas.openxmlformats.org/officeDocument/2006/relationships/hyperlink" Target="https://discord.com/channels/906917846754418770/913195994408177665/917736968039858196" TargetMode="External"/><Relationship Id="rId4" Type="http://schemas.openxmlformats.org/officeDocument/2006/relationships/hyperlink" Target="https://discord.com/channels/906917846754418770/913188307310088253/913737708487213076" TargetMode="External"/><Relationship Id="rId9" Type="http://schemas.openxmlformats.org/officeDocument/2006/relationships/hyperlink" Target="https://discord.com/channels/906917846754418770/910524302531649566/914604581357494292" TargetMode="External"/><Relationship Id="rId48" Type="http://schemas.openxmlformats.org/officeDocument/2006/relationships/hyperlink" Target="https://discord.com/channels/906917846754418770/911091925174607935/917928702308909087" TargetMode="External"/><Relationship Id="rId47" Type="http://schemas.openxmlformats.org/officeDocument/2006/relationships/hyperlink" Target="https://discord.com/channels/906917846754418770/911091925174607935/917194598529507338" TargetMode="External"/><Relationship Id="rId49" Type="http://schemas.openxmlformats.org/officeDocument/2006/relationships/hyperlink" Target="https://discord.com/channels/906917846754418770/911091925174607935/918161753274191923" TargetMode="External"/><Relationship Id="rId5" Type="http://schemas.openxmlformats.org/officeDocument/2006/relationships/hyperlink" Target="https://discord.com/channels/906917846754418770/913195994408177665/914455305864233020" TargetMode="External"/><Relationship Id="rId6" Type="http://schemas.openxmlformats.org/officeDocument/2006/relationships/hyperlink" Target="https://discord.com/channels/906917846754418770/911091925174607935/914569803824504834" TargetMode="External"/><Relationship Id="rId7" Type="http://schemas.openxmlformats.org/officeDocument/2006/relationships/hyperlink" Target="https://discord.com/channels/906917846754418770/913195994408177665/914586461649657927" TargetMode="External"/><Relationship Id="rId8" Type="http://schemas.openxmlformats.org/officeDocument/2006/relationships/hyperlink" Target="https://discord.com/channels/906917846754418770/910524302531649566/914604424939307049" TargetMode="External"/><Relationship Id="rId73" Type="http://schemas.openxmlformats.org/officeDocument/2006/relationships/hyperlink" Target="https://discord.com/channels/906917846754418770/915342738201931836/916694531829792799" TargetMode="External"/><Relationship Id="rId72" Type="http://schemas.openxmlformats.org/officeDocument/2006/relationships/hyperlink" Target="https://discord.com/channels/906917846754418770/915342738201931836/916694531829792799" TargetMode="External"/><Relationship Id="rId31" Type="http://schemas.openxmlformats.org/officeDocument/2006/relationships/hyperlink" Target="https://discord.com/channels/906917846754418770/908054330265960478/915764454057213994" TargetMode="External"/><Relationship Id="rId75" Type="http://schemas.openxmlformats.org/officeDocument/2006/relationships/hyperlink" Target="https://discord.com/channels/906917846754418770/908124715040788560/913667834326949958" TargetMode="External"/><Relationship Id="rId30" Type="http://schemas.openxmlformats.org/officeDocument/2006/relationships/hyperlink" Target="https://discord.com/channels/906917846754418770/908124715040788560/913865590819684352" TargetMode="External"/><Relationship Id="rId74" Type="http://schemas.openxmlformats.org/officeDocument/2006/relationships/hyperlink" Target="https://discord.com/channels/906917846754418770/908124715040788560/913444072138625085" TargetMode="External"/><Relationship Id="rId33" Type="http://schemas.openxmlformats.org/officeDocument/2006/relationships/hyperlink" Target="https://discord.com/channels/906917846754418770/911091925174607935/916687821601898526" TargetMode="External"/><Relationship Id="rId77" Type="http://schemas.openxmlformats.org/officeDocument/2006/relationships/hyperlink" Target="https://discord.com/channels/906917846754418770/917476070092046366/917779878454099988" TargetMode="External"/><Relationship Id="rId32" Type="http://schemas.openxmlformats.org/officeDocument/2006/relationships/hyperlink" Target="https://discord.com/channels/906917846754418770/915342738201931836/916746120837865482" TargetMode="External"/><Relationship Id="rId76" Type="http://schemas.openxmlformats.org/officeDocument/2006/relationships/hyperlink" Target="https://discord.com/channels/906917846754418770/914290346106699887/917174479405342810" TargetMode="External"/><Relationship Id="rId35" Type="http://schemas.openxmlformats.org/officeDocument/2006/relationships/hyperlink" Target="https://discord.com/channels/906917846754418770/918151065357123654/918451630721081406" TargetMode="External"/><Relationship Id="rId79" Type="http://schemas.openxmlformats.org/officeDocument/2006/relationships/hyperlink" Target="https://discord.com/channels/906917846754418770/914540797054025788/918933689080086569" TargetMode="External"/><Relationship Id="rId34" Type="http://schemas.openxmlformats.org/officeDocument/2006/relationships/hyperlink" Target="https://discord.com/channels/906917846754418770/914290346106699887/918556038758821948" TargetMode="External"/><Relationship Id="rId78" Type="http://schemas.openxmlformats.org/officeDocument/2006/relationships/hyperlink" Target="https://discord.com/channels/906917846754418770/915342738201931836/916748507724001310" TargetMode="External"/><Relationship Id="rId71" Type="http://schemas.openxmlformats.org/officeDocument/2006/relationships/hyperlink" Target="https://discord.com/channels/906917846754418770/914290346106699887/916737502822424576" TargetMode="External"/><Relationship Id="rId70" Type="http://schemas.openxmlformats.org/officeDocument/2006/relationships/hyperlink" Target="https://discord.com/channels/906917846754418770/908124715040788560/913788790454235246" TargetMode="External"/><Relationship Id="rId37" Type="http://schemas.openxmlformats.org/officeDocument/2006/relationships/hyperlink" Target="https://discord.com/channels/906917846754418770/910524302531649566/914246332506599485" TargetMode="External"/><Relationship Id="rId36" Type="http://schemas.openxmlformats.org/officeDocument/2006/relationships/hyperlink" Target="https://discord.com/channels/906917846754418770/914290346106699887/918594017623691296" TargetMode="External"/><Relationship Id="rId39" Type="http://schemas.openxmlformats.org/officeDocument/2006/relationships/hyperlink" Target="https://discord.com/channels/906917846754418770/910524302531649566/916223562682073108" TargetMode="External"/><Relationship Id="rId38" Type="http://schemas.openxmlformats.org/officeDocument/2006/relationships/hyperlink" Target="https://discord.com/channels/906917846754418770/917850389930471474/917850845234729104" TargetMode="External"/><Relationship Id="rId62" Type="http://schemas.openxmlformats.org/officeDocument/2006/relationships/hyperlink" Target="https://discord.com/channels/906917846754418770/913188307310088253/916136780019925042" TargetMode="External"/><Relationship Id="rId61" Type="http://schemas.openxmlformats.org/officeDocument/2006/relationships/hyperlink" Target="https://discord.com/channels/906917846754418770/914540797054025788/914541600481345546" TargetMode="External"/><Relationship Id="rId20" Type="http://schemas.openxmlformats.org/officeDocument/2006/relationships/hyperlink" Target="https://discord.com/channels/906917846754418770/908054330265960478/917873396640014356" TargetMode="External"/><Relationship Id="rId64" Type="http://schemas.openxmlformats.org/officeDocument/2006/relationships/hyperlink" Target="https://discord.com/channels/906917846754418770/914540797054025788/916158634810032128" TargetMode="External"/><Relationship Id="rId63" Type="http://schemas.openxmlformats.org/officeDocument/2006/relationships/hyperlink" Target="https://discord.com/channels/906917846754418770/913188307310088253/916138953915109476" TargetMode="External"/><Relationship Id="rId22" Type="http://schemas.openxmlformats.org/officeDocument/2006/relationships/hyperlink" Target="https://discord.com/channels/906917846754418770/908054330265960478/918219362278727720" TargetMode="External"/><Relationship Id="rId66" Type="http://schemas.openxmlformats.org/officeDocument/2006/relationships/hyperlink" Target="https://discord.com/channels/906917846754418770/914540797054025788/917538503577980998" TargetMode="External"/><Relationship Id="rId21" Type="http://schemas.openxmlformats.org/officeDocument/2006/relationships/hyperlink" Target="https://discord.com/channels/906917846754418770/908054330265960478/918212305303531600" TargetMode="External"/><Relationship Id="rId65" Type="http://schemas.openxmlformats.org/officeDocument/2006/relationships/hyperlink" Target="https://discord.com/channels/906917846754418770/914540797054025788/915412017916043335" TargetMode="External"/><Relationship Id="rId24" Type="http://schemas.openxmlformats.org/officeDocument/2006/relationships/hyperlink" Target="https://discord.com/channels/906917846754418770/908054304332603402/91306853580527" TargetMode="External"/><Relationship Id="rId68" Type="http://schemas.openxmlformats.org/officeDocument/2006/relationships/hyperlink" Target="https://discord.com/channels/906917846754418770/914290346106699887/914539861803946064" TargetMode="External"/><Relationship Id="rId23" Type="http://schemas.openxmlformats.org/officeDocument/2006/relationships/hyperlink" Target="https://discord.com/channels/906917846754418770/908054330265960478/916478411524935720" TargetMode="External"/><Relationship Id="rId67" Type="http://schemas.openxmlformats.org/officeDocument/2006/relationships/hyperlink" Target="https://discord.com/channels/906917846754418770/914540797054025788/917897548545532045" TargetMode="External"/><Relationship Id="rId60" Type="http://schemas.openxmlformats.org/officeDocument/2006/relationships/hyperlink" Target="https://discord.com/channels/906917846754418770/915342738201931836/917759834550583326" TargetMode="External"/><Relationship Id="rId26" Type="http://schemas.openxmlformats.org/officeDocument/2006/relationships/hyperlink" Target="https://discord.com/channels/906917846754418770/908054330265960478/917519110030635009" TargetMode="External"/><Relationship Id="rId25" Type="http://schemas.openxmlformats.org/officeDocument/2006/relationships/hyperlink" Target="https://discord.com/channels/906917846754418770/908054330265960478/917504316812701726" TargetMode="External"/><Relationship Id="rId69" Type="http://schemas.openxmlformats.org/officeDocument/2006/relationships/hyperlink" Target="https://discord.com/channels/906917846754418770/913188307310088253/915574655610417183" TargetMode="External"/><Relationship Id="rId28" Type="http://schemas.openxmlformats.org/officeDocument/2006/relationships/hyperlink" Target="https://discord.com/channels/906917846754418770/908124715040788560/913438778566262794" TargetMode="External"/><Relationship Id="rId27" Type="http://schemas.openxmlformats.org/officeDocument/2006/relationships/hyperlink" Target="https://discord.com/channels/906917846754418770/908124715040788560/913438567756357692" TargetMode="External"/><Relationship Id="rId29" Type="http://schemas.openxmlformats.org/officeDocument/2006/relationships/hyperlink" Target="https://discord.com/channels/906917846754418770/913188307310088253/913397032545316894" TargetMode="External"/><Relationship Id="rId51" Type="http://schemas.openxmlformats.org/officeDocument/2006/relationships/hyperlink" Target="https://discord.com/channels/906917846754418770/915342738201931836/917174154602610748" TargetMode="External"/><Relationship Id="rId50" Type="http://schemas.openxmlformats.org/officeDocument/2006/relationships/hyperlink" Target="https://discord.com/channels/906917846754418770/911091925174607935/914092711517237279" TargetMode="External"/><Relationship Id="rId53" Type="http://schemas.openxmlformats.org/officeDocument/2006/relationships/hyperlink" Target="https://discord.com/channels/906917846754418770/910524302531649566/913892641568071720" TargetMode="External"/><Relationship Id="rId52" Type="http://schemas.openxmlformats.org/officeDocument/2006/relationships/hyperlink" Target="https://discord.com/channels/906917846754418770/915342738201931836/915735002107498527" TargetMode="External"/><Relationship Id="rId11" Type="http://schemas.openxmlformats.org/officeDocument/2006/relationships/hyperlink" Target="https://discord.com/channels/906917846754418770/914540797054025788/914629734166564894" TargetMode="External"/><Relationship Id="rId55" Type="http://schemas.openxmlformats.org/officeDocument/2006/relationships/hyperlink" Target="https://discord.com/channels/906917846754418770/914540797054025788/916901291437981727" TargetMode="External"/><Relationship Id="rId10" Type="http://schemas.openxmlformats.org/officeDocument/2006/relationships/hyperlink" Target="https://discord.com/channels/906917846754418770/910524302531649566/914606226942361700" TargetMode="External"/><Relationship Id="rId54" Type="http://schemas.openxmlformats.org/officeDocument/2006/relationships/hyperlink" Target="https://discord.com/channels/906917846754418770/914540797054025788/916900600548057088" TargetMode="External"/><Relationship Id="rId13" Type="http://schemas.openxmlformats.org/officeDocument/2006/relationships/hyperlink" Target="https://discord.com/channels/906917846754418770/911091925174607935/916314017088286740" TargetMode="External"/><Relationship Id="rId57" Type="http://schemas.openxmlformats.org/officeDocument/2006/relationships/hyperlink" Target="https://discord.com/channels/906917846754418770/917476070092046366/918317297293201449" TargetMode="External"/><Relationship Id="rId12" Type="http://schemas.openxmlformats.org/officeDocument/2006/relationships/hyperlink" Target="https://discord.com/channels/906917846754418770/915342738201931836/917782479287484487" TargetMode="External"/><Relationship Id="rId56" Type="http://schemas.openxmlformats.org/officeDocument/2006/relationships/hyperlink" Target="https://discord.com/channels/906917846754418770/917476070092046366/918316221823336449" TargetMode="External"/><Relationship Id="rId15" Type="http://schemas.openxmlformats.org/officeDocument/2006/relationships/hyperlink" Target="https://discord.com/channels/906917846754418770/908054330265960478/917905819809505280" TargetMode="External"/><Relationship Id="rId59" Type="http://schemas.openxmlformats.org/officeDocument/2006/relationships/hyperlink" Target="https://discord.com/channels/906917846754418770/915434378325291108/917406317050753054" TargetMode="External"/><Relationship Id="rId14" Type="http://schemas.openxmlformats.org/officeDocument/2006/relationships/hyperlink" Target="https://discord.com/channels/906917846754418770/908054330265960478/918016999328722984" TargetMode="External"/><Relationship Id="rId58" Type="http://schemas.openxmlformats.org/officeDocument/2006/relationships/hyperlink" Target="https://discord.com/channels/906917846754418770/917476070092046366/917793084962660412" TargetMode="External"/><Relationship Id="rId17" Type="http://schemas.openxmlformats.org/officeDocument/2006/relationships/hyperlink" Target="https://discord.com/channels/906917846754418770/908054330265960478/915011371651977297" TargetMode="External"/><Relationship Id="rId16" Type="http://schemas.openxmlformats.org/officeDocument/2006/relationships/hyperlink" Target="https://discord.com/channels/906917846754418770/908054330265960478/918016999328722984" TargetMode="External"/><Relationship Id="rId19" Type="http://schemas.openxmlformats.org/officeDocument/2006/relationships/hyperlink" Target="https://discordapp.com/channels/906917846754418770/908054330265960478/917851662046081054" TargetMode="External"/><Relationship Id="rId18" Type="http://schemas.openxmlformats.org/officeDocument/2006/relationships/hyperlink" Target="https://discord.com/channels/906917846754418770/908054330265960478/91668568742679349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com/channels/906917846754418770/913188392102146059/945518772440141914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asastats/channel/issues/237" TargetMode="External"/><Relationship Id="rId194" Type="http://schemas.openxmlformats.org/officeDocument/2006/relationships/hyperlink" Target="https://github.com/asastats/channel/issues/243" TargetMode="External"/><Relationship Id="rId193" Type="http://schemas.openxmlformats.org/officeDocument/2006/relationships/hyperlink" Target="https://github.com/asastats/channel/issues/241" TargetMode="External"/><Relationship Id="rId192" Type="http://schemas.openxmlformats.org/officeDocument/2006/relationships/hyperlink" Target="https://github.com/asastats/channel/issues/239" TargetMode="External"/><Relationship Id="rId191" Type="http://schemas.openxmlformats.org/officeDocument/2006/relationships/hyperlink" Target="https://github.com/asastats/channel/issues/238" TargetMode="External"/><Relationship Id="rId187" Type="http://schemas.openxmlformats.org/officeDocument/2006/relationships/hyperlink" Target="https://github.com/asastats/channel/issues/214" TargetMode="External"/><Relationship Id="rId186" Type="http://schemas.openxmlformats.org/officeDocument/2006/relationships/hyperlink" Target="https://github.com/asastats/channel/issues/213" TargetMode="External"/><Relationship Id="rId185" Type="http://schemas.openxmlformats.org/officeDocument/2006/relationships/hyperlink" Target="https://github.com/asastats/channel/issues/212" TargetMode="External"/><Relationship Id="rId184" Type="http://schemas.openxmlformats.org/officeDocument/2006/relationships/hyperlink" Target="https://github.com/asastats/channel/issues/212" TargetMode="External"/><Relationship Id="rId189" Type="http://schemas.openxmlformats.org/officeDocument/2006/relationships/hyperlink" Target="https://github.com/asastats/channel/issues/226" TargetMode="External"/><Relationship Id="rId188" Type="http://schemas.openxmlformats.org/officeDocument/2006/relationships/hyperlink" Target="https://github.com/asastats/channel/issues/215" TargetMode="External"/><Relationship Id="rId183" Type="http://schemas.openxmlformats.org/officeDocument/2006/relationships/hyperlink" Target="https://github.com/asastats/channel/issues/211" TargetMode="External"/><Relationship Id="rId182" Type="http://schemas.openxmlformats.org/officeDocument/2006/relationships/hyperlink" Target="https://github.com/asastats/channel/issues/209" TargetMode="External"/><Relationship Id="rId181" Type="http://schemas.openxmlformats.org/officeDocument/2006/relationships/hyperlink" Target="https://github.com/asastats/channel/issues/207" TargetMode="External"/><Relationship Id="rId180" Type="http://schemas.openxmlformats.org/officeDocument/2006/relationships/hyperlink" Target="https://github.com/asastats/channel/issues/175" TargetMode="External"/><Relationship Id="rId176" Type="http://schemas.openxmlformats.org/officeDocument/2006/relationships/hyperlink" Target="https://discord.com/channels/906917846754418770/1009792719897505912/1021156386886930533" TargetMode="External"/><Relationship Id="rId175" Type="http://schemas.openxmlformats.org/officeDocument/2006/relationships/hyperlink" Target="https://github.com/asastats/channel/discussions/44" TargetMode="External"/><Relationship Id="rId174" Type="http://schemas.openxmlformats.org/officeDocument/2006/relationships/hyperlink" Target="https://github.com/asastats/static-pages/issues/10" TargetMode="External"/><Relationship Id="rId173" Type="http://schemas.openxmlformats.org/officeDocument/2006/relationships/hyperlink" Target="https://github.com/asastats/channel/issues/28" TargetMode="External"/><Relationship Id="rId179" Type="http://schemas.openxmlformats.org/officeDocument/2006/relationships/hyperlink" Target="https://discord.com/channels/906917846754418770/1009792719897505912/1014237679405256855" TargetMode="External"/><Relationship Id="rId178" Type="http://schemas.openxmlformats.org/officeDocument/2006/relationships/hyperlink" Target="https://discord.com/channels/906917846754418770/1009792719897505912/1014237679405256855" TargetMode="External"/><Relationship Id="rId177" Type="http://schemas.openxmlformats.org/officeDocument/2006/relationships/hyperlink" Target="https://discord.com/channels/906917846754418770/1009792719897505912/1021156386886930533" TargetMode="External"/><Relationship Id="rId198" Type="http://schemas.openxmlformats.org/officeDocument/2006/relationships/hyperlink" Target="https://github.com/asastats/channel/issues/249" TargetMode="External"/><Relationship Id="rId197" Type="http://schemas.openxmlformats.org/officeDocument/2006/relationships/hyperlink" Target="https://discord.com/channels/906917846754418770/1009792719897505912/1022653438372360297" TargetMode="External"/><Relationship Id="rId196" Type="http://schemas.openxmlformats.org/officeDocument/2006/relationships/hyperlink" Target="https://github.com/asastats/channel/issues/246" TargetMode="External"/><Relationship Id="rId195" Type="http://schemas.openxmlformats.org/officeDocument/2006/relationships/hyperlink" Target="https://github.com/asastats/channel/discussions/250" TargetMode="External"/><Relationship Id="rId199" Type="http://schemas.openxmlformats.org/officeDocument/2006/relationships/hyperlink" Target="https://github.com/asastats/channel/issues/167" TargetMode="External"/><Relationship Id="rId150" Type="http://schemas.openxmlformats.org/officeDocument/2006/relationships/hyperlink" Target="https://discord.com/channels/906917846754418770/908054304332603402/908429072835706911" TargetMode="External"/><Relationship Id="rId392" Type="http://schemas.openxmlformats.org/officeDocument/2006/relationships/hyperlink" Target="https://github.com/asastats/channel/issues/479" TargetMode="External"/><Relationship Id="rId391" Type="http://schemas.openxmlformats.org/officeDocument/2006/relationships/hyperlink" Target="https://github.com/asastats/channel/issues/476" TargetMode="External"/><Relationship Id="rId390" Type="http://schemas.openxmlformats.org/officeDocument/2006/relationships/hyperlink" Target="https://github.com/asastats/channel/issues/47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UJ9ZyvV0fdcXAfpUNOsRa1aCmJko-QhF-BU4Wcu6Xog/edit" TargetMode="External"/><Relationship Id="rId3" Type="http://schemas.openxmlformats.org/officeDocument/2006/relationships/hyperlink" Target="https://discord.com/channels/906917846754418770/910524302531649566/923874123774590996" TargetMode="External"/><Relationship Id="rId149" Type="http://schemas.openxmlformats.org/officeDocument/2006/relationships/hyperlink" Target="https://www.reddit.com/r/asastats/comments/u0uvjp/new_staking_platform_will_you_add_it/" TargetMode="External"/><Relationship Id="rId4" Type="http://schemas.openxmlformats.org/officeDocument/2006/relationships/hyperlink" Target="https://discord.com/channels/906917846754418770/908054304332603402/920818582265421874" TargetMode="External"/><Relationship Id="rId148" Type="http://schemas.openxmlformats.org/officeDocument/2006/relationships/hyperlink" Target="https://discord.com/channels/906917846754418770/908054304332603402/944678102246760448" TargetMode="External"/><Relationship Id="rId9" Type="http://schemas.openxmlformats.org/officeDocument/2006/relationships/hyperlink" Target="https://www.reddit.com/r/asastats/comments/rsy308/comment/hqpqdsr/?utm_source=share&amp;utm_medium=web2x&amp;context=3" TargetMode="External"/><Relationship Id="rId143" Type="http://schemas.openxmlformats.org/officeDocument/2006/relationships/hyperlink" Target="https://discord.com/channels/906917846754418770/908054330265960478/912963308590596097" TargetMode="External"/><Relationship Id="rId385" Type="http://schemas.openxmlformats.org/officeDocument/2006/relationships/hyperlink" Target="https://github.com/asastats/channel/issues/472" TargetMode="External"/><Relationship Id="rId142" Type="http://schemas.openxmlformats.org/officeDocument/2006/relationships/hyperlink" Target="https://discord.com/channels/906917846754418770/910524302531649566/941054816556318792" TargetMode="External"/><Relationship Id="rId384" Type="http://schemas.openxmlformats.org/officeDocument/2006/relationships/hyperlink" Target="https://github.com/asastats/channel/issues/471" TargetMode="External"/><Relationship Id="rId141" Type="http://schemas.openxmlformats.org/officeDocument/2006/relationships/hyperlink" Target="https://twitter.com/TylerOlthoff/status/1507097109320769539" TargetMode="External"/><Relationship Id="rId383" Type="http://schemas.openxmlformats.org/officeDocument/2006/relationships/hyperlink" Target="https://discord.com/channels/906917846754418770/973245225680109588/1064543392006148117" TargetMode="External"/><Relationship Id="rId140" Type="http://schemas.openxmlformats.org/officeDocument/2006/relationships/hyperlink" Target="https://discord.com/channels/906917846754418770/908054330265960478/959686951026438144" TargetMode="External"/><Relationship Id="rId382" Type="http://schemas.openxmlformats.org/officeDocument/2006/relationships/hyperlink" Target="https://github.com/asastats/channel/issues/469" TargetMode="External"/><Relationship Id="rId5" Type="http://schemas.openxmlformats.org/officeDocument/2006/relationships/hyperlink" Target="https://discord.com/channels/906917846754418770/909644144635416626/925986995111616533" TargetMode="External"/><Relationship Id="rId147" Type="http://schemas.openxmlformats.org/officeDocument/2006/relationships/hyperlink" Target="https://discord.com/channels/906917846754418770/910524302531649566/962840084313407539" TargetMode="External"/><Relationship Id="rId389" Type="http://schemas.openxmlformats.org/officeDocument/2006/relationships/hyperlink" Target="https://github.com/asastats/channel/issues/475" TargetMode="External"/><Relationship Id="rId6" Type="http://schemas.openxmlformats.org/officeDocument/2006/relationships/hyperlink" Target="https://discord.com/channels/906917846754418770/914290346106699887/920056120947650610" TargetMode="External"/><Relationship Id="rId146" Type="http://schemas.openxmlformats.org/officeDocument/2006/relationships/hyperlink" Target="https://discord.com/channels/906917846754418770/908054304332603402/954432532152221697" TargetMode="External"/><Relationship Id="rId388" Type="http://schemas.openxmlformats.org/officeDocument/2006/relationships/hyperlink" Target="https://github.com/asastats/channel/issues/475" TargetMode="External"/><Relationship Id="rId7" Type="http://schemas.openxmlformats.org/officeDocument/2006/relationships/hyperlink" Target="https://discord.com/channels/906917846754418770/909644144635416626/925324504677351424" TargetMode="External"/><Relationship Id="rId145" Type="http://schemas.openxmlformats.org/officeDocument/2006/relationships/hyperlink" Target="https://discord.com/channels/906917846754418770/910524302531649566/945487843676008478" TargetMode="External"/><Relationship Id="rId387" Type="http://schemas.openxmlformats.org/officeDocument/2006/relationships/hyperlink" Target="https://github.com/asastats/channel/issues/473" TargetMode="External"/><Relationship Id="rId8" Type="http://schemas.openxmlformats.org/officeDocument/2006/relationships/hyperlink" Target="https://discord.com/channels/906917846754418770/908054304332603402/922519574434443367" TargetMode="External"/><Relationship Id="rId144" Type="http://schemas.openxmlformats.org/officeDocument/2006/relationships/hyperlink" Target="https://discord.com/channels/906917846754418770/908054304332603402/952986600063762482" TargetMode="External"/><Relationship Id="rId386" Type="http://schemas.openxmlformats.org/officeDocument/2006/relationships/hyperlink" Target="https://github.com/asastats/channel/issues/473" TargetMode="External"/><Relationship Id="rId381" Type="http://schemas.openxmlformats.org/officeDocument/2006/relationships/hyperlink" Target="https://github.com/asastats/channel/issues/469" TargetMode="External"/><Relationship Id="rId380" Type="http://schemas.openxmlformats.org/officeDocument/2006/relationships/hyperlink" Target="https://discord.com/channels/906917846754418770/1009792719897505912/1081211243509067899" TargetMode="External"/><Relationship Id="rId139" Type="http://schemas.openxmlformats.org/officeDocument/2006/relationships/hyperlink" Target="https://trello.com/c/mgeYvP0Z" TargetMode="External"/><Relationship Id="rId138" Type="http://schemas.openxmlformats.org/officeDocument/2006/relationships/hyperlink" Target="https://discord.com/channels/906917846754418770/908054330265960478/942828141804650526" TargetMode="External"/><Relationship Id="rId137" Type="http://schemas.openxmlformats.org/officeDocument/2006/relationships/hyperlink" Target="https://discord.com/channels/906917846754418770/908054330265960478/956198893509554206" TargetMode="External"/><Relationship Id="rId379" Type="http://schemas.openxmlformats.org/officeDocument/2006/relationships/hyperlink" Target="https://discord.com/channels/906917846754418770/1009792719897505912/1079518098513727670" TargetMode="External"/><Relationship Id="rId132" Type="http://schemas.openxmlformats.org/officeDocument/2006/relationships/hyperlink" Target="https://discord.com/channels/906917846754418770/908054330265960478/954470355752325120" TargetMode="External"/><Relationship Id="rId374" Type="http://schemas.openxmlformats.org/officeDocument/2006/relationships/hyperlink" Target="https://medium.com/@asastats/how-asa-stats-became-one-of-the-most-visited-sites-on-the-algorand-blockchain-eb82c9d39ec6" TargetMode="External"/><Relationship Id="rId131" Type="http://schemas.openxmlformats.org/officeDocument/2006/relationships/hyperlink" Target="https://discord.com/channels/906917846754418770/908054330265960478/954388131472375878" TargetMode="External"/><Relationship Id="rId373" Type="http://schemas.openxmlformats.org/officeDocument/2006/relationships/hyperlink" Target="https://discord.com/channels/906917846754418770/1012513182784438322/1079519260872822864" TargetMode="External"/><Relationship Id="rId130" Type="http://schemas.openxmlformats.org/officeDocument/2006/relationships/hyperlink" Target="https://www.reddit.com/r/asastats/comments/th0fp1/comment/i15bbjd/?utm_source=share&amp;utm_medium=web2x&amp;context=3" TargetMode="External"/><Relationship Id="rId372" Type="http://schemas.openxmlformats.org/officeDocument/2006/relationships/hyperlink" Target="https://medium.com/@asastats/how-asa-stats-became-one-of-the-most-visited-sites-on-the-algorand-blockchain-eb82c9d39ec6" TargetMode="External"/><Relationship Id="rId371" Type="http://schemas.openxmlformats.org/officeDocument/2006/relationships/hyperlink" Target="https://discord.com/channels/906917846754418770/1012513182784438322/1079519260872822864" TargetMode="External"/><Relationship Id="rId136" Type="http://schemas.openxmlformats.org/officeDocument/2006/relationships/hyperlink" Target="https://discord.com/channels/906917846754418770/910524302531649566/955954156110221332" TargetMode="External"/><Relationship Id="rId378" Type="http://schemas.openxmlformats.org/officeDocument/2006/relationships/hyperlink" Target="https://discord.com/channels/906917846754418770/1009792719897505912/1077501350721638510" TargetMode="External"/><Relationship Id="rId135" Type="http://schemas.openxmlformats.org/officeDocument/2006/relationships/hyperlink" Target="https://discord.com/channels/906917846754418770/915342738201931836/954794711103721472" TargetMode="External"/><Relationship Id="rId377" Type="http://schemas.openxmlformats.org/officeDocument/2006/relationships/hyperlink" Target="https://discord.com/channels/906917846754418770/1009792719897505912/1077501350721638510" TargetMode="External"/><Relationship Id="rId134" Type="http://schemas.openxmlformats.org/officeDocument/2006/relationships/hyperlink" Target="https://www.reddit.com/r/asastats/comments/th0fp1/comment/i15o8kv/?utm_source=share&amp;utm_medium=web2x&amp;context=3" TargetMode="External"/><Relationship Id="rId376" Type="http://schemas.openxmlformats.org/officeDocument/2006/relationships/hyperlink" Target="https://medium.com/@asastats/how-asa-stats-became-one-of-the-most-visited-sites-on-the-algorand-blockchain-eb82c9d39ec6" TargetMode="External"/><Relationship Id="rId133" Type="http://schemas.openxmlformats.org/officeDocument/2006/relationships/hyperlink" Target="https://discord.com/channels/906917846754418770/910524302531649566/954478429967884349" TargetMode="External"/><Relationship Id="rId375" Type="http://schemas.openxmlformats.org/officeDocument/2006/relationships/hyperlink" Target="https://discord.com/channels/906917846754418770/1012513182784438322/1079519260872822864" TargetMode="External"/><Relationship Id="rId172" Type="http://schemas.openxmlformats.org/officeDocument/2006/relationships/hyperlink" Target="https://github.com/asastats/channel/issues/30" TargetMode="External"/><Relationship Id="rId171" Type="http://schemas.openxmlformats.org/officeDocument/2006/relationships/hyperlink" Target="https://github.com/asastats/channel/issues/14" TargetMode="External"/><Relationship Id="rId170" Type="http://schemas.openxmlformats.org/officeDocument/2006/relationships/hyperlink" Target="https://github.com/asastats/channel/issues/12" TargetMode="External"/><Relationship Id="rId165" Type="http://schemas.openxmlformats.org/officeDocument/2006/relationships/hyperlink" Target="https://github.com/asastats/channel/issues/18" TargetMode="External"/><Relationship Id="rId164" Type="http://schemas.openxmlformats.org/officeDocument/2006/relationships/hyperlink" Target="https://github.com/asastats/channel/issues/16" TargetMode="External"/><Relationship Id="rId163" Type="http://schemas.openxmlformats.org/officeDocument/2006/relationships/hyperlink" Target="https://github.com/asastats/channel/issues/10" TargetMode="External"/><Relationship Id="rId162" Type="http://schemas.openxmlformats.org/officeDocument/2006/relationships/hyperlink" Target="https://github.com/asastats/channel/issues/9" TargetMode="External"/><Relationship Id="rId169" Type="http://schemas.openxmlformats.org/officeDocument/2006/relationships/hyperlink" Target="https://github.com/asastats/channel/issues/25" TargetMode="External"/><Relationship Id="rId168" Type="http://schemas.openxmlformats.org/officeDocument/2006/relationships/hyperlink" Target="https://github.com/asastats/channel/issues/26" TargetMode="External"/><Relationship Id="rId167" Type="http://schemas.openxmlformats.org/officeDocument/2006/relationships/hyperlink" Target="https://github.com/asastats/channel/issues/22" TargetMode="External"/><Relationship Id="rId166" Type="http://schemas.openxmlformats.org/officeDocument/2006/relationships/hyperlink" Target="https://github.com/asastats/channel/issues/21" TargetMode="External"/><Relationship Id="rId161" Type="http://schemas.openxmlformats.org/officeDocument/2006/relationships/hyperlink" Target="https://github.com/asastats/channel/issues/8" TargetMode="External"/><Relationship Id="rId160" Type="http://schemas.openxmlformats.org/officeDocument/2006/relationships/hyperlink" Target="https://github.com/asastats/channel/issues/7" TargetMode="External"/><Relationship Id="rId159" Type="http://schemas.openxmlformats.org/officeDocument/2006/relationships/hyperlink" Target="https://trello.com/c/McGWGaH6" TargetMode="External"/><Relationship Id="rId154" Type="http://schemas.openxmlformats.org/officeDocument/2006/relationships/hyperlink" Target="https://trello.com/c/d45NvDDB" TargetMode="External"/><Relationship Id="rId396" Type="http://schemas.openxmlformats.org/officeDocument/2006/relationships/hyperlink" Target="https://github.com/asastats/channel/issues/477" TargetMode="External"/><Relationship Id="rId153" Type="http://schemas.openxmlformats.org/officeDocument/2006/relationships/hyperlink" Target="https://discord.com/channels/906917846754418770/908054304332603402/944957598682189856" TargetMode="External"/><Relationship Id="rId395" Type="http://schemas.openxmlformats.org/officeDocument/2006/relationships/hyperlink" Target="https://github.com/asastats/channel/issues/332" TargetMode="External"/><Relationship Id="rId152" Type="http://schemas.openxmlformats.org/officeDocument/2006/relationships/hyperlink" Target="https://discord.com/channels/906917846754418770/908054304332603402/913220523369058315" TargetMode="External"/><Relationship Id="rId394" Type="http://schemas.openxmlformats.org/officeDocument/2006/relationships/hyperlink" Target="https://github.com/asastats/channel/issues/332" TargetMode="External"/><Relationship Id="rId151" Type="http://schemas.openxmlformats.org/officeDocument/2006/relationships/hyperlink" Target="https://discord.com/channels/906917846754418770/908054304332603402/922519574434443367" TargetMode="External"/><Relationship Id="rId393" Type="http://schemas.openxmlformats.org/officeDocument/2006/relationships/hyperlink" Target="https://github.com/asastats/channel/issues/479" TargetMode="External"/><Relationship Id="rId158" Type="http://schemas.openxmlformats.org/officeDocument/2006/relationships/hyperlink" Target="https://trello.com/c/d45NvDDB" TargetMode="External"/><Relationship Id="rId157" Type="http://schemas.openxmlformats.org/officeDocument/2006/relationships/hyperlink" Target="https://trello.com/c/d45NvDDB" TargetMode="External"/><Relationship Id="rId399" Type="http://schemas.openxmlformats.org/officeDocument/2006/relationships/hyperlink" Target="https://github.com/asastats/channel/issues/477" TargetMode="External"/><Relationship Id="rId156" Type="http://schemas.openxmlformats.org/officeDocument/2006/relationships/hyperlink" Target="https://trello.com/c/d45NvDDB" TargetMode="External"/><Relationship Id="rId398" Type="http://schemas.openxmlformats.org/officeDocument/2006/relationships/hyperlink" Target="https://github.com/asastats/channel/issues/477" TargetMode="External"/><Relationship Id="rId155" Type="http://schemas.openxmlformats.org/officeDocument/2006/relationships/hyperlink" Target="https://trello.com/c/d45NvDDB" TargetMode="External"/><Relationship Id="rId397" Type="http://schemas.openxmlformats.org/officeDocument/2006/relationships/hyperlink" Target="https://github.com/asastats/channel/issues/477" TargetMode="External"/><Relationship Id="rId808" Type="http://schemas.openxmlformats.org/officeDocument/2006/relationships/hyperlink" Target="https://github.com/asastats/channel/issues/685" TargetMode="External"/><Relationship Id="rId807" Type="http://schemas.openxmlformats.org/officeDocument/2006/relationships/hyperlink" Target="https://github.com/asastats/channel/issues/688" TargetMode="External"/><Relationship Id="rId806" Type="http://schemas.openxmlformats.org/officeDocument/2006/relationships/hyperlink" Target="https://discord.com/channels/906917846754418770/908054330265960478/1125726211650355331" TargetMode="External"/><Relationship Id="rId805" Type="http://schemas.openxmlformats.org/officeDocument/2006/relationships/hyperlink" Target="https://discord.com/channels/906917846754418770/1012513182784438322/1174799442520588298" TargetMode="External"/><Relationship Id="rId809" Type="http://schemas.openxmlformats.org/officeDocument/2006/relationships/hyperlink" Target="https://github.com/asastats/channel/issues/685" TargetMode="External"/><Relationship Id="rId800" Type="http://schemas.openxmlformats.org/officeDocument/2006/relationships/hyperlink" Target="https://discord.com/channels/906917846754418770/908054304332603402/1171712371845255178" TargetMode="External"/><Relationship Id="rId804" Type="http://schemas.openxmlformats.org/officeDocument/2006/relationships/hyperlink" Target="https://discord.com/channels/906917846754418770/1012513182784438322/1174807746810499093" TargetMode="External"/><Relationship Id="rId803" Type="http://schemas.openxmlformats.org/officeDocument/2006/relationships/hyperlink" Target="https://discord.com/channels/906917846754418770/1009792719897505912/1174826106700976218" TargetMode="External"/><Relationship Id="rId802" Type="http://schemas.openxmlformats.org/officeDocument/2006/relationships/hyperlink" Target="https://discord.com/channels/906917846754418770/1009792719897505912/1174826106700976218" TargetMode="External"/><Relationship Id="rId801" Type="http://schemas.openxmlformats.org/officeDocument/2006/relationships/hyperlink" Target="https://discord.com/channels/906917846754418770/1009792719897505912/1174650092792324216" TargetMode="External"/><Relationship Id="rId40" Type="http://schemas.openxmlformats.org/officeDocument/2006/relationships/hyperlink" Target="https://discord.com/channels/906917846754418770/910524302531649566/923919748213932072" TargetMode="External"/><Relationship Id="rId42" Type="http://schemas.openxmlformats.org/officeDocument/2006/relationships/hyperlink" Target="https://discord.com/channels/906917846754418770/908054304332603402/923298220417888296" TargetMode="External"/><Relationship Id="rId41" Type="http://schemas.openxmlformats.org/officeDocument/2006/relationships/hyperlink" Target="https://discord.com/channels/906917846754418770/915342738201931836/925029112706371686" TargetMode="External"/><Relationship Id="rId44" Type="http://schemas.openxmlformats.org/officeDocument/2006/relationships/hyperlink" Target="https://discord.com/channels/906917846754418770/908054304332603402/921059022264729630" TargetMode="External"/><Relationship Id="rId43" Type="http://schemas.openxmlformats.org/officeDocument/2006/relationships/hyperlink" Target="https://discord.com/channels/906917846754418770/914290346106699887/919700990679216178" TargetMode="External"/><Relationship Id="rId46" Type="http://schemas.openxmlformats.org/officeDocument/2006/relationships/hyperlink" Target="https://discord.com/channels/906917846754418770/908054330265960478/920430883188670574" TargetMode="External"/><Relationship Id="rId45" Type="http://schemas.openxmlformats.org/officeDocument/2006/relationships/hyperlink" Target="https://discord.com/channels/906917846754418770/911091925174607935/923295973147562025" TargetMode="External"/><Relationship Id="rId509" Type="http://schemas.openxmlformats.org/officeDocument/2006/relationships/hyperlink" Target="https://github.com/asastats/channel/issues/574" TargetMode="External"/><Relationship Id="rId508" Type="http://schemas.openxmlformats.org/officeDocument/2006/relationships/hyperlink" Target="https://github.com/asastats/channel/issues/572" TargetMode="External"/><Relationship Id="rId503" Type="http://schemas.openxmlformats.org/officeDocument/2006/relationships/hyperlink" Target="https://github.com/asastats/channel/issues/570" TargetMode="External"/><Relationship Id="rId745" Type="http://schemas.openxmlformats.org/officeDocument/2006/relationships/hyperlink" Target="https://github.com/asastats/channel/issues/801" TargetMode="External"/><Relationship Id="rId987" Type="http://schemas.openxmlformats.org/officeDocument/2006/relationships/hyperlink" Target="https://github.com/asastats/channel/issues/893" TargetMode="External"/><Relationship Id="rId502" Type="http://schemas.openxmlformats.org/officeDocument/2006/relationships/hyperlink" Target="https://github.com/asastats/channel/issues/569" TargetMode="External"/><Relationship Id="rId744" Type="http://schemas.openxmlformats.org/officeDocument/2006/relationships/hyperlink" Target="https://discord.com/channels/906917846754418770/1012513182784438322/1155934921169326080" TargetMode="External"/><Relationship Id="rId986" Type="http://schemas.openxmlformats.org/officeDocument/2006/relationships/hyperlink" Target="https://discord.com/channels/906917846754418770/973245314687434832/1187494872459005952" TargetMode="External"/><Relationship Id="rId501" Type="http://schemas.openxmlformats.org/officeDocument/2006/relationships/hyperlink" Target="https://github.com/asastats/channel/issues/567" TargetMode="External"/><Relationship Id="rId743" Type="http://schemas.openxmlformats.org/officeDocument/2006/relationships/hyperlink" Target="https://discord.com/channels/906917846754418770/1009792719897505912/1161602466450784348" TargetMode="External"/><Relationship Id="rId985" Type="http://schemas.openxmlformats.org/officeDocument/2006/relationships/hyperlink" Target="https://discord.com/channels/906917846754418770/915342738201931836/1187787395257610240" TargetMode="External"/><Relationship Id="rId500" Type="http://schemas.openxmlformats.org/officeDocument/2006/relationships/hyperlink" Target="https://github.com/asastats/channel/issues/567" TargetMode="External"/><Relationship Id="rId742" Type="http://schemas.openxmlformats.org/officeDocument/2006/relationships/hyperlink" Target="https://discord.com/channels/906917846754418770/1009792719897505912/1161333898559623318" TargetMode="External"/><Relationship Id="rId984" Type="http://schemas.openxmlformats.org/officeDocument/2006/relationships/hyperlink" Target="https://discord.com/channels/906917846754418770/908054304332603402/1187572324506009631" TargetMode="External"/><Relationship Id="rId507" Type="http://schemas.openxmlformats.org/officeDocument/2006/relationships/hyperlink" Target="https://github.com/asastats/channel/issues/572" TargetMode="External"/><Relationship Id="rId749" Type="http://schemas.openxmlformats.org/officeDocument/2006/relationships/hyperlink" Target="https://github.com/asastats/channel/issues/785" TargetMode="External"/><Relationship Id="rId506" Type="http://schemas.openxmlformats.org/officeDocument/2006/relationships/hyperlink" Target="https://github.com/asastats/channel/issues/571" TargetMode="External"/><Relationship Id="rId748" Type="http://schemas.openxmlformats.org/officeDocument/2006/relationships/hyperlink" Target="https://github.com/asastats/channel/issues/785" TargetMode="External"/><Relationship Id="rId505" Type="http://schemas.openxmlformats.org/officeDocument/2006/relationships/hyperlink" Target="https://github.com/asastats/channel/issues/571" TargetMode="External"/><Relationship Id="rId747" Type="http://schemas.openxmlformats.org/officeDocument/2006/relationships/hyperlink" Target="https://github.com/asastats/channel/issues/801" TargetMode="External"/><Relationship Id="rId989" Type="http://schemas.openxmlformats.org/officeDocument/2006/relationships/hyperlink" Target="https://discord.com/channels/906917846754418770/914540797054025788/1190209699606450216" TargetMode="External"/><Relationship Id="rId504" Type="http://schemas.openxmlformats.org/officeDocument/2006/relationships/hyperlink" Target="https://github.com/asastats/channel/issues/570" TargetMode="External"/><Relationship Id="rId746" Type="http://schemas.openxmlformats.org/officeDocument/2006/relationships/hyperlink" Target="https://github.com/asastats/channel/issues/801" TargetMode="External"/><Relationship Id="rId988" Type="http://schemas.openxmlformats.org/officeDocument/2006/relationships/hyperlink" Target="https://github.com/asastats/channel/issues/901" TargetMode="External"/><Relationship Id="rId48" Type="http://schemas.openxmlformats.org/officeDocument/2006/relationships/hyperlink" Target="https://discord.com/channels/906917846754418770/908054330265960478/919768081864208465" TargetMode="External"/><Relationship Id="rId47" Type="http://schemas.openxmlformats.org/officeDocument/2006/relationships/hyperlink" Target="https://discord.com/channels/906917846754418770/908054330265960478/925429643069247568" TargetMode="External"/><Relationship Id="rId49" Type="http://schemas.openxmlformats.org/officeDocument/2006/relationships/hyperlink" Target="https://discord.com/channels/906917846754418770/909644144635416626/919788179291246613" TargetMode="External"/><Relationship Id="rId741" Type="http://schemas.openxmlformats.org/officeDocument/2006/relationships/hyperlink" Target="https://discord.com/channels/906917846754418770/1009792719897505912/1157924313530380429" TargetMode="External"/><Relationship Id="rId983" Type="http://schemas.openxmlformats.org/officeDocument/2006/relationships/hyperlink" Target="https://discord.com/channels/906917846754418770/908054304332603402/1186021331964264629" TargetMode="External"/><Relationship Id="rId740" Type="http://schemas.openxmlformats.org/officeDocument/2006/relationships/hyperlink" Target="https://discord.com/channels/906917846754418770/1009792719897505912/1156325248183050320" TargetMode="External"/><Relationship Id="rId982" Type="http://schemas.openxmlformats.org/officeDocument/2006/relationships/hyperlink" Target="https://discord.com/channels/906917846754418770/908054304332603402/1185954274270777494" TargetMode="External"/><Relationship Id="rId981" Type="http://schemas.openxmlformats.org/officeDocument/2006/relationships/hyperlink" Target="https://discord.com/channels/906917846754418770/908054304332603402/1190000590277836890" TargetMode="External"/><Relationship Id="rId980" Type="http://schemas.openxmlformats.org/officeDocument/2006/relationships/hyperlink" Target="https://github.com/asastats/channel/issues/916" TargetMode="External"/><Relationship Id="rId31" Type="http://schemas.openxmlformats.org/officeDocument/2006/relationships/hyperlink" Target="https://discord.com/channels/906917846754418770/914540797054025788/921869614231740458" TargetMode="External"/><Relationship Id="rId30" Type="http://schemas.openxmlformats.org/officeDocument/2006/relationships/hyperlink" Target="https://discord.com/channels/906917846754418770/909644144635416626/926524170953695282" TargetMode="External"/><Relationship Id="rId33" Type="http://schemas.openxmlformats.org/officeDocument/2006/relationships/hyperlink" Target="https://discord.com/channels/906917846754418770/908054304332603402/920830894288302091" TargetMode="External"/><Relationship Id="rId32" Type="http://schemas.openxmlformats.org/officeDocument/2006/relationships/hyperlink" Target="https://discord.com/channels/906917846754418770/908054304332603402/923435626660003900" TargetMode="External"/><Relationship Id="rId35" Type="http://schemas.openxmlformats.org/officeDocument/2006/relationships/hyperlink" Target="https://discord.com/channels/906917846754418770/908054304332603402/922529522983768146" TargetMode="External"/><Relationship Id="rId34" Type="http://schemas.openxmlformats.org/officeDocument/2006/relationships/hyperlink" Target="https://discord.com/channels/906917846754418770/908054304332603402/920831023577722901" TargetMode="External"/><Relationship Id="rId739" Type="http://schemas.openxmlformats.org/officeDocument/2006/relationships/hyperlink" Target="https://discord.com/channels/906917846754418770/908054304332603402/1162053653260152844" TargetMode="External"/><Relationship Id="rId734" Type="http://schemas.openxmlformats.org/officeDocument/2006/relationships/hyperlink" Target="https://discord.com/channels/906917846754418770/908054330265960478/1161525316888567808" TargetMode="External"/><Relationship Id="rId976" Type="http://schemas.openxmlformats.org/officeDocument/2006/relationships/hyperlink" Target="https://github.com/asastats/channel/issues/919" TargetMode="External"/><Relationship Id="rId733" Type="http://schemas.openxmlformats.org/officeDocument/2006/relationships/hyperlink" Target="https://discord.com/channels/906917846754418770/908054304332603402/1160994283541774479" TargetMode="External"/><Relationship Id="rId975" Type="http://schemas.openxmlformats.org/officeDocument/2006/relationships/hyperlink" Target="https://github.com/asastats/channel/issues/919" TargetMode="External"/><Relationship Id="rId732" Type="http://schemas.openxmlformats.org/officeDocument/2006/relationships/hyperlink" Target="https://github.com/asastats/channel/issues/797" TargetMode="External"/><Relationship Id="rId974" Type="http://schemas.openxmlformats.org/officeDocument/2006/relationships/hyperlink" Target="https://github.com/asastats/channel/issues/919" TargetMode="External"/><Relationship Id="rId731" Type="http://schemas.openxmlformats.org/officeDocument/2006/relationships/hyperlink" Target="https://github.com/asastats/channel/issues/797" TargetMode="External"/><Relationship Id="rId973" Type="http://schemas.openxmlformats.org/officeDocument/2006/relationships/hyperlink" Target="https://github.com/asastats/channel/issues/915" TargetMode="External"/><Relationship Id="rId738" Type="http://schemas.openxmlformats.org/officeDocument/2006/relationships/hyperlink" Target="https://discord.com/channels/906917846754418770/908054304332603402/1161769785592389693" TargetMode="External"/><Relationship Id="rId737" Type="http://schemas.openxmlformats.org/officeDocument/2006/relationships/hyperlink" Target="https://github.com/asastats/channel/issues/788" TargetMode="External"/><Relationship Id="rId979" Type="http://schemas.openxmlformats.org/officeDocument/2006/relationships/hyperlink" Target="https://github.com/asastats/channel/issues/916" TargetMode="External"/><Relationship Id="rId736" Type="http://schemas.openxmlformats.org/officeDocument/2006/relationships/hyperlink" Target="https://github.com/asastats/channel/issues/809" TargetMode="External"/><Relationship Id="rId978" Type="http://schemas.openxmlformats.org/officeDocument/2006/relationships/hyperlink" Target="https://github.com/asastats/channel/issues/908" TargetMode="External"/><Relationship Id="rId735" Type="http://schemas.openxmlformats.org/officeDocument/2006/relationships/hyperlink" Target="https://github.com/asastats/channel/issues/809" TargetMode="External"/><Relationship Id="rId977" Type="http://schemas.openxmlformats.org/officeDocument/2006/relationships/hyperlink" Target="https://github.com/asastats/channel/issues/908" TargetMode="External"/><Relationship Id="rId37" Type="http://schemas.openxmlformats.org/officeDocument/2006/relationships/hyperlink" Target="https://discord.com/channels/906917846754418770/909644144635416626/924478199784669214" TargetMode="External"/><Relationship Id="rId36" Type="http://schemas.openxmlformats.org/officeDocument/2006/relationships/hyperlink" Target="https://www.reddit.com/r/asastats/comments/rsfczr/some_tinyman_pools_asa_now_have_value_outside_the/hqm4utw/?utm_source=share&amp;utm_medium=web2x&amp;context=3" TargetMode="External"/><Relationship Id="rId39" Type="http://schemas.openxmlformats.org/officeDocument/2006/relationships/hyperlink" Target="https://discord.com/channels/906917846754418770/909644144635416626/924712599722004550" TargetMode="External"/><Relationship Id="rId38" Type="http://schemas.openxmlformats.org/officeDocument/2006/relationships/hyperlink" Target="https://discord.com/channels/906917846754418770/909644144635416626/924809622588629012" TargetMode="External"/><Relationship Id="rId730" Type="http://schemas.openxmlformats.org/officeDocument/2006/relationships/hyperlink" Target="https://github.com/asastats/channel/issues/816" TargetMode="External"/><Relationship Id="rId972" Type="http://schemas.openxmlformats.org/officeDocument/2006/relationships/hyperlink" Target="https://github.com/asastats/channel/issues/915" TargetMode="External"/><Relationship Id="rId971" Type="http://schemas.openxmlformats.org/officeDocument/2006/relationships/hyperlink" Target="https://github.com/asastats/channel/issues/915" TargetMode="External"/><Relationship Id="rId970" Type="http://schemas.openxmlformats.org/officeDocument/2006/relationships/hyperlink" Target="https://github.com/asastats/channel/issues/913" TargetMode="External"/><Relationship Id="rId20" Type="http://schemas.openxmlformats.org/officeDocument/2006/relationships/hyperlink" Target="https://discord.com/channels/906917846754418770/908054304332603402/923379066697039922" TargetMode="External"/><Relationship Id="rId22" Type="http://schemas.openxmlformats.org/officeDocument/2006/relationships/hyperlink" Target="https://discord.com/channels/906917846754418770/908054304332603402/926140457753395221" TargetMode="External"/><Relationship Id="rId21" Type="http://schemas.openxmlformats.org/officeDocument/2006/relationships/hyperlink" Target="https://discord.com/channels/906917846754418770/908054304332603402/925539412002091118" TargetMode="External"/><Relationship Id="rId24" Type="http://schemas.openxmlformats.org/officeDocument/2006/relationships/hyperlink" Target="https://discord.com/channels/906917846754418770/908054330265960478/925618459365236777" TargetMode="External"/><Relationship Id="rId23" Type="http://schemas.openxmlformats.org/officeDocument/2006/relationships/hyperlink" Target="https://discord.com/channels/906917846754418770/908054304332603402/923039669732651078" TargetMode="External"/><Relationship Id="rId525" Type="http://schemas.openxmlformats.org/officeDocument/2006/relationships/hyperlink" Target="https://github.com/asastats/channel/issues/592" TargetMode="External"/><Relationship Id="rId767" Type="http://schemas.openxmlformats.org/officeDocument/2006/relationships/hyperlink" Target="https://github.com/asastats/channel/issues/823" TargetMode="External"/><Relationship Id="rId524" Type="http://schemas.openxmlformats.org/officeDocument/2006/relationships/hyperlink" Target="https://github.com/asastats/channel/issues/589" TargetMode="External"/><Relationship Id="rId766" Type="http://schemas.openxmlformats.org/officeDocument/2006/relationships/hyperlink" Target="https://github.com/asastats/channel/issues/823" TargetMode="External"/><Relationship Id="rId523" Type="http://schemas.openxmlformats.org/officeDocument/2006/relationships/hyperlink" Target="https://github.com/asastats/channel/issues/588" TargetMode="External"/><Relationship Id="rId765" Type="http://schemas.openxmlformats.org/officeDocument/2006/relationships/hyperlink" Target="https://github.com/asastats/channel/issues/822" TargetMode="External"/><Relationship Id="rId522" Type="http://schemas.openxmlformats.org/officeDocument/2006/relationships/hyperlink" Target="https://github.com/asastats/channel/issues/588" TargetMode="External"/><Relationship Id="rId764" Type="http://schemas.openxmlformats.org/officeDocument/2006/relationships/hyperlink" Target="https://github.com/asastats/channel/issues/822" TargetMode="External"/><Relationship Id="rId529" Type="http://schemas.openxmlformats.org/officeDocument/2006/relationships/hyperlink" Target="https://github.com/asastats/channel/issues/599" TargetMode="External"/><Relationship Id="rId528" Type="http://schemas.openxmlformats.org/officeDocument/2006/relationships/hyperlink" Target="https://github.com/asastats/channel/issues/597" TargetMode="External"/><Relationship Id="rId527" Type="http://schemas.openxmlformats.org/officeDocument/2006/relationships/hyperlink" Target="https://github.com/asastats/channel/issues/597" TargetMode="External"/><Relationship Id="rId769" Type="http://schemas.openxmlformats.org/officeDocument/2006/relationships/hyperlink" Target="https://github.com/asastats/channel/issues/824" TargetMode="External"/><Relationship Id="rId526" Type="http://schemas.openxmlformats.org/officeDocument/2006/relationships/hyperlink" Target="https://github.com/asastats/channel/issues/592" TargetMode="External"/><Relationship Id="rId768" Type="http://schemas.openxmlformats.org/officeDocument/2006/relationships/hyperlink" Target="https://github.com/asastats/channel/issues/824" TargetMode="External"/><Relationship Id="rId26" Type="http://schemas.openxmlformats.org/officeDocument/2006/relationships/hyperlink" Target="https://discord.com/channels/906917846754418770/908054330265960478/920849669746229249" TargetMode="External"/><Relationship Id="rId25" Type="http://schemas.openxmlformats.org/officeDocument/2006/relationships/hyperlink" Target="https://discord.com/channels/906917846754418770/908054330265960478/925819974008852530" TargetMode="External"/><Relationship Id="rId28" Type="http://schemas.openxmlformats.org/officeDocument/2006/relationships/hyperlink" Target="https://discord.com/channels/906917846754418770/909644144635416626/925938329453736006" TargetMode="External"/><Relationship Id="rId27" Type="http://schemas.openxmlformats.org/officeDocument/2006/relationships/hyperlink" Target="https://discord.com/channels/906917846754418770/909644144635416626/924134309022035968" TargetMode="External"/><Relationship Id="rId521" Type="http://schemas.openxmlformats.org/officeDocument/2006/relationships/hyperlink" Target="https://github.com/asastats/channel/issues/587" TargetMode="External"/><Relationship Id="rId763" Type="http://schemas.openxmlformats.org/officeDocument/2006/relationships/hyperlink" Target="https://github.com/asastats/channel/issues/821" TargetMode="External"/><Relationship Id="rId29" Type="http://schemas.openxmlformats.org/officeDocument/2006/relationships/hyperlink" Target="https://discord.com/channels/906917846754418770/909644144635416626/926247261892132934" TargetMode="External"/><Relationship Id="rId520" Type="http://schemas.openxmlformats.org/officeDocument/2006/relationships/hyperlink" Target="https://github.com/asastats/channel/issues/587" TargetMode="External"/><Relationship Id="rId762" Type="http://schemas.openxmlformats.org/officeDocument/2006/relationships/hyperlink" Target="https://github.com/asastats/channel/issues/821" TargetMode="External"/><Relationship Id="rId761" Type="http://schemas.openxmlformats.org/officeDocument/2006/relationships/hyperlink" Target="https://github.com/asastats/channel/issues/821" TargetMode="External"/><Relationship Id="rId760" Type="http://schemas.openxmlformats.org/officeDocument/2006/relationships/hyperlink" Target="https://discordapp.com/channels/906917846754418770/908054304332603402/1165393511466680320" TargetMode="External"/><Relationship Id="rId11" Type="http://schemas.openxmlformats.org/officeDocument/2006/relationships/hyperlink" Target="https://discord.com/channels/906917846754418770/910524302531649566/926605080625545276" TargetMode="External"/><Relationship Id="rId10" Type="http://schemas.openxmlformats.org/officeDocument/2006/relationships/hyperlink" Target="https://discord.com/channels/906917846754418770/908054330265960478/926419436993404938" TargetMode="External"/><Relationship Id="rId13" Type="http://schemas.openxmlformats.org/officeDocument/2006/relationships/hyperlink" Target="https://discord.com/channels/906917846754418770/911091925174607935/923203865090875392" TargetMode="External"/><Relationship Id="rId12" Type="http://schemas.openxmlformats.org/officeDocument/2006/relationships/hyperlink" Target="https://discord.com/channels/906917846754418770/909644144635416626/922798844729774110" TargetMode="External"/><Relationship Id="rId519" Type="http://schemas.openxmlformats.org/officeDocument/2006/relationships/hyperlink" Target="https://github.com/asastats/channel/issues/586" TargetMode="External"/><Relationship Id="rId514" Type="http://schemas.openxmlformats.org/officeDocument/2006/relationships/hyperlink" Target="https://github.com/asastats/channel/issues/579" TargetMode="External"/><Relationship Id="rId756" Type="http://schemas.openxmlformats.org/officeDocument/2006/relationships/hyperlink" Target="https://discord.com/channels/906917846754418770/908054304332603402/1150139192068808704" TargetMode="External"/><Relationship Id="rId998" Type="http://schemas.openxmlformats.org/officeDocument/2006/relationships/hyperlink" Target="https://github.com/asastats/channel/issues/924" TargetMode="External"/><Relationship Id="rId513" Type="http://schemas.openxmlformats.org/officeDocument/2006/relationships/hyperlink" Target="https://github.com/asastats/channel/issues/579" TargetMode="External"/><Relationship Id="rId755" Type="http://schemas.openxmlformats.org/officeDocument/2006/relationships/hyperlink" Target="https://discordapp.com/channels/906917846754418770/908054304332603402/1164953763853897759" TargetMode="External"/><Relationship Id="rId997" Type="http://schemas.openxmlformats.org/officeDocument/2006/relationships/hyperlink" Target="https://github.com/asastats/channel/issues/924" TargetMode="External"/><Relationship Id="rId512" Type="http://schemas.openxmlformats.org/officeDocument/2006/relationships/hyperlink" Target="https://github.com/asastats/channel/issues/575" TargetMode="External"/><Relationship Id="rId754" Type="http://schemas.openxmlformats.org/officeDocument/2006/relationships/hyperlink" Target="https://github.com/asastats/channel/discussions/819" TargetMode="External"/><Relationship Id="rId996" Type="http://schemas.openxmlformats.org/officeDocument/2006/relationships/hyperlink" Target="https://github.com/asastats/channel/issues/923" TargetMode="External"/><Relationship Id="rId511" Type="http://schemas.openxmlformats.org/officeDocument/2006/relationships/hyperlink" Target="https://github.com/asastats/channel/issues/575" TargetMode="External"/><Relationship Id="rId753" Type="http://schemas.openxmlformats.org/officeDocument/2006/relationships/hyperlink" Target="https://github.com/asastats/channel/issues/800" TargetMode="External"/><Relationship Id="rId995" Type="http://schemas.openxmlformats.org/officeDocument/2006/relationships/hyperlink" Target="https://discord.com/channels/906917846754418770/910524302531649566/1191256377696456764" TargetMode="External"/><Relationship Id="rId518" Type="http://schemas.openxmlformats.org/officeDocument/2006/relationships/hyperlink" Target="https://github.com/asastats/channel/issues/586" TargetMode="External"/><Relationship Id="rId517" Type="http://schemas.openxmlformats.org/officeDocument/2006/relationships/hyperlink" Target="https://github.com/asastats/channel/issues/582" TargetMode="External"/><Relationship Id="rId759" Type="http://schemas.openxmlformats.org/officeDocument/2006/relationships/hyperlink" Target="https://github.com/asastats/channel/issues/820" TargetMode="External"/><Relationship Id="rId516" Type="http://schemas.openxmlformats.org/officeDocument/2006/relationships/hyperlink" Target="https://github.com/asastats/channel/issues/581" TargetMode="External"/><Relationship Id="rId758" Type="http://schemas.openxmlformats.org/officeDocument/2006/relationships/hyperlink" Target="https://github.com/asastats/channel/issues/820" TargetMode="External"/><Relationship Id="rId515" Type="http://schemas.openxmlformats.org/officeDocument/2006/relationships/hyperlink" Target="https://github.com/asastats/channel/issues/581" TargetMode="External"/><Relationship Id="rId757" Type="http://schemas.openxmlformats.org/officeDocument/2006/relationships/hyperlink" Target="https://discord.com/channels/906917846754418770/908054304332603402/1152767998818521220" TargetMode="External"/><Relationship Id="rId999" Type="http://schemas.openxmlformats.org/officeDocument/2006/relationships/hyperlink" Target="https://discord.com/channels/906917846754418770/910524302531649566/1190019951671660635" TargetMode="External"/><Relationship Id="rId15" Type="http://schemas.openxmlformats.org/officeDocument/2006/relationships/hyperlink" Target="https://discord.com/channels/906917846754418770/914290346106699887/919030924694417469" TargetMode="External"/><Relationship Id="rId990" Type="http://schemas.openxmlformats.org/officeDocument/2006/relationships/hyperlink" Target="https://discord.com/channels/906917846754418770/914540797054025788/1190209699606450216" TargetMode="External"/><Relationship Id="rId14" Type="http://schemas.openxmlformats.org/officeDocument/2006/relationships/hyperlink" Target="https://discord.com/channels/906917846754418770/908054330265960478/921592170790670396" TargetMode="External"/><Relationship Id="rId17" Type="http://schemas.openxmlformats.org/officeDocument/2006/relationships/hyperlink" Target="https://discord.com/channels/906917846754418770/908054330265960478/923289362978984007" TargetMode="External"/><Relationship Id="rId16" Type="http://schemas.openxmlformats.org/officeDocument/2006/relationships/hyperlink" Target="https://discord.com/channels/906917846754418770/908054330265960478/923485600957497365" TargetMode="External"/><Relationship Id="rId19" Type="http://schemas.openxmlformats.org/officeDocument/2006/relationships/hyperlink" Target="https://discord.com/channels/906917846754418770/908054330265960478/925839077712986172" TargetMode="External"/><Relationship Id="rId510" Type="http://schemas.openxmlformats.org/officeDocument/2006/relationships/hyperlink" Target="https://github.com/asastats/channel/issues/574" TargetMode="External"/><Relationship Id="rId752" Type="http://schemas.openxmlformats.org/officeDocument/2006/relationships/hyperlink" Target="https://github.com/asastats/channel/issues/800" TargetMode="External"/><Relationship Id="rId994" Type="http://schemas.openxmlformats.org/officeDocument/2006/relationships/hyperlink" Target="https://github.com/asastats/channel/issues/911" TargetMode="External"/><Relationship Id="rId18" Type="http://schemas.openxmlformats.org/officeDocument/2006/relationships/hyperlink" Target="https://discord.com/channels/906917846754418770/908054304332603402/925060144121913404" TargetMode="External"/><Relationship Id="rId751" Type="http://schemas.openxmlformats.org/officeDocument/2006/relationships/hyperlink" Target="https://github.com/asastats/channel/issues/800" TargetMode="External"/><Relationship Id="rId993" Type="http://schemas.openxmlformats.org/officeDocument/2006/relationships/hyperlink" Target="https://github.com/asastats/channel/issues/911" TargetMode="External"/><Relationship Id="rId750" Type="http://schemas.openxmlformats.org/officeDocument/2006/relationships/hyperlink" Target="https://github.com/asastats/channel/issues/785" TargetMode="External"/><Relationship Id="rId992" Type="http://schemas.openxmlformats.org/officeDocument/2006/relationships/hyperlink" Target="https://discord.com/channels/906917846754418770/908054330265960478/1191224602660188210" TargetMode="External"/><Relationship Id="rId991" Type="http://schemas.openxmlformats.org/officeDocument/2006/relationships/hyperlink" Target="https://github.com/asastats/channel/issues/911" TargetMode="External"/><Relationship Id="rId84" Type="http://schemas.openxmlformats.org/officeDocument/2006/relationships/hyperlink" Target="https://www.reddit.com/r/asastats/comments/rby4u0/asa_stats_legal_entity_establishment/?utm_medium=android_app&amp;utm_source=share" TargetMode="External"/><Relationship Id="rId83" Type="http://schemas.openxmlformats.org/officeDocument/2006/relationships/hyperlink" Target="https://www.reddit.com/r/asastats/comments/rby4u0/asa_stats_legal_entity_establishment/?utm_medium=android_app&amp;utm_source=share" TargetMode="External"/><Relationship Id="rId86" Type="http://schemas.openxmlformats.org/officeDocument/2006/relationships/hyperlink" Target="https://discord.com/channels/906917846754418770/908054330265960478/936733646411411487" TargetMode="External"/><Relationship Id="rId85" Type="http://schemas.openxmlformats.org/officeDocument/2006/relationships/hyperlink" Target="https://discord.com/channels/906917846754418770/908054330265960478/932658403598303333" TargetMode="External"/><Relationship Id="rId88" Type="http://schemas.openxmlformats.org/officeDocument/2006/relationships/hyperlink" Target="https://discord.com/channels/906917846754418770/915342738201931836/955840027932381184" TargetMode="External"/><Relationship Id="rId87" Type="http://schemas.openxmlformats.org/officeDocument/2006/relationships/hyperlink" Target="https://discord.com/channels/906917846754418770/915342738201931836/935245866145562684" TargetMode="External"/><Relationship Id="rId89" Type="http://schemas.openxmlformats.org/officeDocument/2006/relationships/hyperlink" Target="https://discord.com/channels/906917846754418770/908054330265960478/955834241965510766" TargetMode="External"/><Relationship Id="rId709" Type="http://schemas.openxmlformats.org/officeDocument/2006/relationships/hyperlink" Target="https://github.com/asastats/channel/issues/786" TargetMode="External"/><Relationship Id="rId708" Type="http://schemas.openxmlformats.org/officeDocument/2006/relationships/hyperlink" Target="https://github.com/asastats/channel/issues/783" TargetMode="External"/><Relationship Id="rId707" Type="http://schemas.openxmlformats.org/officeDocument/2006/relationships/hyperlink" Target="https://github.com/asastats/channel/issues/783" TargetMode="External"/><Relationship Id="rId949" Type="http://schemas.openxmlformats.org/officeDocument/2006/relationships/hyperlink" Target="https://github.com/asastats/channel/issues/895" TargetMode="External"/><Relationship Id="rId706" Type="http://schemas.openxmlformats.org/officeDocument/2006/relationships/hyperlink" Target="https://discord.com/channels/906917846754418770/914540797054025788/1156290690767138816" TargetMode="External"/><Relationship Id="rId948" Type="http://schemas.openxmlformats.org/officeDocument/2006/relationships/hyperlink" Target="https://github.com/asastats/channel/issues/895" TargetMode="External"/><Relationship Id="rId80" Type="http://schemas.openxmlformats.org/officeDocument/2006/relationships/hyperlink" Target="https://discord.com/channels/906917846754418770/914540797054025788/924770961125941248" TargetMode="External"/><Relationship Id="rId82" Type="http://schemas.openxmlformats.org/officeDocument/2006/relationships/hyperlink" Target="https://discord.com/channels/906917846754418770/914540797054025788/923543868291563552" TargetMode="External"/><Relationship Id="rId81" Type="http://schemas.openxmlformats.org/officeDocument/2006/relationships/hyperlink" Target="https://discord.com/channels/906917846754418770/914540797054025788/923543352291520523" TargetMode="External"/><Relationship Id="rId701" Type="http://schemas.openxmlformats.org/officeDocument/2006/relationships/hyperlink" Target="https://github.com/asastats/channel/issues/779" TargetMode="External"/><Relationship Id="rId943" Type="http://schemas.openxmlformats.org/officeDocument/2006/relationships/hyperlink" Target="https://github.com/asastats/channel/issues/986" TargetMode="External"/><Relationship Id="rId700" Type="http://schemas.openxmlformats.org/officeDocument/2006/relationships/hyperlink" Target="https://github.com/asastats/channel/issues/779" TargetMode="External"/><Relationship Id="rId942" Type="http://schemas.openxmlformats.org/officeDocument/2006/relationships/hyperlink" Target="https://github.com/asastats/channel/issues/986" TargetMode="External"/><Relationship Id="rId941" Type="http://schemas.openxmlformats.org/officeDocument/2006/relationships/hyperlink" Target="https://github.com/asastats/channel/issues/986" TargetMode="External"/><Relationship Id="rId940" Type="http://schemas.openxmlformats.org/officeDocument/2006/relationships/hyperlink" Target="https://discord.com/channels/906917846754418770/908054330265960478/1225627979414241360" TargetMode="External"/><Relationship Id="rId705" Type="http://schemas.openxmlformats.org/officeDocument/2006/relationships/hyperlink" Target="https://github.com/asastats/channel/issues/778" TargetMode="External"/><Relationship Id="rId947" Type="http://schemas.openxmlformats.org/officeDocument/2006/relationships/hyperlink" Target="https://github.com/asastats/channel/issues/891" TargetMode="External"/><Relationship Id="rId704" Type="http://schemas.openxmlformats.org/officeDocument/2006/relationships/hyperlink" Target="https://github.com/asastats/channel/issues/778" TargetMode="External"/><Relationship Id="rId946" Type="http://schemas.openxmlformats.org/officeDocument/2006/relationships/hyperlink" Target="https://github.com/asastats/channel/issues/891" TargetMode="External"/><Relationship Id="rId703" Type="http://schemas.openxmlformats.org/officeDocument/2006/relationships/hyperlink" Target="https://github.com/asastats/channel/issues/778" TargetMode="External"/><Relationship Id="rId945" Type="http://schemas.openxmlformats.org/officeDocument/2006/relationships/hyperlink" Target="https://github.com/asastats/channel/issues/889" TargetMode="External"/><Relationship Id="rId702" Type="http://schemas.openxmlformats.org/officeDocument/2006/relationships/hyperlink" Target="https://discord.com/channels/906917846754418770/908054304332603402/1155899951797260458" TargetMode="External"/><Relationship Id="rId944" Type="http://schemas.openxmlformats.org/officeDocument/2006/relationships/hyperlink" Target="https://github.com/asastats/channel/issues/889" TargetMode="External"/><Relationship Id="rId73" Type="http://schemas.openxmlformats.org/officeDocument/2006/relationships/hyperlink" Target="https://discord.com/channels/906917846754418770/914540797054025788/922051077451427900" TargetMode="External"/><Relationship Id="rId72" Type="http://schemas.openxmlformats.org/officeDocument/2006/relationships/hyperlink" Target="https://discord.com/channels/906917846754418770/914540797054025788/919707446145073154" TargetMode="External"/><Relationship Id="rId75" Type="http://schemas.openxmlformats.org/officeDocument/2006/relationships/hyperlink" Target="https://discord.com/channels/906917846754418770/914540797054025788/922051383157477386" TargetMode="External"/><Relationship Id="rId74" Type="http://schemas.openxmlformats.org/officeDocument/2006/relationships/hyperlink" Target="https://discord.com/channels/906917846754418770/914540797054025788/922051139770408982" TargetMode="External"/><Relationship Id="rId77" Type="http://schemas.openxmlformats.org/officeDocument/2006/relationships/hyperlink" Target="https://discord.com/channels/906917846754418770/914540797054025788/922051858711863337" TargetMode="External"/><Relationship Id="rId76" Type="http://schemas.openxmlformats.org/officeDocument/2006/relationships/hyperlink" Target="https://discord.com/channels/906917846754418770/914540797054025788/922051548899598376" TargetMode="External"/><Relationship Id="rId79" Type="http://schemas.openxmlformats.org/officeDocument/2006/relationships/hyperlink" Target="https://discord.com/channels/906917846754418770/914540797054025788/924770924417409055" TargetMode="External"/><Relationship Id="rId78" Type="http://schemas.openxmlformats.org/officeDocument/2006/relationships/hyperlink" Target="https://discord.com/channels/906917846754418770/914540797054025788/924266268956184606" TargetMode="External"/><Relationship Id="rId939" Type="http://schemas.openxmlformats.org/officeDocument/2006/relationships/hyperlink" Target="https://discord.com/channels/906917846754418770/908054330265960478/1225110783613079592" TargetMode="External"/><Relationship Id="rId938" Type="http://schemas.openxmlformats.org/officeDocument/2006/relationships/hyperlink" Target="https://github.com/asastats/channel/discussions/987" TargetMode="External"/><Relationship Id="rId937" Type="http://schemas.openxmlformats.org/officeDocument/2006/relationships/hyperlink" Target="https://discord.com/channels/906917846754418770/1012513182784438322/1221398718620897320" TargetMode="External"/><Relationship Id="rId71" Type="http://schemas.openxmlformats.org/officeDocument/2006/relationships/hyperlink" Target="https://discord.com/channels/906917846754418770/914540797054025788/919701917360345138" TargetMode="External"/><Relationship Id="rId70" Type="http://schemas.openxmlformats.org/officeDocument/2006/relationships/hyperlink" Target="https://discord.com/channels/906917846754418770/914540797054025788/919699352828661810" TargetMode="External"/><Relationship Id="rId932" Type="http://schemas.openxmlformats.org/officeDocument/2006/relationships/hyperlink" Target="https://discord.com/channels/906917846754418770/1009792719897505912/1221398106155782164" TargetMode="External"/><Relationship Id="rId931" Type="http://schemas.openxmlformats.org/officeDocument/2006/relationships/hyperlink" Target="https://github.com/asastats/channel/issues/980" TargetMode="External"/><Relationship Id="rId930" Type="http://schemas.openxmlformats.org/officeDocument/2006/relationships/hyperlink" Target="https://github.com/asastats/channel/issues/980" TargetMode="External"/><Relationship Id="rId936" Type="http://schemas.openxmlformats.org/officeDocument/2006/relationships/hyperlink" Target="https://discord.com/channels/906917846754418770/1012513182784438322/1221398718620897320" TargetMode="External"/><Relationship Id="rId935" Type="http://schemas.openxmlformats.org/officeDocument/2006/relationships/hyperlink" Target="https://discord.com/channels/906917846754418770/1009792719897505912/1222108859175272489" TargetMode="External"/><Relationship Id="rId934" Type="http://schemas.openxmlformats.org/officeDocument/2006/relationships/hyperlink" Target="https://discord.com/channels/906917846754418770/1009792719897505912/1221485921795313745" TargetMode="External"/><Relationship Id="rId933" Type="http://schemas.openxmlformats.org/officeDocument/2006/relationships/hyperlink" Target="https://discord.com/channels/906917846754418770/1009792719897505912/1221398106155782164" TargetMode="External"/><Relationship Id="rId62" Type="http://schemas.openxmlformats.org/officeDocument/2006/relationships/hyperlink" Target="https://discord.com/channels/906917846754418770/914540797054025788/916159262567309312" TargetMode="External"/><Relationship Id="rId61" Type="http://schemas.openxmlformats.org/officeDocument/2006/relationships/hyperlink" Target="https://discord.com/channels/906917846754418770/914540797054025788/916330944628150312" TargetMode="External"/><Relationship Id="rId64" Type="http://schemas.openxmlformats.org/officeDocument/2006/relationships/hyperlink" Target="https://discord.com/channels/906917846754418770/914540797054025788/916323202924429382" TargetMode="External"/><Relationship Id="rId63" Type="http://schemas.openxmlformats.org/officeDocument/2006/relationships/hyperlink" Target="https://discord.com/channels/906917846754418770/914540797054025788/916164011588984892" TargetMode="External"/><Relationship Id="rId66" Type="http://schemas.openxmlformats.org/officeDocument/2006/relationships/hyperlink" Target="https://discord.com/channels/906917846754418770/914540797054025788/922050946559799296" TargetMode="External"/><Relationship Id="rId65" Type="http://schemas.openxmlformats.org/officeDocument/2006/relationships/hyperlink" Target="https://discord.com/channels/906917846754418770/914540797054025788/919707751821770812" TargetMode="External"/><Relationship Id="rId68" Type="http://schemas.openxmlformats.org/officeDocument/2006/relationships/hyperlink" Target="https://discord.com/channels/906917846754418770/914540797054025788/917892795572834404" TargetMode="External"/><Relationship Id="rId67" Type="http://schemas.openxmlformats.org/officeDocument/2006/relationships/hyperlink" Target="https://discord.com/channels/906917846754418770/914540797054025788/916091163251966002" TargetMode="External"/><Relationship Id="rId729" Type="http://schemas.openxmlformats.org/officeDocument/2006/relationships/hyperlink" Target="https://github.com/asastats/channel/issues/816" TargetMode="External"/><Relationship Id="rId728" Type="http://schemas.openxmlformats.org/officeDocument/2006/relationships/hyperlink" Target="https://github.com/asastats/channel/issues/814" TargetMode="External"/><Relationship Id="rId60" Type="http://schemas.openxmlformats.org/officeDocument/2006/relationships/hyperlink" Target="https://discord.com/channels/906917846754418770/914540797054025788/916330210553651231" TargetMode="External"/><Relationship Id="rId723" Type="http://schemas.openxmlformats.org/officeDocument/2006/relationships/hyperlink" Target="https://github.com/asastats/channel/issues/798" TargetMode="External"/><Relationship Id="rId965" Type="http://schemas.openxmlformats.org/officeDocument/2006/relationships/hyperlink" Target="https://github.com/asastats/channel/issues/803" TargetMode="External"/><Relationship Id="rId722" Type="http://schemas.openxmlformats.org/officeDocument/2006/relationships/hyperlink" Target="https://github.com/asastats/channel/issues/794" TargetMode="External"/><Relationship Id="rId964" Type="http://schemas.openxmlformats.org/officeDocument/2006/relationships/hyperlink" Target="https://github.com/asastats/channel/issues/802" TargetMode="External"/><Relationship Id="rId721" Type="http://schemas.openxmlformats.org/officeDocument/2006/relationships/hyperlink" Target="https://github.com/asastats/channel/issues/794" TargetMode="External"/><Relationship Id="rId963" Type="http://schemas.openxmlformats.org/officeDocument/2006/relationships/hyperlink" Target="https://github.com/asastats/channel/issues/802" TargetMode="External"/><Relationship Id="rId720" Type="http://schemas.openxmlformats.org/officeDocument/2006/relationships/hyperlink" Target="https://github.com/asastats/channel/issues/793" TargetMode="External"/><Relationship Id="rId962" Type="http://schemas.openxmlformats.org/officeDocument/2006/relationships/hyperlink" Target="https://github.com/asastats/channel/issues/802" TargetMode="External"/><Relationship Id="rId727" Type="http://schemas.openxmlformats.org/officeDocument/2006/relationships/hyperlink" Target="https://github.com/asastats/channel/issues/814" TargetMode="External"/><Relationship Id="rId969" Type="http://schemas.openxmlformats.org/officeDocument/2006/relationships/hyperlink" Target="https://github.com/asastats/channel/issues/913" TargetMode="External"/><Relationship Id="rId726" Type="http://schemas.openxmlformats.org/officeDocument/2006/relationships/hyperlink" Target="https://github.com/asastats/channel/issues/813" TargetMode="External"/><Relationship Id="rId968" Type="http://schemas.openxmlformats.org/officeDocument/2006/relationships/hyperlink" Target="https://github.com/asastats/channel/issues/913" TargetMode="External"/><Relationship Id="rId725" Type="http://schemas.openxmlformats.org/officeDocument/2006/relationships/hyperlink" Target="https://github.com/asastats/channel/issues/813" TargetMode="External"/><Relationship Id="rId967" Type="http://schemas.openxmlformats.org/officeDocument/2006/relationships/hyperlink" Target="https://github.com/asastats/channel/issues/803" TargetMode="External"/><Relationship Id="rId724" Type="http://schemas.openxmlformats.org/officeDocument/2006/relationships/hyperlink" Target="https://github.com/asastats/channel/issues/798" TargetMode="External"/><Relationship Id="rId966" Type="http://schemas.openxmlformats.org/officeDocument/2006/relationships/hyperlink" Target="https://github.com/asastats/channel/issues/803" TargetMode="External"/><Relationship Id="rId69" Type="http://schemas.openxmlformats.org/officeDocument/2006/relationships/hyperlink" Target="https://discord.com/channels/906917846754418770/914540797054025788/917899609240666143" TargetMode="External"/><Relationship Id="rId961" Type="http://schemas.openxmlformats.org/officeDocument/2006/relationships/hyperlink" Target="https://github.com/asastats/channel/issues/903" TargetMode="External"/><Relationship Id="rId960" Type="http://schemas.openxmlformats.org/officeDocument/2006/relationships/hyperlink" Target="https://github.com/asastats/channel/issues/903" TargetMode="External"/><Relationship Id="rId51" Type="http://schemas.openxmlformats.org/officeDocument/2006/relationships/hyperlink" Target="https://discord.com/channels/906917846754418770/908054304332603402/920227811816534016" TargetMode="External"/><Relationship Id="rId50" Type="http://schemas.openxmlformats.org/officeDocument/2006/relationships/hyperlink" Target="https://discord.com/channels/906917846754418770/910524302531649566/920402561666781204" TargetMode="External"/><Relationship Id="rId53" Type="http://schemas.openxmlformats.org/officeDocument/2006/relationships/hyperlink" Target="https://discord.com/channels/906917846754418770/914540797054025788/916088322303078450" TargetMode="External"/><Relationship Id="rId52" Type="http://schemas.openxmlformats.org/officeDocument/2006/relationships/hyperlink" Target="https://discord.com/channels/906917846754418770/908054330265960478/925083765473153126" TargetMode="External"/><Relationship Id="rId55" Type="http://schemas.openxmlformats.org/officeDocument/2006/relationships/hyperlink" Target="https://discord.com/channels/906917846754418770/914540797054025788/917893823693213726" TargetMode="External"/><Relationship Id="rId54" Type="http://schemas.openxmlformats.org/officeDocument/2006/relationships/hyperlink" Target="https://discord.com/channels/906917846754418770/914540797054025788/916090628457254942" TargetMode="External"/><Relationship Id="rId57" Type="http://schemas.openxmlformats.org/officeDocument/2006/relationships/hyperlink" Target="https://discord.com/channels/906917846754418770/914540797054025788/916089455348154399" TargetMode="External"/><Relationship Id="rId56" Type="http://schemas.openxmlformats.org/officeDocument/2006/relationships/hyperlink" Target="https://discord.com/channels/906917846754418770/914540797054025788/922235803587997737" TargetMode="External"/><Relationship Id="rId719" Type="http://schemas.openxmlformats.org/officeDocument/2006/relationships/hyperlink" Target="https://github.com/asastats/channel/issues/793" TargetMode="External"/><Relationship Id="rId718" Type="http://schemas.openxmlformats.org/officeDocument/2006/relationships/hyperlink" Target="https://github.com/asastats/channel/issues/792" TargetMode="External"/><Relationship Id="rId717" Type="http://schemas.openxmlformats.org/officeDocument/2006/relationships/hyperlink" Target="https://discord.com/channels/906917846754418770/910524302531649566/1159540048354611301" TargetMode="External"/><Relationship Id="rId959" Type="http://schemas.openxmlformats.org/officeDocument/2006/relationships/hyperlink" Target="https://github.com/asastats/channel/issues/922" TargetMode="External"/><Relationship Id="rId712" Type="http://schemas.openxmlformats.org/officeDocument/2006/relationships/hyperlink" Target="https://github.com/asastats/channel/issues/787" TargetMode="External"/><Relationship Id="rId954" Type="http://schemas.openxmlformats.org/officeDocument/2006/relationships/hyperlink" Target="https://github.com/asastats/channel/issues/910" TargetMode="External"/><Relationship Id="rId711" Type="http://schemas.openxmlformats.org/officeDocument/2006/relationships/hyperlink" Target="https://github.com/asastats/channel/issues/787" TargetMode="External"/><Relationship Id="rId953" Type="http://schemas.openxmlformats.org/officeDocument/2006/relationships/hyperlink" Target="https://github.com/asastats/channel/issues/909" TargetMode="External"/><Relationship Id="rId710" Type="http://schemas.openxmlformats.org/officeDocument/2006/relationships/hyperlink" Target="https://github.com/asastats/channel/issues/786" TargetMode="External"/><Relationship Id="rId952" Type="http://schemas.openxmlformats.org/officeDocument/2006/relationships/hyperlink" Target="https://github.com/asastats/channel/issues/909" TargetMode="External"/><Relationship Id="rId951" Type="http://schemas.openxmlformats.org/officeDocument/2006/relationships/hyperlink" Target="https://github.com/asastats/channel/issues/902" TargetMode="External"/><Relationship Id="rId716" Type="http://schemas.openxmlformats.org/officeDocument/2006/relationships/hyperlink" Target="https://discord.com/channels/906917846754418770/910524302531649566/1159174671007232143" TargetMode="External"/><Relationship Id="rId958" Type="http://schemas.openxmlformats.org/officeDocument/2006/relationships/hyperlink" Target="https://github.com/asastats/channel/issues/922" TargetMode="External"/><Relationship Id="rId715" Type="http://schemas.openxmlformats.org/officeDocument/2006/relationships/hyperlink" Target="https://github.com/asastats/channel/issues/790" TargetMode="External"/><Relationship Id="rId957" Type="http://schemas.openxmlformats.org/officeDocument/2006/relationships/hyperlink" Target="https://github.com/asastats/channel/issues/921" TargetMode="External"/><Relationship Id="rId714" Type="http://schemas.openxmlformats.org/officeDocument/2006/relationships/hyperlink" Target="https://github.com/asastats/channel/issues/789" TargetMode="External"/><Relationship Id="rId956" Type="http://schemas.openxmlformats.org/officeDocument/2006/relationships/hyperlink" Target="https://github.com/asastats/channel/issues/921" TargetMode="External"/><Relationship Id="rId713" Type="http://schemas.openxmlformats.org/officeDocument/2006/relationships/hyperlink" Target="https://github.com/asastats/channel/issues/787" TargetMode="External"/><Relationship Id="rId955" Type="http://schemas.openxmlformats.org/officeDocument/2006/relationships/hyperlink" Target="https://github.com/asastats/channel/issues/910" TargetMode="External"/><Relationship Id="rId59" Type="http://schemas.openxmlformats.org/officeDocument/2006/relationships/hyperlink" Target="https://discord.com/channels/906917846754418770/914540797054025788/916161556570595348" TargetMode="External"/><Relationship Id="rId58" Type="http://schemas.openxmlformats.org/officeDocument/2006/relationships/hyperlink" Target="https://discord.com/channels/906917846754418770/914540797054025788/916090999611215882" TargetMode="External"/><Relationship Id="rId950" Type="http://schemas.openxmlformats.org/officeDocument/2006/relationships/hyperlink" Target="https://github.com/asastats/channel/issues/902" TargetMode="External"/><Relationship Id="rId590" Type="http://schemas.openxmlformats.org/officeDocument/2006/relationships/hyperlink" Target="https://github.com/asastats/channel/issues/664" TargetMode="External"/><Relationship Id="rId107" Type="http://schemas.openxmlformats.org/officeDocument/2006/relationships/hyperlink" Target="https://discord.com/channels/906917846754418770/908054330265960478/950861400409010217" TargetMode="External"/><Relationship Id="rId349" Type="http://schemas.openxmlformats.org/officeDocument/2006/relationships/hyperlink" Target="https://github.com/asastats/channel/issues/455" TargetMode="External"/><Relationship Id="rId106" Type="http://schemas.openxmlformats.org/officeDocument/2006/relationships/hyperlink" Target="https://discord.com/channels/906917846754418770/908054330265960478/946535277843869706" TargetMode="External"/><Relationship Id="rId348" Type="http://schemas.openxmlformats.org/officeDocument/2006/relationships/hyperlink" Target="https://github.com/asastats/channel/issues/455" TargetMode="External"/><Relationship Id="rId105" Type="http://schemas.openxmlformats.org/officeDocument/2006/relationships/hyperlink" Target="https://discord.com/channels/906917846754418770/908054330265960478/941728220137521213" TargetMode="External"/><Relationship Id="rId347" Type="http://schemas.openxmlformats.org/officeDocument/2006/relationships/hyperlink" Target="https://discord.com/channels/906917846754418770/908054330265960478/1070855312048918528" TargetMode="External"/><Relationship Id="rId589" Type="http://schemas.openxmlformats.org/officeDocument/2006/relationships/hyperlink" Target="https://github.com/asastats/channel/issues/663" TargetMode="External"/><Relationship Id="rId104" Type="http://schemas.openxmlformats.org/officeDocument/2006/relationships/hyperlink" Target="https://www.reddit.com/r/asastats/comments/sp6bs6/comment/hwdh7ae/?utm_source=share&amp;utm_medium=web2x&amp;context=3" TargetMode="External"/><Relationship Id="rId346" Type="http://schemas.openxmlformats.org/officeDocument/2006/relationships/hyperlink" Target="https://github.com/asastats/channel/issues/451" TargetMode="External"/><Relationship Id="rId588" Type="http://schemas.openxmlformats.org/officeDocument/2006/relationships/hyperlink" Target="https://github.com/asastats/channel/issues/663" TargetMode="External"/><Relationship Id="rId109" Type="http://schemas.openxmlformats.org/officeDocument/2006/relationships/hyperlink" Target="https://discord.com/channels/906917846754418770/910524302531649566/938794136578969711" TargetMode="External"/><Relationship Id="rId108" Type="http://schemas.openxmlformats.org/officeDocument/2006/relationships/hyperlink" Target="https://discord.com/channels/906917846754418770/908054330265960478/954222112267173928" TargetMode="External"/><Relationship Id="rId341" Type="http://schemas.openxmlformats.org/officeDocument/2006/relationships/hyperlink" Target="https://github.com/asastats/channel/issues/447" TargetMode="External"/><Relationship Id="rId583" Type="http://schemas.openxmlformats.org/officeDocument/2006/relationships/hyperlink" Target="https://github.com/asastats/channel/issues/655" TargetMode="External"/><Relationship Id="rId340" Type="http://schemas.openxmlformats.org/officeDocument/2006/relationships/hyperlink" Target="https://github.com/asastats/channel/issues/444" TargetMode="External"/><Relationship Id="rId582" Type="http://schemas.openxmlformats.org/officeDocument/2006/relationships/hyperlink" Target="https://github.com/asastats/channel/issues/654" TargetMode="External"/><Relationship Id="rId581" Type="http://schemas.openxmlformats.org/officeDocument/2006/relationships/hyperlink" Target="https://github.com/asastats/channel/issues/653" TargetMode="External"/><Relationship Id="rId580" Type="http://schemas.openxmlformats.org/officeDocument/2006/relationships/hyperlink" Target="https://github.com/asastats/channel/issues/653" TargetMode="External"/><Relationship Id="rId103" Type="http://schemas.openxmlformats.org/officeDocument/2006/relationships/hyperlink" Target="https://www.reddit.com/r/asastats/comments/sjik3x/lofty_ai_issue/" TargetMode="External"/><Relationship Id="rId345" Type="http://schemas.openxmlformats.org/officeDocument/2006/relationships/hyperlink" Target="https://github.com/asastats/channel/issues/450" TargetMode="External"/><Relationship Id="rId587" Type="http://schemas.openxmlformats.org/officeDocument/2006/relationships/hyperlink" Target="https://github.com/asastats/channel/issues/660" TargetMode="External"/><Relationship Id="rId102" Type="http://schemas.openxmlformats.org/officeDocument/2006/relationships/hyperlink" Target="https://discord.com/channels/906917846754418770/909644144635416626/939429564805963806" TargetMode="External"/><Relationship Id="rId344" Type="http://schemas.openxmlformats.org/officeDocument/2006/relationships/hyperlink" Target="https://github.com/asastats/channel/issues/450" TargetMode="External"/><Relationship Id="rId586" Type="http://schemas.openxmlformats.org/officeDocument/2006/relationships/hyperlink" Target="https://github.com/asastats/channel/issues/660" TargetMode="External"/><Relationship Id="rId101" Type="http://schemas.openxmlformats.org/officeDocument/2006/relationships/hyperlink" Target="https://discord.com/channels/906917846754418770/908054330265960478/940294469268418621" TargetMode="External"/><Relationship Id="rId343" Type="http://schemas.openxmlformats.org/officeDocument/2006/relationships/hyperlink" Target="https://github.com/asastats/channel/issues/449" TargetMode="External"/><Relationship Id="rId585" Type="http://schemas.openxmlformats.org/officeDocument/2006/relationships/hyperlink" Target="https://discord.com/channels/906917846754418770/1028021510453084161/1121606254817726564" TargetMode="External"/><Relationship Id="rId100" Type="http://schemas.openxmlformats.org/officeDocument/2006/relationships/hyperlink" Target="https://discord.com/channels/906917846754418770/908054330265960478/940891188674838548" TargetMode="External"/><Relationship Id="rId342" Type="http://schemas.openxmlformats.org/officeDocument/2006/relationships/hyperlink" Target="https://github.com/asastats/channel/issues/449" TargetMode="External"/><Relationship Id="rId584" Type="http://schemas.openxmlformats.org/officeDocument/2006/relationships/hyperlink" Target="https://github.com/asastats/channel/issues/655" TargetMode="External"/><Relationship Id="rId338" Type="http://schemas.openxmlformats.org/officeDocument/2006/relationships/hyperlink" Target="https://github.com/asastats/channel/issues/442" TargetMode="External"/><Relationship Id="rId337" Type="http://schemas.openxmlformats.org/officeDocument/2006/relationships/hyperlink" Target="https://github.com/asastats/channel/issues/440" TargetMode="External"/><Relationship Id="rId579" Type="http://schemas.openxmlformats.org/officeDocument/2006/relationships/hyperlink" Target="https://github.com/asastats/channel/issues/652" TargetMode="External"/><Relationship Id="rId336" Type="http://schemas.openxmlformats.org/officeDocument/2006/relationships/hyperlink" Target="https://github.com/asastats/channel/issues/440" TargetMode="External"/><Relationship Id="rId578" Type="http://schemas.openxmlformats.org/officeDocument/2006/relationships/hyperlink" Target="https://github.com/asastats/channel/issues/650" TargetMode="External"/><Relationship Id="rId335" Type="http://schemas.openxmlformats.org/officeDocument/2006/relationships/hyperlink" Target="https://github.com/asastats/channel/issues/439" TargetMode="External"/><Relationship Id="rId577" Type="http://schemas.openxmlformats.org/officeDocument/2006/relationships/hyperlink" Target="https://github.com/asastats/channel/issues/650" TargetMode="External"/><Relationship Id="rId339" Type="http://schemas.openxmlformats.org/officeDocument/2006/relationships/hyperlink" Target="https://github.com/asastats/channel/issues/444" TargetMode="External"/><Relationship Id="rId330" Type="http://schemas.openxmlformats.org/officeDocument/2006/relationships/hyperlink" Target="https://github.com/asastats/channel/issues/434" TargetMode="External"/><Relationship Id="rId572" Type="http://schemas.openxmlformats.org/officeDocument/2006/relationships/hyperlink" Target="https://discord.com/channels/906917846754418770/908054304332603402/1118061369896480808" TargetMode="External"/><Relationship Id="rId571" Type="http://schemas.openxmlformats.org/officeDocument/2006/relationships/hyperlink" Target="https://github.com/asastats/channel/issues/630" TargetMode="External"/><Relationship Id="rId570" Type="http://schemas.openxmlformats.org/officeDocument/2006/relationships/hyperlink" Target="https://github.com/asastats/channel/issues/630" TargetMode="External"/><Relationship Id="rId334" Type="http://schemas.openxmlformats.org/officeDocument/2006/relationships/hyperlink" Target="https://github.com/asastats/channel/issues/437" TargetMode="External"/><Relationship Id="rId576" Type="http://schemas.openxmlformats.org/officeDocument/2006/relationships/hyperlink" Target="https://discord.com/channels/906917846754418770/908054330265960478/1119710817345093643" TargetMode="External"/><Relationship Id="rId333" Type="http://schemas.openxmlformats.org/officeDocument/2006/relationships/hyperlink" Target="https://github.com/asastats/channel/issues/436" TargetMode="External"/><Relationship Id="rId575" Type="http://schemas.openxmlformats.org/officeDocument/2006/relationships/hyperlink" Target="https://github.com/asastats/channel/issues/647" TargetMode="External"/><Relationship Id="rId332" Type="http://schemas.openxmlformats.org/officeDocument/2006/relationships/hyperlink" Target="https://github.com/asastats/channel/issues/436" TargetMode="External"/><Relationship Id="rId574" Type="http://schemas.openxmlformats.org/officeDocument/2006/relationships/hyperlink" Target="https://github.com/asastats/channel/issues/647" TargetMode="External"/><Relationship Id="rId331" Type="http://schemas.openxmlformats.org/officeDocument/2006/relationships/hyperlink" Target="https://github.com/asastats/channel/issues/435" TargetMode="External"/><Relationship Id="rId573" Type="http://schemas.openxmlformats.org/officeDocument/2006/relationships/hyperlink" Target="https://discord.com/channels/906917846754418770/908054304332603402/1118284383963578479" TargetMode="External"/><Relationship Id="rId370" Type="http://schemas.openxmlformats.org/officeDocument/2006/relationships/hyperlink" Target="https://medium.com/@asastats/asa-stats-dao-governance-staking-on-gard-platform-7f18235346ea" TargetMode="External"/><Relationship Id="rId129" Type="http://schemas.openxmlformats.org/officeDocument/2006/relationships/hyperlink" Target="https://discord.com/channels/906917846754418770/908054330265960478/954362858483904552" TargetMode="External"/><Relationship Id="rId128" Type="http://schemas.openxmlformats.org/officeDocument/2006/relationships/hyperlink" Target="https://twitter.com/asastatscom/status/1504798058558722056" TargetMode="External"/><Relationship Id="rId127" Type="http://schemas.openxmlformats.org/officeDocument/2006/relationships/hyperlink" Target="https://www.reddit.com/r/asastats/comments/tcrv7d/is_the_website_down_right_now_i_made_a_couple_asa/?utm_source=share&amp;utm_medium=ios_app&amp;utm_name=iossmf" TargetMode="External"/><Relationship Id="rId369" Type="http://schemas.openxmlformats.org/officeDocument/2006/relationships/hyperlink" Target="https://discord.com/channels/906917846754418770/1012513182784438322/1078671114097672272" TargetMode="External"/><Relationship Id="rId126" Type="http://schemas.openxmlformats.org/officeDocument/2006/relationships/hyperlink" Target="https://discord.com/channels/906917846754418770/914540797054025788/945639826651230208" TargetMode="External"/><Relationship Id="rId368" Type="http://schemas.openxmlformats.org/officeDocument/2006/relationships/hyperlink" Target="https://medium.com/@asastats/asa-stats-dao-governance-staking-on-gard-platform-7f18235346ea" TargetMode="External"/><Relationship Id="rId121" Type="http://schemas.openxmlformats.org/officeDocument/2006/relationships/hyperlink" Target="https://discord.com/channels/906917846754418770/910524302531649566/945487797328949250" TargetMode="External"/><Relationship Id="rId363" Type="http://schemas.openxmlformats.org/officeDocument/2006/relationships/hyperlink" Target="https://discord.com/channels/906917846754418770/1012513182784438322/1077500628667994114" TargetMode="External"/><Relationship Id="rId120" Type="http://schemas.openxmlformats.org/officeDocument/2006/relationships/hyperlink" Target="https://www.reddit.com/r/asastats/comments/st83y8/aoyieldly_pool_not_showing_up/?utm_source=share&amp;utm_medium=ios_app&amp;utm_name=iossmf" TargetMode="External"/><Relationship Id="rId362" Type="http://schemas.openxmlformats.org/officeDocument/2006/relationships/hyperlink" Target="https://medium.com/@asastats/asa-stats-staking-reward-program-updates-939f906476f5" TargetMode="External"/><Relationship Id="rId361" Type="http://schemas.openxmlformats.org/officeDocument/2006/relationships/hyperlink" Target="https://discord.com/channels/906917846754418770/1012513182784438322/1077500628667994114" TargetMode="External"/><Relationship Id="rId360" Type="http://schemas.openxmlformats.org/officeDocument/2006/relationships/hyperlink" Target="https://medium.com/@asastats/asa-stats-staking-reward-program-updates-939f906476f5" TargetMode="External"/><Relationship Id="rId125" Type="http://schemas.openxmlformats.org/officeDocument/2006/relationships/hyperlink" Target="https://discord.com/channels/906917846754418770/914540797054025788/938583365307752450" TargetMode="External"/><Relationship Id="rId367" Type="http://schemas.openxmlformats.org/officeDocument/2006/relationships/hyperlink" Target="https://discord.com/channels/906917846754418770/1012513182784438322/1078671114097672272" TargetMode="External"/><Relationship Id="rId124" Type="http://schemas.openxmlformats.org/officeDocument/2006/relationships/hyperlink" Target="https://discord.com/channels/906917846754418770/914149762004049930/914558693016756245" TargetMode="External"/><Relationship Id="rId366" Type="http://schemas.openxmlformats.org/officeDocument/2006/relationships/hyperlink" Target="https://medium.com/@asastats/asa-stats-staking-reward-program-updates-939f906476f5" TargetMode="External"/><Relationship Id="rId123" Type="http://schemas.openxmlformats.org/officeDocument/2006/relationships/hyperlink" Target="https://discord.com/channels/906917846754418770/923113219197915147/943998244961255424" TargetMode="External"/><Relationship Id="rId365" Type="http://schemas.openxmlformats.org/officeDocument/2006/relationships/hyperlink" Target="https://discord.com/channels/906917846754418770/1012513182784438322/1077500628667994114" TargetMode="External"/><Relationship Id="rId122" Type="http://schemas.openxmlformats.org/officeDocument/2006/relationships/hyperlink" Target="https://discord.com/channels/906917846754418770/910524302531649566/946285296180396143" TargetMode="External"/><Relationship Id="rId364" Type="http://schemas.openxmlformats.org/officeDocument/2006/relationships/hyperlink" Target="https://medium.com/@asastats/asa-stats-staking-reward-program-updates-939f906476f5" TargetMode="External"/><Relationship Id="rId95" Type="http://schemas.openxmlformats.org/officeDocument/2006/relationships/hyperlink" Target="https://discord.com/channels/906917846754418770/908054330265960478/933374166026027099" TargetMode="External"/><Relationship Id="rId94" Type="http://schemas.openxmlformats.org/officeDocument/2006/relationships/hyperlink" Target="https://discord.com/channels/906917846754418770/908054330265960478/933374839996170270" TargetMode="External"/><Relationship Id="rId97" Type="http://schemas.openxmlformats.org/officeDocument/2006/relationships/hyperlink" Target="https://www.reddit.com/r/asastats/comments/rsfczr/some_tinyman_pools_asa_now_have_value_outside_the/" TargetMode="External"/><Relationship Id="rId96" Type="http://schemas.openxmlformats.org/officeDocument/2006/relationships/hyperlink" Target="https://discord.com/channels/906917846754418770/908054330265960478/942747730034429953" TargetMode="External"/><Relationship Id="rId99" Type="http://schemas.openxmlformats.org/officeDocument/2006/relationships/hyperlink" Target="https://discord.com/channels/906917846754418770/908054330265960478/935874206019764235" TargetMode="External"/><Relationship Id="rId98" Type="http://schemas.openxmlformats.org/officeDocument/2006/relationships/hyperlink" Target="https://discord.com/channels/906917846754418770/908054330265960478/936619258593554432" TargetMode="External"/><Relationship Id="rId91" Type="http://schemas.openxmlformats.org/officeDocument/2006/relationships/hyperlink" Target="https://discord.com/channels/906917846754418770/908054330265960478/933361145220305027" TargetMode="External"/><Relationship Id="rId90" Type="http://schemas.openxmlformats.org/officeDocument/2006/relationships/hyperlink" Target="https://discord.com/channels/906917846754418770/908054330265960478/956200635978633256" TargetMode="External"/><Relationship Id="rId93" Type="http://schemas.openxmlformats.org/officeDocument/2006/relationships/hyperlink" Target="https://discord.com/channels/906917846754418770/908054330265960478/933378497349562418" TargetMode="External"/><Relationship Id="rId92" Type="http://schemas.openxmlformats.org/officeDocument/2006/relationships/hyperlink" Target="https://discord.com/channels/906917846754418770/908054330265960478/933361145220305027" TargetMode="External"/><Relationship Id="rId118" Type="http://schemas.openxmlformats.org/officeDocument/2006/relationships/hyperlink" Target="https://discord.com/channels/906917846754418770/911091925174607935/946033416372109372" TargetMode="External"/><Relationship Id="rId117" Type="http://schemas.openxmlformats.org/officeDocument/2006/relationships/hyperlink" Target="https://discord.com/channels/906917846754418770/911091925174607935/946632672086736926" TargetMode="External"/><Relationship Id="rId359" Type="http://schemas.openxmlformats.org/officeDocument/2006/relationships/hyperlink" Target="https://discord.com/channels/906917846754418770/1012513182784438322/1077500628667994114" TargetMode="External"/><Relationship Id="rId116" Type="http://schemas.openxmlformats.org/officeDocument/2006/relationships/hyperlink" Target="https://discord.com/channels/906917846754418770/914540797054025788/938583365307752450" TargetMode="External"/><Relationship Id="rId358" Type="http://schemas.openxmlformats.org/officeDocument/2006/relationships/hyperlink" Target="https://discord.com/channels/906917846754418770/1009792719897505912/1071887113487908905" TargetMode="External"/><Relationship Id="rId115" Type="http://schemas.openxmlformats.org/officeDocument/2006/relationships/hyperlink" Target="https://discord.com/channels/906917846754418770/908054304332603402/943535250619904080" TargetMode="External"/><Relationship Id="rId357" Type="http://schemas.openxmlformats.org/officeDocument/2006/relationships/hyperlink" Target="https://discord.com/channels/906917846754418770/1009792719897505912/1069981152389111941" TargetMode="External"/><Relationship Id="rId599" Type="http://schemas.openxmlformats.org/officeDocument/2006/relationships/hyperlink" Target="https://github.com/asastats/channel/issues/667" TargetMode="External"/><Relationship Id="rId119" Type="http://schemas.openxmlformats.org/officeDocument/2006/relationships/hyperlink" Target="https://trello.com/c/mgeYvP0Z" TargetMode="External"/><Relationship Id="rId110" Type="http://schemas.openxmlformats.org/officeDocument/2006/relationships/hyperlink" Target="https://www.reddit.com/r/asastats/comments/smnyt5/yldydefly_pools/?utm_source=share&amp;utm_medium=ios_app&amp;utm_name=iossmf" TargetMode="External"/><Relationship Id="rId352" Type="http://schemas.openxmlformats.org/officeDocument/2006/relationships/hyperlink" Target="https://github.com/asastats/channel/issues/463" TargetMode="External"/><Relationship Id="rId594" Type="http://schemas.openxmlformats.org/officeDocument/2006/relationships/hyperlink" Target="https://discord.com/channels/906917846754418770/1009792719897505912/1123224600331960391" TargetMode="External"/><Relationship Id="rId351" Type="http://schemas.openxmlformats.org/officeDocument/2006/relationships/hyperlink" Target="https://github.com/asastats/channel/issues/458" TargetMode="External"/><Relationship Id="rId593" Type="http://schemas.openxmlformats.org/officeDocument/2006/relationships/hyperlink" Target="https://discord.com/channels/906917846754418770/1009792719897505912/1121882192059056148" TargetMode="External"/><Relationship Id="rId350" Type="http://schemas.openxmlformats.org/officeDocument/2006/relationships/hyperlink" Target="https://github.com/asastats/channel/issues/458" TargetMode="External"/><Relationship Id="rId592" Type="http://schemas.openxmlformats.org/officeDocument/2006/relationships/hyperlink" Target="https://discord.com/channels/906917846754418770/1009792719897505912/1118282557654565045" TargetMode="External"/><Relationship Id="rId591" Type="http://schemas.openxmlformats.org/officeDocument/2006/relationships/hyperlink" Target="https://discord.com/channels/906917846754418770/1012513182784438322/1121835122036060210" TargetMode="External"/><Relationship Id="rId114" Type="http://schemas.openxmlformats.org/officeDocument/2006/relationships/hyperlink" Target="https://trello.com/c/49YFJHbp/127-next-5-yieldy-community-lp-staking-pools-announced-for-week-of-feb-14th" TargetMode="External"/><Relationship Id="rId356" Type="http://schemas.openxmlformats.org/officeDocument/2006/relationships/hyperlink" Target="https://discord.com/channels/906917846754418770/1009792719897505912/1069249713217491026" TargetMode="External"/><Relationship Id="rId598" Type="http://schemas.openxmlformats.org/officeDocument/2006/relationships/hyperlink" Target="https://github.com/asastats/channel/issues/638" TargetMode="External"/><Relationship Id="rId113" Type="http://schemas.openxmlformats.org/officeDocument/2006/relationships/hyperlink" Target="https://discord.com/channels/906917846754418770/908054304332603402/943314354596642858" TargetMode="External"/><Relationship Id="rId355" Type="http://schemas.openxmlformats.org/officeDocument/2006/relationships/hyperlink" Target="https://github.com/asastats/channel/issues/465" TargetMode="External"/><Relationship Id="rId597" Type="http://schemas.openxmlformats.org/officeDocument/2006/relationships/hyperlink" Target="https://github.com/asastats/channel/issues/638" TargetMode="External"/><Relationship Id="rId112" Type="http://schemas.openxmlformats.org/officeDocument/2006/relationships/hyperlink" Target="https://discord.com/channels/906917846754418770/908054304332603402/941772677008457830" TargetMode="External"/><Relationship Id="rId354" Type="http://schemas.openxmlformats.org/officeDocument/2006/relationships/hyperlink" Target="https://github.com/asastats/channel/issues/463" TargetMode="External"/><Relationship Id="rId596" Type="http://schemas.openxmlformats.org/officeDocument/2006/relationships/hyperlink" Target="https://github.com/asastats/channel/issues/624" TargetMode="External"/><Relationship Id="rId111" Type="http://schemas.openxmlformats.org/officeDocument/2006/relationships/hyperlink" Target="https://discord.com/channels/906917846754418770/909644144635416626/940731443573833768" TargetMode="External"/><Relationship Id="rId353" Type="http://schemas.openxmlformats.org/officeDocument/2006/relationships/hyperlink" Target="https://github.com/asastats/channel/issues/463" TargetMode="External"/><Relationship Id="rId595" Type="http://schemas.openxmlformats.org/officeDocument/2006/relationships/hyperlink" Target="https://github.com/asastats/channel/discussions/678" TargetMode="External"/><Relationship Id="rId305" Type="http://schemas.openxmlformats.org/officeDocument/2006/relationships/hyperlink" Target="https://discord.com/channels/906917846754418770/1009792719897505912/1063272267888480256" TargetMode="External"/><Relationship Id="rId547" Type="http://schemas.openxmlformats.org/officeDocument/2006/relationships/hyperlink" Target="https://github.com/asastats/channel/issues/593" TargetMode="External"/><Relationship Id="rId789" Type="http://schemas.openxmlformats.org/officeDocument/2006/relationships/hyperlink" Target="https://github.com/asastats/channel/issues/840" TargetMode="External"/><Relationship Id="rId304" Type="http://schemas.openxmlformats.org/officeDocument/2006/relationships/hyperlink" Target="https://discord.com/channels/906917846754418770/1009792719897505912/1063271391501234278" TargetMode="External"/><Relationship Id="rId546" Type="http://schemas.openxmlformats.org/officeDocument/2006/relationships/hyperlink" Target="https://github.com/asastats/channel/issues/590" TargetMode="External"/><Relationship Id="rId788" Type="http://schemas.openxmlformats.org/officeDocument/2006/relationships/hyperlink" Target="https://github.com/asastats/channel/issues/839" TargetMode="External"/><Relationship Id="rId303" Type="http://schemas.openxmlformats.org/officeDocument/2006/relationships/hyperlink" Target="https://discord.com/channels/906917846754418770/1009792719897505912/1062520330922508428" TargetMode="External"/><Relationship Id="rId545" Type="http://schemas.openxmlformats.org/officeDocument/2006/relationships/hyperlink" Target="https://github.com/asastats/channel/issues/590" TargetMode="External"/><Relationship Id="rId787" Type="http://schemas.openxmlformats.org/officeDocument/2006/relationships/hyperlink" Target="https://github.com/asastats/channel/issues/839" TargetMode="External"/><Relationship Id="rId302" Type="http://schemas.openxmlformats.org/officeDocument/2006/relationships/hyperlink" Target="https://discord.com/channels/906917846754418770/1009792719897505912/1062520330922508428" TargetMode="External"/><Relationship Id="rId544" Type="http://schemas.openxmlformats.org/officeDocument/2006/relationships/hyperlink" Target="https://github.com/asastats/channel/issues/608" TargetMode="External"/><Relationship Id="rId786" Type="http://schemas.openxmlformats.org/officeDocument/2006/relationships/hyperlink" Target="https://github.com/asastats/channel/issues/835" TargetMode="External"/><Relationship Id="rId309" Type="http://schemas.openxmlformats.org/officeDocument/2006/relationships/hyperlink" Target="https://www.reddit.com/r/asastats/comments/109pqwk/new_gardian_staking_on_gardmoney/" TargetMode="External"/><Relationship Id="rId308" Type="http://schemas.openxmlformats.org/officeDocument/2006/relationships/hyperlink" Target="https://github.com/asastats/channel/issues/377" TargetMode="External"/><Relationship Id="rId307" Type="http://schemas.openxmlformats.org/officeDocument/2006/relationships/hyperlink" Target="https://github.com/asastats/channel/issues/373" TargetMode="External"/><Relationship Id="rId549" Type="http://schemas.openxmlformats.org/officeDocument/2006/relationships/hyperlink" Target="https://github.com/asastats/channel/issues/595" TargetMode="External"/><Relationship Id="rId306" Type="http://schemas.openxmlformats.org/officeDocument/2006/relationships/hyperlink" Target="https://github.com/asastats/channel/issues/367" TargetMode="External"/><Relationship Id="rId548" Type="http://schemas.openxmlformats.org/officeDocument/2006/relationships/hyperlink" Target="https://github.com/asastats/channel/issues/593" TargetMode="External"/><Relationship Id="rId781" Type="http://schemas.openxmlformats.org/officeDocument/2006/relationships/hyperlink" Target="https://github.com/asastats/channel/issues/831" TargetMode="External"/><Relationship Id="rId780" Type="http://schemas.openxmlformats.org/officeDocument/2006/relationships/hyperlink" Target="https://discord.com/channels/906917846754418770/908054304332603402/1168020659926999080" TargetMode="External"/><Relationship Id="rId301" Type="http://schemas.openxmlformats.org/officeDocument/2006/relationships/hyperlink" Target="https://github.com/asastats/channel/issues/411" TargetMode="External"/><Relationship Id="rId543" Type="http://schemas.openxmlformats.org/officeDocument/2006/relationships/hyperlink" Target="https://github.com/asastats/channel/issues/608" TargetMode="External"/><Relationship Id="rId785" Type="http://schemas.openxmlformats.org/officeDocument/2006/relationships/hyperlink" Target="https://github.com/asastats/channel/issues/835" TargetMode="External"/><Relationship Id="rId300" Type="http://schemas.openxmlformats.org/officeDocument/2006/relationships/hyperlink" Target="https://github.com/asastats/channel/issues/411" TargetMode="External"/><Relationship Id="rId542" Type="http://schemas.openxmlformats.org/officeDocument/2006/relationships/hyperlink" Target="https://github.com/asastats/channel/issues/605" TargetMode="External"/><Relationship Id="rId784" Type="http://schemas.openxmlformats.org/officeDocument/2006/relationships/hyperlink" Target="https://github.com/asastats/channel/issues/832" TargetMode="External"/><Relationship Id="rId541" Type="http://schemas.openxmlformats.org/officeDocument/2006/relationships/hyperlink" Target="https://github.com/asastats/channel/issues/605" TargetMode="External"/><Relationship Id="rId783" Type="http://schemas.openxmlformats.org/officeDocument/2006/relationships/hyperlink" Target="https://github.com/asastats/channel/issues/832" TargetMode="External"/><Relationship Id="rId540" Type="http://schemas.openxmlformats.org/officeDocument/2006/relationships/hyperlink" Target="https://discord.com/channels/906917846754418770/1009792719897505912/1097160235279470602" TargetMode="External"/><Relationship Id="rId782" Type="http://schemas.openxmlformats.org/officeDocument/2006/relationships/hyperlink" Target="https://github.com/asastats/channel/issues/831" TargetMode="External"/><Relationship Id="rId536" Type="http://schemas.openxmlformats.org/officeDocument/2006/relationships/hyperlink" Target="https://github.com/asastats/channel/issues/602" TargetMode="External"/><Relationship Id="rId778" Type="http://schemas.openxmlformats.org/officeDocument/2006/relationships/hyperlink" Target="https://github.com/asastats/channel/issues/830" TargetMode="External"/><Relationship Id="rId535" Type="http://schemas.openxmlformats.org/officeDocument/2006/relationships/hyperlink" Target="https://github.com/asastats/channel/issues/601" TargetMode="External"/><Relationship Id="rId777" Type="http://schemas.openxmlformats.org/officeDocument/2006/relationships/hyperlink" Target="https://github.com/asastats/channel/issues/829" TargetMode="External"/><Relationship Id="rId534" Type="http://schemas.openxmlformats.org/officeDocument/2006/relationships/hyperlink" Target="https://github.com/asastats/channel/issues/600" TargetMode="External"/><Relationship Id="rId776" Type="http://schemas.openxmlformats.org/officeDocument/2006/relationships/hyperlink" Target="https://github.com/asastats/channel/issues/829" TargetMode="External"/><Relationship Id="rId533" Type="http://schemas.openxmlformats.org/officeDocument/2006/relationships/hyperlink" Target="https://github.com/asastats/channel/issues/600" TargetMode="External"/><Relationship Id="rId775" Type="http://schemas.openxmlformats.org/officeDocument/2006/relationships/hyperlink" Target="https://github.com/asastats/channel/issues/828" TargetMode="External"/><Relationship Id="rId539" Type="http://schemas.openxmlformats.org/officeDocument/2006/relationships/hyperlink" Target="https://discord.com/channels/906917846754418770/1009792719897505912/1096667093090443305" TargetMode="External"/><Relationship Id="rId538" Type="http://schemas.openxmlformats.org/officeDocument/2006/relationships/hyperlink" Target="https://github.com/asastats/channel/issues/604" TargetMode="External"/><Relationship Id="rId537" Type="http://schemas.openxmlformats.org/officeDocument/2006/relationships/hyperlink" Target="https://github.com/asastats/channel/issues/602" TargetMode="External"/><Relationship Id="rId779" Type="http://schemas.openxmlformats.org/officeDocument/2006/relationships/hyperlink" Target="https://github.com/asastats/channel/issues/830" TargetMode="External"/><Relationship Id="rId770" Type="http://schemas.openxmlformats.org/officeDocument/2006/relationships/hyperlink" Target="https://github.com/asastats/channel/issues/826" TargetMode="External"/><Relationship Id="rId532" Type="http://schemas.openxmlformats.org/officeDocument/2006/relationships/hyperlink" Target="https://github.com/asastats/channel/issues/600" TargetMode="External"/><Relationship Id="rId774" Type="http://schemas.openxmlformats.org/officeDocument/2006/relationships/hyperlink" Target="https://discord.com/channels/906917846754418770/908054304332603402/1167464938906857564" TargetMode="External"/><Relationship Id="rId531" Type="http://schemas.openxmlformats.org/officeDocument/2006/relationships/hyperlink" Target="https://github.com/asastats/channel/issues/598" TargetMode="External"/><Relationship Id="rId773" Type="http://schemas.openxmlformats.org/officeDocument/2006/relationships/hyperlink" Target="https://discord.com/channels/906917846754418770/908054304332603402/1161424978235899944" TargetMode="External"/><Relationship Id="rId530" Type="http://schemas.openxmlformats.org/officeDocument/2006/relationships/hyperlink" Target="https://github.com/asastats/channel/issues/599" TargetMode="External"/><Relationship Id="rId772" Type="http://schemas.openxmlformats.org/officeDocument/2006/relationships/hyperlink" Target="https://discord.com/channels/906917846754418770/910524302531649566/1160669721922916365" TargetMode="External"/><Relationship Id="rId771" Type="http://schemas.openxmlformats.org/officeDocument/2006/relationships/hyperlink" Target="https://github.com/asastats/channel/issues/826" TargetMode="External"/><Relationship Id="rId327" Type="http://schemas.openxmlformats.org/officeDocument/2006/relationships/hyperlink" Target="https://github.com/asastats/channel/issues/430" TargetMode="External"/><Relationship Id="rId569" Type="http://schemas.openxmlformats.org/officeDocument/2006/relationships/hyperlink" Target="https://discord.com/channels/906917846754418770/908054304332603402/1081585198480760872" TargetMode="External"/><Relationship Id="rId326" Type="http://schemas.openxmlformats.org/officeDocument/2006/relationships/hyperlink" Target="https://github.com/asastats/channel/issues/429" TargetMode="External"/><Relationship Id="rId568" Type="http://schemas.openxmlformats.org/officeDocument/2006/relationships/hyperlink" Target="https://discord.com/channels/906917846754418770/908054330265960478/1057695682389090324" TargetMode="External"/><Relationship Id="rId325" Type="http://schemas.openxmlformats.org/officeDocument/2006/relationships/hyperlink" Target="https://github.com/asastats/channel/issues/427" TargetMode="External"/><Relationship Id="rId567" Type="http://schemas.openxmlformats.org/officeDocument/2006/relationships/hyperlink" Target="https://github.com/asastats/channel/discussions/633" TargetMode="External"/><Relationship Id="rId324" Type="http://schemas.openxmlformats.org/officeDocument/2006/relationships/hyperlink" Target="https://discord.com/channels/906917846754418770/908054304332603402/1064897750862409749" TargetMode="External"/><Relationship Id="rId566" Type="http://schemas.openxmlformats.org/officeDocument/2006/relationships/hyperlink" Target="https://github.com/asastats/channel/issues/623" TargetMode="External"/><Relationship Id="rId329" Type="http://schemas.openxmlformats.org/officeDocument/2006/relationships/hyperlink" Target="https://discord.com/channels/906917846754418770/908054330265960478/1066544415335784458" TargetMode="External"/><Relationship Id="rId328" Type="http://schemas.openxmlformats.org/officeDocument/2006/relationships/hyperlink" Target="https://github.com/asastats/channel/issues/431" TargetMode="External"/><Relationship Id="rId561" Type="http://schemas.openxmlformats.org/officeDocument/2006/relationships/hyperlink" Target="https://github.com/asastats/channel/issues/616" TargetMode="External"/><Relationship Id="rId560" Type="http://schemas.openxmlformats.org/officeDocument/2006/relationships/hyperlink" Target="https://github.com/asastats/channel/issues/616" TargetMode="External"/><Relationship Id="rId323" Type="http://schemas.openxmlformats.org/officeDocument/2006/relationships/hyperlink" Target="https://github.com/asastats/channel/issues/426" TargetMode="External"/><Relationship Id="rId565" Type="http://schemas.openxmlformats.org/officeDocument/2006/relationships/hyperlink" Target="https://github.com/asastats/channel/issues/621" TargetMode="External"/><Relationship Id="rId322" Type="http://schemas.openxmlformats.org/officeDocument/2006/relationships/hyperlink" Target="https://github.com/asastats/channel/issues/424" TargetMode="External"/><Relationship Id="rId564" Type="http://schemas.openxmlformats.org/officeDocument/2006/relationships/hyperlink" Target="https://github.com/asastats/channel/issues/621" TargetMode="External"/><Relationship Id="rId321" Type="http://schemas.openxmlformats.org/officeDocument/2006/relationships/hyperlink" Target="https://github.com/asastats/channel/issues/424" TargetMode="External"/><Relationship Id="rId563" Type="http://schemas.openxmlformats.org/officeDocument/2006/relationships/hyperlink" Target="https://github.com/asastats/channel/issues/616" TargetMode="External"/><Relationship Id="rId320" Type="http://schemas.openxmlformats.org/officeDocument/2006/relationships/hyperlink" Target="https://discord.com/channels/906917846754418770/908054330265960478/1025451278115012658" TargetMode="External"/><Relationship Id="rId562" Type="http://schemas.openxmlformats.org/officeDocument/2006/relationships/hyperlink" Target="https://github.com/asastats/channel/issues/616" TargetMode="External"/><Relationship Id="rId316" Type="http://schemas.openxmlformats.org/officeDocument/2006/relationships/hyperlink" Target="https://github.com/asastats/channel/issues/421" TargetMode="External"/><Relationship Id="rId558" Type="http://schemas.openxmlformats.org/officeDocument/2006/relationships/hyperlink" Target="https://github.com/asastats/channel/issues/614" TargetMode="External"/><Relationship Id="rId315" Type="http://schemas.openxmlformats.org/officeDocument/2006/relationships/hyperlink" Target="https://github.com/asastats/channel/issues/422" TargetMode="External"/><Relationship Id="rId557" Type="http://schemas.openxmlformats.org/officeDocument/2006/relationships/hyperlink" Target="https://github.com/asastats/channel/issues/614" TargetMode="External"/><Relationship Id="rId799" Type="http://schemas.openxmlformats.org/officeDocument/2006/relationships/hyperlink" Target="https://github.com/asastats/channel/issues/818" TargetMode="External"/><Relationship Id="rId314" Type="http://schemas.openxmlformats.org/officeDocument/2006/relationships/hyperlink" Target="https://github.com/asastats/channel/issues/422" TargetMode="External"/><Relationship Id="rId556" Type="http://schemas.openxmlformats.org/officeDocument/2006/relationships/hyperlink" Target="https://github.com/asastats/channel/issues/625" TargetMode="External"/><Relationship Id="rId798" Type="http://schemas.openxmlformats.org/officeDocument/2006/relationships/hyperlink" Target="https://discord.com/channels/906917846754418770/1009792719897505912/1173554625639624756" TargetMode="External"/><Relationship Id="rId313" Type="http://schemas.openxmlformats.org/officeDocument/2006/relationships/hyperlink" Target="https://discord.com/channels/906917846754418770/1009792719897505912/1063606753780047882" TargetMode="External"/><Relationship Id="rId555" Type="http://schemas.openxmlformats.org/officeDocument/2006/relationships/hyperlink" Target="https://github.com/asastats/channel/issues/625" TargetMode="External"/><Relationship Id="rId797" Type="http://schemas.openxmlformats.org/officeDocument/2006/relationships/hyperlink" Target="https://discord.com/channels/906917846754418770/1009792719897505912/1172616412079063100" TargetMode="External"/><Relationship Id="rId319" Type="http://schemas.openxmlformats.org/officeDocument/2006/relationships/hyperlink" Target="https://github.com/asastats/channel/issues/376" TargetMode="External"/><Relationship Id="rId318" Type="http://schemas.openxmlformats.org/officeDocument/2006/relationships/hyperlink" Target="https://github.com/asastats/channel/issues/376" TargetMode="External"/><Relationship Id="rId317" Type="http://schemas.openxmlformats.org/officeDocument/2006/relationships/hyperlink" Target="https://discord.com/channels/906917846754418770/908054304332603402/1061874636289216532" TargetMode="External"/><Relationship Id="rId559" Type="http://schemas.openxmlformats.org/officeDocument/2006/relationships/hyperlink" Target="https://github.com/asastats/channel/issues/616" TargetMode="External"/><Relationship Id="rId550" Type="http://schemas.openxmlformats.org/officeDocument/2006/relationships/hyperlink" Target="https://github.com/asastats/channel/issues/595" TargetMode="External"/><Relationship Id="rId792" Type="http://schemas.openxmlformats.org/officeDocument/2006/relationships/hyperlink" Target="https://github.com/asastats/channel/issues/841" TargetMode="External"/><Relationship Id="rId791" Type="http://schemas.openxmlformats.org/officeDocument/2006/relationships/hyperlink" Target="https://github.com/asastats/channel/issues/834" TargetMode="External"/><Relationship Id="rId790" Type="http://schemas.openxmlformats.org/officeDocument/2006/relationships/hyperlink" Target="https://github.com/asastats/channel/issues/840" TargetMode="External"/><Relationship Id="rId312" Type="http://schemas.openxmlformats.org/officeDocument/2006/relationships/hyperlink" Target="https://github.com/asastats/channel/issues/416" TargetMode="External"/><Relationship Id="rId554" Type="http://schemas.openxmlformats.org/officeDocument/2006/relationships/hyperlink" Target="https://github.com/asastats/channel/issues/615" TargetMode="External"/><Relationship Id="rId796" Type="http://schemas.openxmlformats.org/officeDocument/2006/relationships/hyperlink" Target="https://discord.com/channels/906917846754418770/1009792719897505912/1171915379057119273" TargetMode="External"/><Relationship Id="rId311" Type="http://schemas.openxmlformats.org/officeDocument/2006/relationships/hyperlink" Target="https://github.com/asastats/channel/issues/416" TargetMode="External"/><Relationship Id="rId553" Type="http://schemas.openxmlformats.org/officeDocument/2006/relationships/hyperlink" Target="https://github.com/asastats/channel/issues/615" TargetMode="External"/><Relationship Id="rId795" Type="http://schemas.openxmlformats.org/officeDocument/2006/relationships/hyperlink" Target="https://discord.com/channels/906917846754418770/1009792719897505912/1170824322215071854" TargetMode="External"/><Relationship Id="rId310" Type="http://schemas.openxmlformats.org/officeDocument/2006/relationships/hyperlink" Target="https://discord.com/channels/906917846754418770/908054304332603402/1062927477938323516" TargetMode="External"/><Relationship Id="rId552" Type="http://schemas.openxmlformats.org/officeDocument/2006/relationships/hyperlink" Target="https://github.com/asastats/channel/issues/611" TargetMode="External"/><Relationship Id="rId794" Type="http://schemas.openxmlformats.org/officeDocument/2006/relationships/hyperlink" Target="https://discord.com/channels/906917846754418770/1009792719897505912/1166465928247128136" TargetMode="External"/><Relationship Id="rId551" Type="http://schemas.openxmlformats.org/officeDocument/2006/relationships/hyperlink" Target="https://github.com/asastats/channel/issues/611" TargetMode="External"/><Relationship Id="rId793" Type="http://schemas.openxmlformats.org/officeDocument/2006/relationships/hyperlink" Target="https://github.com/asastats/channel/issues/841" TargetMode="External"/><Relationship Id="rId297" Type="http://schemas.openxmlformats.org/officeDocument/2006/relationships/hyperlink" Target="https://github.com/asastats/channel/issues/409" TargetMode="External"/><Relationship Id="rId296" Type="http://schemas.openxmlformats.org/officeDocument/2006/relationships/hyperlink" Target="https://github.com/asastats/channel/issues/402" TargetMode="External"/><Relationship Id="rId295" Type="http://schemas.openxmlformats.org/officeDocument/2006/relationships/hyperlink" Target="https://github.com/asastats/channel/issues/397" TargetMode="External"/><Relationship Id="rId294" Type="http://schemas.openxmlformats.org/officeDocument/2006/relationships/hyperlink" Target="https://github.com/asastats/channel/issues/397" TargetMode="External"/><Relationship Id="rId299" Type="http://schemas.openxmlformats.org/officeDocument/2006/relationships/hyperlink" Target="https://github.com/asastats/channel/issues/410" TargetMode="External"/><Relationship Id="rId298" Type="http://schemas.openxmlformats.org/officeDocument/2006/relationships/hyperlink" Target="https://github.com/asastats/channel/issues/410" TargetMode="External"/><Relationship Id="rId271" Type="http://schemas.openxmlformats.org/officeDocument/2006/relationships/hyperlink" Target="https://github.com/asastats/channel/issues/336" TargetMode="External"/><Relationship Id="rId270" Type="http://schemas.openxmlformats.org/officeDocument/2006/relationships/hyperlink" Target="https://discord.com/channels/906917846754418770/1009792719897505912/1050920943163289750" TargetMode="External"/><Relationship Id="rId269" Type="http://schemas.openxmlformats.org/officeDocument/2006/relationships/hyperlink" Target="https://discord.com/channels/906917846754418770/1009792719897505912/1050920943163289750" TargetMode="External"/><Relationship Id="rId264" Type="http://schemas.openxmlformats.org/officeDocument/2006/relationships/hyperlink" Target="https://github.com/asastats/channel/issues/361" TargetMode="External"/><Relationship Id="rId263" Type="http://schemas.openxmlformats.org/officeDocument/2006/relationships/hyperlink" Target="https://discord.com/channels/906917846754418770/910524302531649566/1047928434514481252" TargetMode="External"/><Relationship Id="rId262" Type="http://schemas.openxmlformats.org/officeDocument/2006/relationships/hyperlink" Target="https://discord.com/channels/906917846754418770/908054330265960478/1045804304474329160" TargetMode="External"/><Relationship Id="rId261" Type="http://schemas.openxmlformats.org/officeDocument/2006/relationships/hyperlink" Target="https://github.com/asastats/channel/issues/352" TargetMode="External"/><Relationship Id="rId268" Type="http://schemas.openxmlformats.org/officeDocument/2006/relationships/hyperlink" Target="https://github.com/asastats/channel/issues/368" TargetMode="External"/><Relationship Id="rId267" Type="http://schemas.openxmlformats.org/officeDocument/2006/relationships/hyperlink" Target="https://github.com/asastats/channel/issues/363" TargetMode="External"/><Relationship Id="rId266" Type="http://schemas.openxmlformats.org/officeDocument/2006/relationships/hyperlink" Target="https://discord.com/channels/906917846754418770/908054304332603402/1049584518086000640" TargetMode="External"/><Relationship Id="rId265" Type="http://schemas.openxmlformats.org/officeDocument/2006/relationships/hyperlink" Target="https://github.com/asastats/channel/issues/362" TargetMode="External"/><Relationship Id="rId260" Type="http://schemas.openxmlformats.org/officeDocument/2006/relationships/hyperlink" Target="https://discord.com/channels/906917846754418770/910524302531649566/1044484129145761915" TargetMode="External"/><Relationship Id="rId259" Type="http://schemas.openxmlformats.org/officeDocument/2006/relationships/hyperlink" Target="https://github.com/asastats/channel/issues/350" TargetMode="External"/><Relationship Id="rId258" Type="http://schemas.openxmlformats.org/officeDocument/2006/relationships/hyperlink" Target="https://discord.com/channels/906917846754418770/973245225680109588/1044155412208947200" TargetMode="External"/><Relationship Id="rId253" Type="http://schemas.openxmlformats.org/officeDocument/2006/relationships/hyperlink" Target="https://discord.com/channels/906917846754418770/908054330265960478/961212380904296459" TargetMode="External"/><Relationship Id="rId495" Type="http://schemas.openxmlformats.org/officeDocument/2006/relationships/hyperlink" Target="https://github.com/asastats/channel/issues/541" TargetMode="External"/><Relationship Id="rId252" Type="http://schemas.openxmlformats.org/officeDocument/2006/relationships/hyperlink" Target="https://github.com/asastats/channel/issues/51" TargetMode="External"/><Relationship Id="rId494" Type="http://schemas.openxmlformats.org/officeDocument/2006/relationships/hyperlink" Target="https://discord.com/channels/906917846754418770/1009792719897505912/1092698579660976138" TargetMode="External"/><Relationship Id="rId251" Type="http://schemas.openxmlformats.org/officeDocument/2006/relationships/hyperlink" Target="https://github.com/asastats/channel/issues/51" TargetMode="External"/><Relationship Id="rId493" Type="http://schemas.openxmlformats.org/officeDocument/2006/relationships/hyperlink" Target="https://discord.com/channels/906917846754418770/1009792719897505912/1087035142608015471" TargetMode="External"/><Relationship Id="rId250" Type="http://schemas.openxmlformats.org/officeDocument/2006/relationships/hyperlink" Target="https://github.com/asastats/channel/issues/341" TargetMode="External"/><Relationship Id="rId492" Type="http://schemas.openxmlformats.org/officeDocument/2006/relationships/hyperlink" Target="https://discord.com/channels/906917846754418770/1009792719897505912/1086953569573404782" TargetMode="External"/><Relationship Id="rId257" Type="http://schemas.openxmlformats.org/officeDocument/2006/relationships/hyperlink" Target="https://discord.com/channels/906917846754418770/908054304332603402/1035710156958351440" TargetMode="External"/><Relationship Id="rId499" Type="http://schemas.openxmlformats.org/officeDocument/2006/relationships/hyperlink" Target="https://github.com/asastats/channel/issues/553" TargetMode="External"/><Relationship Id="rId256" Type="http://schemas.openxmlformats.org/officeDocument/2006/relationships/hyperlink" Target="https://github.com/asastats/channel/issues/283" TargetMode="External"/><Relationship Id="rId498" Type="http://schemas.openxmlformats.org/officeDocument/2006/relationships/hyperlink" Target="https://github.com/asastats/channel/issues/553" TargetMode="External"/><Relationship Id="rId255" Type="http://schemas.openxmlformats.org/officeDocument/2006/relationships/hyperlink" Target="https://discord.com/channels/906917846754418770/908054330265960478/1029846599729418250" TargetMode="External"/><Relationship Id="rId497" Type="http://schemas.openxmlformats.org/officeDocument/2006/relationships/hyperlink" Target="https://github.com/asastats/channel/issues/506" TargetMode="External"/><Relationship Id="rId254" Type="http://schemas.openxmlformats.org/officeDocument/2006/relationships/hyperlink" Target="https://discord.com/channels/906917846754418770/908054330265960478/961212380904296459" TargetMode="External"/><Relationship Id="rId496" Type="http://schemas.openxmlformats.org/officeDocument/2006/relationships/hyperlink" Target="https://github.com/asastats/channel/issues/506" TargetMode="External"/><Relationship Id="rId293" Type="http://schemas.openxmlformats.org/officeDocument/2006/relationships/hyperlink" Target="https://github.com/asastats/channel/issues/395" TargetMode="External"/><Relationship Id="rId292" Type="http://schemas.openxmlformats.org/officeDocument/2006/relationships/hyperlink" Target="https://github.com/asastats/channel/issues/394" TargetMode="External"/><Relationship Id="rId291" Type="http://schemas.openxmlformats.org/officeDocument/2006/relationships/hyperlink" Target="https://github.com/asastats/channel/issues/394" TargetMode="External"/><Relationship Id="rId290" Type="http://schemas.openxmlformats.org/officeDocument/2006/relationships/hyperlink" Target="https://github.com/asastats/channel/issues/393" TargetMode="External"/><Relationship Id="rId286" Type="http://schemas.openxmlformats.org/officeDocument/2006/relationships/hyperlink" Target="https://github.com/asastats/channel/issues/389" TargetMode="External"/><Relationship Id="rId285" Type="http://schemas.openxmlformats.org/officeDocument/2006/relationships/hyperlink" Target="https://github.com/asastats/channel/issues/387" TargetMode="External"/><Relationship Id="rId284" Type="http://schemas.openxmlformats.org/officeDocument/2006/relationships/hyperlink" Target="https://github.com/asastats/channel/issues/387" TargetMode="External"/><Relationship Id="rId283" Type="http://schemas.openxmlformats.org/officeDocument/2006/relationships/hyperlink" Target="https://github.com/asastats/channel/issues/381" TargetMode="External"/><Relationship Id="rId289" Type="http://schemas.openxmlformats.org/officeDocument/2006/relationships/hyperlink" Target="https://github.com/asastats/channel/issues/391" TargetMode="External"/><Relationship Id="rId288" Type="http://schemas.openxmlformats.org/officeDocument/2006/relationships/hyperlink" Target="https://github.com/asastats/channel/issues/390" TargetMode="External"/><Relationship Id="rId287" Type="http://schemas.openxmlformats.org/officeDocument/2006/relationships/hyperlink" Target="https://github.com/asastats/channel/issues/390" TargetMode="External"/><Relationship Id="rId282" Type="http://schemas.openxmlformats.org/officeDocument/2006/relationships/hyperlink" Target="https://github.com/asastats/channel/issues/381" TargetMode="External"/><Relationship Id="rId281" Type="http://schemas.openxmlformats.org/officeDocument/2006/relationships/hyperlink" Target="https://github.com/asastats/channel/issues/379" TargetMode="External"/><Relationship Id="rId280" Type="http://schemas.openxmlformats.org/officeDocument/2006/relationships/hyperlink" Target="https://github.com/asastats/channel/issues/378" TargetMode="External"/><Relationship Id="rId275" Type="http://schemas.openxmlformats.org/officeDocument/2006/relationships/hyperlink" Target="https://discord.com/channels/906917846754418770/1009792719897505912/1048616396889788457" TargetMode="External"/><Relationship Id="rId274" Type="http://schemas.openxmlformats.org/officeDocument/2006/relationships/hyperlink" Target="https://discord.com/channels/906917846754418770/1009792719897505912/1048616396889788457" TargetMode="External"/><Relationship Id="rId273" Type="http://schemas.openxmlformats.org/officeDocument/2006/relationships/hyperlink" Target="https://discord.com/channels/906917846754418770/1009792719897505912/1048616396889788457" TargetMode="External"/><Relationship Id="rId272" Type="http://schemas.openxmlformats.org/officeDocument/2006/relationships/hyperlink" Target="https://discord.com/channels/906917846754418770/1009792719897505912/1050921168674226187" TargetMode="External"/><Relationship Id="rId279" Type="http://schemas.openxmlformats.org/officeDocument/2006/relationships/hyperlink" Target="https://github.com/asastats/channel/issues/375" TargetMode="External"/><Relationship Id="rId278" Type="http://schemas.openxmlformats.org/officeDocument/2006/relationships/hyperlink" Target="https://github.com/asastats/channel/issues/375" TargetMode="External"/><Relationship Id="rId277" Type="http://schemas.openxmlformats.org/officeDocument/2006/relationships/hyperlink" Target="https://github.com/asastats/channel/issues/355" TargetMode="External"/><Relationship Id="rId276" Type="http://schemas.openxmlformats.org/officeDocument/2006/relationships/hyperlink" Target="https://github.com/asastats/channel/issues/355" TargetMode="External"/><Relationship Id="rId907" Type="http://schemas.openxmlformats.org/officeDocument/2006/relationships/hyperlink" Target="https://discord.com/channels/906917846754418770/1009792719897505912/1199350642116923474" TargetMode="External"/><Relationship Id="rId906" Type="http://schemas.openxmlformats.org/officeDocument/2006/relationships/hyperlink" Target="https://discord.com/channels/906917846754418770/1009792719897505912/1196761561495261194" TargetMode="External"/><Relationship Id="rId905" Type="http://schemas.openxmlformats.org/officeDocument/2006/relationships/hyperlink" Target="https://discord.com/channels/906917846754418770/1009792719897505912/1196669618056605838" TargetMode="External"/><Relationship Id="rId904" Type="http://schemas.openxmlformats.org/officeDocument/2006/relationships/hyperlink" Target="https://discord.com/channels/906917846754418770/1009792719897505912/1196669618056605838" TargetMode="External"/><Relationship Id="rId909" Type="http://schemas.openxmlformats.org/officeDocument/2006/relationships/hyperlink" Target="https://discord.com/channels/906917846754418770/1009792719897505912/1203060354179932311" TargetMode="External"/><Relationship Id="rId908" Type="http://schemas.openxmlformats.org/officeDocument/2006/relationships/hyperlink" Target="https://discord.com/channels/906917846754418770/1009792719897505912/1200064537014042765" TargetMode="External"/><Relationship Id="rId903" Type="http://schemas.openxmlformats.org/officeDocument/2006/relationships/hyperlink" Target="https://github.com/asastats/channel/issues/960" TargetMode="External"/><Relationship Id="rId902" Type="http://schemas.openxmlformats.org/officeDocument/2006/relationships/hyperlink" Target="https://github.com/asastats/channel/issues/958" TargetMode="External"/><Relationship Id="rId901" Type="http://schemas.openxmlformats.org/officeDocument/2006/relationships/hyperlink" Target="https://github.com/asastats/channel/issues/958" TargetMode="External"/><Relationship Id="rId900" Type="http://schemas.openxmlformats.org/officeDocument/2006/relationships/hyperlink" Target="https://github.com/asastats/channel/issues/957" TargetMode="External"/><Relationship Id="rId929" Type="http://schemas.openxmlformats.org/officeDocument/2006/relationships/hyperlink" Target="https://github.com/asastats/channel/issues/980" TargetMode="External"/><Relationship Id="rId928" Type="http://schemas.openxmlformats.org/officeDocument/2006/relationships/hyperlink" Target="https://discord.com/channels/906917846754418770/910524302531649566/1216473062786990080" TargetMode="External"/><Relationship Id="rId927" Type="http://schemas.openxmlformats.org/officeDocument/2006/relationships/hyperlink" Target="https://discord.com/channels/906917846754418770/910524302531649566/1215405735442251900" TargetMode="External"/><Relationship Id="rId926" Type="http://schemas.openxmlformats.org/officeDocument/2006/relationships/hyperlink" Target="https://discord.com/channels/906917846754418770/908054304332603402/1214925110155415603" TargetMode="External"/><Relationship Id="rId921" Type="http://schemas.openxmlformats.org/officeDocument/2006/relationships/hyperlink" Target="https://github.com/asastats/channel/issues/974" TargetMode="External"/><Relationship Id="rId920" Type="http://schemas.openxmlformats.org/officeDocument/2006/relationships/hyperlink" Target="https://github.com/asastats/channel/issues/972" TargetMode="External"/><Relationship Id="rId925" Type="http://schemas.openxmlformats.org/officeDocument/2006/relationships/hyperlink" Target="https://discord.com/channels/906917846754418770/1009792719897505912/1209165640737366137" TargetMode="External"/><Relationship Id="rId924" Type="http://schemas.openxmlformats.org/officeDocument/2006/relationships/hyperlink" Target="https://discord.com/channels/906917846754418770/1009792719897505912/1207943201265156156" TargetMode="External"/><Relationship Id="rId923" Type="http://schemas.openxmlformats.org/officeDocument/2006/relationships/hyperlink" Target="https://discord.com/channels/906917846754418770/1009792719897505912/1205920962839707669" TargetMode="External"/><Relationship Id="rId922" Type="http://schemas.openxmlformats.org/officeDocument/2006/relationships/hyperlink" Target="https://github.com/asastats/channel/issues/974" TargetMode="External"/><Relationship Id="rId918" Type="http://schemas.openxmlformats.org/officeDocument/2006/relationships/hyperlink" Target="https://github.com/asastats/channel/issues/969" TargetMode="External"/><Relationship Id="rId917" Type="http://schemas.openxmlformats.org/officeDocument/2006/relationships/hyperlink" Target="https://github.com/asastats/channel/issues/959" TargetMode="External"/><Relationship Id="rId916" Type="http://schemas.openxmlformats.org/officeDocument/2006/relationships/hyperlink" Target="https://github.com/asastats/channel/issues/959" TargetMode="External"/><Relationship Id="rId915" Type="http://schemas.openxmlformats.org/officeDocument/2006/relationships/hyperlink" Target="https://github.com/asastats/channel/issues/955" TargetMode="External"/><Relationship Id="rId919" Type="http://schemas.openxmlformats.org/officeDocument/2006/relationships/hyperlink" Target="https://discord.com/channels/906917846754418770/908054330265960478/1208073841444917339" TargetMode="External"/><Relationship Id="rId910" Type="http://schemas.openxmlformats.org/officeDocument/2006/relationships/hyperlink" Target="https://discord.com/channels/906917846754418770/1009792719897505912/1203060354179932311" TargetMode="External"/><Relationship Id="rId914" Type="http://schemas.openxmlformats.org/officeDocument/2006/relationships/hyperlink" Target="https://github.com/asastats/channel/issues/955" TargetMode="External"/><Relationship Id="rId913" Type="http://schemas.openxmlformats.org/officeDocument/2006/relationships/hyperlink" Target="https://github.com/asastats/channel/issues/955" TargetMode="External"/><Relationship Id="rId912" Type="http://schemas.openxmlformats.org/officeDocument/2006/relationships/hyperlink" Target="https://github.com/asastats/channel/issues/955" TargetMode="External"/><Relationship Id="rId911" Type="http://schemas.openxmlformats.org/officeDocument/2006/relationships/hyperlink" Target="https://github.com/asastats/channel/discussions/968" TargetMode="External"/><Relationship Id="rId629" Type="http://schemas.openxmlformats.org/officeDocument/2006/relationships/hyperlink" Target="https://github.com/asastats/channel/issues/631" TargetMode="External"/><Relationship Id="rId624" Type="http://schemas.openxmlformats.org/officeDocument/2006/relationships/hyperlink" Target="https://discord.com/channels/906917846754418770/1009792719897505912/1128721195680927954" TargetMode="External"/><Relationship Id="rId866" Type="http://schemas.openxmlformats.org/officeDocument/2006/relationships/hyperlink" Target="https://github.com/asastats/channel/issues/932" TargetMode="External"/><Relationship Id="rId623" Type="http://schemas.openxmlformats.org/officeDocument/2006/relationships/hyperlink" Target="https://discord.com/channels/906917846754418770/1009792719897505912/1127260287356121098" TargetMode="External"/><Relationship Id="rId865" Type="http://schemas.openxmlformats.org/officeDocument/2006/relationships/hyperlink" Target="https://github.com/asastats/channel/issues/932" TargetMode="External"/><Relationship Id="rId622" Type="http://schemas.openxmlformats.org/officeDocument/2006/relationships/hyperlink" Target="https://github.com/asastats/channel/issues/712" TargetMode="External"/><Relationship Id="rId864" Type="http://schemas.openxmlformats.org/officeDocument/2006/relationships/hyperlink" Target="https://discord.com/channels/906917846754418770/908054304332603402/1198147171623637032" TargetMode="External"/><Relationship Id="rId621" Type="http://schemas.openxmlformats.org/officeDocument/2006/relationships/hyperlink" Target="https://github.com/asastats/channel/issues/712" TargetMode="External"/><Relationship Id="rId863" Type="http://schemas.openxmlformats.org/officeDocument/2006/relationships/hyperlink" Target="https://github.com/asastats/channel/issues/617" TargetMode="External"/><Relationship Id="rId628" Type="http://schemas.openxmlformats.org/officeDocument/2006/relationships/hyperlink" Target="https://discord.com/channels/906917846754418770/1009792719897505912/1133395937360887839" TargetMode="External"/><Relationship Id="rId627" Type="http://schemas.openxmlformats.org/officeDocument/2006/relationships/hyperlink" Target="https://discord.com/channels/906917846754418770/1009792719897505912/1133374475199578253" TargetMode="External"/><Relationship Id="rId869" Type="http://schemas.openxmlformats.org/officeDocument/2006/relationships/hyperlink" Target="https://github.com/asastats/channel/issues/937" TargetMode="External"/><Relationship Id="rId626" Type="http://schemas.openxmlformats.org/officeDocument/2006/relationships/hyperlink" Target="https://discord.com/channels/906917846754418770/1009792719897505912/1131720028908163144" TargetMode="External"/><Relationship Id="rId868" Type="http://schemas.openxmlformats.org/officeDocument/2006/relationships/hyperlink" Target="https://github.com/asastats/channel/issues/937" TargetMode="External"/><Relationship Id="rId625" Type="http://schemas.openxmlformats.org/officeDocument/2006/relationships/hyperlink" Target="https://discord.com/channels/906917846754418770/1009792719897505912/1131315053061230707" TargetMode="External"/><Relationship Id="rId867" Type="http://schemas.openxmlformats.org/officeDocument/2006/relationships/hyperlink" Target="https://github.com/asastats/channel/issues/932" TargetMode="External"/><Relationship Id="rId620" Type="http://schemas.openxmlformats.org/officeDocument/2006/relationships/hyperlink" Target="https://github.com/asastats/channel/issues/710" TargetMode="External"/><Relationship Id="rId862" Type="http://schemas.openxmlformats.org/officeDocument/2006/relationships/hyperlink" Target="https://discord.com/channels/906917846754418770/908054330265960478/1032996027738886194" TargetMode="External"/><Relationship Id="rId861" Type="http://schemas.openxmlformats.org/officeDocument/2006/relationships/hyperlink" Target="https://github.com/asastats/channel/issues/933" TargetMode="External"/><Relationship Id="rId860" Type="http://schemas.openxmlformats.org/officeDocument/2006/relationships/hyperlink" Target="https://github.com/asastats/channel/issues/933" TargetMode="External"/><Relationship Id="rId619" Type="http://schemas.openxmlformats.org/officeDocument/2006/relationships/hyperlink" Target="https://github.com/asastats/channel/issues/708" TargetMode="External"/><Relationship Id="rId618" Type="http://schemas.openxmlformats.org/officeDocument/2006/relationships/hyperlink" Target="https://github.com/asastats/channel/issues/707" TargetMode="External"/><Relationship Id="rId613" Type="http://schemas.openxmlformats.org/officeDocument/2006/relationships/hyperlink" Target="https://github.com/asastats/channel/issues/701" TargetMode="External"/><Relationship Id="rId855" Type="http://schemas.openxmlformats.org/officeDocument/2006/relationships/hyperlink" Target="https://discord.com/channels/906917846754418770/1009792719897505912/1179343243637424138" TargetMode="External"/><Relationship Id="rId612" Type="http://schemas.openxmlformats.org/officeDocument/2006/relationships/hyperlink" Target="https://github.com/asastats/channel/issues/695" TargetMode="External"/><Relationship Id="rId854" Type="http://schemas.openxmlformats.org/officeDocument/2006/relationships/hyperlink" Target="https://github.com/asastats/channel/issues/875" TargetMode="External"/><Relationship Id="rId611" Type="http://schemas.openxmlformats.org/officeDocument/2006/relationships/hyperlink" Target="https://github.com/asastats/channel/issues/695" TargetMode="External"/><Relationship Id="rId853" Type="http://schemas.openxmlformats.org/officeDocument/2006/relationships/hyperlink" Target="https://discord.com/channels/906917846754418770/1028021510453084161/1181950942493552752" TargetMode="External"/><Relationship Id="rId610" Type="http://schemas.openxmlformats.org/officeDocument/2006/relationships/hyperlink" Target="https://github.com/asastats/channel/issues/694" TargetMode="External"/><Relationship Id="rId852" Type="http://schemas.openxmlformats.org/officeDocument/2006/relationships/hyperlink" Target="https://discord.com/channels/906917846754418770/908054330265960478/1181896051511263332" TargetMode="External"/><Relationship Id="rId617" Type="http://schemas.openxmlformats.org/officeDocument/2006/relationships/hyperlink" Target="https://github.com/asastats/channel/issues/706" TargetMode="External"/><Relationship Id="rId859" Type="http://schemas.openxmlformats.org/officeDocument/2006/relationships/hyperlink" Target="https://github.com/asastats/channel/issues/883" TargetMode="External"/><Relationship Id="rId616" Type="http://schemas.openxmlformats.org/officeDocument/2006/relationships/hyperlink" Target="https://github.com/asastats/channel/issues/706" TargetMode="External"/><Relationship Id="rId858" Type="http://schemas.openxmlformats.org/officeDocument/2006/relationships/hyperlink" Target="https://github.com/asastats/channel/issues/883" TargetMode="External"/><Relationship Id="rId615" Type="http://schemas.openxmlformats.org/officeDocument/2006/relationships/hyperlink" Target="https://github.com/asastats/channel/issues/705" TargetMode="External"/><Relationship Id="rId857" Type="http://schemas.openxmlformats.org/officeDocument/2006/relationships/hyperlink" Target="https://discord.com/channels/906917846754418770/908054330265960478/1184789110091685950" TargetMode="External"/><Relationship Id="rId614" Type="http://schemas.openxmlformats.org/officeDocument/2006/relationships/hyperlink" Target="https://github.com/asastats/channel/issues/703" TargetMode="External"/><Relationship Id="rId856" Type="http://schemas.openxmlformats.org/officeDocument/2006/relationships/hyperlink" Target="https://github.com/asastats/channel/discussions/884" TargetMode="External"/><Relationship Id="rId851" Type="http://schemas.openxmlformats.org/officeDocument/2006/relationships/hyperlink" Target="https://github.com/asastats/channel/issues/874" TargetMode="External"/><Relationship Id="rId850" Type="http://schemas.openxmlformats.org/officeDocument/2006/relationships/hyperlink" Target="https://discord.com/channels/906917846754418770/908054330265960478/1181678031799062549" TargetMode="External"/><Relationship Id="rId409" Type="http://schemas.openxmlformats.org/officeDocument/2006/relationships/hyperlink" Target="https://github.com/asastats/channel/issues/489" TargetMode="External"/><Relationship Id="rId404" Type="http://schemas.openxmlformats.org/officeDocument/2006/relationships/hyperlink" Target="https://github.com/asastats/channel/issues/478" TargetMode="External"/><Relationship Id="rId646" Type="http://schemas.openxmlformats.org/officeDocument/2006/relationships/hyperlink" Target="https://github.com/asastats/channel/issues/467" TargetMode="External"/><Relationship Id="rId888" Type="http://schemas.openxmlformats.org/officeDocument/2006/relationships/hyperlink" Target="https://github.com/asastats/channel/issues/947" TargetMode="External"/><Relationship Id="rId403" Type="http://schemas.openxmlformats.org/officeDocument/2006/relationships/hyperlink" Target="https://github.com/asastats/channel/issues/478" TargetMode="External"/><Relationship Id="rId645" Type="http://schemas.openxmlformats.org/officeDocument/2006/relationships/hyperlink" Target="https://github.com/asastats/channel/issues/467" TargetMode="External"/><Relationship Id="rId887" Type="http://schemas.openxmlformats.org/officeDocument/2006/relationships/hyperlink" Target="https://github.com/asastats/channel/issues/947" TargetMode="External"/><Relationship Id="rId402" Type="http://schemas.openxmlformats.org/officeDocument/2006/relationships/hyperlink" Target="https://github.com/asastats/channel/issues/478" TargetMode="External"/><Relationship Id="rId644" Type="http://schemas.openxmlformats.org/officeDocument/2006/relationships/hyperlink" Target="https://github.com/asastats/channel/issues/460" TargetMode="External"/><Relationship Id="rId886" Type="http://schemas.openxmlformats.org/officeDocument/2006/relationships/hyperlink" Target="https://github.com/asastats/channel/issues/944" TargetMode="External"/><Relationship Id="rId401" Type="http://schemas.openxmlformats.org/officeDocument/2006/relationships/hyperlink" Target="https://github.com/asastats/channel/issues/478" TargetMode="External"/><Relationship Id="rId643" Type="http://schemas.openxmlformats.org/officeDocument/2006/relationships/hyperlink" Target="https://github.com/asastats/channel/issues/438" TargetMode="External"/><Relationship Id="rId885" Type="http://schemas.openxmlformats.org/officeDocument/2006/relationships/hyperlink" Target="https://github.com/asastats/channel/issues/950" TargetMode="External"/><Relationship Id="rId408" Type="http://schemas.openxmlformats.org/officeDocument/2006/relationships/hyperlink" Target="https://discord.com/channels/906917846754418770/910524302531649566/1077633789448167614" TargetMode="External"/><Relationship Id="rId407" Type="http://schemas.openxmlformats.org/officeDocument/2006/relationships/hyperlink" Target="https://github.com/asastats/channel/issues/488" TargetMode="External"/><Relationship Id="rId649" Type="http://schemas.openxmlformats.org/officeDocument/2006/relationships/hyperlink" Target="https://github.com/asastats/channel/issues/573" TargetMode="External"/><Relationship Id="rId406" Type="http://schemas.openxmlformats.org/officeDocument/2006/relationships/hyperlink" Target="https://github.com/asastats/channel/issues/487" TargetMode="External"/><Relationship Id="rId648" Type="http://schemas.openxmlformats.org/officeDocument/2006/relationships/hyperlink" Target="https://github.com/asastats/channel/issues/550" TargetMode="External"/><Relationship Id="rId405" Type="http://schemas.openxmlformats.org/officeDocument/2006/relationships/hyperlink" Target="https://github.com/asastats/channel/issues/484" TargetMode="External"/><Relationship Id="rId647" Type="http://schemas.openxmlformats.org/officeDocument/2006/relationships/hyperlink" Target="https://github.com/asastats/channel/issues/467" TargetMode="External"/><Relationship Id="rId889" Type="http://schemas.openxmlformats.org/officeDocument/2006/relationships/hyperlink" Target="https://github.com/asastats/channel/issues/947" TargetMode="External"/><Relationship Id="rId880" Type="http://schemas.openxmlformats.org/officeDocument/2006/relationships/hyperlink" Target="https://github.com/asastats/channel/issues/942" TargetMode="External"/><Relationship Id="rId400" Type="http://schemas.openxmlformats.org/officeDocument/2006/relationships/hyperlink" Target="https://github.com/asastats/channel/issues/477" TargetMode="External"/><Relationship Id="rId642" Type="http://schemas.openxmlformats.org/officeDocument/2006/relationships/hyperlink" Target="https://github.com/asastats/channel/issues/438" TargetMode="External"/><Relationship Id="rId884" Type="http://schemas.openxmlformats.org/officeDocument/2006/relationships/hyperlink" Target="https://github.com/asastats/channel/issues/950" TargetMode="External"/><Relationship Id="rId641" Type="http://schemas.openxmlformats.org/officeDocument/2006/relationships/hyperlink" Target="https://github.com/asastats/channel/issues/438" TargetMode="External"/><Relationship Id="rId883" Type="http://schemas.openxmlformats.org/officeDocument/2006/relationships/hyperlink" Target="https://github.com/asastats/channel/issues/945" TargetMode="External"/><Relationship Id="rId640" Type="http://schemas.openxmlformats.org/officeDocument/2006/relationships/hyperlink" Target="https://github.com/asastats/channel/issues/425" TargetMode="External"/><Relationship Id="rId882" Type="http://schemas.openxmlformats.org/officeDocument/2006/relationships/hyperlink" Target="https://github.com/asastats/channel/issues/945" TargetMode="External"/><Relationship Id="rId881" Type="http://schemas.openxmlformats.org/officeDocument/2006/relationships/hyperlink" Target="https://github.com/asastats/channel/issues/942" TargetMode="External"/><Relationship Id="rId635" Type="http://schemas.openxmlformats.org/officeDocument/2006/relationships/hyperlink" Target="https://github.com/asastats/channel/issues/715" TargetMode="External"/><Relationship Id="rId877" Type="http://schemas.openxmlformats.org/officeDocument/2006/relationships/hyperlink" Target="https://github.com/asastats/channel/issues/940" TargetMode="External"/><Relationship Id="rId634" Type="http://schemas.openxmlformats.org/officeDocument/2006/relationships/hyperlink" Target="https://github.com/asastats/channel/issues/714" TargetMode="External"/><Relationship Id="rId876" Type="http://schemas.openxmlformats.org/officeDocument/2006/relationships/hyperlink" Target="https://github.com/asastats/channel/issues/940" TargetMode="External"/><Relationship Id="rId633" Type="http://schemas.openxmlformats.org/officeDocument/2006/relationships/hyperlink" Target="https://github.com/asastats/channel/issues/714" TargetMode="External"/><Relationship Id="rId875" Type="http://schemas.openxmlformats.org/officeDocument/2006/relationships/hyperlink" Target="https://github.com/asastats/channel/issues/940" TargetMode="External"/><Relationship Id="rId632" Type="http://schemas.openxmlformats.org/officeDocument/2006/relationships/hyperlink" Target="https://github.com/asastats/channel/issues/714" TargetMode="External"/><Relationship Id="rId874" Type="http://schemas.openxmlformats.org/officeDocument/2006/relationships/hyperlink" Target="https://github.com/asastats/channel/issues/939" TargetMode="External"/><Relationship Id="rId639" Type="http://schemas.openxmlformats.org/officeDocument/2006/relationships/hyperlink" Target="https://github.com/asastats/channel/issues/425" TargetMode="External"/><Relationship Id="rId638" Type="http://schemas.openxmlformats.org/officeDocument/2006/relationships/hyperlink" Target="https://github.com/asastats/channel/issues/425" TargetMode="External"/><Relationship Id="rId637" Type="http://schemas.openxmlformats.org/officeDocument/2006/relationships/hyperlink" Target="https://github.com/asastats/channel/issues/433" TargetMode="External"/><Relationship Id="rId879" Type="http://schemas.openxmlformats.org/officeDocument/2006/relationships/hyperlink" Target="https://github.com/asastats/channel/issues/941" TargetMode="External"/><Relationship Id="rId636" Type="http://schemas.openxmlformats.org/officeDocument/2006/relationships/hyperlink" Target="https://github.com/asastats/channel/issues/433" TargetMode="External"/><Relationship Id="rId878" Type="http://schemas.openxmlformats.org/officeDocument/2006/relationships/hyperlink" Target="https://github.com/asastats/channel/issues/941" TargetMode="External"/><Relationship Id="rId631" Type="http://schemas.openxmlformats.org/officeDocument/2006/relationships/hyperlink" Target="https://github.com/asastats/channel/issues/631" TargetMode="External"/><Relationship Id="rId873" Type="http://schemas.openxmlformats.org/officeDocument/2006/relationships/hyperlink" Target="https://github.com/asastats/channel/issues/939" TargetMode="External"/><Relationship Id="rId630" Type="http://schemas.openxmlformats.org/officeDocument/2006/relationships/hyperlink" Target="https://github.com/asastats/channel/issues/631" TargetMode="External"/><Relationship Id="rId872" Type="http://schemas.openxmlformats.org/officeDocument/2006/relationships/hyperlink" Target="https://github.com/asastats/channel/issues/939" TargetMode="External"/><Relationship Id="rId871" Type="http://schemas.openxmlformats.org/officeDocument/2006/relationships/hyperlink" Target="https://github.com/asastats/channel/issues/938" TargetMode="External"/><Relationship Id="rId870" Type="http://schemas.openxmlformats.org/officeDocument/2006/relationships/hyperlink" Target="https://github.com/asastats/channel/issues/938" TargetMode="External"/><Relationship Id="rId829" Type="http://schemas.openxmlformats.org/officeDocument/2006/relationships/hyperlink" Target="https://github.com/asastats/channel/issues/866" TargetMode="External"/><Relationship Id="rId828" Type="http://schemas.openxmlformats.org/officeDocument/2006/relationships/hyperlink" Target="https://github.com/asastats/channel/issues/862" TargetMode="External"/><Relationship Id="rId827" Type="http://schemas.openxmlformats.org/officeDocument/2006/relationships/hyperlink" Target="https://github.com/asastats/channel/issues/862" TargetMode="External"/><Relationship Id="rId822" Type="http://schemas.openxmlformats.org/officeDocument/2006/relationships/hyperlink" Target="https://github.com/asastats/channel/issues/850" TargetMode="External"/><Relationship Id="rId821" Type="http://schemas.openxmlformats.org/officeDocument/2006/relationships/hyperlink" Target="https://github.com/asastats/channel/issues/850" TargetMode="External"/><Relationship Id="rId820" Type="http://schemas.openxmlformats.org/officeDocument/2006/relationships/hyperlink" Target="https://github.com/asastats/channel/issues/849" TargetMode="External"/><Relationship Id="rId826" Type="http://schemas.openxmlformats.org/officeDocument/2006/relationships/hyperlink" Target="https://github.com/asastats/channel/issues/853" TargetMode="External"/><Relationship Id="rId825" Type="http://schemas.openxmlformats.org/officeDocument/2006/relationships/hyperlink" Target="https://github.com/asastats/channel/issues/853" TargetMode="External"/><Relationship Id="rId824" Type="http://schemas.openxmlformats.org/officeDocument/2006/relationships/hyperlink" Target="https://github.com/asastats/channel/issues/852" TargetMode="External"/><Relationship Id="rId823" Type="http://schemas.openxmlformats.org/officeDocument/2006/relationships/hyperlink" Target="https://github.com/asastats/channel/issues/852" TargetMode="External"/><Relationship Id="rId819" Type="http://schemas.openxmlformats.org/officeDocument/2006/relationships/hyperlink" Target="https://github.com/asastats/channel/issues/849" TargetMode="External"/><Relationship Id="rId818" Type="http://schemas.openxmlformats.org/officeDocument/2006/relationships/hyperlink" Target="https://github.com/asastats/channel/issues/848" TargetMode="External"/><Relationship Id="rId817" Type="http://schemas.openxmlformats.org/officeDocument/2006/relationships/hyperlink" Target="https://github.com/asastats/channel/issues/848" TargetMode="External"/><Relationship Id="rId816" Type="http://schemas.openxmlformats.org/officeDocument/2006/relationships/hyperlink" Target="https://twitter.com/venturetk/status/1721277747371081998?t=n4_1zMcKEJE5AolK3pZGHg&amp;s=19" TargetMode="External"/><Relationship Id="rId811" Type="http://schemas.openxmlformats.org/officeDocument/2006/relationships/hyperlink" Target="https://discord.com/channels/906917846754418770/1028021510453084161/1144399631283929281" TargetMode="External"/><Relationship Id="rId810" Type="http://schemas.openxmlformats.org/officeDocument/2006/relationships/hyperlink" Target="https://discord.com/channels/906917846754418770/908054330265960478/1126445347946889276" TargetMode="External"/><Relationship Id="rId815" Type="http://schemas.openxmlformats.org/officeDocument/2006/relationships/hyperlink" Target="https://github.com/asastats/channel/issues/836" TargetMode="External"/><Relationship Id="rId814" Type="http://schemas.openxmlformats.org/officeDocument/2006/relationships/hyperlink" Target="https://github.com/asastats/channel/issues/750" TargetMode="External"/><Relationship Id="rId813" Type="http://schemas.openxmlformats.org/officeDocument/2006/relationships/hyperlink" Target="https://discord.com/channels/906917846754418770/908054330265960478/1146000245906477077" TargetMode="External"/><Relationship Id="rId812" Type="http://schemas.openxmlformats.org/officeDocument/2006/relationships/hyperlink" Target="https://github.com/asastats/channel/issues/750" TargetMode="External"/><Relationship Id="rId609" Type="http://schemas.openxmlformats.org/officeDocument/2006/relationships/hyperlink" Target="https://github.com/asastats/channel/issues/694" TargetMode="External"/><Relationship Id="rId608" Type="http://schemas.openxmlformats.org/officeDocument/2006/relationships/hyperlink" Target="https://github.com/asastats/channel/issues/684" TargetMode="External"/><Relationship Id="rId607" Type="http://schemas.openxmlformats.org/officeDocument/2006/relationships/hyperlink" Target="https://github.com/asastats/channel/issues/683" TargetMode="External"/><Relationship Id="rId849" Type="http://schemas.openxmlformats.org/officeDocument/2006/relationships/hyperlink" Target="https://discord.com/channels/906917846754418770/908054304332603402/1181034584205426759" TargetMode="External"/><Relationship Id="rId602" Type="http://schemas.openxmlformats.org/officeDocument/2006/relationships/hyperlink" Target="https://github.com/asastats/channel/issues/673" TargetMode="External"/><Relationship Id="rId844" Type="http://schemas.openxmlformats.org/officeDocument/2006/relationships/hyperlink" Target="https://github.com/asastats/channel/issues/857" TargetMode="External"/><Relationship Id="rId601" Type="http://schemas.openxmlformats.org/officeDocument/2006/relationships/hyperlink" Target="https://discord.com/channels/906917846754418770/973245314687434832/1123637392935485561" TargetMode="External"/><Relationship Id="rId843" Type="http://schemas.openxmlformats.org/officeDocument/2006/relationships/hyperlink" Target="https://github.com/asastats/channel/issues/857" TargetMode="External"/><Relationship Id="rId600" Type="http://schemas.openxmlformats.org/officeDocument/2006/relationships/hyperlink" Target="https://github.com/asastats/channel/issues/667" TargetMode="External"/><Relationship Id="rId842" Type="http://schemas.openxmlformats.org/officeDocument/2006/relationships/hyperlink" Target="https://github.com/asastats/channel/issues/856" TargetMode="External"/><Relationship Id="rId841" Type="http://schemas.openxmlformats.org/officeDocument/2006/relationships/hyperlink" Target="https://github.com/asastats/channel/issues/856" TargetMode="External"/><Relationship Id="rId606" Type="http://schemas.openxmlformats.org/officeDocument/2006/relationships/hyperlink" Target="https://github.com/asastats/channel/issues/683" TargetMode="External"/><Relationship Id="rId848" Type="http://schemas.openxmlformats.org/officeDocument/2006/relationships/hyperlink" Target="https://github.com/asastats/channel/issues/869" TargetMode="External"/><Relationship Id="rId605" Type="http://schemas.openxmlformats.org/officeDocument/2006/relationships/hyperlink" Target="https://github.com/asastats/channel/issues/679" TargetMode="External"/><Relationship Id="rId847" Type="http://schemas.openxmlformats.org/officeDocument/2006/relationships/hyperlink" Target="https://github.com/asastats/channel/issues/864" TargetMode="External"/><Relationship Id="rId604" Type="http://schemas.openxmlformats.org/officeDocument/2006/relationships/hyperlink" Target="https://github.com/asastats/channel/issues/677" TargetMode="External"/><Relationship Id="rId846" Type="http://schemas.openxmlformats.org/officeDocument/2006/relationships/hyperlink" Target="https://github.com/asastats/channel/issues/864" TargetMode="External"/><Relationship Id="rId603" Type="http://schemas.openxmlformats.org/officeDocument/2006/relationships/hyperlink" Target="https://github.com/asastats/channel/issues/675" TargetMode="External"/><Relationship Id="rId845" Type="http://schemas.openxmlformats.org/officeDocument/2006/relationships/hyperlink" Target="https://discord.com/channels/906917846754418770/908054304332603402/1178820649892970608" TargetMode="External"/><Relationship Id="rId840" Type="http://schemas.openxmlformats.org/officeDocument/2006/relationships/hyperlink" Target="https://discord.com/channels/906917846754418770/908054304332603402/1177734066351657071" TargetMode="External"/><Relationship Id="rId839" Type="http://schemas.openxmlformats.org/officeDocument/2006/relationships/hyperlink" Target="https://github.com/asastats/channel/issues/855" TargetMode="External"/><Relationship Id="rId838" Type="http://schemas.openxmlformats.org/officeDocument/2006/relationships/hyperlink" Target="https://discord.com/channels/906917846754418770/908054304332603402/1177734066351657071" TargetMode="External"/><Relationship Id="rId833" Type="http://schemas.openxmlformats.org/officeDocument/2006/relationships/hyperlink" Target="https://discord.com/channels/906917846754418770/910524302531649566/1176326560433831976" TargetMode="External"/><Relationship Id="rId832" Type="http://schemas.openxmlformats.org/officeDocument/2006/relationships/hyperlink" Target="https://github.com/asastats/channel/issues/868" TargetMode="External"/><Relationship Id="rId831" Type="http://schemas.openxmlformats.org/officeDocument/2006/relationships/hyperlink" Target="https://github.com/asastats/channel/issues/868" TargetMode="External"/><Relationship Id="rId830" Type="http://schemas.openxmlformats.org/officeDocument/2006/relationships/hyperlink" Target="https://github.com/asastats/channel/issues/866" TargetMode="External"/><Relationship Id="rId837" Type="http://schemas.openxmlformats.org/officeDocument/2006/relationships/hyperlink" Target="https://github.com/asastats/channel/issues/854" TargetMode="External"/><Relationship Id="rId836" Type="http://schemas.openxmlformats.org/officeDocument/2006/relationships/hyperlink" Target="https://discord.com/channels/906917846754418770/910524302531649566/1181683855191724102" TargetMode="External"/><Relationship Id="rId835" Type="http://schemas.openxmlformats.org/officeDocument/2006/relationships/hyperlink" Target="https://discord.com/channels/906917846754418770/908054330265960478/1181642360195653732" TargetMode="External"/><Relationship Id="rId834" Type="http://schemas.openxmlformats.org/officeDocument/2006/relationships/hyperlink" Target="https://discord.com/channels/906917846754418770/910524302531649566/1180474696295260220" TargetMode="External"/><Relationship Id="rId228" Type="http://schemas.openxmlformats.org/officeDocument/2006/relationships/hyperlink" Target="https://github.com/asastats/channel/issues/304" TargetMode="External"/><Relationship Id="rId227" Type="http://schemas.openxmlformats.org/officeDocument/2006/relationships/hyperlink" Target="https://github.com/asastats/channel/issues/302" TargetMode="External"/><Relationship Id="rId469" Type="http://schemas.openxmlformats.org/officeDocument/2006/relationships/hyperlink" Target="https://github.com/asastats/channel/issues/533" TargetMode="External"/><Relationship Id="rId226" Type="http://schemas.openxmlformats.org/officeDocument/2006/relationships/hyperlink" Target="https://discord.com/channels/906917846754418770/908054330265960478/1032080469874982912" TargetMode="External"/><Relationship Id="rId468" Type="http://schemas.openxmlformats.org/officeDocument/2006/relationships/hyperlink" Target="https://github.com/asastats/channel/issues/531" TargetMode="External"/><Relationship Id="rId225" Type="http://schemas.openxmlformats.org/officeDocument/2006/relationships/hyperlink" Target="https://discord.com/channels/906917846754418770/908054330265960478/1032804064628584568" TargetMode="External"/><Relationship Id="rId467" Type="http://schemas.openxmlformats.org/officeDocument/2006/relationships/hyperlink" Target="https://github.com/asastats/channel/issues/531" TargetMode="External"/><Relationship Id="rId229" Type="http://schemas.openxmlformats.org/officeDocument/2006/relationships/hyperlink" Target="https://github.com/asastats/channel/issues/307" TargetMode="External"/><Relationship Id="rId220" Type="http://schemas.openxmlformats.org/officeDocument/2006/relationships/hyperlink" Target="https://github.com/asastats/channel/discussions/301" TargetMode="External"/><Relationship Id="rId462" Type="http://schemas.openxmlformats.org/officeDocument/2006/relationships/hyperlink" Target="https://github.com/asastats/channel/issues/527" TargetMode="External"/><Relationship Id="rId461" Type="http://schemas.openxmlformats.org/officeDocument/2006/relationships/hyperlink" Target="https://github.com/asastats/channel/issues/523" TargetMode="External"/><Relationship Id="rId460" Type="http://schemas.openxmlformats.org/officeDocument/2006/relationships/hyperlink" Target="https://github.com/asastats/channel/issues/523" TargetMode="External"/><Relationship Id="rId224" Type="http://schemas.openxmlformats.org/officeDocument/2006/relationships/hyperlink" Target="https://github.com/asastats/channel/issues/200" TargetMode="External"/><Relationship Id="rId466" Type="http://schemas.openxmlformats.org/officeDocument/2006/relationships/hyperlink" Target="https://github.com/asastats/channel/issues/530" TargetMode="External"/><Relationship Id="rId223" Type="http://schemas.openxmlformats.org/officeDocument/2006/relationships/hyperlink" Target="https://github.com/asastats/channel/discussions/301" TargetMode="External"/><Relationship Id="rId465" Type="http://schemas.openxmlformats.org/officeDocument/2006/relationships/hyperlink" Target="https://github.com/asastats/channel/issues/529" TargetMode="External"/><Relationship Id="rId222" Type="http://schemas.openxmlformats.org/officeDocument/2006/relationships/hyperlink" Target="https://discord.com/channels/906917846754418770/973245225680109588/1031893770809122837" TargetMode="External"/><Relationship Id="rId464" Type="http://schemas.openxmlformats.org/officeDocument/2006/relationships/hyperlink" Target="https://github.com/asastats/channel/issues/529" TargetMode="External"/><Relationship Id="rId221" Type="http://schemas.openxmlformats.org/officeDocument/2006/relationships/hyperlink" Target="https://github.com/asastats/channel/discussions/297" TargetMode="External"/><Relationship Id="rId463" Type="http://schemas.openxmlformats.org/officeDocument/2006/relationships/hyperlink" Target="https://github.com/asastats/channel/issues/528" TargetMode="External"/><Relationship Id="rId217" Type="http://schemas.openxmlformats.org/officeDocument/2006/relationships/hyperlink" Target="https://github.com/asastats/channel/issues/296" TargetMode="External"/><Relationship Id="rId459" Type="http://schemas.openxmlformats.org/officeDocument/2006/relationships/hyperlink" Target="https://github.com/asastats/channel/issues/522" TargetMode="External"/><Relationship Id="rId216" Type="http://schemas.openxmlformats.org/officeDocument/2006/relationships/hyperlink" Target="https://github.com/asastats/channel/issues/291" TargetMode="External"/><Relationship Id="rId458" Type="http://schemas.openxmlformats.org/officeDocument/2006/relationships/hyperlink" Target="https://github.com/asastats/channel/issues/520" TargetMode="External"/><Relationship Id="rId215" Type="http://schemas.openxmlformats.org/officeDocument/2006/relationships/hyperlink" Target="https://github.com/asastats/channel/issues/289" TargetMode="External"/><Relationship Id="rId457" Type="http://schemas.openxmlformats.org/officeDocument/2006/relationships/hyperlink" Target="https://github.com/asastats/channel/issues/514" TargetMode="External"/><Relationship Id="rId699" Type="http://schemas.openxmlformats.org/officeDocument/2006/relationships/hyperlink" Target="https://github.com/asastats/channel/issues/457" TargetMode="External"/><Relationship Id="rId214" Type="http://schemas.openxmlformats.org/officeDocument/2006/relationships/hyperlink" Target="https://github.com/asastats/channel/issues/285" TargetMode="External"/><Relationship Id="rId456" Type="http://schemas.openxmlformats.org/officeDocument/2006/relationships/hyperlink" Target="https://github.com/asastats/channel/issues/514" TargetMode="External"/><Relationship Id="rId698" Type="http://schemas.openxmlformats.org/officeDocument/2006/relationships/hyperlink" Target="https://github.com/asastats/channel/discussions/777" TargetMode="External"/><Relationship Id="rId219" Type="http://schemas.openxmlformats.org/officeDocument/2006/relationships/hyperlink" Target="https://github.com/asastats/channel/issues/256" TargetMode="External"/><Relationship Id="rId218" Type="http://schemas.openxmlformats.org/officeDocument/2006/relationships/hyperlink" Target="https://github.com/asastats/channel/issues/256" TargetMode="External"/><Relationship Id="rId451" Type="http://schemas.openxmlformats.org/officeDocument/2006/relationships/hyperlink" Target="https://github.com/asastats/channel/issues/511" TargetMode="External"/><Relationship Id="rId693" Type="http://schemas.openxmlformats.org/officeDocument/2006/relationships/hyperlink" Target="https://discord.com/channels/906917846754418770/1009792719897505912/1154157139280015401" TargetMode="External"/><Relationship Id="rId450" Type="http://schemas.openxmlformats.org/officeDocument/2006/relationships/hyperlink" Target="https://github.com/asastats/channel/issues/511" TargetMode="External"/><Relationship Id="rId692" Type="http://schemas.openxmlformats.org/officeDocument/2006/relationships/hyperlink" Target="https://discord.com/channels/906917846754418770/1009792719897505912/1153032105622786138" TargetMode="External"/><Relationship Id="rId691" Type="http://schemas.openxmlformats.org/officeDocument/2006/relationships/hyperlink" Target="https://discord.com/channels/906917846754418770/1009792719897505912/1151934201755598970" TargetMode="External"/><Relationship Id="rId690" Type="http://schemas.openxmlformats.org/officeDocument/2006/relationships/hyperlink" Target="https://discord.com/channels/906917846754418770/1009792719897505912/1149021341723410572" TargetMode="External"/><Relationship Id="rId213" Type="http://schemas.openxmlformats.org/officeDocument/2006/relationships/hyperlink" Target="https://github.com/asastats/channel/issues/281" TargetMode="External"/><Relationship Id="rId455" Type="http://schemas.openxmlformats.org/officeDocument/2006/relationships/hyperlink" Target="https://github.com/asastats/channel/issues/513" TargetMode="External"/><Relationship Id="rId697" Type="http://schemas.openxmlformats.org/officeDocument/2006/relationships/hyperlink" Target="https://github.com/asastats/channel/issues/764" TargetMode="External"/><Relationship Id="rId212" Type="http://schemas.openxmlformats.org/officeDocument/2006/relationships/hyperlink" Target="https://github.com/asastats/channel/issues/280" TargetMode="External"/><Relationship Id="rId454" Type="http://schemas.openxmlformats.org/officeDocument/2006/relationships/hyperlink" Target="https://github.com/asastats/channel/issues/513" TargetMode="External"/><Relationship Id="rId696" Type="http://schemas.openxmlformats.org/officeDocument/2006/relationships/hyperlink" Target="https://github.com/asastats/channel/issues/764" TargetMode="External"/><Relationship Id="rId211" Type="http://schemas.openxmlformats.org/officeDocument/2006/relationships/hyperlink" Target="https://github.com/asastats/channel/issues/278" TargetMode="External"/><Relationship Id="rId453" Type="http://schemas.openxmlformats.org/officeDocument/2006/relationships/hyperlink" Target="https://github.com/asastats/channel/issues/512" TargetMode="External"/><Relationship Id="rId695" Type="http://schemas.openxmlformats.org/officeDocument/2006/relationships/hyperlink" Target="https://github.com/asastats/channel/issues/755" TargetMode="External"/><Relationship Id="rId210" Type="http://schemas.openxmlformats.org/officeDocument/2006/relationships/hyperlink" Target="https://github.com/asastats/channel/issues/274" TargetMode="External"/><Relationship Id="rId452" Type="http://schemas.openxmlformats.org/officeDocument/2006/relationships/hyperlink" Target="https://github.com/asastats/channel/issues/512" TargetMode="External"/><Relationship Id="rId694" Type="http://schemas.openxmlformats.org/officeDocument/2006/relationships/hyperlink" Target="https://github.com/asastats/channel/issues/755" TargetMode="External"/><Relationship Id="rId491" Type="http://schemas.openxmlformats.org/officeDocument/2006/relationships/hyperlink" Target="https://discord.com/channels/906917846754418770/1012513182784438322/1086953717162573834" TargetMode="External"/><Relationship Id="rId490" Type="http://schemas.openxmlformats.org/officeDocument/2006/relationships/hyperlink" Target="https://github.com/asastats/channel/issues/564" TargetMode="External"/><Relationship Id="rId249" Type="http://schemas.openxmlformats.org/officeDocument/2006/relationships/hyperlink" Target="https://github.com/asastats/channel/issues/341" TargetMode="External"/><Relationship Id="rId248" Type="http://schemas.openxmlformats.org/officeDocument/2006/relationships/hyperlink" Target="https://github.com/asastats/channel/discussions/345" TargetMode="External"/><Relationship Id="rId247" Type="http://schemas.openxmlformats.org/officeDocument/2006/relationships/hyperlink" Target="https://discord.com/channels/906917846754418770/1009792719897505912/1038839120119746611" TargetMode="External"/><Relationship Id="rId489" Type="http://schemas.openxmlformats.org/officeDocument/2006/relationships/hyperlink" Target="https://github.com/asastats/channel/issues/562" TargetMode="External"/><Relationship Id="rId242" Type="http://schemas.openxmlformats.org/officeDocument/2006/relationships/hyperlink" Target="https://discord.com/channels/906917846754418770/1009792719897505912/1042802759562432602" TargetMode="External"/><Relationship Id="rId484" Type="http://schemas.openxmlformats.org/officeDocument/2006/relationships/hyperlink" Target="https://github.com/asastats/channel/issues/557" TargetMode="External"/><Relationship Id="rId241" Type="http://schemas.openxmlformats.org/officeDocument/2006/relationships/hyperlink" Target="https://github.com/asastats/channel/issues/338" TargetMode="External"/><Relationship Id="rId483" Type="http://schemas.openxmlformats.org/officeDocument/2006/relationships/hyperlink" Target="https://github.com/asastats/channel/issues/556" TargetMode="External"/><Relationship Id="rId240" Type="http://schemas.openxmlformats.org/officeDocument/2006/relationships/hyperlink" Target="https://github.com/asastats/channel/issues/337" TargetMode="External"/><Relationship Id="rId482" Type="http://schemas.openxmlformats.org/officeDocument/2006/relationships/hyperlink" Target="https://github.com/asastats/channel/issues/556" TargetMode="External"/><Relationship Id="rId481" Type="http://schemas.openxmlformats.org/officeDocument/2006/relationships/hyperlink" Target="https://github.com/asastats/channel/issues/556" TargetMode="External"/><Relationship Id="rId246" Type="http://schemas.openxmlformats.org/officeDocument/2006/relationships/hyperlink" Target="https://discord.com/channels/906917846754418770/1009792719897505912/1033511611949908110" TargetMode="External"/><Relationship Id="rId488" Type="http://schemas.openxmlformats.org/officeDocument/2006/relationships/hyperlink" Target="https://github.com/asastats/channel/issues/562" TargetMode="External"/><Relationship Id="rId245" Type="http://schemas.openxmlformats.org/officeDocument/2006/relationships/hyperlink" Target="https://discord.com/channels/906917846754418770/1009792719897505912/1042817064294961232" TargetMode="External"/><Relationship Id="rId487" Type="http://schemas.openxmlformats.org/officeDocument/2006/relationships/hyperlink" Target="https://github.com/asastats/channel/issues/560" TargetMode="External"/><Relationship Id="rId244" Type="http://schemas.openxmlformats.org/officeDocument/2006/relationships/hyperlink" Target="https://discord.com/channels/906917846754418770/1009792719897505912/1042802759562432602" TargetMode="External"/><Relationship Id="rId486" Type="http://schemas.openxmlformats.org/officeDocument/2006/relationships/hyperlink" Target="https://github.com/asastats/channel/issues/560" TargetMode="External"/><Relationship Id="rId243" Type="http://schemas.openxmlformats.org/officeDocument/2006/relationships/hyperlink" Target="https://discord.com/channels/906917846754418770/1009792719897505912/1042802759562432602" TargetMode="External"/><Relationship Id="rId485" Type="http://schemas.openxmlformats.org/officeDocument/2006/relationships/hyperlink" Target="https://github.com/asastats/channel/issues/557" TargetMode="External"/><Relationship Id="rId480" Type="http://schemas.openxmlformats.org/officeDocument/2006/relationships/hyperlink" Target="https://github.com/asastats/channel/issues/556" TargetMode="External"/><Relationship Id="rId239" Type="http://schemas.openxmlformats.org/officeDocument/2006/relationships/hyperlink" Target="https://github.com/asastats/channel/issues/333" TargetMode="External"/><Relationship Id="rId238" Type="http://schemas.openxmlformats.org/officeDocument/2006/relationships/hyperlink" Target="https://github.com/asastats/channel/issues/326" TargetMode="External"/><Relationship Id="rId237" Type="http://schemas.openxmlformats.org/officeDocument/2006/relationships/hyperlink" Target="https://discord.com/channels/906917846754418770/910524302531649566/1040333023817769092" TargetMode="External"/><Relationship Id="rId479" Type="http://schemas.openxmlformats.org/officeDocument/2006/relationships/hyperlink" Target="https://github.com/asastats/channel/issues/552" TargetMode="External"/><Relationship Id="rId236" Type="http://schemas.openxmlformats.org/officeDocument/2006/relationships/hyperlink" Target="https://discord.com/channels/906917846754418770/910524302531649566/1036958121786101872" TargetMode="External"/><Relationship Id="rId478" Type="http://schemas.openxmlformats.org/officeDocument/2006/relationships/hyperlink" Target="https://github.com/asastats/channel/issues/552" TargetMode="External"/><Relationship Id="rId231" Type="http://schemas.openxmlformats.org/officeDocument/2006/relationships/hyperlink" Target="https://discord.com/channels/906917846754418770/915342738201931836/1034611472568955050" TargetMode="External"/><Relationship Id="rId473" Type="http://schemas.openxmlformats.org/officeDocument/2006/relationships/hyperlink" Target="https://github.com/asastats/channel/issues/539" TargetMode="External"/><Relationship Id="rId230" Type="http://schemas.openxmlformats.org/officeDocument/2006/relationships/hyperlink" Target="https://discord.com/channels/906917846754418770/908054304332603402/1034271661245091972" TargetMode="External"/><Relationship Id="rId472" Type="http://schemas.openxmlformats.org/officeDocument/2006/relationships/hyperlink" Target="https://github.com/asastats/channel/issues/539" TargetMode="External"/><Relationship Id="rId471" Type="http://schemas.openxmlformats.org/officeDocument/2006/relationships/hyperlink" Target="https://github.com/asastats/channel/issues/534" TargetMode="External"/><Relationship Id="rId470" Type="http://schemas.openxmlformats.org/officeDocument/2006/relationships/hyperlink" Target="https://github.com/asastats/channel/issues/533" TargetMode="External"/><Relationship Id="rId235" Type="http://schemas.openxmlformats.org/officeDocument/2006/relationships/hyperlink" Target="https://twitter.com/JimCoinASA/status/1587149445929369600" TargetMode="External"/><Relationship Id="rId477" Type="http://schemas.openxmlformats.org/officeDocument/2006/relationships/hyperlink" Target="https://github.com/asastats/channel/issues/551" TargetMode="External"/><Relationship Id="rId234" Type="http://schemas.openxmlformats.org/officeDocument/2006/relationships/hyperlink" Target="https://github.com/asastats/channel/issues/318" TargetMode="External"/><Relationship Id="rId476" Type="http://schemas.openxmlformats.org/officeDocument/2006/relationships/hyperlink" Target="https://github.com/asastats/channel/issues/545" TargetMode="External"/><Relationship Id="rId233" Type="http://schemas.openxmlformats.org/officeDocument/2006/relationships/hyperlink" Target="https://twitter.com/fredestante/status/1585959484085612544" TargetMode="External"/><Relationship Id="rId475" Type="http://schemas.openxmlformats.org/officeDocument/2006/relationships/hyperlink" Target="https://github.com/asastats/channel/issues/544" TargetMode="External"/><Relationship Id="rId232" Type="http://schemas.openxmlformats.org/officeDocument/2006/relationships/hyperlink" Target="https://github.com/asastats/channel/issues/310" TargetMode="External"/><Relationship Id="rId474" Type="http://schemas.openxmlformats.org/officeDocument/2006/relationships/hyperlink" Target="https://github.com/asastats/channel/issues/544" TargetMode="External"/><Relationship Id="rId426" Type="http://schemas.openxmlformats.org/officeDocument/2006/relationships/hyperlink" Target="https://github.com/asastats/channel/issues/504" TargetMode="External"/><Relationship Id="rId668" Type="http://schemas.openxmlformats.org/officeDocument/2006/relationships/hyperlink" Target="https://github.com/asastats/channel/issues/738" TargetMode="External"/><Relationship Id="rId425" Type="http://schemas.openxmlformats.org/officeDocument/2006/relationships/hyperlink" Target="https://github.com/asastats/channel/issues/504" TargetMode="External"/><Relationship Id="rId667" Type="http://schemas.openxmlformats.org/officeDocument/2006/relationships/hyperlink" Target="https://github.com/asastats/channel/issues/737" TargetMode="External"/><Relationship Id="rId424" Type="http://schemas.openxmlformats.org/officeDocument/2006/relationships/hyperlink" Target="https://github.com/asastats/channel/issues/501" TargetMode="External"/><Relationship Id="rId666" Type="http://schemas.openxmlformats.org/officeDocument/2006/relationships/hyperlink" Target="https://github.com/asastats/channel/issues/735" TargetMode="External"/><Relationship Id="rId423" Type="http://schemas.openxmlformats.org/officeDocument/2006/relationships/hyperlink" Target="https://github.com/asastats/channel/issues/501" TargetMode="External"/><Relationship Id="rId665" Type="http://schemas.openxmlformats.org/officeDocument/2006/relationships/hyperlink" Target="https://github.com/asastats/channel/issues/730" TargetMode="External"/><Relationship Id="rId429" Type="http://schemas.openxmlformats.org/officeDocument/2006/relationships/hyperlink" Target="https://github.com/asastats/channel/issues/507" TargetMode="External"/><Relationship Id="rId428" Type="http://schemas.openxmlformats.org/officeDocument/2006/relationships/hyperlink" Target="https://github.com/asastats/channel/issues/505" TargetMode="External"/><Relationship Id="rId427" Type="http://schemas.openxmlformats.org/officeDocument/2006/relationships/hyperlink" Target="https://github.com/asastats/channel/issues/505" TargetMode="External"/><Relationship Id="rId669" Type="http://schemas.openxmlformats.org/officeDocument/2006/relationships/hyperlink" Target="https://github.com/asastats/channel/issues/740" TargetMode="External"/><Relationship Id="rId660" Type="http://schemas.openxmlformats.org/officeDocument/2006/relationships/hyperlink" Target="https://github.com/asastats/channel/issues/724" TargetMode="External"/><Relationship Id="rId1010" Type="http://schemas.openxmlformats.org/officeDocument/2006/relationships/hyperlink" Target="https://github.com/asastats/channel/issues/843" TargetMode="External"/><Relationship Id="rId422" Type="http://schemas.openxmlformats.org/officeDocument/2006/relationships/hyperlink" Target="https://github.com/asastats/channel/issues/500" TargetMode="External"/><Relationship Id="rId664" Type="http://schemas.openxmlformats.org/officeDocument/2006/relationships/hyperlink" Target="https://github.com/asastats/channel/issues/729" TargetMode="External"/><Relationship Id="rId1011" Type="http://schemas.openxmlformats.org/officeDocument/2006/relationships/drawing" Target="../drawings/drawing4.xml"/><Relationship Id="rId421" Type="http://schemas.openxmlformats.org/officeDocument/2006/relationships/hyperlink" Target="https://github.com/asastats/channel/issues/500" TargetMode="External"/><Relationship Id="rId663" Type="http://schemas.openxmlformats.org/officeDocument/2006/relationships/hyperlink" Target="https://github.com/asastats/channel/issues/728" TargetMode="External"/><Relationship Id="rId1012" Type="http://schemas.openxmlformats.org/officeDocument/2006/relationships/vmlDrawing" Target="../drawings/vmlDrawing1.vml"/><Relationship Id="rId420" Type="http://schemas.openxmlformats.org/officeDocument/2006/relationships/hyperlink" Target="https://github.com/asastats/channel/issues/498" TargetMode="External"/><Relationship Id="rId662" Type="http://schemas.openxmlformats.org/officeDocument/2006/relationships/hyperlink" Target="https://github.com/asastats/channel/issues/725" TargetMode="External"/><Relationship Id="rId661" Type="http://schemas.openxmlformats.org/officeDocument/2006/relationships/hyperlink" Target="https://github.com/asastats/channel/issues/724" TargetMode="External"/><Relationship Id="rId1004" Type="http://schemas.openxmlformats.org/officeDocument/2006/relationships/hyperlink" Target="https://github.com/asastats/channel/issues/926" TargetMode="External"/><Relationship Id="rId1005" Type="http://schemas.openxmlformats.org/officeDocument/2006/relationships/hyperlink" Target="https://github.com/asastats/channel/issues/928" TargetMode="External"/><Relationship Id="rId1006" Type="http://schemas.openxmlformats.org/officeDocument/2006/relationships/hyperlink" Target="https://github.com/asastats/channel/issues/928" TargetMode="External"/><Relationship Id="rId1007" Type="http://schemas.openxmlformats.org/officeDocument/2006/relationships/hyperlink" Target="https://github.com/asastats/channel/issues/843" TargetMode="External"/><Relationship Id="rId1008" Type="http://schemas.openxmlformats.org/officeDocument/2006/relationships/hyperlink" Target="https://github.com/asastats/channel/issues/843" TargetMode="External"/><Relationship Id="rId1009" Type="http://schemas.openxmlformats.org/officeDocument/2006/relationships/hyperlink" Target="https://discord.com/channels/906917846754418770/908054304332603402/1189658704694485214" TargetMode="External"/><Relationship Id="rId415" Type="http://schemas.openxmlformats.org/officeDocument/2006/relationships/hyperlink" Target="https://github.com/asastats/channel/issues/494" TargetMode="External"/><Relationship Id="rId657" Type="http://schemas.openxmlformats.org/officeDocument/2006/relationships/hyperlink" Target="https://github.com/asastats/channel/issues/720" TargetMode="External"/><Relationship Id="rId899" Type="http://schemas.openxmlformats.org/officeDocument/2006/relationships/hyperlink" Target="https://github.com/asastats/channel/issues/957" TargetMode="External"/><Relationship Id="rId414" Type="http://schemas.openxmlformats.org/officeDocument/2006/relationships/hyperlink" Target="https://github.com/asastats/channel/issues/494" TargetMode="External"/><Relationship Id="rId656" Type="http://schemas.openxmlformats.org/officeDocument/2006/relationships/hyperlink" Target="https://github.com/asastats/channel/issues/719" TargetMode="External"/><Relationship Id="rId898" Type="http://schemas.openxmlformats.org/officeDocument/2006/relationships/hyperlink" Target="https://github.com/asastats/channel/issues/954" TargetMode="External"/><Relationship Id="rId413" Type="http://schemas.openxmlformats.org/officeDocument/2006/relationships/hyperlink" Target="https://github.com/asastats/channel/issues/491" TargetMode="External"/><Relationship Id="rId655" Type="http://schemas.openxmlformats.org/officeDocument/2006/relationships/hyperlink" Target="https://github.com/asastats/channel/issues/719" TargetMode="External"/><Relationship Id="rId897" Type="http://schemas.openxmlformats.org/officeDocument/2006/relationships/hyperlink" Target="https://github.com/asastats/channel/issues/952" TargetMode="External"/><Relationship Id="rId412" Type="http://schemas.openxmlformats.org/officeDocument/2006/relationships/hyperlink" Target="https://github.com/asastats/channel/issues/490" TargetMode="External"/><Relationship Id="rId654" Type="http://schemas.openxmlformats.org/officeDocument/2006/relationships/hyperlink" Target="https://github.com/asastats/channel/issues/670" TargetMode="External"/><Relationship Id="rId896" Type="http://schemas.openxmlformats.org/officeDocument/2006/relationships/hyperlink" Target="https://github.com/asastats/channel/issues/952" TargetMode="External"/><Relationship Id="rId419" Type="http://schemas.openxmlformats.org/officeDocument/2006/relationships/hyperlink" Target="https://github.com/asastats/channel/issues/498" TargetMode="External"/><Relationship Id="rId418" Type="http://schemas.openxmlformats.org/officeDocument/2006/relationships/hyperlink" Target="https://github.com/asastats/channel/issues/497" TargetMode="External"/><Relationship Id="rId417" Type="http://schemas.openxmlformats.org/officeDocument/2006/relationships/hyperlink" Target="https://github.com/asastats/channel/issues/497" TargetMode="External"/><Relationship Id="rId659" Type="http://schemas.openxmlformats.org/officeDocument/2006/relationships/hyperlink" Target="https://github.com/asastats/channel/issues/721" TargetMode="External"/><Relationship Id="rId416" Type="http://schemas.openxmlformats.org/officeDocument/2006/relationships/hyperlink" Target="https://github.com/asastats/channel/issues/496" TargetMode="External"/><Relationship Id="rId658" Type="http://schemas.openxmlformats.org/officeDocument/2006/relationships/hyperlink" Target="https://github.com/asastats/channel/issues/721" TargetMode="External"/><Relationship Id="rId891" Type="http://schemas.openxmlformats.org/officeDocument/2006/relationships/hyperlink" Target="https://github.com/asastats/channel/issues/947" TargetMode="External"/><Relationship Id="rId890" Type="http://schemas.openxmlformats.org/officeDocument/2006/relationships/hyperlink" Target="https://github.com/asastats/channel/issues/947" TargetMode="External"/><Relationship Id="rId411" Type="http://schemas.openxmlformats.org/officeDocument/2006/relationships/hyperlink" Target="https://github.com/asastats/channel/issues/490" TargetMode="External"/><Relationship Id="rId653" Type="http://schemas.openxmlformats.org/officeDocument/2006/relationships/hyperlink" Target="https://github.com/asastats/channel/issues/670" TargetMode="External"/><Relationship Id="rId895" Type="http://schemas.openxmlformats.org/officeDocument/2006/relationships/hyperlink" Target="https://github.com/asastats/channel/issues/951" TargetMode="External"/><Relationship Id="rId1000" Type="http://schemas.openxmlformats.org/officeDocument/2006/relationships/hyperlink" Target="https://discord.com/channels/906917846754418770/1009792719897505912/1191367773239115857" TargetMode="External"/><Relationship Id="rId410" Type="http://schemas.openxmlformats.org/officeDocument/2006/relationships/hyperlink" Target="https://github.com/asastats/channel/issues/489" TargetMode="External"/><Relationship Id="rId652" Type="http://schemas.openxmlformats.org/officeDocument/2006/relationships/hyperlink" Target="https://github.com/asastats/channel/issues/670" TargetMode="External"/><Relationship Id="rId894" Type="http://schemas.openxmlformats.org/officeDocument/2006/relationships/hyperlink" Target="https://github.com/asastats/channel/issues/951" TargetMode="External"/><Relationship Id="rId1001" Type="http://schemas.openxmlformats.org/officeDocument/2006/relationships/hyperlink" Target="https://discord.com/channels/906917846754418770/1009792719897505912/1192057374580670514" TargetMode="External"/><Relationship Id="rId651" Type="http://schemas.openxmlformats.org/officeDocument/2006/relationships/hyperlink" Target="https://github.com/asastats/channel/issues/627" TargetMode="External"/><Relationship Id="rId893" Type="http://schemas.openxmlformats.org/officeDocument/2006/relationships/hyperlink" Target="https://github.com/asastats/channel/issues/951" TargetMode="External"/><Relationship Id="rId1002" Type="http://schemas.openxmlformats.org/officeDocument/2006/relationships/hyperlink" Target="https://github.com/asastats/channel/discussions/930" TargetMode="External"/><Relationship Id="rId650" Type="http://schemas.openxmlformats.org/officeDocument/2006/relationships/hyperlink" Target="https://github.com/asastats/channel/issues/627" TargetMode="External"/><Relationship Id="rId892" Type="http://schemas.openxmlformats.org/officeDocument/2006/relationships/hyperlink" Target="https://github.com/asastats/channel/issues/947" TargetMode="External"/><Relationship Id="rId1003" Type="http://schemas.openxmlformats.org/officeDocument/2006/relationships/hyperlink" Target="https://github.com/asastats/channel/issues/926" TargetMode="External"/><Relationship Id="rId206" Type="http://schemas.openxmlformats.org/officeDocument/2006/relationships/hyperlink" Target="https://github.com/asastats/channel/issues/268" TargetMode="External"/><Relationship Id="rId448" Type="http://schemas.openxmlformats.org/officeDocument/2006/relationships/hyperlink" Target="https://github.com/asastats/channel/issues/510" TargetMode="External"/><Relationship Id="rId205" Type="http://schemas.openxmlformats.org/officeDocument/2006/relationships/hyperlink" Target="https://github.com/asastats/channel/issues/265" TargetMode="External"/><Relationship Id="rId447" Type="http://schemas.openxmlformats.org/officeDocument/2006/relationships/hyperlink" Target="https://github.com/asastats/channel/issues/453" TargetMode="External"/><Relationship Id="rId689" Type="http://schemas.openxmlformats.org/officeDocument/2006/relationships/hyperlink" Target="https://discord.com/channels/906917846754418770/1009792719897505912/1148203606533734462" TargetMode="External"/><Relationship Id="rId204" Type="http://schemas.openxmlformats.org/officeDocument/2006/relationships/hyperlink" Target="https://github.com/asastats/channel/issues/262" TargetMode="External"/><Relationship Id="rId446" Type="http://schemas.openxmlformats.org/officeDocument/2006/relationships/hyperlink" Target="https://github.com/asastats/channel/issues/452" TargetMode="External"/><Relationship Id="rId688" Type="http://schemas.openxmlformats.org/officeDocument/2006/relationships/hyperlink" Target="https://github.com/asastats/channel/issues/775" TargetMode="External"/><Relationship Id="rId203" Type="http://schemas.openxmlformats.org/officeDocument/2006/relationships/hyperlink" Target="https://github.com/asastats/channel/issues/261" TargetMode="External"/><Relationship Id="rId445" Type="http://schemas.openxmlformats.org/officeDocument/2006/relationships/hyperlink" Target="https://github.com/asastats/channel/issues/293" TargetMode="External"/><Relationship Id="rId687" Type="http://schemas.openxmlformats.org/officeDocument/2006/relationships/hyperlink" Target="https://github.com/asastats/channel/issues/775" TargetMode="External"/><Relationship Id="rId209" Type="http://schemas.openxmlformats.org/officeDocument/2006/relationships/hyperlink" Target="https://github.com/asastats/channel/issues/273" TargetMode="External"/><Relationship Id="rId208" Type="http://schemas.openxmlformats.org/officeDocument/2006/relationships/hyperlink" Target="https://github.com/asastats/channel/issues/272" TargetMode="External"/><Relationship Id="rId207" Type="http://schemas.openxmlformats.org/officeDocument/2006/relationships/hyperlink" Target="https://github.com/asastats/channel/issues/271" TargetMode="External"/><Relationship Id="rId449" Type="http://schemas.openxmlformats.org/officeDocument/2006/relationships/hyperlink" Target="https://github.com/asastats/channel/issues/510" TargetMode="External"/><Relationship Id="rId440" Type="http://schemas.openxmlformats.org/officeDocument/2006/relationships/hyperlink" Target="https://github.com/asastats/channel/issues/519" TargetMode="External"/><Relationship Id="rId682" Type="http://schemas.openxmlformats.org/officeDocument/2006/relationships/hyperlink" Target="https://github.com/asastats/channel/issues/749" TargetMode="External"/><Relationship Id="rId681" Type="http://schemas.openxmlformats.org/officeDocument/2006/relationships/hyperlink" Target="https://github.com/asastats/channel/issues/749" TargetMode="External"/><Relationship Id="rId680" Type="http://schemas.openxmlformats.org/officeDocument/2006/relationships/hyperlink" Target="https://discord.com/channels/906917846754418770/908054304332603402/1144471141143019612" TargetMode="External"/><Relationship Id="rId202" Type="http://schemas.openxmlformats.org/officeDocument/2006/relationships/hyperlink" Target="https://github.com/asastats/channel/issues/260" TargetMode="External"/><Relationship Id="rId444" Type="http://schemas.openxmlformats.org/officeDocument/2006/relationships/hyperlink" Target="https://github.com/asastats/channel/issues/293" TargetMode="External"/><Relationship Id="rId686" Type="http://schemas.openxmlformats.org/officeDocument/2006/relationships/hyperlink" Target="https://github.com/asastats/channel/issues/765" TargetMode="External"/><Relationship Id="rId201" Type="http://schemas.openxmlformats.org/officeDocument/2006/relationships/hyperlink" Target="https://github.com/asastats/channel/issues/252" TargetMode="External"/><Relationship Id="rId443" Type="http://schemas.openxmlformats.org/officeDocument/2006/relationships/hyperlink" Target="https://github.com/asastats/channel/issues/50" TargetMode="External"/><Relationship Id="rId685" Type="http://schemas.openxmlformats.org/officeDocument/2006/relationships/hyperlink" Target="https://github.com/asastats/channel/issues/762" TargetMode="External"/><Relationship Id="rId200" Type="http://schemas.openxmlformats.org/officeDocument/2006/relationships/hyperlink" Target="https://github.com/asastats/channel/issues/247" TargetMode="External"/><Relationship Id="rId442" Type="http://schemas.openxmlformats.org/officeDocument/2006/relationships/hyperlink" Target="https://github.com/asastats/channel/issues/518" TargetMode="External"/><Relationship Id="rId684" Type="http://schemas.openxmlformats.org/officeDocument/2006/relationships/hyperlink" Target="https://github.com/asastats/channel/issues/762" TargetMode="External"/><Relationship Id="rId441" Type="http://schemas.openxmlformats.org/officeDocument/2006/relationships/hyperlink" Target="https://github.com/asastats/channel/issues/518" TargetMode="External"/><Relationship Id="rId683" Type="http://schemas.openxmlformats.org/officeDocument/2006/relationships/hyperlink" Target="https://discord.com/channels/906917846754418770/908054304332603402/1146425235541868544" TargetMode="External"/><Relationship Id="rId437" Type="http://schemas.openxmlformats.org/officeDocument/2006/relationships/hyperlink" Target="https://github.com/asastats/channel/issues/517" TargetMode="External"/><Relationship Id="rId679" Type="http://schemas.openxmlformats.org/officeDocument/2006/relationships/hyperlink" Target="https://discord.com/channels/906917846754418770/908054304332603402/1108792134422757398" TargetMode="External"/><Relationship Id="rId436" Type="http://schemas.openxmlformats.org/officeDocument/2006/relationships/hyperlink" Target="https://github.com/asastats/channel/issues/517" TargetMode="External"/><Relationship Id="rId678" Type="http://schemas.openxmlformats.org/officeDocument/2006/relationships/hyperlink" Target="https://github.com/asastats/channel/discussions/746" TargetMode="External"/><Relationship Id="rId435" Type="http://schemas.openxmlformats.org/officeDocument/2006/relationships/hyperlink" Target="https://github.com/asastats/channel/issues/517" TargetMode="External"/><Relationship Id="rId677" Type="http://schemas.openxmlformats.org/officeDocument/2006/relationships/hyperlink" Target="https://discord.com/channels/906917846754418770/973245225680109588/1137464292837425293" TargetMode="External"/><Relationship Id="rId434" Type="http://schemas.openxmlformats.org/officeDocument/2006/relationships/hyperlink" Target="https://github.com/asastats/channel/discussions/521" TargetMode="External"/><Relationship Id="rId676" Type="http://schemas.openxmlformats.org/officeDocument/2006/relationships/hyperlink" Target="https://github.com/asastats/channel/issues/733" TargetMode="External"/><Relationship Id="rId439" Type="http://schemas.openxmlformats.org/officeDocument/2006/relationships/hyperlink" Target="https://github.com/asastats/channel/issues/519" TargetMode="External"/><Relationship Id="rId438" Type="http://schemas.openxmlformats.org/officeDocument/2006/relationships/hyperlink" Target="https://github.com/asastats/channel/issues/519" TargetMode="External"/><Relationship Id="rId671" Type="http://schemas.openxmlformats.org/officeDocument/2006/relationships/hyperlink" Target="https://github.com/asastats/channel/issues/743" TargetMode="External"/><Relationship Id="rId670" Type="http://schemas.openxmlformats.org/officeDocument/2006/relationships/hyperlink" Target="https://github.com/asastats/channel/issues/742" TargetMode="External"/><Relationship Id="rId433" Type="http://schemas.openxmlformats.org/officeDocument/2006/relationships/hyperlink" Target="https://github.com/asastats/channel/issues/516" TargetMode="External"/><Relationship Id="rId675" Type="http://schemas.openxmlformats.org/officeDocument/2006/relationships/hyperlink" Target="https://discord.com/channels/906917846754418770/1009792719897505912/1138378534633619456" TargetMode="External"/><Relationship Id="rId432" Type="http://schemas.openxmlformats.org/officeDocument/2006/relationships/hyperlink" Target="https://github.com/asastats/channel/issues/509" TargetMode="External"/><Relationship Id="rId674" Type="http://schemas.openxmlformats.org/officeDocument/2006/relationships/hyperlink" Target="https://discord.com/channels/906917846754418770/1009792719897505912/1135946578528567346" TargetMode="External"/><Relationship Id="rId431" Type="http://schemas.openxmlformats.org/officeDocument/2006/relationships/hyperlink" Target="https://github.com/asastats/channel/issues/509" TargetMode="External"/><Relationship Id="rId673" Type="http://schemas.openxmlformats.org/officeDocument/2006/relationships/hyperlink" Target="https://discord.com/channels/906917846754418770/1009792719897505912/1134563504695824396" TargetMode="External"/><Relationship Id="rId430" Type="http://schemas.openxmlformats.org/officeDocument/2006/relationships/hyperlink" Target="https://github.com/asastats/channel/issues/507" TargetMode="External"/><Relationship Id="rId672" Type="http://schemas.openxmlformats.org/officeDocument/2006/relationships/hyperlink" Target="https://twitter.com/StangoAlgo/status/1694034406485152234?t=4vifYszb0AzLKJfvQn8uhA&amp;s=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2" width="16.88"/>
    <col customWidth="1" min="3" max="3" width="14.25"/>
    <col customWidth="1" min="4" max="4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>
        <v>0.238974</v>
      </c>
      <c r="C2" s="5">
        <f>countif('Contributions Sample (Group A)'!A:A,A2)</f>
        <v>4</v>
      </c>
      <c r="D2" s="5">
        <f>SUMIF('Contributions Sample (Group A)'!A:A,A2,'Contributions Sample (Group A)'!E:E)</f>
        <v>5</v>
      </c>
    </row>
    <row r="3">
      <c r="A3" s="3" t="s">
        <v>5</v>
      </c>
      <c r="B3" s="4">
        <v>0.12597</v>
      </c>
      <c r="C3" s="5">
        <f>countif('Contributions Sample (Group A)'!A:A,A3)</f>
        <v>3</v>
      </c>
      <c r="D3" s="5">
        <f>SUMIF('Contributions Sample (Group A)'!A:A,A3,'Contributions Sample (Group A)'!E:E)</f>
        <v>3</v>
      </c>
    </row>
    <row r="4">
      <c r="A4" s="3" t="s">
        <v>6</v>
      </c>
      <c r="B4" s="4">
        <v>0.435577</v>
      </c>
      <c r="C4" s="5">
        <f>countif('Contributions Sample (Group A)'!A:A,A4)</f>
        <v>7</v>
      </c>
      <c r="D4" s="5">
        <f>SUMIF('Contributions Sample (Group A)'!A:A,A4,'Contributions Sample (Group A)'!E:E)</f>
        <v>9</v>
      </c>
    </row>
    <row r="5">
      <c r="A5" s="3" t="s">
        <v>7</v>
      </c>
      <c r="B5" s="4">
        <v>0.340466</v>
      </c>
      <c r="C5" s="5">
        <f>countif('Contributions Sample (Group A)'!A:A,A5)</f>
        <v>8</v>
      </c>
      <c r="D5" s="5">
        <f>SUMIF('Contributions Sample (Group A)'!A:A,A5,'Contributions Sample (Group A)'!E:E)</f>
        <v>8</v>
      </c>
    </row>
    <row r="6">
      <c r="A6" s="3" t="s">
        <v>8</v>
      </c>
      <c r="B6" s="4">
        <v>0.296319</v>
      </c>
      <c r="C6" s="5">
        <f>countif('Contributions Sample (Group A)'!A:A,A6)</f>
        <v>7</v>
      </c>
      <c r="D6" s="5">
        <f>SUMIF('Contributions Sample (Group A)'!A:A,A6,'Contributions Sample (Group A)'!E:E)</f>
        <v>7</v>
      </c>
    </row>
    <row r="7">
      <c r="A7" s="3" t="s">
        <v>9</v>
      </c>
      <c r="B7" s="4">
        <v>0.47141</v>
      </c>
      <c r="C7" s="5">
        <f>countif('Contributions Sample (Group A)'!A:A,A7)</f>
        <v>4</v>
      </c>
      <c r="D7" s="5">
        <f>SUMIF('Contributions Sample (Group A)'!A:A,A7,'Contributions Sample (Group A)'!E:E)</f>
        <v>8</v>
      </c>
    </row>
    <row r="8">
      <c r="A8" s="3" t="s">
        <v>10</v>
      </c>
      <c r="B8" s="4">
        <v>0.387801</v>
      </c>
      <c r="C8" s="5">
        <f>countif('Contributions Sample (Group A)'!A:A,A8)</f>
        <v>11</v>
      </c>
      <c r="D8" s="5">
        <f>SUMIF('Contributions Sample (Group A)'!A:A,A8,'Contributions Sample (Group A)'!E:E)</f>
        <v>12</v>
      </c>
    </row>
    <row r="9">
      <c r="A9" s="3" t="s">
        <v>11</v>
      </c>
      <c r="B9" s="4">
        <v>0.542981</v>
      </c>
      <c r="C9" s="5">
        <f>countif('Contributions Sample (Group A)'!A:A,A9)</f>
        <v>13</v>
      </c>
      <c r="D9" s="5">
        <f>SUMIF('Contributions Sample (Group A)'!A:A,A9,'Contributions Sample (Group A)'!E:E)</f>
        <v>14</v>
      </c>
    </row>
    <row r="10">
      <c r="A10" s="3" t="s">
        <v>12</v>
      </c>
      <c r="B10" s="4">
        <v>0.302755</v>
      </c>
      <c r="C10" s="5">
        <f>countif('Contributions Sample (Group A)'!A:A,A10)</f>
        <v>6</v>
      </c>
      <c r="D10" s="5">
        <f>SUMIF('Contributions Sample (Group A)'!A:A,A10,'Contributions Sample (Group A)'!E:E)</f>
        <v>7</v>
      </c>
    </row>
    <row r="11">
      <c r="A11" s="3" t="s">
        <v>13</v>
      </c>
      <c r="B11" s="4">
        <v>0.277181</v>
      </c>
      <c r="C11" s="5">
        <f>countif('Contributions Sample (Group A)'!A:A,A11)</f>
        <v>8</v>
      </c>
      <c r="D11" s="5">
        <f>SUMIF('Contributions Sample (Group A)'!A:A,A11,'Contributions Sample (Group A)'!E:E)</f>
        <v>8</v>
      </c>
    </row>
    <row r="12">
      <c r="A12" s="3" t="s">
        <v>14</v>
      </c>
      <c r="B12" s="4">
        <v>0.182798</v>
      </c>
      <c r="C12" s="5">
        <f>countif('Contributions Sample (Group A)'!A:A,A12)</f>
        <v>4</v>
      </c>
      <c r="D12" s="5">
        <f>SUMIF('Contributions Sample (Group A)'!A:A,A12,'Contributions Sample (Group A)'!E:E)</f>
        <v>5</v>
      </c>
    </row>
    <row r="13">
      <c r="A13" s="3" t="s">
        <v>15</v>
      </c>
      <c r="B13" s="4">
        <v>0.150951</v>
      </c>
      <c r="C13" s="5">
        <f>countif('Contributions Sample (Group A)'!A:A,A13)</f>
        <v>4</v>
      </c>
      <c r="D13" s="5">
        <f>SUMIF('Contributions Sample (Group A)'!A:A,A13,'Contributions Sample (Group A)'!E:E)</f>
        <v>4</v>
      </c>
    </row>
    <row r="14">
      <c r="A14" s="3" t="s">
        <v>16</v>
      </c>
      <c r="B14" s="4">
        <v>0.124248</v>
      </c>
      <c r="C14" s="5">
        <f>countif('Contributions Sample (Group A)'!A:A,A14)</f>
        <v>3</v>
      </c>
      <c r="D14" s="5">
        <f>SUMIF('Contributions Sample (Group A)'!A:A,A14,'Contributions Sample (Group A)'!E:E)</f>
        <v>3</v>
      </c>
    </row>
    <row r="15">
      <c r="A15" s="3" t="s">
        <v>17</v>
      </c>
      <c r="B15" s="4">
        <v>0.068155</v>
      </c>
      <c r="C15" s="5">
        <f>countif('Contributions Sample (Group A)'!A:A,A15)</f>
        <v>1</v>
      </c>
      <c r="D15" s="5">
        <f>SUMIF('Contributions Sample (Group A)'!A:A,A15,'Contributions Sample (Group A)'!E:E)</f>
        <v>2</v>
      </c>
    </row>
    <row r="16">
      <c r="A16" s="3" t="s">
        <v>18</v>
      </c>
      <c r="B16" s="4">
        <v>0.054414</v>
      </c>
      <c r="C16" s="5">
        <f>countif('Contributions Sample (Group A)'!A:A,A16)</f>
        <v>1</v>
      </c>
      <c r="D16" s="5">
        <f>SUMIF('Contributions Sample (Group A)'!A:A,A16,'Contributions Sample (Group A)'!E:E)</f>
        <v>1</v>
      </c>
    </row>
    <row r="17">
      <c r="A17" s="3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63"/>
    <col customWidth="1" min="2" max="2" width="22.25"/>
    <col customWidth="1" min="3" max="3" width="75.63"/>
    <col customWidth="1" min="4" max="4" width="20.88"/>
    <col customWidth="1" min="6" max="6" width="20.88"/>
    <col customWidth="1" min="7" max="7" width="62.0"/>
  </cols>
  <sheetData>
    <row r="1">
      <c r="A1" s="6" t="s">
        <v>20</v>
      </c>
      <c r="B1" s="1"/>
      <c r="C1" s="1"/>
      <c r="D1" s="1"/>
      <c r="E1" s="1"/>
      <c r="F1" s="7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0</v>
      </c>
      <c r="B2" s="1" t="s">
        <v>21</v>
      </c>
      <c r="C2" s="1" t="s">
        <v>22</v>
      </c>
      <c r="D2" s="1" t="s">
        <v>23</v>
      </c>
      <c r="E2" s="1" t="s">
        <v>24</v>
      </c>
      <c r="F2" s="7" t="s">
        <v>25</v>
      </c>
      <c r="G2" s="1" t="s">
        <v>26</v>
      </c>
      <c r="H2" s="1" t="s">
        <v>27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4</v>
      </c>
      <c r="B3" s="3" t="s">
        <v>28</v>
      </c>
      <c r="C3" s="8" t="s">
        <v>29</v>
      </c>
      <c r="D3" s="3" t="s">
        <v>30</v>
      </c>
      <c r="E3" s="3">
        <v>1.0</v>
      </c>
      <c r="F3" s="9">
        <f>VLOOKUP(A3,'Group A rewards'!$A$2:$C$16,2,false)*E3/VLOOKUP(A3,'Group A rewards'!$A$2:$D$16,4,false)</f>
        <v>0.0477948</v>
      </c>
      <c r="H3" s="3">
        <v>4.0</v>
      </c>
    </row>
    <row r="4">
      <c r="A4" s="3" t="s">
        <v>9</v>
      </c>
      <c r="B4" s="3" t="s">
        <v>28</v>
      </c>
      <c r="C4" s="8" t="s">
        <v>31</v>
      </c>
      <c r="D4" s="3" t="s">
        <v>30</v>
      </c>
      <c r="E4" s="3">
        <v>1.0</v>
      </c>
      <c r="F4" s="9">
        <f>VLOOKUP(A4,'Group A rewards'!$A$2:$C$16,2,false)*E4/VLOOKUP(A4,'Group A rewards'!$A$2:$D$16,4,false)</f>
        <v>0.05892625</v>
      </c>
      <c r="H4" s="3">
        <v>32.0</v>
      </c>
    </row>
    <row r="5">
      <c r="A5" s="3" t="s">
        <v>11</v>
      </c>
      <c r="B5" s="3" t="s">
        <v>32</v>
      </c>
      <c r="C5" s="10" t="s">
        <v>33</v>
      </c>
      <c r="D5" s="3" t="s">
        <v>30</v>
      </c>
      <c r="E5" s="3">
        <v>1.0</v>
      </c>
      <c r="F5" s="9">
        <f>VLOOKUP(A5,'Group A rewards'!$A$2:$C$16,2,false)*E5/VLOOKUP(A5,'Group A rewards'!$A$2:$D$16,4,false)</f>
        <v>0.03878435714</v>
      </c>
      <c r="H5" s="3">
        <v>34.0</v>
      </c>
    </row>
    <row r="6">
      <c r="A6" s="3" t="s">
        <v>11</v>
      </c>
      <c r="B6" s="3" t="s">
        <v>32</v>
      </c>
      <c r="C6" s="10" t="s">
        <v>34</v>
      </c>
      <c r="D6" s="3" t="s">
        <v>30</v>
      </c>
      <c r="E6" s="3">
        <v>1.0</v>
      </c>
      <c r="F6" s="9">
        <f>VLOOKUP(A6,'Group A rewards'!$A$2:$C$16,2,false)*E6/VLOOKUP(A6,'Group A rewards'!$A$2:$D$16,4,false)</f>
        <v>0.03878435714</v>
      </c>
      <c r="H6" s="3">
        <v>35.0</v>
      </c>
    </row>
    <row r="7">
      <c r="A7" s="3" t="s">
        <v>11</v>
      </c>
      <c r="B7" s="3" t="s">
        <v>35</v>
      </c>
      <c r="C7" s="10" t="s">
        <v>36</v>
      </c>
      <c r="D7" s="3" t="s">
        <v>30</v>
      </c>
      <c r="E7" s="3">
        <v>1.0</v>
      </c>
      <c r="F7" s="9">
        <f>VLOOKUP(A7,'Group A rewards'!$A$2:$C$16,2,false)*E7/VLOOKUP(A7,'Group A rewards'!$A$2:$D$16,4,false)</f>
        <v>0.03878435714</v>
      </c>
      <c r="H7" s="3">
        <v>36.0</v>
      </c>
    </row>
    <row r="8">
      <c r="A8" s="3" t="s">
        <v>11</v>
      </c>
      <c r="B8" s="3" t="s">
        <v>35</v>
      </c>
      <c r="C8" s="10" t="s">
        <v>37</v>
      </c>
      <c r="D8" s="3" t="s">
        <v>30</v>
      </c>
      <c r="E8" s="3">
        <v>1.0</v>
      </c>
      <c r="F8" s="9">
        <f>VLOOKUP(A8,'Group A rewards'!$A$2:$C$16,2,false)*E8/VLOOKUP(A8,'Group A rewards'!$A$2:$D$16,4,false)</f>
        <v>0.03878435714</v>
      </c>
      <c r="H8" s="3">
        <v>37.0</v>
      </c>
    </row>
    <row r="9">
      <c r="A9" s="3" t="s">
        <v>11</v>
      </c>
      <c r="B9" s="3" t="s">
        <v>38</v>
      </c>
      <c r="C9" s="10" t="s">
        <v>39</v>
      </c>
      <c r="D9" s="3" t="s">
        <v>30</v>
      </c>
      <c r="E9" s="3">
        <v>1.0</v>
      </c>
      <c r="F9" s="9">
        <f>VLOOKUP(A9,'Group A rewards'!$A$2:$C$16,2,false)*E9/VLOOKUP(A9,'Group A rewards'!$A$2:$D$16,4,false)</f>
        <v>0.03878435714</v>
      </c>
      <c r="H9" s="3">
        <v>38.0</v>
      </c>
    </row>
    <row r="10">
      <c r="A10" s="3" t="s">
        <v>11</v>
      </c>
      <c r="B10" s="3" t="s">
        <v>38</v>
      </c>
      <c r="C10" s="10" t="s">
        <v>40</v>
      </c>
      <c r="D10" s="3" t="s">
        <v>30</v>
      </c>
      <c r="E10" s="3">
        <v>1.0</v>
      </c>
      <c r="F10" s="9">
        <f>VLOOKUP(A10,'Group A rewards'!$A$2:$C$16,2,false)*E10/VLOOKUP(A10,'Group A rewards'!$A$2:$D$16,4,false)</f>
        <v>0.03878435714</v>
      </c>
      <c r="H10" s="3">
        <v>39.0</v>
      </c>
    </row>
    <row r="11">
      <c r="A11" s="3" t="s">
        <v>11</v>
      </c>
      <c r="B11" s="3" t="s">
        <v>38</v>
      </c>
      <c r="C11" s="10" t="s">
        <v>41</v>
      </c>
      <c r="D11" s="3" t="s">
        <v>30</v>
      </c>
      <c r="E11" s="3">
        <v>1.0</v>
      </c>
      <c r="F11" s="9">
        <f>VLOOKUP(A11,'Group A rewards'!$A$2:$C$16,2,false)*E11/VLOOKUP(A11,'Group A rewards'!$A$2:$D$16,4,false)</f>
        <v>0.03878435714</v>
      </c>
      <c r="G11" s="3" t="s">
        <v>42</v>
      </c>
      <c r="H11" s="3">
        <v>40.0</v>
      </c>
    </row>
    <row r="12">
      <c r="A12" s="3" t="s">
        <v>11</v>
      </c>
      <c r="B12" s="3" t="s">
        <v>43</v>
      </c>
      <c r="C12" s="8" t="s">
        <v>44</v>
      </c>
      <c r="D12" s="3" t="s">
        <v>30</v>
      </c>
      <c r="E12" s="3">
        <v>1.0</v>
      </c>
      <c r="F12" s="9">
        <f>VLOOKUP(A12,'Group A rewards'!$A$2:$C$16,2,false)*E12/VLOOKUP(A12,'Group A rewards'!$A$2:$D$16,4,false)</f>
        <v>0.03878435714</v>
      </c>
      <c r="H12" s="3">
        <v>41.0</v>
      </c>
    </row>
    <row r="13">
      <c r="A13" s="3" t="s">
        <v>10</v>
      </c>
      <c r="B13" s="3" t="s">
        <v>45</v>
      </c>
      <c r="C13" s="10" t="s">
        <v>46</v>
      </c>
      <c r="D13" s="3" t="s">
        <v>30</v>
      </c>
      <c r="E13" s="3">
        <v>1.0</v>
      </c>
      <c r="F13" s="9">
        <f>VLOOKUP(A13,'Group A rewards'!$A$2:$C$16,2,false)*E13/VLOOKUP(A13,'Group A rewards'!$A$2:$D$16,4,false)</f>
        <v>0.03231675</v>
      </c>
      <c r="H13" s="3">
        <v>80.0</v>
      </c>
    </row>
    <row r="14">
      <c r="A14" s="3" t="s">
        <v>10</v>
      </c>
      <c r="B14" s="3" t="s">
        <v>47</v>
      </c>
      <c r="C14" s="10" t="s">
        <v>48</v>
      </c>
      <c r="D14" s="3" t="s">
        <v>30</v>
      </c>
      <c r="E14" s="3">
        <v>1.0</v>
      </c>
      <c r="F14" s="9">
        <f>VLOOKUP(A14,'Group A rewards'!$A$2:$C$16,2,false)*E14/VLOOKUP(A14,'Group A rewards'!$A$2:$D$16,4,false)</f>
        <v>0.03231675</v>
      </c>
      <c r="H14" s="3">
        <v>83.0</v>
      </c>
    </row>
    <row r="15">
      <c r="A15" s="3" t="s">
        <v>9</v>
      </c>
      <c r="C15" s="3" t="s">
        <v>49</v>
      </c>
      <c r="D15" s="3" t="s">
        <v>50</v>
      </c>
      <c r="E15" s="3">
        <v>3.0</v>
      </c>
      <c r="F15" s="9">
        <f>VLOOKUP(A15,'Group A rewards'!$A$2:$C$16,2,false)*E15/VLOOKUP(A15,'Group A rewards'!$A$2:$D$16,4,false)</f>
        <v>0.17677875</v>
      </c>
      <c r="G15" s="3" t="s">
        <v>51</v>
      </c>
      <c r="H15" s="3">
        <v>30.0</v>
      </c>
    </row>
    <row r="16">
      <c r="A16" s="3" t="s">
        <v>9</v>
      </c>
      <c r="C16" s="3" t="s">
        <v>52</v>
      </c>
      <c r="D16" s="3" t="s">
        <v>50</v>
      </c>
      <c r="E16" s="3">
        <v>3.0</v>
      </c>
      <c r="F16" s="9">
        <f>VLOOKUP(A16,'Group A rewards'!$A$2:$C$16,2,false)*E16/VLOOKUP(A16,'Group A rewards'!$A$2:$D$16,4,false)</f>
        <v>0.17677875</v>
      </c>
      <c r="G16" s="3" t="s">
        <v>51</v>
      </c>
      <c r="H16" s="3">
        <v>31.0</v>
      </c>
    </row>
    <row r="17">
      <c r="A17" s="3" t="s">
        <v>11</v>
      </c>
      <c r="C17" s="3" t="s">
        <v>53</v>
      </c>
      <c r="D17" s="3" t="s">
        <v>50</v>
      </c>
      <c r="E17" s="3">
        <v>2.0</v>
      </c>
      <c r="F17" s="9">
        <f>VLOOKUP(A17,'Group A rewards'!$A$2:$C$16,2,false)*E17/VLOOKUP(A17,'Group A rewards'!$A$2:$D$16,4,false)</f>
        <v>0.07756871429</v>
      </c>
      <c r="G17" s="3" t="s">
        <v>51</v>
      </c>
      <c r="H17" s="3">
        <v>46.0</v>
      </c>
    </row>
    <row r="18">
      <c r="A18" s="3" t="s">
        <v>5</v>
      </c>
      <c r="B18" s="3" t="s">
        <v>54</v>
      </c>
      <c r="C18" s="10" t="s">
        <v>55</v>
      </c>
      <c r="D18" s="3" t="s">
        <v>56</v>
      </c>
      <c r="E18" s="3">
        <v>1.0</v>
      </c>
      <c r="F18" s="9">
        <f>VLOOKUP(A18,'Group A rewards'!$A$2:$C$16,2,false)*E18/VLOOKUP(A18,'Group A rewards'!$A$2:$D$16,4,false)</f>
        <v>0.04199</v>
      </c>
      <c r="H18" s="3">
        <v>12.0</v>
      </c>
    </row>
    <row r="19">
      <c r="A19" s="3" t="s">
        <v>5</v>
      </c>
      <c r="B19" s="3" t="s">
        <v>54</v>
      </c>
      <c r="C19" s="10" t="s">
        <v>57</v>
      </c>
      <c r="D19" s="3" t="s">
        <v>56</v>
      </c>
      <c r="E19" s="3">
        <v>1.0</v>
      </c>
      <c r="F19" s="9">
        <f>VLOOKUP(A19,'Group A rewards'!$A$2:$C$16,2,false)*E19/VLOOKUP(A19,'Group A rewards'!$A$2:$D$16,4,false)</f>
        <v>0.04199</v>
      </c>
      <c r="H19" s="3">
        <v>13.0</v>
      </c>
    </row>
    <row r="20">
      <c r="A20" s="3" t="s">
        <v>5</v>
      </c>
      <c r="B20" s="3" t="s">
        <v>54</v>
      </c>
      <c r="C20" s="10" t="s">
        <v>55</v>
      </c>
      <c r="D20" s="3" t="s">
        <v>56</v>
      </c>
      <c r="E20" s="3">
        <v>1.0</v>
      </c>
      <c r="F20" s="9">
        <f>VLOOKUP(A20,'Group A rewards'!$A$2:$C$16,2,false)*E20/VLOOKUP(A20,'Group A rewards'!$A$2:$D$16,4,false)</f>
        <v>0.04199</v>
      </c>
      <c r="H20" s="3">
        <v>14.0</v>
      </c>
    </row>
    <row r="21">
      <c r="A21" s="3" t="s">
        <v>7</v>
      </c>
      <c r="B21" s="3" t="s">
        <v>54</v>
      </c>
      <c r="C21" s="10" t="s">
        <v>58</v>
      </c>
      <c r="D21" s="3" t="s">
        <v>56</v>
      </c>
      <c r="E21" s="3">
        <v>1.0</v>
      </c>
      <c r="F21" s="9">
        <f>VLOOKUP(A21,'Group A rewards'!$A$2:$C$16,2,false)*E21/VLOOKUP(A21,'Group A rewards'!$A$2:$D$16,4,false)</f>
        <v>0.04255825</v>
      </c>
      <c r="H21" s="3">
        <v>22.0</v>
      </c>
    </row>
    <row r="22">
      <c r="A22" s="3" t="s">
        <v>7</v>
      </c>
      <c r="B22" s="3" t="s">
        <v>54</v>
      </c>
      <c r="C22" s="10" t="s">
        <v>59</v>
      </c>
      <c r="D22" s="3" t="s">
        <v>56</v>
      </c>
      <c r="E22" s="3">
        <v>1.0</v>
      </c>
      <c r="F22" s="9">
        <f>VLOOKUP(A22,'Group A rewards'!$A$2:$C$16,2,false)*E22/VLOOKUP(A22,'Group A rewards'!$A$2:$D$16,4,false)</f>
        <v>0.04255825</v>
      </c>
      <c r="H22" s="3">
        <v>24.0</v>
      </c>
    </row>
    <row r="23">
      <c r="A23" s="3" t="s">
        <v>7</v>
      </c>
      <c r="B23" s="3" t="s">
        <v>54</v>
      </c>
      <c r="C23" s="10" t="s">
        <v>60</v>
      </c>
      <c r="D23" s="3" t="s">
        <v>56</v>
      </c>
      <c r="E23" s="3">
        <v>1.0</v>
      </c>
      <c r="F23" s="9">
        <f>VLOOKUP(A23,'Group A rewards'!$A$2:$C$16,2,false)*E23/VLOOKUP(A23,'Group A rewards'!$A$2:$D$16,4,false)</f>
        <v>0.04255825</v>
      </c>
      <c r="H23" s="3">
        <v>25.0</v>
      </c>
    </row>
    <row r="24">
      <c r="A24" s="3" t="s">
        <v>7</v>
      </c>
      <c r="B24" s="3" t="s">
        <v>54</v>
      </c>
      <c r="C24" s="10" t="s">
        <v>61</v>
      </c>
      <c r="D24" s="3" t="s">
        <v>56</v>
      </c>
      <c r="E24" s="3">
        <v>1.0</v>
      </c>
      <c r="F24" s="9">
        <f>VLOOKUP(A24,'Group A rewards'!$A$2:$C$16,2,false)*E24/VLOOKUP(A24,'Group A rewards'!$A$2:$D$16,4,false)</f>
        <v>0.04255825</v>
      </c>
      <c r="H24" s="3">
        <v>26.0</v>
      </c>
    </row>
    <row r="25">
      <c r="A25" s="3" t="s">
        <v>7</v>
      </c>
      <c r="B25" s="3" t="s">
        <v>54</v>
      </c>
      <c r="C25" s="10" t="s">
        <v>62</v>
      </c>
      <c r="D25" s="3" t="s">
        <v>56</v>
      </c>
      <c r="E25" s="3">
        <v>1.0</v>
      </c>
      <c r="F25" s="9">
        <f>VLOOKUP(A25,'Group A rewards'!$A$2:$C$16,2,false)*E25/VLOOKUP(A25,'Group A rewards'!$A$2:$D$16,4,false)</f>
        <v>0.04255825</v>
      </c>
      <c r="H25" s="3">
        <v>28.0</v>
      </c>
    </row>
    <row r="26">
      <c r="A26" s="3" t="s">
        <v>7</v>
      </c>
      <c r="B26" s="3" t="s">
        <v>54</v>
      </c>
      <c r="C26" s="10" t="s">
        <v>63</v>
      </c>
      <c r="D26" s="3" t="s">
        <v>56</v>
      </c>
      <c r="E26" s="3">
        <v>1.0</v>
      </c>
      <c r="F26" s="9">
        <f>VLOOKUP(A26,'Group A rewards'!$A$2:$C$16,2,false)*E26/VLOOKUP(A26,'Group A rewards'!$A$2:$D$16,4,false)</f>
        <v>0.04255825</v>
      </c>
      <c r="H26" s="3">
        <v>29.0</v>
      </c>
    </row>
    <row r="27">
      <c r="A27" s="3" t="s">
        <v>17</v>
      </c>
      <c r="B27" s="3" t="s">
        <v>54</v>
      </c>
      <c r="C27" s="10" t="s">
        <v>64</v>
      </c>
      <c r="D27" s="3" t="s">
        <v>56</v>
      </c>
      <c r="E27" s="3">
        <v>2.0</v>
      </c>
      <c r="F27" s="9">
        <f>VLOOKUP(A27,'Group A rewards'!$A$2:$C$16,2,false)*E27/VLOOKUP(A27,'Group A rewards'!$A$2:$D$16,4,false)</f>
        <v>0.068155</v>
      </c>
      <c r="G27" s="3" t="s">
        <v>65</v>
      </c>
      <c r="H27" s="3">
        <v>62.0</v>
      </c>
    </row>
    <row r="28">
      <c r="A28" s="3" t="s">
        <v>18</v>
      </c>
      <c r="B28" s="3" t="s">
        <v>66</v>
      </c>
      <c r="C28" s="10" t="s">
        <v>67</v>
      </c>
      <c r="D28" s="3" t="s">
        <v>56</v>
      </c>
      <c r="E28" s="3">
        <v>1.0</v>
      </c>
      <c r="F28" s="9">
        <f>VLOOKUP(A28,'Group A rewards'!$A$2:$C$16,2,false)*E28/VLOOKUP(A28,'Group A rewards'!$A$2:$D$16,4,false)</f>
        <v>0.054414</v>
      </c>
      <c r="G28" s="3" t="s">
        <v>68</v>
      </c>
      <c r="H28" s="3">
        <v>63.0</v>
      </c>
    </row>
    <row r="29">
      <c r="A29" s="3" t="s">
        <v>15</v>
      </c>
      <c r="B29" s="3" t="s">
        <v>54</v>
      </c>
      <c r="C29" s="10" t="s">
        <v>69</v>
      </c>
      <c r="D29" s="3" t="s">
        <v>56</v>
      </c>
      <c r="E29" s="3">
        <v>1.0</v>
      </c>
      <c r="F29" s="9">
        <f>VLOOKUP(A29,'Group A rewards'!$A$2:$C$16,2,false)*E29/VLOOKUP(A29,'Group A rewards'!$A$2:$D$16,4,false)</f>
        <v>0.03773775</v>
      </c>
      <c r="H29" s="3">
        <v>73.0</v>
      </c>
    </row>
    <row r="30">
      <c r="A30" s="3" t="s">
        <v>10</v>
      </c>
      <c r="B30" s="3" t="s">
        <v>54</v>
      </c>
      <c r="C30" s="10" t="s">
        <v>70</v>
      </c>
      <c r="D30" s="3" t="s">
        <v>56</v>
      </c>
      <c r="E30" s="3">
        <v>1.0</v>
      </c>
      <c r="F30" s="9">
        <f>VLOOKUP(A30,'Group A rewards'!$A$2:$C$16,2,false)*E30/VLOOKUP(A30,'Group A rewards'!$A$2:$D$16,4,false)</f>
        <v>0.03231675</v>
      </c>
      <c r="H30" s="3">
        <v>81.0</v>
      </c>
    </row>
    <row r="31">
      <c r="A31" s="3" t="s">
        <v>4</v>
      </c>
      <c r="B31" s="3" t="s">
        <v>71</v>
      </c>
      <c r="C31" s="8" t="s">
        <v>72</v>
      </c>
      <c r="D31" s="3" t="s">
        <v>73</v>
      </c>
      <c r="E31" s="3">
        <v>1.0</v>
      </c>
      <c r="F31" s="9">
        <f>VLOOKUP(A31,'Group A rewards'!$A$2:$C$16,2,false)*E31/VLOOKUP(A31,'Group A rewards'!$A$2:$D$16,4,false)</f>
        <v>0.0477948</v>
      </c>
      <c r="H31" s="3">
        <v>1.0</v>
      </c>
    </row>
    <row r="32">
      <c r="A32" s="3" t="s">
        <v>4</v>
      </c>
      <c r="B32" s="3" t="s">
        <v>71</v>
      </c>
      <c r="C32" s="10" t="s">
        <v>74</v>
      </c>
      <c r="D32" s="3" t="s">
        <v>73</v>
      </c>
      <c r="E32" s="3">
        <v>1.0</v>
      </c>
      <c r="F32" s="9">
        <f>VLOOKUP(A32,'Group A rewards'!$A$2:$C$16,2,false)*E32/VLOOKUP(A32,'Group A rewards'!$A$2:$D$16,4,false)</f>
        <v>0.0477948</v>
      </c>
      <c r="H32" s="3">
        <v>2.0</v>
      </c>
    </row>
    <row r="33">
      <c r="A33" s="3" t="s">
        <v>13</v>
      </c>
      <c r="B33" s="3" t="s">
        <v>32</v>
      </c>
      <c r="C33" s="10" t="s">
        <v>75</v>
      </c>
      <c r="D33" s="3" t="s">
        <v>73</v>
      </c>
      <c r="E33" s="3">
        <v>1.0</v>
      </c>
      <c r="F33" s="9">
        <f>VLOOKUP(A33,'Group A rewards'!$A$2:$C$16,2,false)*E33/VLOOKUP(A33,'Group A rewards'!$A$2:$D$16,4,false)</f>
        <v>0.034647625</v>
      </c>
      <c r="H33" s="3">
        <v>47.0</v>
      </c>
    </row>
    <row r="34">
      <c r="A34" s="3" t="s">
        <v>13</v>
      </c>
      <c r="B34" s="3" t="s">
        <v>71</v>
      </c>
      <c r="C34" s="10" t="s">
        <v>76</v>
      </c>
      <c r="D34" s="3" t="s">
        <v>73</v>
      </c>
      <c r="E34" s="3">
        <v>1.0</v>
      </c>
      <c r="F34" s="9">
        <f>VLOOKUP(A34,'Group A rewards'!$A$2:$C$16,2,false)*E34/VLOOKUP(A34,'Group A rewards'!$A$2:$D$16,4,false)</f>
        <v>0.034647625</v>
      </c>
      <c r="H34" s="3">
        <v>49.0</v>
      </c>
    </row>
    <row r="35">
      <c r="A35" s="3" t="s">
        <v>13</v>
      </c>
      <c r="B35" s="3" t="s">
        <v>54</v>
      </c>
      <c r="C35" s="10" t="s">
        <v>77</v>
      </c>
      <c r="D35" s="3" t="s">
        <v>73</v>
      </c>
      <c r="E35" s="3">
        <v>1.0</v>
      </c>
      <c r="F35" s="9">
        <f>VLOOKUP(A35,'Group A rewards'!$A$2:$C$16,2,false)*E35/VLOOKUP(A35,'Group A rewards'!$A$2:$D$16,4,false)</f>
        <v>0.034647625</v>
      </c>
      <c r="H35" s="3">
        <v>50.0</v>
      </c>
    </row>
    <row r="36">
      <c r="A36" s="3" t="s">
        <v>13</v>
      </c>
      <c r="B36" s="3" t="s">
        <v>45</v>
      </c>
      <c r="C36" s="10" t="s">
        <v>78</v>
      </c>
      <c r="D36" s="3" t="s">
        <v>73</v>
      </c>
      <c r="E36" s="3">
        <v>1.0</v>
      </c>
      <c r="F36" s="9">
        <f>VLOOKUP(A36,'Group A rewards'!$A$2:$C$16,2,false)*E36/VLOOKUP(A36,'Group A rewards'!$A$2:$D$16,4,false)</f>
        <v>0.034647625</v>
      </c>
      <c r="H36" s="3">
        <v>53.0</v>
      </c>
    </row>
    <row r="37">
      <c r="A37" s="3" t="s">
        <v>12</v>
      </c>
      <c r="B37" s="3" t="s">
        <v>47</v>
      </c>
      <c r="C37" s="10" t="s">
        <v>79</v>
      </c>
      <c r="D37" s="3" t="s">
        <v>73</v>
      </c>
      <c r="E37" s="3">
        <v>1.0</v>
      </c>
      <c r="F37" s="9">
        <f>VLOOKUP(A37,'Group A rewards'!$A$2:$C$16,2,false)*E37/VLOOKUP(A37,'Group A rewards'!$A$2:$D$16,4,false)</f>
        <v>0.04325071429</v>
      </c>
      <c r="H37" s="3">
        <v>64.0</v>
      </c>
    </row>
    <row r="38">
      <c r="A38" s="3" t="s">
        <v>12</v>
      </c>
      <c r="B38" s="3" t="s">
        <v>80</v>
      </c>
      <c r="C38" s="10" t="s">
        <v>81</v>
      </c>
      <c r="D38" s="3" t="s">
        <v>73</v>
      </c>
      <c r="E38" s="3">
        <v>1.0</v>
      </c>
      <c r="F38" s="9">
        <f>VLOOKUP(A38,'Group A rewards'!$A$2:$C$16,2,false)*E38/VLOOKUP(A38,'Group A rewards'!$A$2:$D$16,4,false)</f>
        <v>0.04325071429</v>
      </c>
      <c r="H38" s="3">
        <v>67.0</v>
      </c>
    </row>
    <row r="39">
      <c r="A39" s="3" t="s">
        <v>12</v>
      </c>
      <c r="B39" s="3" t="s">
        <v>82</v>
      </c>
      <c r="C39" s="10" t="s">
        <v>83</v>
      </c>
      <c r="D39" s="3" t="s">
        <v>73</v>
      </c>
      <c r="E39" s="3">
        <v>1.0</v>
      </c>
      <c r="F39" s="9">
        <f>VLOOKUP(A39,'Group A rewards'!$A$2:$C$16,2,false)*E39/VLOOKUP(A39,'Group A rewards'!$A$2:$D$16,4,false)</f>
        <v>0.04325071429</v>
      </c>
      <c r="G39" s="3" t="s">
        <v>68</v>
      </c>
      <c r="H39" s="3">
        <v>68.0</v>
      </c>
    </row>
    <row r="40">
      <c r="A40" s="3" t="s">
        <v>12</v>
      </c>
      <c r="B40" s="3" t="s">
        <v>80</v>
      </c>
      <c r="C40" s="8" t="s">
        <v>84</v>
      </c>
      <c r="D40" s="3" t="s">
        <v>73</v>
      </c>
      <c r="E40" s="3">
        <v>1.0</v>
      </c>
      <c r="F40" s="9">
        <f>VLOOKUP(A40,'Group A rewards'!$A$2:$C$16,2,false)*E40/VLOOKUP(A40,'Group A rewards'!$A$2:$D$16,4,false)</f>
        <v>0.04325071429</v>
      </c>
      <c r="H40" s="3">
        <v>69.0</v>
      </c>
    </row>
    <row r="41">
      <c r="A41" s="3" t="s">
        <v>15</v>
      </c>
      <c r="B41" s="3" t="s">
        <v>38</v>
      </c>
      <c r="C41" s="10" t="s">
        <v>85</v>
      </c>
      <c r="D41" s="3" t="s">
        <v>73</v>
      </c>
      <c r="E41" s="3">
        <v>1.0</v>
      </c>
      <c r="F41" s="9">
        <f>VLOOKUP(A41,'Group A rewards'!$A$2:$C$16,2,false)*E41/VLOOKUP(A41,'Group A rewards'!$A$2:$D$16,4,false)</f>
        <v>0.03773775</v>
      </c>
      <c r="H41" s="3">
        <v>71.0</v>
      </c>
    </row>
    <row r="42">
      <c r="A42" s="3" t="s">
        <v>10</v>
      </c>
      <c r="B42" s="3" t="s">
        <v>86</v>
      </c>
      <c r="C42" s="10" t="s">
        <v>87</v>
      </c>
      <c r="D42" s="3" t="s">
        <v>73</v>
      </c>
      <c r="E42" s="3">
        <v>1.0</v>
      </c>
      <c r="F42" s="9">
        <f>VLOOKUP(A42,'Group A rewards'!$A$2:$C$16,2,false)*E42/VLOOKUP(A42,'Group A rewards'!$A$2:$D$16,4,false)</f>
        <v>0.03231675</v>
      </c>
      <c r="H42" s="3">
        <v>79.0</v>
      </c>
    </row>
    <row r="43">
      <c r="A43" s="3" t="s">
        <v>10</v>
      </c>
      <c r="B43" s="3" t="s">
        <v>38</v>
      </c>
      <c r="C43" s="10" t="s">
        <v>88</v>
      </c>
      <c r="D43" s="3" t="s">
        <v>73</v>
      </c>
      <c r="E43" s="3">
        <v>2.0</v>
      </c>
      <c r="F43" s="9">
        <f>VLOOKUP(A43,'Group A rewards'!$A$2:$C$16,2,false)*E43/VLOOKUP(A43,'Group A rewards'!$A$2:$D$16,4,false)</f>
        <v>0.0646335</v>
      </c>
      <c r="G43" s="3" t="s">
        <v>89</v>
      </c>
      <c r="H43" s="3">
        <v>84.0</v>
      </c>
    </row>
    <row r="44">
      <c r="A44" s="3" t="s">
        <v>7</v>
      </c>
      <c r="B44" s="3" t="s">
        <v>66</v>
      </c>
      <c r="C44" s="10" t="s">
        <v>90</v>
      </c>
      <c r="D44" s="3" t="s">
        <v>91</v>
      </c>
      <c r="E44" s="3">
        <v>1.0</v>
      </c>
      <c r="F44" s="9">
        <f>VLOOKUP(A44,'Group A rewards'!$A$2:$C$16,2,false)*E44/VLOOKUP(A44,'Group A rewards'!$A$2:$D$16,4,false)</f>
        <v>0.04255825</v>
      </c>
      <c r="H44" s="3">
        <v>23.0</v>
      </c>
    </row>
    <row r="45">
      <c r="A45" s="3" t="s">
        <v>7</v>
      </c>
      <c r="B45" s="3" t="s">
        <v>66</v>
      </c>
      <c r="C45" s="10" t="s">
        <v>92</v>
      </c>
      <c r="D45" s="3" t="s">
        <v>91</v>
      </c>
      <c r="E45" s="3">
        <v>1.0</v>
      </c>
      <c r="F45" s="9">
        <f>VLOOKUP(A45,'Group A rewards'!$A$2:$C$16,2,false)*E45/VLOOKUP(A45,'Group A rewards'!$A$2:$D$16,4,false)</f>
        <v>0.04255825</v>
      </c>
      <c r="H45" s="3">
        <v>27.0</v>
      </c>
    </row>
    <row r="46">
      <c r="A46" s="3" t="s">
        <v>11</v>
      </c>
      <c r="B46" s="3" t="s">
        <v>66</v>
      </c>
      <c r="C46" s="10" t="s">
        <v>93</v>
      </c>
      <c r="D46" s="3" t="s">
        <v>91</v>
      </c>
      <c r="E46" s="3">
        <v>1.0</v>
      </c>
      <c r="F46" s="9">
        <f>VLOOKUP(A46,'Group A rewards'!$A$2:$C$16,2,false)*E46/VLOOKUP(A46,'Group A rewards'!$A$2:$D$16,4,false)</f>
        <v>0.03878435714</v>
      </c>
      <c r="H46" s="3">
        <v>44.0</v>
      </c>
    </row>
    <row r="47">
      <c r="A47" s="3" t="s">
        <v>15</v>
      </c>
      <c r="B47" s="3" t="s">
        <v>66</v>
      </c>
      <c r="C47" s="10" t="s">
        <v>94</v>
      </c>
      <c r="D47" s="3" t="s">
        <v>91</v>
      </c>
      <c r="E47" s="3">
        <v>1.0</v>
      </c>
      <c r="F47" s="9">
        <f>VLOOKUP(A47,'Group A rewards'!$A$2:$C$16,2,false)*E47/VLOOKUP(A47,'Group A rewards'!$A$2:$D$16,4,false)</f>
        <v>0.03773775</v>
      </c>
      <c r="H47" s="3">
        <v>72.0</v>
      </c>
    </row>
    <row r="48">
      <c r="A48" s="3" t="s">
        <v>10</v>
      </c>
      <c r="B48" s="3" t="s">
        <v>66</v>
      </c>
      <c r="C48" s="10" t="s">
        <v>95</v>
      </c>
      <c r="D48" s="3" t="s">
        <v>91</v>
      </c>
      <c r="E48" s="3">
        <v>1.0</v>
      </c>
      <c r="F48" s="9">
        <f>VLOOKUP(A48,'Group A rewards'!$A$2:$C$16,2,false)*E48/VLOOKUP(A48,'Group A rewards'!$A$2:$D$16,4,false)</f>
        <v>0.03231675</v>
      </c>
      <c r="H48" s="3">
        <v>82.0</v>
      </c>
    </row>
    <row r="49">
      <c r="A49" s="3" t="s">
        <v>6</v>
      </c>
      <c r="B49" s="3" t="s">
        <v>45</v>
      </c>
      <c r="C49" s="10" t="s">
        <v>96</v>
      </c>
      <c r="D49" s="3" t="s">
        <v>97</v>
      </c>
      <c r="E49" s="5">
        <f t="shared" ref="E49:E51" si="1">1</f>
        <v>1</v>
      </c>
      <c r="F49" s="9">
        <f>VLOOKUP(A49,'Group A rewards'!$A$2:$C$16,2,false)*E49/VLOOKUP(A49,'Group A rewards'!$A$2:$D$16,4,false)</f>
        <v>0.04839744444</v>
      </c>
      <c r="H49" s="3">
        <v>18.0</v>
      </c>
    </row>
    <row r="50">
      <c r="A50" s="3" t="s">
        <v>6</v>
      </c>
      <c r="B50" s="3" t="s">
        <v>45</v>
      </c>
      <c r="C50" s="10" t="s">
        <v>98</v>
      </c>
      <c r="D50" s="3" t="s">
        <v>97</v>
      </c>
      <c r="E50" s="5">
        <f t="shared" si="1"/>
        <v>1</v>
      </c>
      <c r="F50" s="9">
        <f>VLOOKUP(A50,'Group A rewards'!$A$2:$C$16,2,false)*E50/VLOOKUP(A50,'Group A rewards'!$A$2:$D$16,4,false)</f>
        <v>0.04839744444</v>
      </c>
      <c r="H50" s="3">
        <v>19.0</v>
      </c>
    </row>
    <row r="51">
      <c r="A51" s="3" t="s">
        <v>6</v>
      </c>
      <c r="B51" s="3" t="s">
        <v>47</v>
      </c>
      <c r="C51" s="10" t="s">
        <v>99</v>
      </c>
      <c r="D51" s="3" t="s">
        <v>97</v>
      </c>
      <c r="E51" s="5">
        <f t="shared" si="1"/>
        <v>1</v>
      </c>
      <c r="F51" s="9">
        <f>VLOOKUP(A51,'Group A rewards'!$A$2:$C$16,2,false)*E51/VLOOKUP(A51,'Group A rewards'!$A$2:$D$16,4,false)</f>
        <v>0.04839744444</v>
      </c>
      <c r="H51" s="3">
        <v>20.0</v>
      </c>
    </row>
    <row r="52">
      <c r="A52" s="3" t="s">
        <v>6</v>
      </c>
      <c r="B52" s="3" t="s">
        <v>45</v>
      </c>
      <c r="C52" s="8" t="s">
        <v>100</v>
      </c>
      <c r="D52" s="3" t="s">
        <v>97</v>
      </c>
      <c r="E52" s="3">
        <v>3.0</v>
      </c>
      <c r="F52" s="9">
        <f>VLOOKUP(A52,'Group A rewards'!$A$2:$C$16,2,false)*E52/VLOOKUP(A52,'Group A rewards'!$A$2:$D$16,4,false)</f>
        <v>0.1451923333</v>
      </c>
      <c r="G52" s="3" t="s">
        <v>101</v>
      </c>
      <c r="H52" s="3">
        <v>21.0</v>
      </c>
    </row>
    <row r="53">
      <c r="A53" s="3" t="s">
        <v>9</v>
      </c>
      <c r="B53" s="3" t="s">
        <v>28</v>
      </c>
      <c r="C53" s="8" t="s">
        <v>102</v>
      </c>
      <c r="D53" s="3" t="s">
        <v>97</v>
      </c>
      <c r="E53" s="3">
        <v>1.0</v>
      </c>
      <c r="F53" s="9">
        <f>VLOOKUP(A53,'Group A rewards'!$A$2:$C$16,2,false)*E53/VLOOKUP(A53,'Group A rewards'!$A$2:$D$16,4,false)</f>
        <v>0.05892625</v>
      </c>
      <c r="H53" s="3">
        <v>33.0</v>
      </c>
    </row>
    <row r="54">
      <c r="A54" s="3" t="s">
        <v>11</v>
      </c>
      <c r="B54" s="3" t="s">
        <v>47</v>
      </c>
      <c r="C54" s="10" t="s">
        <v>103</v>
      </c>
      <c r="D54" s="3" t="s">
        <v>97</v>
      </c>
      <c r="E54" s="3">
        <v>1.0</v>
      </c>
      <c r="F54" s="9">
        <f>VLOOKUP(A54,'Group A rewards'!$A$2:$C$16,2,false)*E54/VLOOKUP(A54,'Group A rewards'!$A$2:$D$16,4,false)</f>
        <v>0.03878435714</v>
      </c>
      <c r="H54" s="3">
        <v>43.0</v>
      </c>
    </row>
    <row r="55">
      <c r="A55" s="3" t="s">
        <v>14</v>
      </c>
      <c r="B55" s="3" t="s">
        <v>45</v>
      </c>
      <c r="C55" s="10" t="s">
        <v>104</v>
      </c>
      <c r="D55" s="3" t="s">
        <v>97</v>
      </c>
      <c r="E55" s="3">
        <v>1.0</v>
      </c>
      <c r="F55" s="9">
        <f>VLOOKUP(A55,'Group A rewards'!$A$2:$C$16,2,false)*E55/VLOOKUP(A55,'Group A rewards'!$A$2:$D$16,4,false)</f>
        <v>0.0365596</v>
      </c>
      <c r="H55" s="3">
        <v>57.0</v>
      </c>
    </row>
    <row r="56">
      <c r="A56" s="3" t="s">
        <v>16</v>
      </c>
      <c r="B56" s="3" t="s">
        <v>45</v>
      </c>
      <c r="C56" s="10" t="s">
        <v>105</v>
      </c>
      <c r="D56" s="3" t="s">
        <v>97</v>
      </c>
      <c r="E56" s="3">
        <v>1.0</v>
      </c>
      <c r="F56" s="9">
        <f>VLOOKUP(A56,'Group A rewards'!$A$2:$C$16,2,false)*E56/VLOOKUP(A56,'Group A rewards'!$A$2:$D$16,4,false)</f>
        <v>0.041416</v>
      </c>
      <c r="H56" s="3">
        <v>59.0</v>
      </c>
    </row>
    <row r="57">
      <c r="A57" s="3" t="s">
        <v>15</v>
      </c>
      <c r="B57" s="3" t="s">
        <v>38</v>
      </c>
      <c r="C57" s="10" t="s">
        <v>106</v>
      </c>
      <c r="D57" s="3" t="s">
        <v>97</v>
      </c>
      <c r="E57" s="3">
        <v>1.0</v>
      </c>
      <c r="F57" s="9">
        <f>VLOOKUP(A57,'Group A rewards'!$A$2:$C$16,2,false)*E57/VLOOKUP(A57,'Group A rewards'!$A$2:$D$16,4,false)</f>
        <v>0.03773775</v>
      </c>
      <c r="H57" s="3">
        <v>70.0</v>
      </c>
    </row>
    <row r="58">
      <c r="A58" s="3" t="s">
        <v>8</v>
      </c>
      <c r="B58" s="3" t="s">
        <v>43</v>
      </c>
      <c r="C58" s="10" t="s">
        <v>107</v>
      </c>
      <c r="D58" s="3" t="s">
        <v>108</v>
      </c>
      <c r="E58" s="3">
        <v>1.0</v>
      </c>
      <c r="F58" s="9">
        <f>VLOOKUP(A58,'Group A rewards'!$A$2:$C$16,2,false)*E58/VLOOKUP(A58,'Group A rewards'!$A$2:$D$16,4,false)</f>
        <v>0.04233128571</v>
      </c>
      <c r="H58" s="3">
        <v>8.0</v>
      </c>
    </row>
    <row r="59">
      <c r="A59" s="3" t="s">
        <v>8</v>
      </c>
      <c r="B59" s="3" t="s">
        <v>43</v>
      </c>
      <c r="C59" s="10" t="s">
        <v>109</v>
      </c>
      <c r="D59" s="3" t="s">
        <v>108</v>
      </c>
      <c r="E59" s="3">
        <v>1.0</v>
      </c>
      <c r="F59" s="9">
        <f>VLOOKUP(A59,'Group A rewards'!$A$2:$C$16,2,false)*E59/VLOOKUP(A59,'Group A rewards'!$A$2:$D$16,4,false)</f>
        <v>0.04233128571</v>
      </c>
      <c r="H59" s="3">
        <v>9.0</v>
      </c>
    </row>
    <row r="60">
      <c r="A60" s="3" t="s">
        <v>8</v>
      </c>
      <c r="B60" s="3" t="s">
        <v>110</v>
      </c>
      <c r="C60" s="10" t="s">
        <v>111</v>
      </c>
      <c r="D60" s="3" t="s">
        <v>108</v>
      </c>
      <c r="E60" s="3">
        <v>1.0</v>
      </c>
      <c r="F60" s="9">
        <f>VLOOKUP(A60,'Group A rewards'!$A$2:$C$16,2,false)*E60/VLOOKUP(A60,'Group A rewards'!$A$2:$D$16,4,false)</f>
        <v>0.04233128571</v>
      </c>
      <c r="H60" s="3">
        <v>10.0</v>
      </c>
    </row>
    <row r="61">
      <c r="A61" s="3" t="s">
        <v>8</v>
      </c>
      <c r="B61" s="3" t="s">
        <v>110</v>
      </c>
      <c r="C61" s="10" t="s">
        <v>112</v>
      </c>
      <c r="D61" s="3" t="s">
        <v>108</v>
      </c>
      <c r="E61" s="3">
        <v>1.0</v>
      </c>
      <c r="F61" s="9">
        <f>VLOOKUP(A61,'Group A rewards'!$A$2:$C$16,2,false)*E61/VLOOKUP(A61,'Group A rewards'!$A$2:$D$16,4,false)</f>
        <v>0.04233128571</v>
      </c>
      <c r="H61" s="3">
        <v>11.0</v>
      </c>
    </row>
    <row r="62">
      <c r="A62" s="3" t="s">
        <v>16</v>
      </c>
      <c r="B62" s="3" t="s">
        <v>110</v>
      </c>
      <c r="C62" s="10" t="s">
        <v>113</v>
      </c>
      <c r="D62" s="3" t="s">
        <v>108</v>
      </c>
      <c r="E62" s="3">
        <v>1.0</v>
      </c>
      <c r="F62" s="9">
        <f>VLOOKUP(A62,'Group A rewards'!$A$2:$C$16,2,false)*E62/VLOOKUP(A62,'Group A rewards'!$A$2:$D$16,4,false)</f>
        <v>0.041416</v>
      </c>
      <c r="H62" s="3">
        <v>60.0</v>
      </c>
    </row>
    <row r="63">
      <c r="A63" s="3" t="s">
        <v>12</v>
      </c>
      <c r="B63" s="3" t="s">
        <v>114</v>
      </c>
      <c r="C63" s="10" t="s">
        <v>115</v>
      </c>
      <c r="D63" s="3" t="s">
        <v>108</v>
      </c>
      <c r="E63" s="3">
        <v>2.0</v>
      </c>
      <c r="F63" s="9">
        <f>VLOOKUP(A63,'Group A rewards'!$A$2:$C$16,2,false)*E63/VLOOKUP(A63,'Group A rewards'!$A$2:$D$16,4,false)</f>
        <v>0.08650142857</v>
      </c>
      <c r="G63" s="3" t="s">
        <v>116</v>
      </c>
      <c r="H63" s="3">
        <v>66.0</v>
      </c>
    </row>
    <row r="64">
      <c r="A64" s="3" t="s">
        <v>10</v>
      </c>
      <c r="B64" s="3" t="s">
        <v>45</v>
      </c>
      <c r="C64" s="10" t="s">
        <v>117</v>
      </c>
      <c r="D64" s="3" t="s">
        <v>108</v>
      </c>
      <c r="E64" s="3">
        <v>1.0</v>
      </c>
      <c r="F64" s="9">
        <f>VLOOKUP(A64,'Group A rewards'!$A$2:$C$16,2,false)*E64/VLOOKUP(A64,'Group A rewards'!$A$2:$D$16,4,false)</f>
        <v>0.03231675</v>
      </c>
      <c r="H64" s="3">
        <v>78.0</v>
      </c>
    </row>
    <row r="65">
      <c r="A65" s="3" t="s">
        <v>4</v>
      </c>
      <c r="B65" s="3" t="s">
        <v>118</v>
      </c>
      <c r="C65" s="10" t="s">
        <v>119</v>
      </c>
      <c r="D65" s="3" t="s">
        <v>120</v>
      </c>
      <c r="E65" s="3">
        <v>2.0</v>
      </c>
      <c r="F65" s="9">
        <f>VLOOKUP(A65,'Group A rewards'!$A$2:$C$16,2,false)*E65/VLOOKUP(A65,'Group A rewards'!$A$2:$D$16,4,false)</f>
        <v>0.0955896</v>
      </c>
      <c r="G65" s="3" t="s">
        <v>121</v>
      </c>
      <c r="H65" s="3">
        <v>3.0</v>
      </c>
    </row>
    <row r="66">
      <c r="A66" s="3" t="s">
        <v>8</v>
      </c>
      <c r="B66" s="3" t="s">
        <v>32</v>
      </c>
      <c r="C66" s="10" t="s">
        <v>122</v>
      </c>
      <c r="D66" s="3" t="s">
        <v>120</v>
      </c>
      <c r="E66" s="3">
        <v>1.0</v>
      </c>
      <c r="F66" s="9">
        <f>VLOOKUP(A66,'Group A rewards'!$A$2:$C$16,2,false)*E66/VLOOKUP(A66,'Group A rewards'!$A$2:$D$16,4,false)</f>
        <v>0.04233128571</v>
      </c>
      <c r="H66" s="3">
        <v>5.0</v>
      </c>
    </row>
    <row r="67">
      <c r="A67" s="3" t="s">
        <v>8</v>
      </c>
      <c r="B67" s="3" t="s">
        <v>32</v>
      </c>
      <c r="C67" s="10" t="s">
        <v>123</v>
      </c>
      <c r="D67" s="3" t="s">
        <v>120</v>
      </c>
      <c r="E67" s="3">
        <v>1.0</v>
      </c>
      <c r="F67" s="9">
        <f>VLOOKUP(A67,'Group A rewards'!$A$2:$C$16,2,false)*E67/VLOOKUP(A67,'Group A rewards'!$A$2:$D$16,4,false)</f>
        <v>0.04233128571</v>
      </c>
      <c r="H67" s="3">
        <v>6.0</v>
      </c>
    </row>
    <row r="68">
      <c r="A68" s="3" t="s">
        <v>8</v>
      </c>
      <c r="B68" s="3" t="s">
        <v>43</v>
      </c>
      <c r="C68" s="10" t="s">
        <v>124</v>
      </c>
      <c r="D68" s="3" t="s">
        <v>120</v>
      </c>
      <c r="E68" s="3">
        <v>1.0</v>
      </c>
      <c r="F68" s="9">
        <f>VLOOKUP(A68,'Group A rewards'!$A$2:$C$16,2,false)*E68/VLOOKUP(A68,'Group A rewards'!$A$2:$D$16,4,false)</f>
        <v>0.04233128571</v>
      </c>
      <c r="H68" s="3">
        <v>7.0</v>
      </c>
    </row>
    <row r="69">
      <c r="A69" s="3" t="s">
        <v>6</v>
      </c>
      <c r="B69" s="3" t="s">
        <v>43</v>
      </c>
      <c r="C69" s="10" t="s">
        <v>125</v>
      </c>
      <c r="D69" s="3" t="s">
        <v>120</v>
      </c>
      <c r="E69" s="5">
        <f t="shared" ref="E69:E71" si="2">1</f>
        <v>1</v>
      </c>
      <c r="F69" s="9">
        <f>VLOOKUP(A69,'Group A rewards'!$A$2:$C$16,2,false)*E69/VLOOKUP(A69,'Group A rewards'!$A$2:$D$16,4,false)</f>
        <v>0.04839744444</v>
      </c>
      <c r="H69" s="3">
        <v>15.0</v>
      </c>
    </row>
    <row r="70">
      <c r="A70" s="3" t="s">
        <v>6</v>
      </c>
      <c r="B70" s="3" t="s">
        <v>43</v>
      </c>
      <c r="C70" s="10" t="s">
        <v>126</v>
      </c>
      <c r="D70" s="3" t="s">
        <v>120</v>
      </c>
      <c r="E70" s="5">
        <f t="shared" si="2"/>
        <v>1</v>
      </c>
      <c r="F70" s="9">
        <f>VLOOKUP(A70,'Group A rewards'!$A$2:$C$16,2,false)*E70/VLOOKUP(A70,'Group A rewards'!$A$2:$D$16,4,false)</f>
        <v>0.04839744444</v>
      </c>
      <c r="H70" s="3">
        <v>16.0</v>
      </c>
    </row>
    <row r="71">
      <c r="A71" s="3" t="s">
        <v>6</v>
      </c>
      <c r="B71" s="3" t="s">
        <v>43</v>
      </c>
      <c r="C71" s="10" t="s">
        <v>127</v>
      </c>
      <c r="D71" s="3" t="s">
        <v>120</v>
      </c>
      <c r="E71" s="5">
        <f t="shared" si="2"/>
        <v>1</v>
      </c>
      <c r="F71" s="9">
        <f>VLOOKUP(A71,'Group A rewards'!$A$2:$C$16,2,false)*E71/VLOOKUP(A71,'Group A rewards'!$A$2:$D$16,4,false)</f>
        <v>0.04839744444</v>
      </c>
      <c r="H71" s="3">
        <v>17.0</v>
      </c>
    </row>
    <row r="72">
      <c r="A72" s="3" t="s">
        <v>11</v>
      </c>
      <c r="B72" s="3" t="s">
        <v>80</v>
      </c>
      <c r="C72" s="10" t="s">
        <v>128</v>
      </c>
      <c r="D72" s="3" t="s">
        <v>120</v>
      </c>
      <c r="E72" s="3">
        <v>1.0</v>
      </c>
      <c r="F72" s="9">
        <f>VLOOKUP(A72,'Group A rewards'!$A$2:$C$16,2,false)*E72/VLOOKUP(A72,'Group A rewards'!$A$2:$D$16,4,false)</f>
        <v>0.03878435714</v>
      </c>
      <c r="H72" s="3">
        <v>42.0</v>
      </c>
    </row>
    <row r="73">
      <c r="A73" s="3" t="s">
        <v>11</v>
      </c>
      <c r="B73" s="3" t="s">
        <v>32</v>
      </c>
      <c r="C73" s="10" t="s">
        <v>129</v>
      </c>
      <c r="D73" s="3" t="s">
        <v>120</v>
      </c>
      <c r="E73" s="3">
        <v>1.0</v>
      </c>
      <c r="F73" s="9">
        <f>VLOOKUP(A73,'Group A rewards'!$A$2:$C$16,2,false)*E73/VLOOKUP(A73,'Group A rewards'!$A$2:$D$16,4,false)</f>
        <v>0.03878435714</v>
      </c>
      <c r="H73" s="3">
        <v>45.0</v>
      </c>
    </row>
    <row r="74">
      <c r="A74" s="3" t="s">
        <v>13</v>
      </c>
      <c r="B74" s="3" t="s">
        <v>71</v>
      </c>
      <c r="C74" s="10" t="s">
        <v>130</v>
      </c>
      <c r="D74" s="3" t="s">
        <v>120</v>
      </c>
      <c r="E74" s="3">
        <v>1.0</v>
      </c>
      <c r="F74" s="9">
        <f>VLOOKUP(A74,'Group A rewards'!$A$2:$C$16,2,false)*E74/VLOOKUP(A74,'Group A rewards'!$A$2:$D$16,4,false)</f>
        <v>0.034647625</v>
      </c>
      <c r="H74" s="3">
        <v>48.0</v>
      </c>
    </row>
    <row r="75">
      <c r="A75" s="3" t="s">
        <v>13</v>
      </c>
      <c r="B75" s="3" t="s">
        <v>80</v>
      </c>
      <c r="C75" s="8" t="s">
        <v>131</v>
      </c>
      <c r="D75" s="3" t="s">
        <v>120</v>
      </c>
      <c r="E75" s="3">
        <v>1.0</v>
      </c>
      <c r="F75" s="9">
        <f>VLOOKUP(A75,'Group A rewards'!$A$2:$C$16,2,false)*E75/VLOOKUP(A75,'Group A rewards'!$A$2:$D$16,4,false)</f>
        <v>0.034647625</v>
      </c>
      <c r="H75" s="3">
        <v>51.0</v>
      </c>
    </row>
    <row r="76">
      <c r="A76" s="3" t="s">
        <v>13</v>
      </c>
      <c r="B76" s="3" t="s">
        <v>45</v>
      </c>
      <c r="C76" s="10" t="s">
        <v>132</v>
      </c>
      <c r="D76" s="3" t="s">
        <v>120</v>
      </c>
      <c r="E76" s="3">
        <v>1.0</v>
      </c>
      <c r="F76" s="9">
        <f>VLOOKUP(A76,'Group A rewards'!$A$2:$C$16,2,false)*E76/VLOOKUP(A76,'Group A rewards'!$A$2:$D$16,4,false)</f>
        <v>0.034647625</v>
      </c>
      <c r="H76" s="3">
        <v>52.0</v>
      </c>
    </row>
    <row r="77">
      <c r="A77" s="3" t="s">
        <v>13</v>
      </c>
      <c r="B77" s="3" t="s">
        <v>45</v>
      </c>
      <c r="C77" s="10" t="s">
        <v>132</v>
      </c>
      <c r="D77" s="3" t="s">
        <v>120</v>
      </c>
      <c r="E77" s="3">
        <v>1.0</v>
      </c>
      <c r="F77" s="9">
        <f>VLOOKUP(A77,'Group A rewards'!$A$2:$C$16,2,false)*E77/VLOOKUP(A77,'Group A rewards'!$A$2:$D$16,4,false)</f>
        <v>0.034647625</v>
      </c>
      <c r="H77" s="3">
        <v>54.0</v>
      </c>
    </row>
    <row r="78">
      <c r="A78" s="3" t="s">
        <v>14</v>
      </c>
      <c r="B78" s="3" t="s">
        <v>71</v>
      </c>
      <c r="C78" s="10" t="s">
        <v>133</v>
      </c>
      <c r="D78" s="3" t="s">
        <v>120</v>
      </c>
      <c r="E78" s="3">
        <v>1.0</v>
      </c>
      <c r="F78" s="9">
        <f>VLOOKUP(A78,'Group A rewards'!$A$2:$C$16,2,false)*E78/VLOOKUP(A78,'Group A rewards'!$A$2:$D$16,4,false)</f>
        <v>0.0365596</v>
      </c>
      <c r="H78" s="3">
        <v>55.0</v>
      </c>
    </row>
    <row r="79">
      <c r="A79" s="3" t="s">
        <v>14</v>
      </c>
      <c r="B79" s="3" t="s">
        <v>71</v>
      </c>
      <c r="C79" s="10" t="s">
        <v>134</v>
      </c>
      <c r="D79" s="3" t="s">
        <v>120</v>
      </c>
      <c r="E79" s="3">
        <v>2.0</v>
      </c>
      <c r="F79" s="9">
        <f>VLOOKUP(A79,'Group A rewards'!$A$2:$C$16,2,false)*E79/VLOOKUP(A79,'Group A rewards'!$A$2:$D$16,4,false)</f>
        <v>0.0731192</v>
      </c>
      <c r="G79" s="3" t="s">
        <v>135</v>
      </c>
      <c r="H79" s="3">
        <v>56.0</v>
      </c>
    </row>
    <row r="80">
      <c r="A80" s="3" t="s">
        <v>14</v>
      </c>
      <c r="B80" s="3" t="s">
        <v>80</v>
      </c>
      <c r="C80" s="10" t="s">
        <v>136</v>
      </c>
      <c r="D80" s="3" t="s">
        <v>120</v>
      </c>
      <c r="E80" s="3">
        <v>1.0</v>
      </c>
      <c r="F80" s="9">
        <f>VLOOKUP(A80,'Group A rewards'!$A$2:$C$16,2,false)*E80/VLOOKUP(A80,'Group A rewards'!$A$2:$D$16,4,false)</f>
        <v>0.0365596</v>
      </c>
      <c r="H80" s="3">
        <v>58.0</v>
      </c>
    </row>
    <row r="81">
      <c r="A81" s="3" t="s">
        <v>16</v>
      </c>
      <c r="B81" s="3" t="s">
        <v>110</v>
      </c>
      <c r="C81" s="10" t="s">
        <v>137</v>
      </c>
      <c r="D81" s="3" t="s">
        <v>120</v>
      </c>
      <c r="E81" s="3">
        <v>1.0</v>
      </c>
      <c r="F81" s="9">
        <f>VLOOKUP(A81,'Group A rewards'!$A$2:$C$16,2,false)*E81/VLOOKUP(A81,'Group A rewards'!$A$2:$D$16,4,false)</f>
        <v>0.041416</v>
      </c>
      <c r="H81" s="3">
        <v>61.0</v>
      </c>
    </row>
    <row r="82">
      <c r="A82" s="3" t="s">
        <v>12</v>
      </c>
      <c r="B82" s="3" t="s">
        <v>47</v>
      </c>
      <c r="C82" s="10" t="s">
        <v>138</v>
      </c>
      <c r="D82" s="3" t="s">
        <v>120</v>
      </c>
      <c r="E82" s="3">
        <v>1.0</v>
      </c>
      <c r="F82" s="9">
        <f>VLOOKUP(A82,'Group A rewards'!$A$2:$C$16,2,false)*E82/VLOOKUP(A82,'Group A rewards'!$A$2:$D$16,4,false)</f>
        <v>0.04325071429</v>
      </c>
      <c r="H82" s="3">
        <v>65.0</v>
      </c>
    </row>
    <row r="83">
      <c r="A83" s="3" t="s">
        <v>10</v>
      </c>
      <c r="B83" s="3" t="s">
        <v>43</v>
      </c>
      <c r="C83" s="10" t="s">
        <v>139</v>
      </c>
      <c r="D83" s="3" t="s">
        <v>120</v>
      </c>
      <c r="E83" s="3">
        <v>1.0</v>
      </c>
      <c r="F83" s="9">
        <f>VLOOKUP(A83,'Group A rewards'!$A$2:$C$16,2,false)*E83/VLOOKUP(A83,'Group A rewards'!$A$2:$D$16,4,false)</f>
        <v>0.03231675</v>
      </c>
      <c r="H83" s="3">
        <v>74.0</v>
      </c>
    </row>
    <row r="84">
      <c r="A84" s="3" t="s">
        <v>10</v>
      </c>
      <c r="B84" s="3" t="s">
        <v>45</v>
      </c>
      <c r="C84" s="10" t="s">
        <v>140</v>
      </c>
      <c r="D84" s="3" t="s">
        <v>120</v>
      </c>
      <c r="E84" s="3">
        <v>1.0</v>
      </c>
      <c r="F84" s="9">
        <f>VLOOKUP(A84,'Group A rewards'!$A$2:$C$16,2,false)*E84/VLOOKUP(A84,'Group A rewards'!$A$2:$D$16,4,false)</f>
        <v>0.03231675</v>
      </c>
      <c r="H84" s="3">
        <v>75.0</v>
      </c>
    </row>
    <row r="85">
      <c r="A85" s="3" t="s">
        <v>10</v>
      </c>
      <c r="B85" s="3" t="s">
        <v>45</v>
      </c>
      <c r="C85" s="10" t="s">
        <v>141</v>
      </c>
      <c r="D85" s="3" t="s">
        <v>120</v>
      </c>
      <c r="E85" s="3">
        <v>1.0</v>
      </c>
      <c r="F85" s="9">
        <f>VLOOKUP(A85,'Group A rewards'!$A$2:$C$16,2,false)*E85/VLOOKUP(A85,'Group A rewards'!$A$2:$D$16,4,false)</f>
        <v>0.03231675</v>
      </c>
      <c r="H85" s="3">
        <v>76.0</v>
      </c>
    </row>
    <row r="86">
      <c r="A86" s="3" t="s">
        <v>10</v>
      </c>
      <c r="B86" s="3" t="s">
        <v>45</v>
      </c>
      <c r="C86" s="10" t="s">
        <v>142</v>
      </c>
      <c r="D86" s="3" t="s">
        <v>120</v>
      </c>
      <c r="E86" s="3">
        <v>1.0</v>
      </c>
      <c r="F86" s="9">
        <f>VLOOKUP(A86,'Group A rewards'!$A$2:$C$16,2,false)*E86/VLOOKUP(A86,'Group A rewards'!$A$2:$D$16,4,false)</f>
        <v>0.03231675</v>
      </c>
      <c r="H86" s="3">
        <v>77.0</v>
      </c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  <row r="1001">
      <c r="F1001" s="9"/>
    </row>
    <row r="1002">
      <c r="F1002" s="9"/>
    </row>
    <row r="1003">
      <c r="F1003" s="9"/>
    </row>
    <row r="1004">
      <c r="F1004" s="9"/>
    </row>
  </sheetData>
  <autoFilter ref="$A$2:$AA$86">
    <sortState ref="A2:AA86">
      <sortCondition ref="D2:D86"/>
    </sortState>
  </autoFilter>
  <hyperlinks>
    <hyperlink r:id="rId1" ref="A1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  <hyperlink r:id="rId30" ref="C34"/>
    <hyperlink r:id="rId31" ref="C35"/>
    <hyperlink r:id="rId32" ref="C36"/>
    <hyperlink r:id="rId33" ref="C37"/>
    <hyperlink r:id="rId34" ref="C38"/>
    <hyperlink r:id="rId35" ref="C39"/>
    <hyperlink r:id="rId36" ref="C40"/>
    <hyperlink r:id="rId37" ref="C41"/>
    <hyperlink r:id="rId38" ref="C42"/>
    <hyperlink r:id="rId39" ref="C43"/>
    <hyperlink r:id="rId40" ref="C44"/>
    <hyperlink r:id="rId41" ref="C45"/>
    <hyperlink r:id="rId42" ref="C46"/>
    <hyperlink r:id="rId43" ref="C47"/>
    <hyperlink r:id="rId44" ref="C48"/>
    <hyperlink r:id="rId45" ref="C49"/>
    <hyperlink r:id="rId46" ref="C50"/>
    <hyperlink r:id="rId47" ref="C51"/>
    <hyperlink r:id="rId48" ref="C52"/>
    <hyperlink r:id="rId49" ref="C53"/>
    <hyperlink r:id="rId50" ref="C54"/>
    <hyperlink r:id="rId51" ref="C55"/>
    <hyperlink r:id="rId52" ref="C56"/>
    <hyperlink r:id="rId53" ref="C57"/>
    <hyperlink r:id="rId54" ref="C58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3"/>
    <hyperlink r:id="rId70" ref="C74"/>
    <hyperlink r:id="rId71" ref="C75"/>
    <hyperlink r:id="rId72" ref="C76"/>
    <hyperlink r:id="rId73" ref="C77"/>
    <hyperlink r:id="rId74" ref="C78"/>
    <hyperlink r:id="rId75" ref="C79"/>
    <hyperlink r:id="rId76" ref="C80"/>
    <hyperlink r:id="rId77" ref="C81"/>
    <hyperlink r:id="rId78" ref="C82"/>
    <hyperlink r:id="rId79" ref="C83"/>
    <hyperlink r:id="rId80" ref="C84"/>
    <hyperlink r:id="rId81" ref="C85"/>
    <hyperlink r:id="rId82" ref="C86"/>
  </hyperlinks>
  <drawing r:id="rId8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9.75"/>
    <col customWidth="1" min="2" max="2" width="56.63"/>
    <col customWidth="1" min="3" max="5" width="39.5"/>
  </cols>
  <sheetData>
    <row r="1">
      <c r="A1" s="11"/>
      <c r="B1" s="12" t="s">
        <v>143</v>
      </c>
      <c r="C1" s="13"/>
      <c r="D1" s="13"/>
      <c r="E1" s="13"/>
    </row>
    <row r="2">
      <c r="A2" s="11"/>
      <c r="C2" s="13" t="s">
        <v>144</v>
      </c>
    </row>
    <row r="3">
      <c r="A3" s="11" t="s">
        <v>23</v>
      </c>
      <c r="B3" s="14" t="s">
        <v>145</v>
      </c>
      <c r="C3" s="15">
        <v>1.0</v>
      </c>
      <c r="D3" s="15">
        <v>2.0</v>
      </c>
      <c r="E3" s="15">
        <v>3.0</v>
      </c>
    </row>
    <row r="4">
      <c r="A4" s="16" t="s">
        <v>30</v>
      </c>
      <c r="B4" s="17" t="s">
        <v>146</v>
      </c>
      <c r="C4" s="18" t="str">
        <f t="shared" ref="C4:E4" si="1">NA()</f>
        <v>#N/A</v>
      </c>
      <c r="D4" s="18" t="str">
        <f t="shared" si="1"/>
        <v>#N/A</v>
      </c>
      <c r="E4" s="18" t="str">
        <f t="shared" si="1"/>
        <v>#N/A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19" t="s">
        <v>50</v>
      </c>
      <c r="B5" s="20" t="s">
        <v>147</v>
      </c>
      <c r="C5" s="20" t="s">
        <v>148</v>
      </c>
      <c r="D5" s="20" t="s">
        <v>149</v>
      </c>
      <c r="E5" s="20" t="s">
        <v>150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19" t="s">
        <v>56</v>
      </c>
      <c r="B6" s="20" t="s">
        <v>151</v>
      </c>
      <c r="C6" s="20" t="s">
        <v>152</v>
      </c>
      <c r="D6" s="20" t="s">
        <v>153</v>
      </c>
      <c r="E6" s="20" t="s">
        <v>154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21" t="s">
        <v>120</v>
      </c>
      <c r="B7" s="20" t="s">
        <v>155</v>
      </c>
      <c r="C7" s="20" t="s">
        <v>156</v>
      </c>
      <c r="D7" s="20" t="s">
        <v>157</v>
      </c>
      <c r="E7" s="20" t="s">
        <v>158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16" t="s">
        <v>159</v>
      </c>
      <c r="B8" s="17" t="s">
        <v>160</v>
      </c>
      <c r="C8" s="17" t="s">
        <v>161</v>
      </c>
      <c r="D8" s="18" t="str">
        <f t="shared" ref="D8:E8" si="2">NA()</f>
        <v>#N/A</v>
      </c>
      <c r="E8" s="18" t="str">
        <f t="shared" si="2"/>
        <v>#N/A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19" t="s">
        <v>91</v>
      </c>
      <c r="B9" s="20" t="s">
        <v>162</v>
      </c>
      <c r="C9" s="20" t="s">
        <v>163</v>
      </c>
      <c r="D9" s="20" t="s">
        <v>164</v>
      </c>
      <c r="E9" s="20" t="s">
        <v>165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16" t="s">
        <v>166</v>
      </c>
      <c r="B10" s="17" t="s">
        <v>167</v>
      </c>
      <c r="C10" s="17" t="s">
        <v>156</v>
      </c>
      <c r="D10" s="17" t="s">
        <v>157</v>
      </c>
      <c r="E10" s="17" t="s">
        <v>168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16" t="s">
        <v>169</v>
      </c>
      <c r="B11" s="17" t="s">
        <v>170</v>
      </c>
      <c r="C11" s="17" t="s">
        <v>171</v>
      </c>
      <c r="D11" s="17" t="s">
        <v>172</v>
      </c>
      <c r="E11" s="17" t="s">
        <v>173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16" t="s">
        <v>174</v>
      </c>
      <c r="B12" s="17" t="s">
        <v>175</v>
      </c>
      <c r="C12" s="17" t="s">
        <v>176</v>
      </c>
      <c r="D12" s="17" t="s">
        <v>177</v>
      </c>
      <c r="E12" s="17" t="s">
        <v>178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21" t="s">
        <v>179</v>
      </c>
      <c r="B13" s="3" t="s">
        <v>180</v>
      </c>
      <c r="C13" s="20" t="s">
        <v>181</v>
      </c>
      <c r="D13" s="20" t="s">
        <v>182</v>
      </c>
      <c r="E13" s="20" t="s">
        <v>183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21" t="s">
        <v>97</v>
      </c>
      <c r="B14" s="22" t="s">
        <v>184</v>
      </c>
      <c r="C14" s="20" t="s">
        <v>185</v>
      </c>
      <c r="D14" s="20" t="s">
        <v>186</v>
      </c>
      <c r="E14" s="20" t="s">
        <v>187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C15" s="23"/>
      <c r="D15" s="23"/>
      <c r="E15" s="23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C16" s="23"/>
      <c r="D16" s="23"/>
      <c r="E16" s="23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19"/>
      <c r="B17" s="24"/>
      <c r="C17" s="23"/>
      <c r="D17" s="23"/>
      <c r="E17" s="23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9"/>
      <c r="C18" s="23"/>
      <c r="D18" s="23"/>
      <c r="E18" s="23"/>
    </row>
    <row r="19">
      <c r="A19" s="19"/>
      <c r="C19" s="23"/>
      <c r="D19" s="23"/>
      <c r="E19" s="23"/>
    </row>
    <row r="20">
      <c r="A20" s="19"/>
      <c r="C20" s="23"/>
      <c r="D20" s="23"/>
      <c r="E20" s="23"/>
    </row>
    <row r="21">
      <c r="A21" s="19"/>
      <c r="C21" s="23"/>
      <c r="D21" s="23"/>
      <c r="E21" s="23"/>
    </row>
    <row r="22">
      <c r="C22" s="23"/>
      <c r="D22" s="23"/>
      <c r="E22" s="23"/>
    </row>
    <row r="23">
      <c r="C23" s="23"/>
      <c r="D23" s="23"/>
      <c r="E23" s="23"/>
    </row>
    <row r="24">
      <c r="C24" s="23"/>
      <c r="D24" s="23"/>
      <c r="E24" s="23"/>
    </row>
    <row r="25">
      <c r="C25" s="23"/>
      <c r="D25" s="23"/>
      <c r="E25" s="23"/>
    </row>
    <row r="26">
      <c r="C26" s="23"/>
      <c r="D26" s="23"/>
      <c r="E26" s="23"/>
    </row>
    <row r="27">
      <c r="C27" s="23"/>
      <c r="D27" s="23"/>
      <c r="E27" s="23"/>
    </row>
    <row r="28">
      <c r="C28" s="23"/>
      <c r="D28" s="23"/>
      <c r="E28" s="23"/>
    </row>
    <row r="29">
      <c r="C29" s="23"/>
      <c r="D29" s="23"/>
      <c r="E29" s="23"/>
    </row>
    <row r="30">
      <c r="B30" s="25"/>
      <c r="C30" s="23"/>
      <c r="D30" s="23"/>
      <c r="E30" s="23"/>
    </row>
    <row r="31">
      <c r="B31" s="25"/>
      <c r="C31" s="23"/>
      <c r="D31" s="23"/>
      <c r="E31" s="23"/>
    </row>
    <row r="32">
      <c r="B32" s="25"/>
      <c r="C32" s="23"/>
      <c r="D32" s="23"/>
      <c r="E32" s="23"/>
    </row>
    <row r="33">
      <c r="B33" s="25"/>
      <c r="C33" s="23"/>
      <c r="D33" s="23"/>
      <c r="E33" s="23"/>
    </row>
    <row r="34">
      <c r="B34" s="25"/>
      <c r="C34" s="23"/>
      <c r="D34" s="23"/>
      <c r="E34" s="23"/>
    </row>
    <row r="35">
      <c r="B35" s="25"/>
      <c r="C35" s="23"/>
      <c r="D35" s="23"/>
      <c r="E35" s="23"/>
    </row>
    <row r="36">
      <c r="B36" s="25"/>
      <c r="C36" s="23"/>
      <c r="D36" s="23"/>
      <c r="E36" s="23"/>
    </row>
    <row r="37">
      <c r="B37" s="25"/>
      <c r="C37" s="23"/>
      <c r="D37" s="23"/>
      <c r="E37" s="23"/>
    </row>
    <row r="38">
      <c r="B38" s="25"/>
      <c r="C38" s="23"/>
      <c r="D38" s="23"/>
      <c r="E38" s="23"/>
    </row>
    <row r="39">
      <c r="B39" s="25"/>
      <c r="C39" s="23"/>
      <c r="D39" s="23"/>
      <c r="E39" s="23"/>
    </row>
    <row r="40">
      <c r="B40" s="25"/>
      <c r="C40" s="23"/>
      <c r="D40" s="23"/>
      <c r="E40" s="23"/>
    </row>
    <row r="41">
      <c r="B41" s="25"/>
      <c r="C41" s="23"/>
      <c r="D41" s="23"/>
      <c r="E41" s="23"/>
    </row>
    <row r="42">
      <c r="B42" s="25"/>
      <c r="C42" s="23"/>
      <c r="D42" s="23"/>
      <c r="E42" s="23"/>
    </row>
    <row r="43">
      <c r="B43" s="25"/>
      <c r="C43" s="23"/>
      <c r="D43" s="23"/>
      <c r="E43" s="23"/>
    </row>
    <row r="44">
      <c r="B44" s="25"/>
      <c r="C44" s="23"/>
      <c r="D44" s="23"/>
      <c r="E44" s="23"/>
    </row>
    <row r="45">
      <c r="B45" s="25"/>
      <c r="C45" s="23"/>
      <c r="D45" s="23"/>
      <c r="E45" s="23"/>
    </row>
    <row r="46">
      <c r="B46" s="25"/>
      <c r="C46" s="23"/>
      <c r="D46" s="23"/>
      <c r="E46" s="23"/>
    </row>
    <row r="47">
      <c r="B47" s="25"/>
      <c r="C47" s="23"/>
      <c r="D47" s="23"/>
      <c r="E47" s="23"/>
    </row>
    <row r="48">
      <c r="B48" s="25"/>
      <c r="C48" s="23"/>
      <c r="D48" s="23"/>
      <c r="E48" s="23"/>
    </row>
    <row r="49">
      <c r="B49" s="25"/>
      <c r="C49" s="23"/>
      <c r="D49" s="23"/>
      <c r="E49" s="23"/>
    </row>
    <row r="50">
      <c r="B50" s="25"/>
      <c r="C50" s="23"/>
      <c r="D50" s="23"/>
      <c r="E50" s="23"/>
    </row>
    <row r="51">
      <c r="B51" s="25"/>
      <c r="C51" s="23"/>
      <c r="D51" s="23"/>
      <c r="E51" s="23"/>
    </row>
    <row r="52">
      <c r="B52" s="25"/>
      <c r="C52" s="23"/>
      <c r="D52" s="23"/>
      <c r="E52" s="23"/>
    </row>
    <row r="53">
      <c r="B53" s="25"/>
      <c r="C53" s="23"/>
      <c r="D53" s="23"/>
      <c r="E53" s="23"/>
    </row>
    <row r="54">
      <c r="B54" s="25"/>
      <c r="C54" s="23"/>
      <c r="D54" s="23"/>
      <c r="E54" s="23"/>
    </row>
    <row r="55">
      <c r="B55" s="25"/>
      <c r="C55" s="23"/>
      <c r="D55" s="23"/>
      <c r="E55" s="23"/>
    </row>
    <row r="56">
      <c r="B56" s="25"/>
      <c r="C56" s="23"/>
      <c r="D56" s="23"/>
      <c r="E56" s="23"/>
    </row>
    <row r="57">
      <c r="B57" s="25"/>
      <c r="C57" s="23"/>
      <c r="D57" s="23"/>
      <c r="E57" s="23"/>
    </row>
    <row r="58">
      <c r="B58" s="25"/>
      <c r="C58" s="23"/>
      <c r="D58" s="23"/>
      <c r="E58" s="23"/>
    </row>
    <row r="59">
      <c r="B59" s="25"/>
      <c r="C59" s="23"/>
      <c r="D59" s="23"/>
      <c r="E59" s="23"/>
    </row>
    <row r="60">
      <c r="B60" s="25"/>
      <c r="C60" s="23"/>
      <c r="D60" s="23"/>
      <c r="E60" s="23"/>
    </row>
    <row r="61">
      <c r="B61" s="25"/>
      <c r="C61" s="23"/>
      <c r="D61" s="23"/>
      <c r="E61" s="23"/>
    </row>
    <row r="62">
      <c r="B62" s="25"/>
      <c r="C62" s="23"/>
      <c r="D62" s="23"/>
      <c r="E62" s="23"/>
    </row>
    <row r="63">
      <c r="B63" s="25"/>
      <c r="C63" s="23"/>
      <c r="D63" s="23"/>
      <c r="E63" s="23"/>
    </row>
    <row r="64">
      <c r="B64" s="25"/>
      <c r="C64" s="23"/>
      <c r="D64" s="23"/>
      <c r="E64" s="23"/>
    </row>
    <row r="65">
      <c r="B65" s="25"/>
      <c r="C65" s="23"/>
      <c r="D65" s="23"/>
      <c r="E65" s="23"/>
    </row>
    <row r="66">
      <c r="B66" s="25"/>
      <c r="C66" s="23"/>
      <c r="D66" s="23"/>
      <c r="E66" s="23"/>
    </row>
    <row r="67">
      <c r="B67" s="25"/>
      <c r="C67" s="23"/>
      <c r="D67" s="23"/>
      <c r="E67" s="23"/>
    </row>
    <row r="68">
      <c r="B68" s="25"/>
      <c r="C68" s="23"/>
      <c r="D68" s="23"/>
      <c r="E68" s="23"/>
    </row>
    <row r="69">
      <c r="B69" s="25"/>
      <c r="C69" s="23"/>
      <c r="D69" s="23"/>
      <c r="E69" s="23"/>
    </row>
    <row r="70">
      <c r="B70" s="25"/>
      <c r="C70" s="23"/>
      <c r="D70" s="23"/>
      <c r="E70" s="23"/>
    </row>
    <row r="71">
      <c r="B71" s="25"/>
      <c r="C71" s="23"/>
      <c r="D71" s="23"/>
      <c r="E71" s="23"/>
    </row>
    <row r="72">
      <c r="B72" s="25"/>
      <c r="C72" s="23"/>
      <c r="D72" s="23"/>
      <c r="E72" s="23"/>
    </row>
    <row r="73">
      <c r="B73" s="25"/>
      <c r="C73" s="23"/>
      <c r="D73" s="23"/>
      <c r="E73" s="23"/>
    </row>
    <row r="74">
      <c r="B74" s="25"/>
      <c r="C74" s="23"/>
      <c r="D74" s="23"/>
      <c r="E74" s="23"/>
    </row>
    <row r="75">
      <c r="B75" s="25"/>
      <c r="C75" s="23"/>
      <c r="D75" s="23"/>
      <c r="E75" s="23"/>
    </row>
    <row r="76">
      <c r="B76" s="25"/>
      <c r="C76" s="23"/>
      <c r="D76" s="23"/>
      <c r="E76" s="23"/>
    </row>
    <row r="77">
      <c r="B77" s="25"/>
      <c r="C77" s="23"/>
      <c r="D77" s="23"/>
      <c r="E77" s="23"/>
    </row>
    <row r="78">
      <c r="B78" s="25"/>
      <c r="C78" s="23"/>
      <c r="D78" s="23"/>
      <c r="E78" s="23"/>
    </row>
    <row r="79">
      <c r="B79" s="25"/>
      <c r="C79" s="23"/>
      <c r="D79" s="23"/>
      <c r="E79" s="23"/>
    </row>
    <row r="80">
      <c r="B80" s="25"/>
      <c r="C80" s="23"/>
      <c r="D80" s="23"/>
      <c r="E80" s="23"/>
    </row>
    <row r="81">
      <c r="B81" s="25"/>
      <c r="C81" s="23"/>
      <c r="D81" s="23"/>
      <c r="E81" s="23"/>
    </row>
    <row r="82">
      <c r="B82" s="25"/>
      <c r="C82" s="23"/>
      <c r="D82" s="23"/>
      <c r="E82" s="23"/>
    </row>
    <row r="83">
      <c r="B83" s="25"/>
      <c r="C83" s="23"/>
      <c r="D83" s="23"/>
      <c r="E83" s="23"/>
    </row>
    <row r="84">
      <c r="B84" s="25"/>
      <c r="C84" s="23"/>
      <c r="D84" s="23"/>
      <c r="E84" s="23"/>
    </row>
    <row r="85">
      <c r="B85" s="25"/>
      <c r="C85" s="23"/>
      <c r="D85" s="23"/>
      <c r="E85" s="23"/>
    </row>
    <row r="86">
      <c r="B86" s="25"/>
      <c r="C86" s="23"/>
      <c r="D86" s="23"/>
      <c r="E86" s="23"/>
    </row>
    <row r="87">
      <c r="B87" s="25"/>
      <c r="C87" s="23"/>
      <c r="D87" s="23"/>
      <c r="E87" s="23"/>
    </row>
    <row r="88">
      <c r="B88" s="25"/>
      <c r="C88" s="23"/>
      <c r="D88" s="23"/>
      <c r="E88" s="23"/>
    </row>
    <row r="89">
      <c r="B89" s="25"/>
      <c r="C89" s="23"/>
      <c r="D89" s="23"/>
      <c r="E89" s="23"/>
    </row>
    <row r="90">
      <c r="B90" s="25"/>
      <c r="C90" s="23"/>
      <c r="D90" s="23"/>
      <c r="E90" s="23"/>
    </row>
    <row r="91">
      <c r="B91" s="25"/>
      <c r="C91" s="23"/>
      <c r="D91" s="23"/>
      <c r="E91" s="23"/>
    </row>
    <row r="92">
      <c r="B92" s="25"/>
      <c r="C92" s="23"/>
      <c r="D92" s="23"/>
      <c r="E92" s="23"/>
    </row>
    <row r="93">
      <c r="B93" s="25"/>
      <c r="C93" s="23"/>
      <c r="D93" s="23"/>
      <c r="E93" s="23"/>
    </row>
    <row r="94">
      <c r="B94" s="25"/>
      <c r="C94" s="23"/>
      <c r="D94" s="23"/>
      <c r="E94" s="23"/>
    </row>
    <row r="95">
      <c r="B95" s="25"/>
      <c r="C95" s="23"/>
      <c r="D95" s="23"/>
      <c r="E95" s="23"/>
    </row>
    <row r="96">
      <c r="B96" s="25"/>
      <c r="C96" s="23"/>
      <c r="D96" s="23"/>
      <c r="E96" s="23"/>
    </row>
    <row r="97">
      <c r="B97" s="25"/>
      <c r="C97" s="23"/>
      <c r="D97" s="23"/>
      <c r="E97" s="23"/>
    </row>
    <row r="98">
      <c r="B98" s="25"/>
      <c r="C98" s="23"/>
      <c r="D98" s="23"/>
      <c r="E98" s="23"/>
    </row>
    <row r="99">
      <c r="B99" s="25"/>
      <c r="C99" s="23"/>
      <c r="D99" s="23"/>
      <c r="E99" s="23"/>
    </row>
    <row r="100">
      <c r="B100" s="25"/>
      <c r="C100" s="23"/>
      <c r="D100" s="23"/>
      <c r="E100" s="23"/>
    </row>
    <row r="101">
      <c r="B101" s="25"/>
      <c r="C101" s="23"/>
      <c r="D101" s="23"/>
      <c r="E101" s="23"/>
    </row>
    <row r="102">
      <c r="B102" s="25"/>
      <c r="C102" s="23"/>
      <c r="D102" s="23"/>
      <c r="E102" s="23"/>
    </row>
    <row r="103">
      <c r="B103" s="25"/>
      <c r="C103" s="23"/>
      <c r="D103" s="23"/>
      <c r="E103" s="23"/>
    </row>
    <row r="104">
      <c r="B104" s="25"/>
      <c r="C104" s="23"/>
      <c r="D104" s="23"/>
      <c r="E104" s="23"/>
    </row>
    <row r="105">
      <c r="B105" s="25"/>
      <c r="C105" s="23"/>
      <c r="D105" s="23"/>
      <c r="E105" s="23"/>
    </row>
    <row r="106">
      <c r="B106" s="25"/>
      <c r="C106" s="23"/>
      <c r="D106" s="23"/>
      <c r="E106" s="23"/>
    </row>
    <row r="107">
      <c r="B107" s="25"/>
      <c r="C107" s="23"/>
      <c r="D107" s="23"/>
      <c r="E107" s="23"/>
    </row>
    <row r="108">
      <c r="B108" s="25"/>
      <c r="C108" s="23"/>
      <c r="D108" s="23"/>
      <c r="E108" s="23"/>
    </row>
    <row r="109">
      <c r="B109" s="25"/>
      <c r="C109" s="23"/>
      <c r="D109" s="23"/>
      <c r="E109" s="23"/>
    </row>
    <row r="110">
      <c r="B110" s="25"/>
      <c r="C110" s="23"/>
      <c r="D110" s="23"/>
      <c r="E110" s="23"/>
    </row>
    <row r="111">
      <c r="B111" s="25"/>
      <c r="C111" s="23"/>
      <c r="D111" s="23"/>
      <c r="E111" s="23"/>
    </row>
    <row r="112">
      <c r="B112" s="25"/>
      <c r="C112" s="23"/>
      <c r="D112" s="23"/>
      <c r="E112" s="23"/>
    </row>
    <row r="113">
      <c r="B113" s="25"/>
      <c r="C113" s="23"/>
      <c r="D113" s="23"/>
      <c r="E113" s="23"/>
    </row>
    <row r="114">
      <c r="B114" s="25"/>
      <c r="C114" s="23"/>
      <c r="D114" s="23"/>
      <c r="E114" s="23"/>
    </row>
    <row r="115">
      <c r="B115" s="25"/>
      <c r="C115" s="23"/>
      <c r="D115" s="23"/>
      <c r="E115" s="23"/>
    </row>
    <row r="116">
      <c r="B116" s="25"/>
      <c r="C116" s="23"/>
      <c r="D116" s="23"/>
      <c r="E116" s="23"/>
    </row>
    <row r="117">
      <c r="B117" s="25"/>
      <c r="C117" s="23"/>
      <c r="D117" s="23"/>
      <c r="E117" s="23"/>
    </row>
    <row r="118">
      <c r="B118" s="25"/>
      <c r="C118" s="23"/>
      <c r="D118" s="23"/>
      <c r="E118" s="23"/>
    </row>
    <row r="119">
      <c r="B119" s="25"/>
      <c r="C119" s="23"/>
      <c r="D119" s="23"/>
      <c r="E119" s="23"/>
    </row>
    <row r="120">
      <c r="B120" s="25"/>
      <c r="C120" s="23"/>
      <c r="D120" s="23"/>
      <c r="E120" s="23"/>
    </row>
    <row r="121">
      <c r="B121" s="25"/>
      <c r="C121" s="23"/>
      <c r="D121" s="23"/>
      <c r="E121" s="23"/>
    </row>
    <row r="122">
      <c r="B122" s="25"/>
      <c r="C122" s="23"/>
      <c r="D122" s="23"/>
      <c r="E122" s="23"/>
    </row>
    <row r="123">
      <c r="B123" s="25"/>
      <c r="C123" s="23"/>
      <c r="D123" s="23"/>
      <c r="E123" s="23"/>
    </row>
    <row r="124">
      <c r="B124" s="25"/>
      <c r="C124" s="23"/>
      <c r="D124" s="23"/>
      <c r="E124" s="23"/>
    </row>
    <row r="125">
      <c r="B125" s="25"/>
      <c r="C125" s="23"/>
      <c r="D125" s="23"/>
      <c r="E125" s="23"/>
    </row>
    <row r="126">
      <c r="B126" s="25"/>
      <c r="C126" s="23"/>
      <c r="D126" s="23"/>
      <c r="E126" s="23"/>
    </row>
    <row r="127">
      <c r="B127" s="25"/>
      <c r="C127" s="23"/>
      <c r="D127" s="23"/>
      <c r="E127" s="23"/>
    </row>
    <row r="128">
      <c r="B128" s="25"/>
      <c r="C128" s="23"/>
      <c r="D128" s="23"/>
      <c r="E128" s="23"/>
    </row>
    <row r="129">
      <c r="B129" s="25"/>
      <c r="C129" s="23"/>
      <c r="D129" s="23"/>
      <c r="E129" s="23"/>
    </row>
    <row r="130">
      <c r="B130" s="25"/>
      <c r="C130" s="23"/>
      <c r="D130" s="23"/>
      <c r="E130" s="23"/>
    </row>
    <row r="131">
      <c r="B131" s="25"/>
      <c r="C131" s="23"/>
      <c r="D131" s="23"/>
      <c r="E131" s="23"/>
    </row>
    <row r="132">
      <c r="B132" s="25"/>
      <c r="C132" s="23"/>
      <c r="D132" s="23"/>
      <c r="E132" s="23"/>
    </row>
    <row r="133">
      <c r="B133" s="25"/>
      <c r="C133" s="23"/>
      <c r="D133" s="23"/>
      <c r="E133" s="23"/>
    </row>
    <row r="134">
      <c r="B134" s="25"/>
      <c r="C134" s="23"/>
      <c r="D134" s="23"/>
      <c r="E134" s="23"/>
    </row>
    <row r="135">
      <c r="B135" s="25"/>
      <c r="C135" s="23"/>
      <c r="D135" s="23"/>
      <c r="E135" s="23"/>
    </row>
    <row r="136">
      <c r="B136" s="25"/>
      <c r="C136" s="23"/>
      <c r="D136" s="23"/>
      <c r="E136" s="23"/>
    </row>
    <row r="137">
      <c r="B137" s="25"/>
      <c r="C137" s="23"/>
      <c r="D137" s="23"/>
      <c r="E137" s="23"/>
    </row>
    <row r="138">
      <c r="B138" s="25"/>
      <c r="C138" s="23"/>
      <c r="D138" s="23"/>
      <c r="E138" s="23"/>
    </row>
    <row r="139">
      <c r="B139" s="25"/>
      <c r="C139" s="23"/>
      <c r="D139" s="23"/>
      <c r="E139" s="23"/>
    </row>
    <row r="140">
      <c r="B140" s="25"/>
      <c r="C140" s="23"/>
      <c r="D140" s="23"/>
      <c r="E140" s="23"/>
    </row>
    <row r="141">
      <c r="B141" s="25"/>
      <c r="C141" s="23"/>
      <c r="D141" s="23"/>
      <c r="E141" s="23"/>
    </row>
    <row r="142">
      <c r="B142" s="25"/>
      <c r="C142" s="23"/>
      <c r="D142" s="23"/>
      <c r="E142" s="23"/>
    </row>
    <row r="143">
      <c r="B143" s="25"/>
      <c r="C143" s="23"/>
      <c r="D143" s="23"/>
      <c r="E143" s="23"/>
    </row>
    <row r="144">
      <c r="B144" s="25"/>
      <c r="C144" s="23"/>
      <c r="D144" s="23"/>
      <c r="E144" s="23"/>
    </row>
    <row r="145">
      <c r="B145" s="25"/>
      <c r="C145" s="23"/>
      <c r="D145" s="23"/>
      <c r="E145" s="23"/>
    </row>
    <row r="146">
      <c r="B146" s="25"/>
      <c r="C146" s="23"/>
      <c r="D146" s="23"/>
      <c r="E146" s="23"/>
    </row>
    <row r="147">
      <c r="B147" s="25"/>
      <c r="C147" s="23"/>
      <c r="D147" s="23"/>
      <c r="E147" s="23"/>
    </row>
    <row r="148">
      <c r="B148" s="25"/>
      <c r="C148" s="23"/>
      <c r="D148" s="23"/>
      <c r="E148" s="23"/>
    </row>
    <row r="149">
      <c r="B149" s="25"/>
      <c r="C149" s="23"/>
      <c r="D149" s="23"/>
      <c r="E149" s="23"/>
    </row>
    <row r="150">
      <c r="B150" s="25"/>
      <c r="C150" s="23"/>
      <c r="D150" s="23"/>
      <c r="E150" s="23"/>
    </row>
    <row r="151">
      <c r="B151" s="25"/>
      <c r="C151" s="23"/>
      <c r="D151" s="23"/>
      <c r="E151" s="23"/>
    </row>
    <row r="152">
      <c r="B152" s="25"/>
      <c r="C152" s="23"/>
      <c r="D152" s="23"/>
      <c r="E152" s="23"/>
    </row>
    <row r="153">
      <c r="B153" s="25"/>
      <c r="C153" s="23"/>
      <c r="D153" s="23"/>
      <c r="E153" s="23"/>
    </row>
    <row r="154">
      <c r="B154" s="25"/>
      <c r="C154" s="23"/>
      <c r="D154" s="23"/>
      <c r="E154" s="23"/>
    </row>
    <row r="155">
      <c r="B155" s="25"/>
      <c r="C155" s="23"/>
      <c r="D155" s="23"/>
      <c r="E155" s="23"/>
    </row>
    <row r="156">
      <c r="B156" s="25"/>
      <c r="C156" s="23"/>
      <c r="D156" s="23"/>
      <c r="E156" s="23"/>
    </row>
    <row r="157">
      <c r="B157" s="25"/>
      <c r="C157" s="23"/>
      <c r="D157" s="23"/>
      <c r="E157" s="23"/>
    </row>
    <row r="158">
      <c r="B158" s="25"/>
      <c r="C158" s="23"/>
      <c r="D158" s="23"/>
      <c r="E158" s="23"/>
    </row>
    <row r="159">
      <c r="B159" s="25"/>
      <c r="C159" s="23"/>
      <c r="D159" s="23"/>
      <c r="E159" s="23"/>
    </row>
    <row r="160">
      <c r="B160" s="25"/>
      <c r="C160" s="23"/>
      <c r="D160" s="23"/>
      <c r="E160" s="23"/>
    </row>
    <row r="161">
      <c r="B161" s="25"/>
      <c r="C161" s="23"/>
      <c r="D161" s="23"/>
      <c r="E161" s="23"/>
    </row>
    <row r="162">
      <c r="B162" s="25"/>
      <c r="C162" s="23"/>
      <c r="D162" s="23"/>
      <c r="E162" s="23"/>
    </row>
    <row r="163">
      <c r="B163" s="25"/>
      <c r="C163" s="23"/>
      <c r="D163" s="23"/>
      <c r="E163" s="23"/>
    </row>
    <row r="164">
      <c r="B164" s="25"/>
      <c r="C164" s="23"/>
      <c r="D164" s="23"/>
      <c r="E164" s="23"/>
    </row>
    <row r="165">
      <c r="B165" s="25"/>
      <c r="C165" s="23"/>
      <c r="D165" s="23"/>
      <c r="E165" s="23"/>
    </row>
    <row r="166">
      <c r="B166" s="25"/>
      <c r="C166" s="23"/>
      <c r="D166" s="23"/>
      <c r="E166" s="23"/>
    </row>
    <row r="167">
      <c r="B167" s="25"/>
      <c r="C167" s="23"/>
      <c r="D167" s="23"/>
      <c r="E167" s="23"/>
    </row>
    <row r="168">
      <c r="B168" s="25"/>
      <c r="C168" s="23"/>
      <c r="D168" s="23"/>
      <c r="E168" s="23"/>
    </row>
    <row r="169">
      <c r="B169" s="25"/>
      <c r="C169" s="23"/>
      <c r="D169" s="23"/>
      <c r="E169" s="23"/>
    </row>
    <row r="170">
      <c r="B170" s="25"/>
      <c r="C170" s="23"/>
      <c r="D170" s="23"/>
      <c r="E170" s="23"/>
    </row>
    <row r="171">
      <c r="B171" s="25"/>
      <c r="C171" s="23"/>
      <c r="D171" s="23"/>
      <c r="E171" s="23"/>
    </row>
    <row r="172">
      <c r="B172" s="25"/>
      <c r="C172" s="23"/>
      <c r="D172" s="23"/>
      <c r="E172" s="23"/>
    </row>
    <row r="173">
      <c r="B173" s="25"/>
      <c r="C173" s="23"/>
      <c r="D173" s="23"/>
      <c r="E173" s="23"/>
    </row>
    <row r="174">
      <c r="B174" s="25"/>
      <c r="C174" s="23"/>
      <c r="D174" s="23"/>
      <c r="E174" s="23"/>
    </row>
    <row r="175">
      <c r="B175" s="25"/>
      <c r="C175" s="23"/>
      <c r="D175" s="23"/>
      <c r="E175" s="23"/>
    </row>
    <row r="176">
      <c r="B176" s="25"/>
      <c r="C176" s="23"/>
      <c r="D176" s="23"/>
      <c r="E176" s="23"/>
    </row>
    <row r="177">
      <c r="B177" s="25"/>
      <c r="C177" s="23"/>
      <c r="D177" s="23"/>
      <c r="E177" s="23"/>
    </row>
    <row r="178">
      <c r="B178" s="25"/>
      <c r="C178" s="23"/>
      <c r="D178" s="23"/>
      <c r="E178" s="23"/>
    </row>
    <row r="179">
      <c r="B179" s="25"/>
      <c r="C179" s="23"/>
      <c r="D179" s="23"/>
      <c r="E179" s="23"/>
    </row>
    <row r="180">
      <c r="B180" s="25"/>
      <c r="C180" s="23"/>
      <c r="D180" s="23"/>
      <c r="E180" s="23"/>
    </row>
    <row r="181">
      <c r="B181" s="25"/>
      <c r="C181" s="23"/>
      <c r="D181" s="23"/>
      <c r="E181" s="23"/>
    </row>
    <row r="182">
      <c r="B182" s="25"/>
      <c r="C182" s="23"/>
      <c r="D182" s="23"/>
      <c r="E182" s="23"/>
    </row>
    <row r="183">
      <c r="B183" s="25"/>
      <c r="C183" s="23"/>
      <c r="D183" s="23"/>
      <c r="E183" s="23"/>
    </row>
    <row r="184">
      <c r="B184" s="25"/>
      <c r="C184" s="23"/>
      <c r="D184" s="23"/>
      <c r="E184" s="23"/>
    </row>
    <row r="185">
      <c r="B185" s="25"/>
      <c r="C185" s="23"/>
      <c r="D185" s="23"/>
      <c r="E185" s="23"/>
    </row>
    <row r="186">
      <c r="B186" s="25"/>
      <c r="C186" s="23"/>
      <c r="D186" s="23"/>
      <c r="E186" s="23"/>
    </row>
    <row r="187">
      <c r="B187" s="25"/>
      <c r="C187" s="23"/>
      <c r="D187" s="23"/>
      <c r="E187" s="23"/>
    </row>
    <row r="188">
      <c r="B188" s="25"/>
      <c r="C188" s="23"/>
      <c r="D188" s="23"/>
      <c r="E188" s="23"/>
    </row>
    <row r="189">
      <c r="B189" s="25"/>
      <c r="C189" s="23"/>
      <c r="D189" s="23"/>
      <c r="E189" s="23"/>
    </row>
    <row r="190">
      <c r="B190" s="25"/>
      <c r="C190" s="23"/>
      <c r="D190" s="23"/>
      <c r="E190" s="23"/>
    </row>
    <row r="191">
      <c r="B191" s="25"/>
      <c r="C191" s="23"/>
      <c r="D191" s="23"/>
      <c r="E191" s="23"/>
    </row>
    <row r="192">
      <c r="B192" s="25"/>
      <c r="C192" s="23"/>
      <c r="D192" s="23"/>
      <c r="E192" s="23"/>
    </row>
    <row r="193">
      <c r="B193" s="25"/>
      <c r="C193" s="23"/>
      <c r="D193" s="23"/>
      <c r="E193" s="23"/>
    </row>
    <row r="194">
      <c r="B194" s="25"/>
      <c r="C194" s="23"/>
      <c r="D194" s="23"/>
      <c r="E194" s="23"/>
    </row>
    <row r="195">
      <c r="B195" s="25"/>
      <c r="C195" s="23"/>
      <c r="D195" s="23"/>
      <c r="E195" s="23"/>
    </row>
    <row r="196">
      <c r="B196" s="25"/>
      <c r="C196" s="23"/>
      <c r="D196" s="23"/>
      <c r="E196" s="23"/>
    </row>
    <row r="197">
      <c r="B197" s="25"/>
      <c r="C197" s="23"/>
      <c r="D197" s="23"/>
      <c r="E197" s="23"/>
    </row>
    <row r="198">
      <c r="B198" s="25"/>
      <c r="C198" s="23"/>
      <c r="D198" s="23"/>
      <c r="E198" s="23"/>
    </row>
    <row r="199">
      <c r="B199" s="25"/>
      <c r="C199" s="23"/>
      <c r="D199" s="23"/>
      <c r="E199" s="23"/>
    </row>
    <row r="200">
      <c r="B200" s="25"/>
      <c r="C200" s="23"/>
      <c r="D200" s="23"/>
      <c r="E200" s="23"/>
    </row>
    <row r="201">
      <c r="B201" s="25"/>
      <c r="C201" s="23"/>
      <c r="D201" s="23"/>
      <c r="E201" s="23"/>
    </row>
    <row r="202">
      <c r="B202" s="25"/>
      <c r="C202" s="23"/>
      <c r="D202" s="23"/>
      <c r="E202" s="23"/>
    </row>
    <row r="203">
      <c r="B203" s="25"/>
      <c r="C203" s="23"/>
      <c r="D203" s="23"/>
      <c r="E203" s="23"/>
    </row>
    <row r="204">
      <c r="B204" s="25"/>
      <c r="C204" s="23"/>
      <c r="D204" s="23"/>
      <c r="E204" s="23"/>
    </row>
    <row r="205">
      <c r="B205" s="25"/>
      <c r="C205" s="23"/>
      <c r="D205" s="23"/>
      <c r="E205" s="23"/>
    </row>
    <row r="206">
      <c r="B206" s="25"/>
      <c r="C206" s="23"/>
      <c r="D206" s="23"/>
      <c r="E206" s="23"/>
    </row>
    <row r="207">
      <c r="B207" s="25"/>
      <c r="C207" s="23"/>
      <c r="D207" s="23"/>
      <c r="E207" s="23"/>
    </row>
    <row r="208">
      <c r="B208" s="25"/>
      <c r="C208" s="23"/>
      <c r="D208" s="23"/>
      <c r="E208" s="23"/>
    </row>
    <row r="209">
      <c r="B209" s="25"/>
      <c r="C209" s="23"/>
      <c r="D209" s="23"/>
      <c r="E209" s="23"/>
    </row>
    <row r="210">
      <c r="B210" s="25"/>
      <c r="C210" s="23"/>
      <c r="D210" s="23"/>
      <c r="E210" s="23"/>
    </row>
    <row r="211">
      <c r="B211" s="25"/>
      <c r="C211" s="23"/>
      <c r="D211" s="23"/>
      <c r="E211" s="23"/>
    </row>
    <row r="212">
      <c r="B212" s="25"/>
      <c r="C212" s="23"/>
      <c r="D212" s="23"/>
      <c r="E212" s="23"/>
    </row>
    <row r="213">
      <c r="B213" s="25"/>
      <c r="C213" s="23"/>
      <c r="D213" s="23"/>
      <c r="E213" s="23"/>
    </row>
    <row r="214">
      <c r="B214" s="25"/>
      <c r="C214" s="23"/>
      <c r="D214" s="23"/>
      <c r="E214" s="23"/>
    </row>
    <row r="215">
      <c r="B215" s="25"/>
      <c r="C215" s="23"/>
      <c r="D215" s="23"/>
      <c r="E215" s="23"/>
    </row>
    <row r="216">
      <c r="B216" s="25"/>
      <c r="C216" s="23"/>
      <c r="D216" s="23"/>
      <c r="E216" s="23"/>
    </row>
    <row r="217">
      <c r="B217" s="25"/>
      <c r="C217" s="23"/>
      <c r="D217" s="23"/>
      <c r="E217" s="23"/>
    </row>
    <row r="218">
      <c r="B218" s="25"/>
      <c r="C218" s="23"/>
      <c r="D218" s="23"/>
      <c r="E218" s="23"/>
    </row>
    <row r="219">
      <c r="B219" s="25"/>
      <c r="C219" s="23"/>
      <c r="D219" s="23"/>
      <c r="E219" s="23"/>
    </row>
    <row r="220">
      <c r="B220" s="25"/>
      <c r="C220" s="23"/>
      <c r="D220" s="23"/>
      <c r="E220" s="23"/>
    </row>
    <row r="221">
      <c r="B221" s="25"/>
      <c r="C221" s="23"/>
      <c r="D221" s="23"/>
      <c r="E221" s="23"/>
    </row>
    <row r="222">
      <c r="B222" s="25"/>
      <c r="C222" s="23"/>
      <c r="D222" s="23"/>
      <c r="E222" s="23"/>
    </row>
    <row r="223">
      <c r="B223" s="25"/>
      <c r="C223" s="23"/>
      <c r="D223" s="23"/>
      <c r="E223" s="23"/>
    </row>
    <row r="224">
      <c r="B224" s="25"/>
      <c r="C224" s="23"/>
      <c r="D224" s="23"/>
      <c r="E224" s="23"/>
    </row>
    <row r="225">
      <c r="B225" s="25"/>
      <c r="C225" s="23"/>
      <c r="D225" s="23"/>
      <c r="E225" s="23"/>
    </row>
    <row r="226">
      <c r="B226" s="25"/>
      <c r="C226" s="23"/>
      <c r="D226" s="23"/>
      <c r="E226" s="23"/>
    </row>
    <row r="227">
      <c r="B227" s="25"/>
      <c r="C227" s="23"/>
      <c r="D227" s="23"/>
      <c r="E227" s="23"/>
    </row>
    <row r="228">
      <c r="B228" s="25"/>
      <c r="C228" s="23"/>
      <c r="D228" s="23"/>
      <c r="E228" s="23"/>
    </row>
    <row r="229">
      <c r="B229" s="25"/>
      <c r="C229" s="23"/>
      <c r="D229" s="23"/>
      <c r="E229" s="23"/>
    </row>
    <row r="230">
      <c r="B230" s="25"/>
      <c r="C230" s="23"/>
      <c r="D230" s="23"/>
      <c r="E230" s="23"/>
    </row>
    <row r="231">
      <c r="B231" s="25"/>
      <c r="C231" s="23"/>
      <c r="D231" s="23"/>
      <c r="E231" s="23"/>
    </row>
    <row r="232">
      <c r="B232" s="25"/>
      <c r="C232" s="23"/>
      <c r="D232" s="23"/>
      <c r="E232" s="23"/>
    </row>
    <row r="233">
      <c r="B233" s="25"/>
      <c r="C233" s="23"/>
      <c r="D233" s="23"/>
      <c r="E233" s="23"/>
    </row>
    <row r="234">
      <c r="B234" s="25"/>
      <c r="C234" s="23"/>
      <c r="D234" s="23"/>
      <c r="E234" s="23"/>
    </row>
    <row r="235">
      <c r="B235" s="25"/>
      <c r="C235" s="23"/>
      <c r="D235" s="23"/>
      <c r="E235" s="23"/>
    </row>
    <row r="236">
      <c r="B236" s="25"/>
      <c r="C236" s="23"/>
      <c r="D236" s="23"/>
      <c r="E236" s="23"/>
    </row>
    <row r="237">
      <c r="B237" s="25"/>
      <c r="C237" s="23"/>
      <c r="D237" s="23"/>
      <c r="E237" s="23"/>
    </row>
    <row r="238">
      <c r="B238" s="25"/>
      <c r="C238" s="23"/>
      <c r="D238" s="23"/>
      <c r="E238" s="23"/>
    </row>
    <row r="239">
      <c r="B239" s="25"/>
      <c r="C239" s="23"/>
      <c r="D239" s="23"/>
      <c r="E239" s="23"/>
    </row>
    <row r="240">
      <c r="B240" s="25"/>
      <c r="C240" s="23"/>
      <c r="D240" s="23"/>
      <c r="E240" s="23"/>
    </row>
    <row r="241">
      <c r="B241" s="25"/>
      <c r="C241" s="23"/>
      <c r="D241" s="23"/>
      <c r="E241" s="23"/>
    </row>
    <row r="242">
      <c r="B242" s="25"/>
      <c r="C242" s="23"/>
      <c r="D242" s="23"/>
      <c r="E242" s="23"/>
    </row>
    <row r="243">
      <c r="B243" s="25"/>
      <c r="C243" s="23"/>
      <c r="D243" s="23"/>
      <c r="E243" s="23"/>
    </row>
    <row r="244">
      <c r="B244" s="25"/>
      <c r="C244" s="23"/>
      <c r="D244" s="23"/>
      <c r="E244" s="23"/>
    </row>
    <row r="245">
      <c r="B245" s="25"/>
      <c r="C245" s="23"/>
      <c r="D245" s="23"/>
      <c r="E245" s="23"/>
    </row>
    <row r="246">
      <c r="B246" s="25"/>
      <c r="C246" s="23"/>
      <c r="D246" s="23"/>
      <c r="E246" s="23"/>
    </row>
    <row r="247">
      <c r="B247" s="25"/>
      <c r="C247" s="23"/>
      <c r="D247" s="23"/>
      <c r="E247" s="23"/>
    </row>
    <row r="248">
      <c r="B248" s="25"/>
      <c r="C248" s="23"/>
      <c r="D248" s="23"/>
      <c r="E248" s="23"/>
    </row>
    <row r="249">
      <c r="B249" s="25"/>
      <c r="C249" s="23"/>
      <c r="D249" s="23"/>
      <c r="E249" s="23"/>
    </row>
    <row r="250">
      <c r="B250" s="25"/>
      <c r="C250" s="23"/>
      <c r="D250" s="23"/>
      <c r="E250" s="23"/>
    </row>
    <row r="251">
      <c r="B251" s="25"/>
      <c r="C251" s="23"/>
      <c r="D251" s="23"/>
      <c r="E251" s="23"/>
    </row>
    <row r="252">
      <c r="B252" s="25"/>
      <c r="C252" s="23"/>
      <c r="D252" s="23"/>
      <c r="E252" s="23"/>
    </row>
    <row r="253">
      <c r="B253" s="25"/>
      <c r="C253" s="23"/>
      <c r="D253" s="23"/>
      <c r="E253" s="23"/>
    </row>
    <row r="254">
      <c r="B254" s="25"/>
      <c r="C254" s="23"/>
      <c r="D254" s="23"/>
      <c r="E254" s="23"/>
    </row>
    <row r="255">
      <c r="B255" s="25"/>
      <c r="C255" s="23"/>
      <c r="D255" s="23"/>
      <c r="E255" s="23"/>
    </row>
    <row r="256">
      <c r="B256" s="25"/>
      <c r="C256" s="23"/>
      <c r="D256" s="23"/>
      <c r="E256" s="23"/>
    </row>
    <row r="257">
      <c r="B257" s="25"/>
      <c r="C257" s="23"/>
      <c r="D257" s="23"/>
      <c r="E257" s="23"/>
    </row>
    <row r="258">
      <c r="B258" s="25"/>
      <c r="C258" s="23"/>
      <c r="D258" s="23"/>
      <c r="E258" s="23"/>
    </row>
    <row r="259">
      <c r="B259" s="25"/>
      <c r="C259" s="23"/>
      <c r="D259" s="23"/>
      <c r="E259" s="23"/>
    </row>
    <row r="260">
      <c r="B260" s="25"/>
      <c r="C260" s="23"/>
      <c r="D260" s="23"/>
      <c r="E260" s="23"/>
    </row>
    <row r="261">
      <c r="B261" s="25"/>
      <c r="C261" s="23"/>
      <c r="D261" s="23"/>
      <c r="E261" s="23"/>
    </row>
    <row r="262">
      <c r="B262" s="25"/>
      <c r="C262" s="23"/>
      <c r="D262" s="23"/>
      <c r="E262" s="23"/>
    </row>
    <row r="263">
      <c r="B263" s="25"/>
      <c r="C263" s="23"/>
      <c r="D263" s="23"/>
      <c r="E263" s="23"/>
    </row>
    <row r="264">
      <c r="B264" s="25"/>
      <c r="C264" s="23"/>
      <c r="D264" s="23"/>
      <c r="E264" s="23"/>
    </row>
    <row r="265">
      <c r="B265" s="25"/>
      <c r="C265" s="23"/>
      <c r="D265" s="23"/>
      <c r="E265" s="23"/>
    </row>
    <row r="266">
      <c r="B266" s="25"/>
      <c r="C266" s="23"/>
      <c r="D266" s="23"/>
      <c r="E266" s="23"/>
    </row>
    <row r="267">
      <c r="B267" s="25"/>
      <c r="C267" s="23"/>
      <c r="D267" s="23"/>
      <c r="E267" s="23"/>
    </row>
    <row r="268">
      <c r="B268" s="25"/>
      <c r="C268" s="23"/>
      <c r="D268" s="23"/>
      <c r="E268" s="23"/>
    </row>
    <row r="269">
      <c r="B269" s="25"/>
      <c r="C269" s="23"/>
      <c r="D269" s="23"/>
      <c r="E269" s="23"/>
    </row>
    <row r="270">
      <c r="B270" s="25"/>
      <c r="C270" s="23"/>
      <c r="D270" s="23"/>
      <c r="E270" s="23"/>
    </row>
    <row r="271">
      <c r="B271" s="25"/>
      <c r="C271" s="23"/>
      <c r="D271" s="23"/>
      <c r="E271" s="23"/>
    </row>
    <row r="272">
      <c r="B272" s="25"/>
      <c r="C272" s="23"/>
      <c r="D272" s="23"/>
      <c r="E272" s="23"/>
    </row>
    <row r="273">
      <c r="B273" s="25"/>
      <c r="C273" s="23"/>
      <c r="D273" s="23"/>
      <c r="E273" s="23"/>
    </row>
    <row r="274">
      <c r="B274" s="25"/>
      <c r="C274" s="23"/>
      <c r="D274" s="23"/>
      <c r="E274" s="23"/>
    </row>
    <row r="275">
      <c r="B275" s="25"/>
      <c r="C275" s="23"/>
      <c r="D275" s="23"/>
      <c r="E275" s="23"/>
    </row>
    <row r="276">
      <c r="B276" s="25"/>
      <c r="C276" s="23"/>
      <c r="D276" s="23"/>
      <c r="E276" s="23"/>
    </row>
    <row r="277">
      <c r="B277" s="25"/>
      <c r="C277" s="23"/>
      <c r="D277" s="23"/>
      <c r="E277" s="23"/>
    </row>
    <row r="278">
      <c r="B278" s="25"/>
      <c r="C278" s="23"/>
      <c r="D278" s="23"/>
      <c r="E278" s="23"/>
    </row>
    <row r="279">
      <c r="B279" s="25"/>
      <c r="C279" s="23"/>
      <c r="D279" s="23"/>
      <c r="E279" s="23"/>
    </row>
    <row r="280">
      <c r="B280" s="25"/>
      <c r="C280" s="23"/>
      <c r="D280" s="23"/>
      <c r="E280" s="23"/>
    </row>
    <row r="281">
      <c r="B281" s="25"/>
      <c r="C281" s="23"/>
      <c r="D281" s="23"/>
      <c r="E281" s="23"/>
    </row>
    <row r="282">
      <c r="B282" s="25"/>
      <c r="C282" s="23"/>
      <c r="D282" s="23"/>
      <c r="E282" s="23"/>
    </row>
    <row r="283">
      <c r="B283" s="25"/>
      <c r="C283" s="23"/>
      <c r="D283" s="23"/>
      <c r="E283" s="23"/>
    </row>
    <row r="284">
      <c r="B284" s="25"/>
      <c r="C284" s="23"/>
      <c r="D284" s="23"/>
      <c r="E284" s="23"/>
    </row>
    <row r="285">
      <c r="B285" s="25"/>
      <c r="C285" s="23"/>
      <c r="D285" s="23"/>
      <c r="E285" s="23"/>
    </row>
    <row r="286">
      <c r="B286" s="25"/>
      <c r="C286" s="23"/>
      <c r="D286" s="23"/>
      <c r="E286" s="23"/>
    </row>
    <row r="287">
      <c r="B287" s="25"/>
      <c r="C287" s="23"/>
      <c r="D287" s="23"/>
      <c r="E287" s="23"/>
    </row>
    <row r="288">
      <c r="B288" s="25"/>
      <c r="C288" s="23"/>
      <c r="D288" s="23"/>
      <c r="E288" s="23"/>
    </row>
    <row r="289">
      <c r="B289" s="25"/>
      <c r="C289" s="23"/>
      <c r="D289" s="23"/>
      <c r="E289" s="23"/>
    </row>
    <row r="290">
      <c r="B290" s="25"/>
      <c r="C290" s="23"/>
      <c r="D290" s="23"/>
      <c r="E290" s="23"/>
    </row>
    <row r="291">
      <c r="B291" s="25"/>
      <c r="C291" s="23"/>
      <c r="D291" s="23"/>
      <c r="E291" s="23"/>
    </row>
    <row r="292">
      <c r="B292" s="25"/>
      <c r="C292" s="23"/>
      <c r="D292" s="23"/>
      <c r="E292" s="23"/>
    </row>
    <row r="293">
      <c r="B293" s="25"/>
      <c r="C293" s="23"/>
      <c r="D293" s="23"/>
      <c r="E293" s="23"/>
    </row>
    <row r="294">
      <c r="B294" s="25"/>
      <c r="C294" s="23"/>
      <c r="D294" s="23"/>
      <c r="E294" s="23"/>
    </row>
    <row r="295">
      <c r="B295" s="25"/>
      <c r="C295" s="23"/>
      <c r="D295" s="23"/>
      <c r="E295" s="23"/>
    </row>
    <row r="296">
      <c r="B296" s="25"/>
      <c r="C296" s="23"/>
      <c r="D296" s="23"/>
      <c r="E296" s="23"/>
    </row>
    <row r="297">
      <c r="B297" s="25"/>
      <c r="C297" s="23"/>
      <c r="D297" s="23"/>
      <c r="E297" s="23"/>
    </row>
    <row r="298">
      <c r="B298" s="25"/>
      <c r="C298" s="23"/>
      <c r="D298" s="23"/>
      <c r="E298" s="23"/>
    </row>
    <row r="299">
      <c r="B299" s="25"/>
      <c r="C299" s="23"/>
      <c r="D299" s="23"/>
      <c r="E299" s="23"/>
    </row>
    <row r="300">
      <c r="B300" s="25"/>
      <c r="C300" s="23"/>
      <c r="D300" s="23"/>
      <c r="E300" s="23"/>
    </row>
    <row r="301">
      <c r="B301" s="25"/>
      <c r="C301" s="23"/>
      <c r="D301" s="23"/>
      <c r="E301" s="23"/>
    </row>
    <row r="302">
      <c r="B302" s="25"/>
      <c r="C302" s="23"/>
      <c r="D302" s="23"/>
      <c r="E302" s="23"/>
    </row>
    <row r="303">
      <c r="B303" s="25"/>
      <c r="C303" s="23"/>
      <c r="D303" s="23"/>
      <c r="E303" s="23"/>
    </row>
    <row r="304">
      <c r="B304" s="25"/>
      <c r="C304" s="23"/>
      <c r="D304" s="23"/>
      <c r="E304" s="23"/>
    </row>
    <row r="305">
      <c r="B305" s="25"/>
      <c r="C305" s="23"/>
      <c r="D305" s="23"/>
      <c r="E305" s="23"/>
    </row>
    <row r="306">
      <c r="B306" s="25"/>
      <c r="C306" s="23"/>
      <c r="D306" s="23"/>
      <c r="E306" s="23"/>
    </row>
    <row r="307">
      <c r="B307" s="25"/>
      <c r="C307" s="23"/>
      <c r="D307" s="23"/>
      <c r="E307" s="23"/>
    </row>
    <row r="308">
      <c r="B308" s="25"/>
      <c r="C308" s="23"/>
      <c r="D308" s="23"/>
      <c r="E308" s="23"/>
    </row>
    <row r="309">
      <c r="B309" s="25"/>
      <c r="C309" s="23"/>
      <c r="D309" s="23"/>
      <c r="E309" s="23"/>
    </row>
    <row r="310">
      <c r="B310" s="25"/>
      <c r="C310" s="23"/>
      <c r="D310" s="23"/>
      <c r="E310" s="23"/>
    </row>
    <row r="311">
      <c r="B311" s="25"/>
      <c r="C311" s="23"/>
      <c r="D311" s="23"/>
      <c r="E311" s="23"/>
    </row>
    <row r="312">
      <c r="B312" s="25"/>
      <c r="C312" s="23"/>
      <c r="D312" s="23"/>
      <c r="E312" s="23"/>
    </row>
    <row r="313">
      <c r="B313" s="25"/>
      <c r="C313" s="23"/>
      <c r="D313" s="23"/>
      <c r="E313" s="23"/>
    </row>
    <row r="314">
      <c r="B314" s="25"/>
      <c r="C314" s="23"/>
      <c r="D314" s="23"/>
      <c r="E314" s="23"/>
    </row>
    <row r="315">
      <c r="B315" s="25"/>
      <c r="C315" s="23"/>
      <c r="D315" s="23"/>
      <c r="E315" s="23"/>
    </row>
    <row r="316">
      <c r="B316" s="25"/>
      <c r="C316" s="23"/>
      <c r="D316" s="23"/>
      <c r="E316" s="23"/>
    </row>
    <row r="317">
      <c r="B317" s="25"/>
      <c r="C317" s="23"/>
      <c r="D317" s="23"/>
      <c r="E317" s="23"/>
    </row>
    <row r="318">
      <c r="B318" s="25"/>
      <c r="C318" s="23"/>
      <c r="D318" s="23"/>
      <c r="E318" s="23"/>
    </row>
    <row r="319">
      <c r="B319" s="25"/>
      <c r="C319" s="23"/>
      <c r="D319" s="23"/>
      <c r="E319" s="23"/>
    </row>
    <row r="320">
      <c r="B320" s="25"/>
      <c r="C320" s="23"/>
      <c r="D320" s="23"/>
      <c r="E320" s="23"/>
    </row>
    <row r="321">
      <c r="B321" s="25"/>
      <c r="C321" s="23"/>
      <c r="D321" s="23"/>
      <c r="E321" s="23"/>
    </row>
    <row r="322">
      <c r="B322" s="25"/>
      <c r="C322" s="23"/>
      <c r="D322" s="23"/>
      <c r="E322" s="23"/>
    </row>
    <row r="323">
      <c r="B323" s="25"/>
      <c r="C323" s="23"/>
      <c r="D323" s="23"/>
      <c r="E323" s="23"/>
    </row>
    <row r="324">
      <c r="B324" s="25"/>
      <c r="C324" s="23"/>
      <c r="D324" s="23"/>
      <c r="E324" s="23"/>
    </row>
    <row r="325">
      <c r="B325" s="25"/>
      <c r="C325" s="23"/>
      <c r="D325" s="23"/>
      <c r="E325" s="23"/>
    </row>
    <row r="326">
      <c r="B326" s="25"/>
      <c r="C326" s="23"/>
      <c r="D326" s="23"/>
      <c r="E326" s="23"/>
    </row>
    <row r="327">
      <c r="B327" s="25"/>
      <c r="C327" s="23"/>
      <c r="D327" s="23"/>
      <c r="E327" s="23"/>
    </row>
    <row r="328">
      <c r="B328" s="25"/>
      <c r="C328" s="23"/>
      <c r="D328" s="23"/>
      <c r="E328" s="23"/>
    </row>
    <row r="329">
      <c r="B329" s="25"/>
      <c r="C329" s="23"/>
      <c r="D329" s="23"/>
      <c r="E329" s="23"/>
    </row>
    <row r="330">
      <c r="B330" s="25"/>
      <c r="C330" s="23"/>
      <c r="D330" s="23"/>
      <c r="E330" s="23"/>
    </row>
    <row r="331">
      <c r="B331" s="25"/>
      <c r="C331" s="23"/>
      <c r="D331" s="23"/>
      <c r="E331" s="23"/>
    </row>
    <row r="332">
      <c r="B332" s="25"/>
      <c r="C332" s="23"/>
      <c r="D332" s="23"/>
      <c r="E332" s="23"/>
    </row>
    <row r="333">
      <c r="B333" s="25"/>
      <c r="C333" s="23"/>
      <c r="D333" s="23"/>
      <c r="E333" s="23"/>
    </row>
    <row r="334">
      <c r="B334" s="25"/>
      <c r="C334" s="23"/>
      <c r="D334" s="23"/>
      <c r="E334" s="23"/>
    </row>
    <row r="335">
      <c r="B335" s="25"/>
      <c r="C335" s="23"/>
      <c r="D335" s="23"/>
      <c r="E335" s="23"/>
    </row>
    <row r="336">
      <c r="B336" s="25"/>
      <c r="C336" s="23"/>
      <c r="D336" s="23"/>
      <c r="E336" s="23"/>
    </row>
    <row r="337">
      <c r="B337" s="25"/>
      <c r="C337" s="23"/>
      <c r="D337" s="23"/>
      <c r="E337" s="23"/>
    </row>
    <row r="338">
      <c r="B338" s="25"/>
      <c r="C338" s="23"/>
      <c r="D338" s="23"/>
      <c r="E338" s="23"/>
    </row>
    <row r="339">
      <c r="B339" s="25"/>
      <c r="C339" s="23"/>
      <c r="D339" s="23"/>
      <c r="E339" s="23"/>
    </row>
    <row r="340">
      <c r="B340" s="25"/>
      <c r="C340" s="23"/>
      <c r="D340" s="23"/>
      <c r="E340" s="23"/>
    </row>
    <row r="341">
      <c r="B341" s="25"/>
      <c r="C341" s="23"/>
      <c r="D341" s="23"/>
      <c r="E341" s="23"/>
    </row>
    <row r="342">
      <c r="B342" s="25"/>
      <c r="C342" s="23"/>
      <c r="D342" s="23"/>
      <c r="E342" s="23"/>
    </row>
    <row r="343">
      <c r="B343" s="25"/>
      <c r="C343" s="23"/>
      <c r="D343" s="23"/>
      <c r="E343" s="23"/>
    </row>
    <row r="344">
      <c r="B344" s="25"/>
      <c r="C344" s="23"/>
      <c r="D344" s="23"/>
      <c r="E344" s="23"/>
    </row>
    <row r="345">
      <c r="B345" s="25"/>
      <c r="C345" s="23"/>
      <c r="D345" s="23"/>
      <c r="E345" s="23"/>
    </row>
    <row r="346">
      <c r="B346" s="25"/>
      <c r="C346" s="23"/>
      <c r="D346" s="23"/>
      <c r="E346" s="23"/>
    </row>
    <row r="347">
      <c r="B347" s="25"/>
      <c r="C347" s="23"/>
      <c r="D347" s="23"/>
      <c r="E347" s="23"/>
    </row>
    <row r="348">
      <c r="B348" s="25"/>
      <c r="C348" s="23"/>
      <c r="D348" s="23"/>
      <c r="E348" s="23"/>
    </row>
    <row r="349">
      <c r="B349" s="25"/>
      <c r="C349" s="23"/>
      <c r="D349" s="23"/>
      <c r="E349" s="23"/>
    </row>
    <row r="350">
      <c r="B350" s="25"/>
      <c r="C350" s="23"/>
      <c r="D350" s="23"/>
      <c r="E350" s="23"/>
    </row>
    <row r="351">
      <c r="B351" s="25"/>
      <c r="C351" s="23"/>
      <c r="D351" s="23"/>
      <c r="E351" s="23"/>
    </row>
    <row r="352">
      <c r="B352" s="25"/>
      <c r="C352" s="23"/>
      <c r="D352" s="23"/>
      <c r="E352" s="23"/>
    </row>
    <row r="353">
      <c r="B353" s="25"/>
      <c r="C353" s="23"/>
      <c r="D353" s="23"/>
      <c r="E353" s="23"/>
    </row>
    <row r="354">
      <c r="B354" s="25"/>
      <c r="C354" s="23"/>
      <c r="D354" s="23"/>
      <c r="E354" s="23"/>
    </row>
    <row r="355">
      <c r="B355" s="25"/>
      <c r="C355" s="23"/>
      <c r="D355" s="23"/>
      <c r="E355" s="23"/>
    </row>
    <row r="356">
      <c r="B356" s="25"/>
      <c r="C356" s="23"/>
      <c r="D356" s="23"/>
      <c r="E356" s="23"/>
    </row>
    <row r="357">
      <c r="B357" s="25"/>
      <c r="C357" s="23"/>
      <c r="D357" s="23"/>
      <c r="E357" s="23"/>
    </row>
    <row r="358">
      <c r="B358" s="25"/>
      <c r="C358" s="23"/>
      <c r="D358" s="23"/>
      <c r="E358" s="23"/>
    </row>
    <row r="359">
      <c r="B359" s="25"/>
      <c r="C359" s="23"/>
      <c r="D359" s="23"/>
      <c r="E359" s="23"/>
    </row>
    <row r="360">
      <c r="B360" s="25"/>
      <c r="C360" s="23"/>
      <c r="D360" s="23"/>
      <c r="E360" s="23"/>
    </row>
    <row r="361">
      <c r="B361" s="25"/>
      <c r="C361" s="23"/>
      <c r="D361" s="23"/>
      <c r="E361" s="23"/>
    </row>
    <row r="362">
      <c r="B362" s="25"/>
      <c r="C362" s="23"/>
      <c r="D362" s="23"/>
      <c r="E362" s="23"/>
    </row>
    <row r="363">
      <c r="B363" s="25"/>
      <c r="C363" s="23"/>
      <c r="D363" s="23"/>
      <c r="E363" s="23"/>
    </row>
    <row r="364">
      <c r="B364" s="25"/>
      <c r="C364" s="23"/>
      <c r="D364" s="23"/>
      <c r="E364" s="23"/>
    </row>
    <row r="365">
      <c r="B365" s="25"/>
      <c r="C365" s="23"/>
      <c r="D365" s="23"/>
      <c r="E365" s="23"/>
    </row>
    <row r="366">
      <c r="B366" s="25"/>
      <c r="C366" s="23"/>
      <c r="D366" s="23"/>
      <c r="E366" s="23"/>
    </row>
    <row r="367">
      <c r="B367" s="25"/>
      <c r="C367" s="23"/>
      <c r="D367" s="23"/>
      <c r="E367" s="23"/>
    </row>
    <row r="368">
      <c r="B368" s="25"/>
      <c r="C368" s="23"/>
      <c r="D368" s="23"/>
      <c r="E368" s="23"/>
    </row>
    <row r="369">
      <c r="B369" s="25"/>
      <c r="C369" s="23"/>
      <c r="D369" s="23"/>
      <c r="E369" s="23"/>
    </row>
    <row r="370">
      <c r="B370" s="25"/>
      <c r="C370" s="23"/>
      <c r="D370" s="23"/>
      <c r="E370" s="23"/>
    </row>
    <row r="371">
      <c r="B371" s="25"/>
      <c r="C371" s="23"/>
      <c r="D371" s="23"/>
      <c r="E371" s="23"/>
    </row>
    <row r="372">
      <c r="B372" s="25"/>
      <c r="C372" s="23"/>
      <c r="D372" s="23"/>
      <c r="E372" s="23"/>
    </row>
    <row r="373">
      <c r="B373" s="25"/>
      <c r="C373" s="23"/>
      <c r="D373" s="23"/>
      <c r="E373" s="23"/>
    </row>
    <row r="374">
      <c r="B374" s="25"/>
      <c r="C374" s="23"/>
      <c r="D374" s="23"/>
      <c r="E374" s="23"/>
    </row>
    <row r="375">
      <c r="B375" s="25"/>
      <c r="C375" s="23"/>
      <c r="D375" s="23"/>
      <c r="E375" s="23"/>
    </row>
    <row r="376">
      <c r="B376" s="25"/>
      <c r="C376" s="23"/>
      <c r="D376" s="23"/>
      <c r="E376" s="23"/>
    </row>
    <row r="377">
      <c r="B377" s="25"/>
      <c r="C377" s="23"/>
      <c r="D377" s="23"/>
      <c r="E377" s="23"/>
    </row>
    <row r="378">
      <c r="B378" s="25"/>
      <c r="C378" s="23"/>
      <c r="D378" s="23"/>
      <c r="E378" s="23"/>
    </row>
    <row r="379">
      <c r="B379" s="25"/>
      <c r="C379" s="23"/>
      <c r="D379" s="23"/>
      <c r="E379" s="23"/>
    </row>
    <row r="380">
      <c r="B380" s="25"/>
      <c r="C380" s="23"/>
      <c r="D380" s="23"/>
      <c r="E380" s="23"/>
    </row>
    <row r="381">
      <c r="B381" s="25"/>
      <c r="C381" s="23"/>
      <c r="D381" s="23"/>
      <c r="E381" s="23"/>
    </row>
    <row r="382">
      <c r="B382" s="25"/>
      <c r="C382" s="23"/>
      <c r="D382" s="23"/>
      <c r="E382" s="23"/>
    </row>
    <row r="383">
      <c r="B383" s="25"/>
      <c r="C383" s="23"/>
      <c r="D383" s="23"/>
      <c r="E383" s="23"/>
    </row>
    <row r="384">
      <c r="B384" s="25"/>
      <c r="C384" s="23"/>
      <c r="D384" s="23"/>
      <c r="E384" s="23"/>
    </row>
    <row r="385">
      <c r="B385" s="25"/>
      <c r="C385" s="23"/>
      <c r="D385" s="23"/>
      <c r="E385" s="23"/>
    </row>
    <row r="386">
      <c r="B386" s="25"/>
      <c r="C386" s="23"/>
      <c r="D386" s="23"/>
      <c r="E386" s="23"/>
    </row>
    <row r="387">
      <c r="B387" s="25"/>
      <c r="C387" s="23"/>
      <c r="D387" s="23"/>
      <c r="E387" s="23"/>
    </row>
    <row r="388">
      <c r="B388" s="25"/>
      <c r="C388" s="23"/>
      <c r="D388" s="23"/>
      <c r="E388" s="23"/>
    </row>
    <row r="389">
      <c r="B389" s="25"/>
      <c r="C389" s="23"/>
      <c r="D389" s="23"/>
      <c r="E389" s="23"/>
    </row>
    <row r="390">
      <c r="B390" s="25"/>
      <c r="C390" s="23"/>
      <c r="D390" s="23"/>
      <c r="E390" s="23"/>
    </row>
    <row r="391">
      <c r="B391" s="25"/>
      <c r="C391" s="23"/>
      <c r="D391" s="23"/>
      <c r="E391" s="23"/>
    </row>
    <row r="392">
      <c r="B392" s="25"/>
      <c r="C392" s="23"/>
      <c r="D392" s="23"/>
      <c r="E392" s="23"/>
    </row>
    <row r="393">
      <c r="B393" s="25"/>
      <c r="C393" s="23"/>
      <c r="D393" s="23"/>
      <c r="E393" s="23"/>
    </row>
    <row r="394">
      <c r="B394" s="25"/>
      <c r="C394" s="23"/>
      <c r="D394" s="23"/>
      <c r="E394" s="23"/>
    </row>
    <row r="395">
      <c r="B395" s="25"/>
      <c r="C395" s="23"/>
      <c r="D395" s="23"/>
      <c r="E395" s="23"/>
    </row>
    <row r="396">
      <c r="B396" s="25"/>
      <c r="C396" s="23"/>
      <c r="D396" s="23"/>
      <c r="E396" s="23"/>
    </row>
    <row r="397">
      <c r="B397" s="25"/>
      <c r="C397" s="23"/>
      <c r="D397" s="23"/>
      <c r="E397" s="23"/>
    </row>
    <row r="398">
      <c r="B398" s="25"/>
      <c r="C398" s="23"/>
      <c r="D398" s="23"/>
      <c r="E398" s="23"/>
    </row>
    <row r="399">
      <c r="B399" s="25"/>
      <c r="C399" s="23"/>
      <c r="D399" s="23"/>
      <c r="E399" s="23"/>
    </row>
    <row r="400">
      <c r="B400" s="25"/>
      <c r="C400" s="23"/>
      <c r="D400" s="23"/>
      <c r="E400" s="23"/>
    </row>
    <row r="401">
      <c r="B401" s="25"/>
      <c r="C401" s="23"/>
      <c r="D401" s="23"/>
      <c r="E401" s="23"/>
    </row>
    <row r="402">
      <c r="B402" s="25"/>
      <c r="C402" s="23"/>
      <c r="D402" s="23"/>
      <c r="E402" s="23"/>
    </row>
    <row r="403">
      <c r="B403" s="25"/>
      <c r="C403" s="23"/>
      <c r="D403" s="23"/>
      <c r="E403" s="23"/>
    </row>
    <row r="404">
      <c r="B404" s="25"/>
      <c r="C404" s="23"/>
      <c r="D404" s="23"/>
      <c r="E404" s="23"/>
    </row>
    <row r="405">
      <c r="B405" s="25"/>
      <c r="C405" s="23"/>
      <c r="D405" s="23"/>
      <c r="E405" s="23"/>
    </row>
    <row r="406">
      <c r="B406" s="25"/>
      <c r="C406" s="23"/>
      <c r="D406" s="23"/>
      <c r="E406" s="23"/>
    </row>
    <row r="407">
      <c r="B407" s="25"/>
      <c r="C407" s="23"/>
      <c r="D407" s="23"/>
      <c r="E407" s="23"/>
    </row>
    <row r="408">
      <c r="B408" s="25"/>
      <c r="C408" s="23"/>
      <c r="D408" s="23"/>
      <c r="E408" s="23"/>
    </row>
    <row r="409">
      <c r="B409" s="25"/>
      <c r="C409" s="23"/>
      <c r="D409" s="23"/>
      <c r="E409" s="23"/>
    </row>
    <row r="410">
      <c r="B410" s="25"/>
      <c r="C410" s="23"/>
      <c r="D410" s="23"/>
      <c r="E410" s="23"/>
    </row>
    <row r="411">
      <c r="B411" s="25"/>
      <c r="C411" s="23"/>
      <c r="D411" s="23"/>
      <c r="E411" s="23"/>
    </row>
    <row r="412">
      <c r="B412" s="25"/>
      <c r="C412" s="23"/>
      <c r="D412" s="23"/>
      <c r="E412" s="23"/>
    </row>
    <row r="413">
      <c r="B413" s="25"/>
      <c r="C413" s="23"/>
      <c r="D413" s="23"/>
      <c r="E413" s="23"/>
    </row>
    <row r="414">
      <c r="B414" s="25"/>
      <c r="C414" s="23"/>
      <c r="D414" s="23"/>
      <c r="E414" s="23"/>
    </row>
    <row r="415">
      <c r="B415" s="25"/>
      <c r="C415" s="23"/>
      <c r="D415" s="23"/>
      <c r="E415" s="23"/>
    </row>
    <row r="416">
      <c r="B416" s="25"/>
      <c r="C416" s="23"/>
      <c r="D416" s="23"/>
      <c r="E416" s="23"/>
    </row>
    <row r="417">
      <c r="B417" s="25"/>
      <c r="C417" s="23"/>
      <c r="D417" s="23"/>
      <c r="E417" s="23"/>
    </row>
    <row r="418">
      <c r="B418" s="25"/>
      <c r="C418" s="23"/>
      <c r="D418" s="23"/>
      <c r="E418" s="23"/>
    </row>
    <row r="419">
      <c r="B419" s="25"/>
      <c r="C419" s="23"/>
      <c r="D419" s="23"/>
      <c r="E419" s="23"/>
    </row>
    <row r="420">
      <c r="B420" s="25"/>
      <c r="C420" s="23"/>
      <c r="D420" s="23"/>
      <c r="E420" s="23"/>
    </row>
    <row r="421">
      <c r="B421" s="25"/>
      <c r="C421" s="23"/>
      <c r="D421" s="23"/>
      <c r="E421" s="23"/>
    </row>
    <row r="422">
      <c r="B422" s="25"/>
      <c r="C422" s="23"/>
      <c r="D422" s="23"/>
      <c r="E422" s="23"/>
    </row>
    <row r="423">
      <c r="B423" s="25"/>
      <c r="C423" s="23"/>
      <c r="D423" s="23"/>
      <c r="E423" s="23"/>
    </row>
    <row r="424">
      <c r="B424" s="25"/>
      <c r="C424" s="23"/>
      <c r="D424" s="23"/>
      <c r="E424" s="23"/>
    </row>
    <row r="425">
      <c r="B425" s="25"/>
      <c r="C425" s="23"/>
      <c r="D425" s="23"/>
      <c r="E425" s="23"/>
    </row>
    <row r="426">
      <c r="B426" s="25"/>
      <c r="C426" s="23"/>
      <c r="D426" s="23"/>
      <c r="E426" s="23"/>
    </row>
    <row r="427">
      <c r="B427" s="25"/>
      <c r="C427" s="23"/>
      <c r="D427" s="23"/>
      <c r="E427" s="23"/>
    </row>
    <row r="428">
      <c r="B428" s="25"/>
      <c r="C428" s="23"/>
      <c r="D428" s="23"/>
      <c r="E428" s="23"/>
    </row>
    <row r="429">
      <c r="B429" s="25"/>
      <c r="C429" s="23"/>
      <c r="D429" s="23"/>
      <c r="E429" s="23"/>
    </row>
    <row r="430">
      <c r="B430" s="25"/>
      <c r="C430" s="23"/>
      <c r="D430" s="23"/>
      <c r="E430" s="23"/>
    </row>
    <row r="431">
      <c r="B431" s="25"/>
      <c r="C431" s="23"/>
      <c r="D431" s="23"/>
      <c r="E431" s="23"/>
    </row>
    <row r="432">
      <c r="B432" s="25"/>
      <c r="C432" s="23"/>
      <c r="D432" s="23"/>
      <c r="E432" s="23"/>
    </row>
    <row r="433">
      <c r="B433" s="25"/>
      <c r="C433" s="23"/>
      <c r="D433" s="23"/>
      <c r="E433" s="23"/>
    </row>
    <row r="434">
      <c r="B434" s="25"/>
      <c r="C434" s="23"/>
      <c r="D434" s="23"/>
      <c r="E434" s="23"/>
    </row>
    <row r="435">
      <c r="B435" s="25"/>
      <c r="C435" s="23"/>
      <c r="D435" s="23"/>
      <c r="E435" s="23"/>
    </row>
    <row r="436">
      <c r="B436" s="25"/>
      <c r="C436" s="23"/>
      <c r="D436" s="23"/>
      <c r="E436" s="23"/>
    </row>
    <row r="437">
      <c r="B437" s="25"/>
      <c r="C437" s="23"/>
      <c r="D437" s="23"/>
      <c r="E437" s="23"/>
    </row>
    <row r="438">
      <c r="B438" s="25"/>
      <c r="C438" s="23"/>
      <c r="D438" s="23"/>
      <c r="E438" s="23"/>
    </row>
    <row r="439">
      <c r="B439" s="25"/>
      <c r="C439" s="23"/>
      <c r="D439" s="23"/>
      <c r="E439" s="23"/>
    </row>
    <row r="440">
      <c r="B440" s="25"/>
      <c r="C440" s="23"/>
      <c r="D440" s="23"/>
      <c r="E440" s="23"/>
    </row>
    <row r="441">
      <c r="B441" s="25"/>
      <c r="C441" s="23"/>
      <c r="D441" s="23"/>
      <c r="E441" s="23"/>
    </row>
    <row r="442">
      <c r="B442" s="25"/>
      <c r="C442" s="23"/>
      <c r="D442" s="23"/>
      <c r="E442" s="23"/>
    </row>
    <row r="443">
      <c r="B443" s="25"/>
      <c r="C443" s="23"/>
      <c r="D443" s="23"/>
      <c r="E443" s="23"/>
    </row>
    <row r="444">
      <c r="B444" s="25"/>
      <c r="C444" s="23"/>
      <c r="D444" s="23"/>
      <c r="E444" s="23"/>
    </row>
    <row r="445">
      <c r="B445" s="25"/>
      <c r="C445" s="23"/>
      <c r="D445" s="23"/>
      <c r="E445" s="23"/>
    </row>
    <row r="446">
      <c r="B446" s="25"/>
      <c r="C446" s="23"/>
      <c r="D446" s="23"/>
      <c r="E446" s="23"/>
    </row>
    <row r="447">
      <c r="B447" s="25"/>
      <c r="C447" s="23"/>
      <c r="D447" s="23"/>
      <c r="E447" s="23"/>
    </row>
    <row r="448">
      <c r="B448" s="25"/>
      <c r="C448" s="23"/>
      <c r="D448" s="23"/>
      <c r="E448" s="23"/>
    </row>
    <row r="449">
      <c r="B449" s="25"/>
      <c r="C449" s="23"/>
      <c r="D449" s="23"/>
      <c r="E449" s="23"/>
    </row>
    <row r="450">
      <c r="B450" s="25"/>
      <c r="C450" s="23"/>
      <c r="D450" s="23"/>
      <c r="E450" s="23"/>
    </row>
    <row r="451">
      <c r="B451" s="25"/>
      <c r="C451" s="23"/>
      <c r="D451" s="23"/>
      <c r="E451" s="23"/>
    </row>
    <row r="452">
      <c r="B452" s="25"/>
      <c r="C452" s="23"/>
      <c r="D452" s="23"/>
      <c r="E452" s="23"/>
    </row>
    <row r="453">
      <c r="B453" s="25"/>
      <c r="C453" s="23"/>
      <c r="D453" s="23"/>
      <c r="E453" s="23"/>
    </row>
    <row r="454">
      <c r="B454" s="25"/>
      <c r="C454" s="23"/>
      <c r="D454" s="23"/>
      <c r="E454" s="23"/>
    </row>
    <row r="455">
      <c r="B455" s="25"/>
      <c r="C455" s="23"/>
      <c r="D455" s="23"/>
      <c r="E455" s="23"/>
    </row>
    <row r="456">
      <c r="B456" s="25"/>
      <c r="C456" s="23"/>
      <c r="D456" s="23"/>
      <c r="E456" s="23"/>
    </row>
    <row r="457">
      <c r="B457" s="25"/>
      <c r="C457" s="23"/>
      <c r="D457" s="23"/>
      <c r="E457" s="23"/>
    </row>
    <row r="458">
      <c r="B458" s="25"/>
      <c r="C458" s="23"/>
      <c r="D458" s="23"/>
      <c r="E458" s="23"/>
    </row>
    <row r="459">
      <c r="B459" s="25"/>
      <c r="C459" s="23"/>
      <c r="D459" s="23"/>
      <c r="E459" s="23"/>
    </row>
    <row r="460">
      <c r="B460" s="25"/>
      <c r="C460" s="23"/>
      <c r="D460" s="23"/>
      <c r="E460" s="23"/>
    </row>
    <row r="461">
      <c r="B461" s="25"/>
      <c r="C461" s="23"/>
      <c r="D461" s="23"/>
      <c r="E461" s="23"/>
    </row>
    <row r="462">
      <c r="B462" s="25"/>
      <c r="C462" s="23"/>
      <c r="D462" s="23"/>
      <c r="E462" s="23"/>
    </row>
    <row r="463">
      <c r="B463" s="25"/>
      <c r="C463" s="23"/>
      <c r="D463" s="23"/>
      <c r="E463" s="23"/>
    </row>
    <row r="464">
      <c r="B464" s="25"/>
      <c r="C464" s="23"/>
      <c r="D464" s="23"/>
      <c r="E464" s="23"/>
    </row>
    <row r="465">
      <c r="B465" s="25"/>
      <c r="C465" s="23"/>
      <c r="D465" s="23"/>
      <c r="E465" s="23"/>
    </row>
    <row r="466">
      <c r="B466" s="25"/>
      <c r="C466" s="23"/>
      <c r="D466" s="23"/>
      <c r="E466" s="23"/>
    </row>
    <row r="467">
      <c r="B467" s="25"/>
      <c r="C467" s="23"/>
      <c r="D467" s="23"/>
      <c r="E467" s="23"/>
    </row>
    <row r="468">
      <c r="B468" s="25"/>
      <c r="C468" s="23"/>
      <c r="D468" s="23"/>
      <c r="E468" s="23"/>
    </row>
    <row r="469">
      <c r="B469" s="25"/>
      <c r="C469" s="23"/>
      <c r="D469" s="23"/>
      <c r="E469" s="23"/>
    </row>
    <row r="470">
      <c r="B470" s="25"/>
      <c r="C470" s="23"/>
      <c r="D470" s="23"/>
      <c r="E470" s="23"/>
    </row>
    <row r="471">
      <c r="B471" s="25"/>
      <c r="C471" s="23"/>
      <c r="D471" s="23"/>
      <c r="E471" s="23"/>
    </row>
    <row r="472">
      <c r="B472" s="25"/>
      <c r="C472" s="23"/>
      <c r="D472" s="23"/>
      <c r="E472" s="23"/>
    </row>
    <row r="473">
      <c r="B473" s="25"/>
      <c r="C473" s="23"/>
      <c r="D473" s="23"/>
      <c r="E473" s="23"/>
    </row>
    <row r="474">
      <c r="B474" s="25"/>
      <c r="C474" s="23"/>
      <c r="D474" s="23"/>
      <c r="E474" s="23"/>
    </row>
    <row r="475">
      <c r="B475" s="25"/>
      <c r="C475" s="23"/>
      <c r="D475" s="23"/>
      <c r="E475" s="23"/>
    </row>
    <row r="476">
      <c r="B476" s="25"/>
      <c r="C476" s="23"/>
      <c r="D476" s="23"/>
      <c r="E476" s="23"/>
    </row>
    <row r="477">
      <c r="B477" s="25"/>
      <c r="C477" s="23"/>
      <c r="D477" s="23"/>
      <c r="E477" s="23"/>
    </row>
    <row r="478">
      <c r="B478" s="25"/>
      <c r="C478" s="23"/>
      <c r="D478" s="23"/>
      <c r="E478" s="23"/>
    </row>
    <row r="479">
      <c r="B479" s="25"/>
      <c r="C479" s="23"/>
      <c r="D479" s="23"/>
      <c r="E479" s="23"/>
    </row>
    <row r="480">
      <c r="B480" s="25"/>
      <c r="C480" s="23"/>
      <c r="D480" s="23"/>
      <c r="E480" s="23"/>
    </row>
    <row r="481">
      <c r="B481" s="25"/>
      <c r="C481" s="23"/>
      <c r="D481" s="23"/>
      <c r="E481" s="23"/>
    </row>
    <row r="482">
      <c r="B482" s="25"/>
      <c r="C482" s="23"/>
      <c r="D482" s="23"/>
      <c r="E482" s="23"/>
    </row>
    <row r="483">
      <c r="B483" s="25"/>
      <c r="C483" s="23"/>
      <c r="D483" s="23"/>
      <c r="E483" s="23"/>
    </row>
    <row r="484">
      <c r="B484" s="25"/>
      <c r="C484" s="23"/>
      <c r="D484" s="23"/>
      <c r="E484" s="23"/>
    </row>
    <row r="485">
      <c r="B485" s="25"/>
      <c r="C485" s="23"/>
      <c r="D485" s="23"/>
      <c r="E485" s="23"/>
    </row>
    <row r="486">
      <c r="B486" s="25"/>
      <c r="C486" s="23"/>
      <c r="D486" s="23"/>
      <c r="E486" s="23"/>
    </row>
    <row r="487">
      <c r="B487" s="25"/>
      <c r="C487" s="23"/>
      <c r="D487" s="23"/>
      <c r="E487" s="23"/>
    </row>
    <row r="488">
      <c r="B488" s="25"/>
      <c r="C488" s="23"/>
      <c r="D488" s="23"/>
      <c r="E488" s="23"/>
    </row>
    <row r="489">
      <c r="B489" s="25"/>
      <c r="C489" s="23"/>
      <c r="D489" s="23"/>
      <c r="E489" s="23"/>
    </row>
    <row r="490">
      <c r="B490" s="25"/>
      <c r="C490" s="23"/>
      <c r="D490" s="23"/>
      <c r="E490" s="23"/>
    </row>
    <row r="491">
      <c r="B491" s="25"/>
      <c r="C491" s="23"/>
      <c r="D491" s="23"/>
      <c r="E491" s="23"/>
    </row>
    <row r="492">
      <c r="B492" s="25"/>
      <c r="C492" s="23"/>
      <c r="D492" s="23"/>
      <c r="E492" s="23"/>
    </row>
    <row r="493">
      <c r="B493" s="25"/>
      <c r="C493" s="23"/>
      <c r="D493" s="23"/>
      <c r="E493" s="23"/>
    </row>
    <row r="494">
      <c r="B494" s="25"/>
      <c r="C494" s="23"/>
      <c r="D494" s="23"/>
      <c r="E494" s="23"/>
    </row>
    <row r="495">
      <c r="B495" s="25"/>
      <c r="C495" s="23"/>
      <c r="D495" s="23"/>
      <c r="E495" s="23"/>
    </row>
    <row r="496">
      <c r="B496" s="25"/>
      <c r="C496" s="23"/>
      <c r="D496" s="23"/>
      <c r="E496" s="23"/>
    </row>
    <row r="497">
      <c r="B497" s="25"/>
      <c r="C497" s="23"/>
      <c r="D497" s="23"/>
      <c r="E497" s="23"/>
    </row>
    <row r="498">
      <c r="B498" s="25"/>
      <c r="C498" s="23"/>
      <c r="D498" s="23"/>
      <c r="E498" s="23"/>
    </row>
    <row r="499">
      <c r="B499" s="25"/>
      <c r="C499" s="23"/>
      <c r="D499" s="23"/>
      <c r="E499" s="23"/>
    </row>
    <row r="500">
      <c r="B500" s="25"/>
      <c r="C500" s="23"/>
      <c r="D500" s="23"/>
      <c r="E500" s="23"/>
    </row>
    <row r="501">
      <c r="B501" s="25"/>
      <c r="C501" s="23"/>
      <c r="D501" s="23"/>
      <c r="E501" s="23"/>
    </row>
    <row r="502">
      <c r="B502" s="25"/>
      <c r="C502" s="23"/>
      <c r="D502" s="23"/>
      <c r="E502" s="23"/>
    </row>
    <row r="503">
      <c r="B503" s="25"/>
      <c r="C503" s="23"/>
      <c r="D503" s="23"/>
      <c r="E503" s="23"/>
    </row>
    <row r="504">
      <c r="B504" s="25"/>
      <c r="C504" s="23"/>
      <c r="D504" s="23"/>
      <c r="E504" s="23"/>
    </row>
    <row r="505">
      <c r="B505" s="25"/>
      <c r="C505" s="23"/>
      <c r="D505" s="23"/>
      <c r="E505" s="23"/>
    </row>
    <row r="506">
      <c r="B506" s="25"/>
      <c r="C506" s="23"/>
      <c r="D506" s="23"/>
      <c r="E506" s="23"/>
    </row>
    <row r="507">
      <c r="B507" s="25"/>
      <c r="C507" s="23"/>
      <c r="D507" s="23"/>
      <c r="E507" s="23"/>
    </row>
    <row r="508">
      <c r="B508" s="25"/>
      <c r="C508" s="23"/>
      <c r="D508" s="23"/>
      <c r="E508" s="23"/>
    </row>
    <row r="509">
      <c r="B509" s="25"/>
      <c r="C509" s="23"/>
      <c r="D509" s="23"/>
      <c r="E509" s="23"/>
    </row>
    <row r="510">
      <c r="B510" s="25"/>
      <c r="C510" s="23"/>
      <c r="D510" s="23"/>
      <c r="E510" s="23"/>
    </row>
    <row r="511">
      <c r="B511" s="25"/>
      <c r="C511" s="23"/>
      <c r="D511" s="23"/>
      <c r="E511" s="23"/>
    </row>
    <row r="512">
      <c r="B512" s="25"/>
      <c r="C512" s="23"/>
      <c r="D512" s="23"/>
      <c r="E512" s="23"/>
    </row>
    <row r="513">
      <c r="B513" s="25"/>
      <c r="C513" s="23"/>
      <c r="D513" s="23"/>
      <c r="E513" s="23"/>
    </row>
    <row r="514">
      <c r="B514" s="25"/>
      <c r="C514" s="23"/>
      <c r="D514" s="23"/>
      <c r="E514" s="23"/>
    </row>
    <row r="515">
      <c r="B515" s="25"/>
      <c r="C515" s="23"/>
      <c r="D515" s="23"/>
      <c r="E515" s="23"/>
    </row>
    <row r="516">
      <c r="B516" s="25"/>
      <c r="C516" s="23"/>
      <c r="D516" s="23"/>
      <c r="E516" s="23"/>
    </row>
    <row r="517">
      <c r="B517" s="25"/>
      <c r="C517" s="23"/>
      <c r="D517" s="23"/>
      <c r="E517" s="23"/>
    </row>
    <row r="518">
      <c r="B518" s="25"/>
      <c r="C518" s="23"/>
      <c r="D518" s="23"/>
      <c r="E518" s="23"/>
    </row>
    <row r="519">
      <c r="B519" s="25"/>
      <c r="C519" s="23"/>
      <c r="D519" s="23"/>
      <c r="E519" s="23"/>
    </row>
    <row r="520">
      <c r="B520" s="25"/>
      <c r="C520" s="23"/>
      <c r="D520" s="23"/>
      <c r="E520" s="23"/>
    </row>
    <row r="521">
      <c r="B521" s="25"/>
      <c r="C521" s="23"/>
      <c r="D521" s="23"/>
      <c r="E521" s="23"/>
    </row>
    <row r="522">
      <c r="B522" s="25"/>
      <c r="C522" s="23"/>
      <c r="D522" s="23"/>
      <c r="E522" s="23"/>
    </row>
    <row r="523">
      <c r="B523" s="25"/>
      <c r="C523" s="23"/>
      <c r="D523" s="23"/>
      <c r="E523" s="23"/>
    </row>
    <row r="524">
      <c r="B524" s="25"/>
      <c r="C524" s="23"/>
      <c r="D524" s="23"/>
      <c r="E524" s="23"/>
    </row>
    <row r="525">
      <c r="B525" s="25"/>
      <c r="C525" s="23"/>
      <c r="D525" s="23"/>
      <c r="E525" s="23"/>
    </row>
    <row r="526">
      <c r="B526" s="25"/>
      <c r="C526" s="23"/>
      <c r="D526" s="23"/>
      <c r="E526" s="23"/>
    </row>
    <row r="527">
      <c r="B527" s="25"/>
      <c r="C527" s="23"/>
      <c r="D527" s="23"/>
      <c r="E527" s="23"/>
    </row>
    <row r="528">
      <c r="B528" s="25"/>
      <c r="C528" s="23"/>
      <c r="D528" s="23"/>
      <c r="E528" s="23"/>
    </row>
    <row r="529">
      <c r="B529" s="25"/>
      <c r="C529" s="23"/>
      <c r="D529" s="23"/>
      <c r="E529" s="23"/>
    </row>
    <row r="530">
      <c r="B530" s="25"/>
      <c r="C530" s="23"/>
      <c r="D530" s="23"/>
      <c r="E530" s="23"/>
    </row>
    <row r="531">
      <c r="B531" s="25"/>
      <c r="C531" s="23"/>
      <c r="D531" s="23"/>
      <c r="E531" s="23"/>
    </row>
    <row r="532">
      <c r="B532" s="25"/>
      <c r="C532" s="23"/>
      <c r="D532" s="23"/>
      <c r="E532" s="23"/>
    </row>
    <row r="533">
      <c r="B533" s="25"/>
      <c r="C533" s="23"/>
      <c r="D533" s="23"/>
      <c r="E533" s="23"/>
    </row>
    <row r="534">
      <c r="B534" s="25"/>
      <c r="C534" s="23"/>
      <c r="D534" s="23"/>
      <c r="E534" s="23"/>
    </row>
    <row r="535">
      <c r="B535" s="25"/>
      <c r="C535" s="23"/>
      <c r="D535" s="23"/>
      <c r="E535" s="23"/>
    </row>
    <row r="536">
      <c r="B536" s="25"/>
      <c r="C536" s="23"/>
      <c r="D536" s="23"/>
      <c r="E536" s="23"/>
    </row>
    <row r="537">
      <c r="B537" s="25"/>
      <c r="C537" s="23"/>
      <c r="D537" s="23"/>
      <c r="E537" s="23"/>
    </row>
    <row r="538">
      <c r="B538" s="25"/>
      <c r="C538" s="23"/>
      <c r="D538" s="23"/>
      <c r="E538" s="23"/>
    </row>
    <row r="539">
      <c r="B539" s="25"/>
      <c r="C539" s="23"/>
      <c r="D539" s="23"/>
      <c r="E539" s="23"/>
    </row>
    <row r="540">
      <c r="B540" s="25"/>
      <c r="C540" s="23"/>
      <c r="D540" s="23"/>
      <c r="E540" s="23"/>
    </row>
    <row r="541">
      <c r="B541" s="25"/>
      <c r="C541" s="23"/>
      <c r="D541" s="23"/>
      <c r="E541" s="23"/>
    </row>
    <row r="542">
      <c r="B542" s="25"/>
      <c r="C542" s="23"/>
      <c r="D542" s="23"/>
      <c r="E542" s="23"/>
    </row>
    <row r="543">
      <c r="B543" s="25"/>
      <c r="C543" s="23"/>
      <c r="D543" s="23"/>
      <c r="E543" s="23"/>
    </row>
    <row r="544">
      <c r="B544" s="25"/>
      <c r="C544" s="23"/>
      <c r="D544" s="23"/>
      <c r="E544" s="23"/>
    </row>
    <row r="545">
      <c r="B545" s="25"/>
      <c r="C545" s="23"/>
      <c r="D545" s="23"/>
      <c r="E545" s="23"/>
    </row>
    <row r="546">
      <c r="B546" s="25"/>
      <c r="C546" s="23"/>
      <c r="D546" s="23"/>
      <c r="E546" s="23"/>
    </row>
    <row r="547">
      <c r="B547" s="25"/>
      <c r="C547" s="23"/>
      <c r="D547" s="23"/>
      <c r="E547" s="23"/>
    </row>
    <row r="548">
      <c r="B548" s="25"/>
      <c r="C548" s="23"/>
      <c r="D548" s="23"/>
      <c r="E548" s="23"/>
    </row>
    <row r="549">
      <c r="B549" s="25"/>
      <c r="C549" s="23"/>
      <c r="D549" s="23"/>
      <c r="E549" s="23"/>
    </row>
    <row r="550">
      <c r="B550" s="25"/>
      <c r="C550" s="23"/>
      <c r="D550" s="23"/>
      <c r="E550" s="23"/>
    </row>
    <row r="551">
      <c r="B551" s="25"/>
      <c r="C551" s="23"/>
      <c r="D551" s="23"/>
      <c r="E551" s="23"/>
    </row>
    <row r="552">
      <c r="B552" s="25"/>
      <c r="C552" s="23"/>
      <c r="D552" s="23"/>
      <c r="E552" s="23"/>
    </row>
    <row r="553">
      <c r="B553" s="25"/>
      <c r="C553" s="23"/>
      <c r="D553" s="23"/>
      <c r="E553" s="23"/>
    </row>
    <row r="554">
      <c r="B554" s="25"/>
      <c r="C554" s="23"/>
      <c r="D554" s="23"/>
      <c r="E554" s="23"/>
    </row>
    <row r="555">
      <c r="B555" s="25"/>
      <c r="C555" s="23"/>
      <c r="D555" s="23"/>
      <c r="E555" s="23"/>
    </row>
    <row r="556">
      <c r="B556" s="25"/>
      <c r="C556" s="23"/>
      <c r="D556" s="23"/>
      <c r="E556" s="23"/>
    </row>
    <row r="557">
      <c r="B557" s="25"/>
      <c r="C557" s="23"/>
      <c r="D557" s="23"/>
      <c r="E557" s="23"/>
    </row>
    <row r="558">
      <c r="B558" s="25"/>
      <c r="C558" s="23"/>
      <c r="D558" s="23"/>
      <c r="E558" s="23"/>
    </row>
    <row r="559">
      <c r="B559" s="25"/>
      <c r="C559" s="23"/>
      <c r="D559" s="23"/>
      <c r="E559" s="23"/>
    </row>
    <row r="560">
      <c r="B560" s="25"/>
      <c r="C560" s="23"/>
      <c r="D560" s="23"/>
      <c r="E560" s="23"/>
    </row>
    <row r="561">
      <c r="B561" s="25"/>
      <c r="C561" s="23"/>
      <c r="D561" s="23"/>
      <c r="E561" s="23"/>
    </row>
    <row r="562">
      <c r="B562" s="25"/>
      <c r="C562" s="23"/>
      <c r="D562" s="23"/>
      <c r="E562" s="23"/>
    </row>
    <row r="563">
      <c r="B563" s="25"/>
      <c r="C563" s="23"/>
      <c r="D563" s="23"/>
      <c r="E563" s="23"/>
    </row>
    <row r="564">
      <c r="B564" s="25"/>
      <c r="C564" s="23"/>
      <c r="D564" s="23"/>
      <c r="E564" s="23"/>
    </row>
    <row r="565">
      <c r="B565" s="25"/>
      <c r="C565" s="23"/>
      <c r="D565" s="23"/>
      <c r="E565" s="23"/>
    </row>
    <row r="566">
      <c r="B566" s="25"/>
      <c r="C566" s="23"/>
      <c r="D566" s="23"/>
      <c r="E566" s="23"/>
    </row>
    <row r="567">
      <c r="B567" s="25"/>
      <c r="C567" s="23"/>
      <c r="D567" s="23"/>
      <c r="E567" s="23"/>
    </row>
    <row r="568">
      <c r="B568" s="25"/>
      <c r="C568" s="23"/>
      <c r="D568" s="23"/>
      <c r="E568" s="23"/>
    </row>
    <row r="569">
      <c r="B569" s="25"/>
      <c r="C569" s="23"/>
      <c r="D569" s="23"/>
      <c r="E569" s="23"/>
    </row>
    <row r="570">
      <c r="B570" s="25"/>
      <c r="C570" s="23"/>
      <c r="D570" s="23"/>
      <c r="E570" s="23"/>
    </row>
    <row r="571">
      <c r="B571" s="25"/>
      <c r="C571" s="23"/>
      <c r="D571" s="23"/>
      <c r="E571" s="23"/>
    </row>
    <row r="572">
      <c r="B572" s="25"/>
      <c r="C572" s="23"/>
      <c r="D572" s="23"/>
      <c r="E572" s="23"/>
    </row>
    <row r="573">
      <c r="B573" s="25"/>
      <c r="C573" s="23"/>
      <c r="D573" s="23"/>
      <c r="E573" s="23"/>
    </row>
    <row r="574">
      <c r="B574" s="25"/>
      <c r="C574" s="23"/>
      <c r="D574" s="23"/>
      <c r="E574" s="23"/>
    </row>
    <row r="575">
      <c r="B575" s="25"/>
      <c r="C575" s="23"/>
      <c r="D575" s="23"/>
      <c r="E575" s="23"/>
    </row>
    <row r="576">
      <c r="B576" s="25"/>
      <c r="C576" s="23"/>
      <c r="D576" s="23"/>
      <c r="E576" s="23"/>
    </row>
    <row r="577">
      <c r="B577" s="25"/>
      <c r="C577" s="23"/>
      <c r="D577" s="23"/>
      <c r="E577" s="23"/>
    </row>
    <row r="578">
      <c r="B578" s="25"/>
      <c r="C578" s="23"/>
      <c r="D578" s="23"/>
      <c r="E578" s="23"/>
    </row>
    <row r="579">
      <c r="B579" s="25"/>
      <c r="C579" s="23"/>
      <c r="D579" s="23"/>
      <c r="E579" s="23"/>
    </row>
    <row r="580">
      <c r="B580" s="25"/>
      <c r="C580" s="23"/>
      <c r="D580" s="23"/>
      <c r="E580" s="23"/>
    </row>
    <row r="581">
      <c r="B581" s="25"/>
      <c r="C581" s="23"/>
      <c r="D581" s="23"/>
      <c r="E581" s="23"/>
    </row>
    <row r="582">
      <c r="B582" s="25"/>
      <c r="C582" s="23"/>
      <c r="D582" s="23"/>
      <c r="E582" s="23"/>
    </row>
    <row r="583">
      <c r="B583" s="25"/>
      <c r="C583" s="23"/>
      <c r="D583" s="23"/>
      <c r="E583" s="23"/>
    </row>
    <row r="584">
      <c r="B584" s="25"/>
      <c r="C584" s="23"/>
      <c r="D584" s="23"/>
      <c r="E584" s="23"/>
    </row>
    <row r="585">
      <c r="B585" s="25"/>
      <c r="C585" s="23"/>
      <c r="D585" s="23"/>
      <c r="E585" s="23"/>
    </row>
    <row r="586">
      <c r="B586" s="25"/>
      <c r="C586" s="23"/>
      <c r="D586" s="23"/>
      <c r="E586" s="23"/>
    </row>
    <row r="587">
      <c r="B587" s="25"/>
      <c r="C587" s="23"/>
      <c r="D587" s="23"/>
      <c r="E587" s="23"/>
    </row>
    <row r="588">
      <c r="B588" s="25"/>
      <c r="C588" s="23"/>
      <c r="D588" s="23"/>
      <c r="E588" s="23"/>
    </row>
    <row r="589">
      <c r="B589" s="25"/>
      <c r="C589" s="23"/>
      <c r="D589" s="23"/>
      <c r="E589" s="23"/>
    </row>
    <row r="590">
      <c r="B590" s="25"/>
      <c r="C590" s="23"/>
      <c r="D590" s="23"/>
      <c r="E590" s="23"/>
    </row>
    <row r="591">
      <c r="B591" s="25"/>
      <c r="C591" s="23"/>
      <c r="D591" s="23"/>
      <c r="E591" s="23"/>
    </row>
    <row r="592">
      <c r="B592" s="25"/>
      <c r="C592" s="23"/>
      <c r="D592" s="23"/>
      <c r="E592" s="23"/>
    </row>
    <row r="593">
      <c r="B593" s="25"/>
      <c r="C593" s="23"/>
      <c r="D593" s="23"/>
      <c r="E593" s="23"/>
    </row>
    <row r="594">
      <c r="B594" s="25"/>
      <c r="C594" s="23"/>
      <c r="D594" s="23"/>
      <c r="E594" s="23"/>
    </row>
    <row r="595">
      <c r="B595" s="25"/>
      <c r="C595" s="23"/>
      <c r="D595" s="23"/>
      <c r="E595" s="23"/>
    </row>
    <row r="596">
      <c r="B596" s="25"/>
      <c r="C596" s="23"/>
      <c r="D596" s="23"/>
      <c r="E596" s="23"/>
    </row>
    <row r="597">
      <c r="B597" s="25"/>
      <c r="C597" s="23"/>
      <c r="D597" s="23"/>
      <c r="E597" s="23"/>
    </row>
    <row r="598">
      <c r="B598" s="25"/>
      <c r="C598" s="23"/>
      <c r="D598" s="23"/>
      <c r="E598" s="23"/>
    </row>
    <row r="599">
      <c r="B599" s="25"/>
      <c r="C599" s="23"/>
      <c r="D599" s="23"/>
      <c r="E599" s="23"/>
    </row>
    <row r="600">
      <c r="B600" s="25"/>
      <c r="C600" s="23"/>
      <c r="D600" s="23"/>
      <c r="E600" s="23"/>
    </row>
    <row r="601">
      <c r="B601" s="25"/>
      <c r="C601" s="23"/>
      <c r="D601" s="23"/>
      <c r="E601" s="23"/>
    </row>
    <row r="602">
      <c r="B602" s="25"/>
      <c r="C602" s="23"/>
      <c r="D602" s="23"/>
      <c r="E602" s="23"/>
    </row>
    <row r="603">
      <c r="B603" s="25"/>
      <c r="C603" s="23"/>
      <c r="D603" s="23"/>
      <c r="E603" s="23"/>
    </row>
    <row r="604">
      <c r="B604" s="25"/>
      <c r="C604" s="23"/>
      <c r="D604" s="23"/>
      <c r="E604" s="23"/>
    </row>
    <row r="605">
      <c r="B605" s="25"/>
      <c r="C605" s="23"/>
      <c r="D605" s="23"/>
      <c r="E605" s="23"/>
    </row>
    <row r="606">
      <c r="B606" s="25"/>
      <c r="C606" s="23"/>
      <c r="D606" s="23"/>
      <c r="E606" s="23"/>
    </row>
    <row r="607">
      <c r="B607" s="25"/>
      <c r="C607" s="23"/>
      <c r="D607" s="23"/>
      <c r="E607" s="23"/>
    </row>
    <row r="608">
      <c r="B608" s="25"/>
      <c r="C608" s="23"/>
      <c r="D608" s="23"/>
      <c r="E608" s="23"/>
    </row>
    <row r="609">
      <c r="B609" s="25"/>
      <c r="C609" s="23"/>
      <c r="D609" s="23"/>
      <c r="E609" s="23"/>
    </row>
    <row r="610">
      <c r="B610" s="25"/>
      <c r="C610" s="23"/>
      <c r="D610" s="23"/>
      <c r="E610" s="23"/>
    </row>
    <row r="611">
      <c r="B611" s="25"/>
      <c r="C611" s="23"/>
      <c r="D611" s="23"/>
      <c r="E611" s="23"/>
    </row>
    <row r="612">
      <c r="B612" s="25"/>
      <c r="C612" s="23"/>
      <c r="D612" s="23"/>
      <c r="E612" s="23"/>
    </row>
    <row r="613">
      <c r="B613" s="25"/>
      <c r="C613" s="23"/>
      <c r="D613" s="23"/>
      <c r="E613" s="23"/>
    </row>
    <row r="614">
      <c r="B614" s="25"/>
      <c r="C614" s="23"/>
      <c r="D614" s="23"/>
      <c r="E614" s="23"/>
    </row>
    <row r="615">
      <c r="B615" s="25"/>
      <c r="C615" s="23"/>
      <c r="D615" s="23"/>
      <c r="E615" s="23"/>
    </row>
    <row r="616">
      <c r="B616" s="25"/>
      <c r="C616" s="23"/>
      <c r="D616" s="23"/>
      <c r="E616" s="23"/>
    </row>
    <row r="617">
      <c r="B617" s="25"/>
      <c r="C617" s="23"/>
      <c r="D617" s="23"/>
      <c r="E617" s="23"/>
    </row>
    <row r="618">
      <c r="B618" s="25"/>
      <c r="C618" s="23"/>
      <c r="D618" s="23"/>
      <c r="E618" s="23"/>
    </row>
    <row r="619">
      <c r="B619" s="25"/>
      <c r="C619" s="23"/>
      <c r="D619" s="23"/>
      <c r="E619" s="23"/>
    </row>
    <row r="620">
      <c r="B620" s="25"/>
      <c r="C620" s="23"/>
      <c r="D620" s="23"/>
      <c r="E620" s="23"/>
    </row>
    <row r="621">
      <c r="B621" s="25"/>
      <c r="C621" s="23"/>
      <c r="D621" s="23"/>
      <c r="E621" s="23"/>
    </row>
    <row r="622">
      <c r="B622" s="25"/>
      <c r="C622" s="23"/>
      <c r="D622" s="23"/>
      <c r="E622" s="23"/>
    </row>
    <row r="623">
      <c r="B623" s="25"/>
      <c r="C623" s="23"/>
      <c r="D623" s="23"/>
      <c r="E623" s="23"/>
    </row>
    <row r="624">
      <c r="B624" s="25"/>
      <c r="C624" s="23"/>
      <c r="D624" s="23"/>
      <c r="E624" s="23"/>
    </row>
    <row r="625">
      <c r="B625" s="25"/>
      <c r="C625" s="23"/>
      <c r="D625" s="23"/>
      <c r="E625" s="23"/>
    </row>
    <row r="626">
      <c r="B626" s="25"/>
      <c r="C626" s="23"/>
      <c r="D626" s="23"/>
      <c r="E626" s="23"/>
    </row>
    <row r="627">
      <c r="B627" s="25"/>
      <c r="C627" s="23"/>
      <c r="D627" s="23"/>
      <c r="E627" s="23"/>
    </row>
    <row r="628">
      <c r="B628" s="25"/>
      <c r="C628" s="23"/>
      <c r="D628" s="23"/>
      <c r="E628" s="23"/>
    </row>
    <row r="629">
      <c r="B629" s="25"/>
      <c r="C629" s="23"/>
      <c r="D629" s="23"/>
      <c r="E629" s="23"/>
    </row>
    <row r="630">
      <c r="B630" s="25"/>
      <c r="C630" s="23"/>
      <c r="D630" s="23"/>
      <c r="E630" s="23"/>
    </row>
    <row r="631">
      <c r="B631" s="25"/>
      <c r="C631" s="23"/>
      <c r="D631" s="23"/>
      <c r="E631" s="23"/>
    </row>
    <row r="632">
      <c r="B632" s="25"/>
      <c r="C632" s="23"/>
      <c r="D632" s="23"/>
      <c r="E632" s="23"/>
    </row>
    <row r="633">
      <c r="B633" s="25"/>
      <c r="C633" s="23"/>
      <c r="D633" s="23"/>
      <c r="E633" s="23"/>
    </row>
    <row r="634">
      <c r="B634" s="25"/>
      <c r="C634" s="23"/>
      <c r="D634" s="23"/>
      <c r="E634" s="23"/>
    </row>
    <row r="635">
      <c r="B635" s="25"/>
      <c r="C635" s="23"/>
      <c r="D635" s="23"/>
      <c r="E635" s="23"/>
    </row>
    <row r="636">
      <c r="B636" s="25"/>
      <c r="C636" s="23"/>
      <c r="D636" s="23"/>
      <c r="E636" s="23"/>
    </row>
    <row r="637">
      <c r="B637" s="25"/>
      <c r="C637" s="23"/>
      <c r="D637" s="23"/>
      <c r="E637" s="23"/>
    </row>
    <row r="638">
      <c r="B638" s="25"/>
      <c r="C638" s="23"/>
      <c r="D638" s="23"/>
      <c r="E638" s="23"/>
    </row>
    <row r="639">
      <c r="B639" s="25"/>
      <c r="C639" s="23"/>
      <c r="D639" s="23"/>
      <c r="E639" s="23"/>
    </row>
    <row r="640">
      <c r="B640" s="25"/>
      <c r="C640" s="23"/>
      <c r="D640" s="23"/>
      <c r="E640" s="23"/>
    </row>
    <row r="641">
      <c r="B641" s="25"/>
      <c r="C641" s="23"/>
      <c r="D641" s="23"/>
      <c r="E641" s="23"/>
    </row>
    <row r="642">
      <c r="B642" s="25"/>
      <c r="C642" s="23"/>
      <c r="D642" s="23"/>
      <c r="E642" s="23"/>
    </row>
    <row r="643">
      <c r="B643" s="25"/>
      <c r="C643" s="23"/>
      <c r="D643" s="23"/>
      <c r="E643" s="23"/>
    </row>
    <row r="644">
      <c r="B644" s="25"/>
      <c r="C644" s="23"/>
      <c r="D644" s="23"/>
      <c r="E644" s="23"/>
    </row>
    <row r="645">
      <c r="B645" s="25"/>
      <c r="C645" s="23"/>
      <c r="D645" s="23"/>
      <c r="E645" s="23"/>
    </row>
    <row r="646">
      <c r="B646" s="25"/>
      <c r="C646" s="23"/>
      <c r="D646" s="23"/>
      <c r="E646" s="23"/>
    </row>
    <row r="647">
      <c r="B647" s="25"/>
      <c r="C647" s="23"/>
      <c r="D647" s="23"/>
      <c r="E647" s="23"/>
    </row>
    <row r="648">
      <c r="B648" s="25"/>
      <c r="C648" s="23"/>
      <c r="D648" s="23"/>
      <c r="E648" s="23"/>
    </row>
    <row r="649">
      <c r="B649" s="25"/>
      <c r="C649" s="23"/>
      <c r="D649" s="23"/>
      <c r="E649" s="23"/>
    </row>
    <row r="650">
      <c r="B650" s="25"/>
      <c r="C650" s="23"/>
      <c r="D650" s="23"/>
      <c r="E650" s="23"/>
    </row>
    <row r="651">
      <c r="B651" s="25"/>
      <c r="C651" s="23"/>
      <c r="D651" s="23"/>
      <c r="E651" s="23"/>
    </row>
    <row r="652">
      <c r="B652" s="25"/>
      <c r="C652" s="23"/>
      <c r="D652" s="23"/>
      <c r="E652" s="23"/>
    </row>
    <row r="653">
      <c r="B653" s="25"/>
      <c r="C653" s="23"/>
      <c r="D653" s="23"/>
      <c r="E653" s="23"/>
    </row>
    <row r="654">
      <c r="B654" s="25"/>
      <c r="C654" s="23"/>
      <c r="D654" s="23"/>
      <c r="E654" s="23"/>
    </row>
    <row r="655">
      <c r="B655" s="25"/>
      <c r="C655" s="23"/>
      <c r="D655" s="23"/>
      <c r="E655" s="23"/>
    </row>
    <row r="656">
      <c r="B656" s="25"/>
      <c r="C656" s="23"/>
      <c r="D656" s="23"/>
      <c r="E656" s="23"/>
    </row>
    <row r="657">
      <c r="B657" s="25"/>
      <c r="C657" s="23"/>
      <c r="D657" s="23"/>
      <c r="E657" s="23"/>
    </row>
    <row r="658">
      <c r="B658" s="25"/>
      <c r="C658" s="23"/>
      <c r="D658" s="23"/>
      <c r="E658" s="23"/>
    </row>
    <row r="659">
      <c r="B659" s="25"/>
      <c r="C659" s="23"/>
      <c r="D659" s="23"/>
      <c r="E659" s="23"/>
    </row>
    <row r="660">
      <c r="B660" s="25"/>
      <c r="C660" s="23"/>
      <c r="D660" s="23"/>
      <c r="E660" s="23"/>
    </row>
    <row r="661">
      <c r="B661" s="25"/>
      <c r="C661" s="23"/>
      <c r="D661" s="23"/>
      <c r="E661" s="23"/>
    </row>
    <row r="662">
      <c r="B662" s="25"/>
      <c r="C662" s="23"/>
      <c r="D662" s="23"/>
      <c r="E662" s="23"/>
    </row>
    <row r="663">
      <c r="B663" s="25"/>
      <c r="C663" s="23"/>
      <c r="D663" s="23"/>
      <c r="E663" s="23"/>
    </row>
    <row r="664">
      <c r="B664" s="25"/>
      <c r="C664" s="23"/>
      <c r="D664" s="23"/>
      <c r="E664" s="23"/>
    </row>
    <row r="665">
      <c r="B665" s="25"/>
      <c r="C665" s="23"/>
      <c r="D665" s="23"/>
      <c r="E665" s="23"/>
    </row>
    <row r="666">
      <c r="B666" s="25"/>
      <c r="C666" s="23"/>
      <c r="D666" s="23"/>
      <c r="E666" s="23"/>
    </row>
    <row r="667">
      <c r="B667" s="25"/>
      <c r="C667" s="23"/>
      <c r="D667" s="23"/>
      <c r="E667" s="23"/>
    </row>
    <row r="668">
      <c r="B668" s="25"/>
      <c r="C668" s="23"/>
      <c r="D668" s="23"/>
      <c r="E668" s="23"/>
    </row>
    <row r="669">
      <c r="B669" s="25"/>
      <c r="C669" s="23"/>
      <c r="D669" s="23"/>
      <c r="E669" s="23"/>
    </row>
    <row r="670">
      <c r="B670" s="25"/>
      <c r="C670" s="23"/>
      <c r="D670" s="23"/>
      <c r="E670" s="23"/>
    </row>
    <row r="671">
      <c r="B671" s="25"/>
      <c r="C671" s="23"/>
      <c r="D671" s="23"/>
      <c r="E671" s="23"/>
    </row>
    <row r="672">
      <c r="B672" s="25"/>
      <c r="C672" s="23"/>
      <c r="D672" s="23"/>
      <c r="E672" s="23"/>
    </row>
    <row r="673">
      <c r="B673" s="25"/>
      <c r="C673" s="23"/>
      <c r="D673" s="23"/>
      <c r="E673" s="23"/>
    </row>
    <row r="674">
      <c r="B674" s="25"/>
      <c r="C674" s="23"/>
      <c r="D674" s="23"/>
      <c r="E674" s="23"/>
    </row>
    <row r="675">
      <c r="B675" s="25"/>
      <c r="C675" s="23"/>
      <c r="D675" s="23"/>
      <c r="E675" s="23"/>
    </row>
    <row r="676">
      <c r="B676" s="25"/>
      <c r="C676" s="23"/>
      <c r="D676" s="23"/>
      <c r="E676" s="23"/>
    </row>
    <row r="677">
      <c r="B677" s="25"/>
      <c r="C677" s="23"/>
      <c r="D677" s="23"/>
      <c r="E677" s="23"/>
    </row>
    <row r="678">
      <c r="B678" s="25"/>
      <c r="C678" s="23"/>
      <c r="D678" s="23"/>
      <c r="E678" s="23"/>
    </row>
    <row r="679">
      <c r="B679" s="25"/>
      <c r="C679" s="23"/>
      <c r="D679" s="23"/>
      <c r="E679" s="23"/>
    </row>
    <row r="680">
      <c r="B680" s="25"/>
      <c r="C680" s="23"/>
      <c r="D680" s="23"/>
      <c r="E680" s="23"/>
    </row>
    <row r="681">
      <c r="B681" s="25"/>
      <c r="C681" s="23"/>
      <c r="D681" s="23"/>
      <c r="E681" s="23"/>
    </row>
    <row r="682">
      <c r="B682" s="25"/>
      <c r="C682" s="23"/>
      <c r="D682" s="23"/>
      <c r="E682" s="23"/>
    </row>
    <row r="683">
      <c r="B683" s="25"/>
      <c r="C683" s="23"/>
      <c r="D683" s="23"/>
      <c r="E683" s="23"/>
    </row>
    <row r="684">
      <c r="B684" s="25"/>
      <c r="C684" s="23"/>
      <c r="D684" s="23"/>
      <c r="E684" s="23"/>
    </row>
    <row r="685">
      <c r="B685" s="25"/>
      <c r="C685" s="23"/>
      <c r="D685" s="23"/>
      <c r="E685" s="23"/>
    </row>
    <row r="686">
      <c r="B686" s="25"/>
      <c r="C686" s="23"/>
      <c r="D686" s="23"/>
      <c r="E686" s="23"/>
    </row>
    <row r="687">
      <c r="B687" s="25"/>
      <c r="C687" s="23"/>
      <c r="D687" s="23"/>
      <c r="E687" s="23"/>
    </row>
    <row r="688">
      <c r="B688" s="25"/>
      <c r="C688" s="23"/>
      <c r="D688" s="23"/>
      <c r="E688" s="23"/>
    </row>
    <row r="689">
      <c r="B689" s="25"/>
      <c r="C689" s="23"/>
      <c r="D689" s="23"/>
      <c r="E689" s="23"/>
    </row>
    <row r="690">
      <c r="B690" s="25"/>
      <c r="C690" s="23"/>
      <c r="D690" s="23"/>
      <c r="E690" s="23"/>
    </row>
    <row r="691">
      <c r="B691" s="25"/>
      <c r="C691" s="23"/>
      <c r="D691" s="23"/>
      <c r="E691" s="23"/>
    </row>
    <row r="692">
      <c r="B692" s="25"/>
      <c r="C692" s="23"/>
      <c r="D692" s="23"/>
      <c r="E692" s="23"/>
    </row>
    <row r="693">
      <c r="B693" s="25"/>
      <c r="C693" s="23"/>
      <c r="D693" s="23"/>
      <c r="E693" s="23"/>
    </row>
    <row r="694">
      <c r="B694" s="25"/>
      <c r="C694" s="23"/>
      <c r="D694" s="23"/>
      <c r="E694" s="23"/>
    </row>
    <row r="695">
      <c r="B695" s="25"/>
      <c r="C695" s="23"/>
      <c r="D695" s="23"/>
      <c r="E695" s="23"/>
    </row>
    <row r="696">
      <c r="B696" s="25"/>
      <c r="C696" s="23"/>
      <c r="D696" s="23"/>
      <c r="E696" s="23"/>
    </row>
    <row r="697">
      <c r="B697" s="25"/>
      <c r="C697" s="23"/>
      <c r="D697" s="23"/>
      <c r="E697" s="23"/>
    </row>
    <row r="698">
      <c r="B698" s="25"/>
      <c r="C698" s="23"/>
      <c r="D698" s="23"/>
      <c r="E698" s="23"/>
    </row>
    <row r="699">
      <c r="B699" s="25"/>
      <c r="C699" s="23"/>
      <c r="D699" s="23"/>
      <c r="E699" s="23"/>
    </row>
    <row r="700">
      <c r="B700" s="25"/>
      <c r="C700" s="23"/>
      <c r="D700" s="23"/>
      <c r="E700" s="23"/>
    </row>
    <row r="701">
      <c r="B701" s="25"/>
      <c r="C701" s="23"/>
      <c r="D701" s="23"/>
      <c r="E701" s="23"/>
    </row>
    <row r="702">
      <c r="B702" s="25"/>
      <c r="C702" s="23"/>
      <c r="D702" s="23"/>
      <c r="E702" s="23"/>
    </row>
    <row r="703">
      <c r="B703" s="25"/>
      <c r="C703" s="23"/>
      <c r="D703" s="23"/>
      <c r="E703" s="23"/>
    </row>
    <row r="704">
      <c r="B704" s="25"/>
      <c r="C704" s="23"/>
      <c r="D704" s="23"/>
      <c r="E704" s="23"/>
    </row>
    <row r="705">
      <c r="B705" s="25"/>
      <c r="C705" s="23"/>
      <c r="D705" s="23"/>
      <c r="E705" s="23"/>
    </row>
    <row r="706">
      <c r="B706" s="25"/>
      <c r="C706" s="23"/>
      <c r="D706" s="23"/>
      <c r="E706" s="23"/>
    </row>
    <row r="707">
      <c r="B707" s="25"/>
      <c r="C707" s="23"/>
      <c r="D707" s="23"/>
      <c r="E707" s="23"/>
    </row>
    <row r="708">
      <c r="B708" s="25"/>
      <c r="C708" s="23"/>
      <c r="D708" s="23"/>
      <c r="E708" s="23"/>
    </row>
    <row r="709">
      <c r="B709" s="25"/>
      <c r="C709" s="23"/>
      <c r="D709" s="23"/>
      <c r="E709" s="23"/>
    </row>
    <row r="710">
      <c r="B710" s="25"/>
      <c r="C710" s="23"/>
      <c r="D710" s="23"/>
      <c r="E710" s="23"/>
    </row>
    <row r="711">
      <c r="B711" s="25"/>
      <c r="C711" s="23"/>
      <c r="D711" s="23"/>
      <c r="E711" s="23"/>
    </row>
    <row r="712">
      <c r="B712" s="25"/>
      <c r="C712" s="23"/>
      <c r="D712" s="23"/>
      <c r="E712" s="23"/>
    </row>
    <row r="713">
      <c r="B713" s="25"/>
      <c r="C713" s="23"/>
      <c r="D713" s="23"/>
      <c r="E713" s="23"/>
    </row>
    <row r="714">
      <c r="B714" s="25"/>
      <c r="C714" s="23"/>
      <c r="D714" s="23"/>
      <c r="E714" s="23"/>
    </row>
    <row r="715">
      <c r="B715" s="25"/>
      <c r="C715" s="23"/>
      <c r="D715" s="23"/>
      <c r="E715" s="23"/>
    </row>
    <row r="716">
      <c r="B716" s="25"/>
      <c r="C716" s="23"/>
      <c r="D716" s="23"/>
      <c r="E716" s="23"/>
    </row>
    <row r="717">
      <c r="B717" s="25"/>
      <c r="C717" s="23"/>
      <c r="D717" s="23"/>
      <c r="E717" s="23"/>
    </row>
    <row r="718">
      <c r="B718" s="25"/>
      <c r="C718" s="23"/>
      <c r="D718" s="23"/>
      <c r="E718" s="23"/>
    </row>
    <row r="719">
      <c r="B719" s="25"/>
      <c r="C719" s="23"/>
      <c r="D719" s="23"/>
      <c r="E719" s="23"/>
    </row>
    <row r="720">
      <c r="B720" s="25"/>
      <c r="C720" s="23"/>
      <c r="D720" s="23"/>
      <c r="E720" s="23"/>
    </row>
    <row r="721">
      <c r="B721" s="25"/>
      <c r="C721" s="23"/>
      <c r="D721" s="23"/>
      <c r="E721" s="23"/>
    </row>
    <row r="722">
      <c r="B722" s="25"/>
      <c r="C722" s="23"/>
      <c r="D722" s="23"/>
      <c r="E722" s="23"/>
    </row>
    <row r="723">
      <c r="B723" s="25"/>
      <c r="C723" s="23"/>
      <c r="D723" s="23"/>
      <c r="E723" s="23"/>
    </row>
    <row r="724">
      <c r="B724" s="25"/>
      <c r="C724" s="23"/>
      <c r="D724" s="23"/>
      <c r="E724" s="23"/>
    </row>
    <row r="725">
      <c r="B725" s="25"/>
      <c r="C725" s="23"/>
      <c r="D725" s="23"/>
      <c r="E725" s="23"/>
    </row>
    <row r="726">
      <c r="B726" s="25"/>
      <c r="C726" s="23"/>
      <c r="D726" s="23"/>
      <c r="E726" s="23"/>
    </row>
    <row r="727">
      <c r="B727" s="25"/>
      <c r="C727" s="23"/>
      <c r="D727" s="23"/>
      <c r="E727" s="23"/>
    </row>
    <row r="728">
      <c r="B728" s="25"/>
      <c r="C728" s="23"/>
      <c r="D728" s="23"/>
      <c r="E728" s="23"/>
    </row>
    <row r="729">
      <c r="B729" s="25"/>
      <c r="C729" s="23"/>
      <c r="D729" s="23"/>
      <c r="E729" s="23"/>
    </row>
    <row r="730">
      <c r="B730" s="25"/>
      <c r="C730" s="23"/>
      <c r="D730" s="23"/>
      <c r="E730" s="23"/>
    </row>
    <row r="731">
      <c r="B731" s="25"/>
      <c r="C731" s="23"/>
      <c r="D731" s="23"/>
      <c r="E731" s="23"/>
    </row>
    <row r="732">
      <c r="B732" s="25"/>
      <c r="C732" s="23"/>
      <c r="D732" s="23"/>
      <c r="E732" s="23"/>
    </row>
    <row r="733">
      <c r="B733" s="25"/>
      <c r="C733" s="23"/>
      <c r="D733" s="23"/>
      <c r="E733" s="23"/>
    </row>
    <row r="734">
      <c r="B734" s="25"/>
      <c r="C734" s="23"/>
      <c r="D734" s="23"/>
      <c r="E734" s="23"/>
    </row>
    <row r="735">
      <c r="B735" s="25"/>
      <c r="C735" s="23"/>
      <c r="D735" s="23"/>
      <c r="E735" s="23"/>
    </row>
    <row r="736">
      <c r="B736" s="25"/>
      <c r="C736" s="23"/>
      <c r="D736" s="23"/>
      <c r="E736" s="23"/>
    </row>
    <row r="737">
      <c r="B737" s="25"/>
      <c r="C737" s="23"/>
      <c r="D737" s="23"/>
      <c r="E737" s="23"/>
    </row>
    <row r="738">
      <c r="B738" s="25"/>
      <c r="C738" s="23"/>
      <c r="D738" s="23"/>
      <c r="E738" s="23"/>
    </row>
    <row r="739">
      <c r="B739" s="25"/>
      <c r="C739" s="23"/>
      <c r="D739" s="23"/>
      <c r="E739" s="23"/>
    </row>
    <row r="740">
      <c r="B740" s="25"/>
      <c r="C740" s="23"/>
      <c r="D740" s="23"/>
      <c r="E740" s="23"/>
    </row>
    <row r="741">
      <c r="B741" s="25"/>
      <c r="C741" s="23"/>
      <c r="D741" s="23"/>
      <c r="E741" s="23"/>
    </row>
    <row r="742">
      <c r="B742" s="25"/>
      <c r="C742" s="23"/>
      <c r="D742" s="23"/>
      <c r="E742" s="23"/>
    </row>
    <row r="743">
      <c r="B743" s="25"/>
      <c r="C743" s="23"/>
      <c r="D743" s="23"/>
      <c r="E743" s="23"/>
    </row>
    <row r="744">
      <c r="B744" s="25"/>
      <c r="C744" s="23"/>
      <c r="D744" s="23"/>
      <c r="E744" s="23"/>
    </row>
    <row r="745">
      <c r="B745" s="25"/>
      <c r="C745" s="23"/>
      <c r="D745" s="23"/>
      <c r="E745" s="23"/>
    </row>
    <row r="746">
      <c r="B746" s="25"/>
      <c r="C746" s="23"/>
      <c r="D746" s="23"/>
      <c r="E746" s="23"/>
    </row>
    <row r="747">
      <c r="B747" s="25"/>
      <c r="C747" s="23"/>
      <c r="D747" s="23"/>
      <c r="E747" s="23"/>
    </row>
    <row r="748">
      <c r="B748" s="25"/>
      <c r="C748" s="23"/>
      <c r="D748" s="23"/>
      <c r="E748" s="23"/>
    </row>
    <row r="749">
      <c r="B749" s="25"/>
      <c r="C749" s="23"/>
      <c r="D749" s="23"/>
      <c r="E749" s="23"/>
    </row>
    <row r="750">
      <c r="B750" s="25"/>
      <c r="C750" s="23"/>
      <c r="D750" s="23"/>
      <c r="E750" s="23"/>
    </row>
    <row r="751">
      <c r="B751" s="25"/>
      <c r="C751" s="23"/>
      <c r="D751" s="23"/>
      <c r="E751" s="23"/>
    </row>
    <row r="752">
      <c r="B752" s="25"/>
      <c r="C752" s="23"/>
      <c r="D752" s="23"/>
      <c r="E752" s="23"/>
    </row>
    <row r="753">
      <c r="B753" s="25"/>
      <c r="C753" s="23"/>
      <c r="D753" s="23"/>
      <c r="E753" s="23"/>
    </row>
    <row r="754">
      <c r="B754" s="25"/>
      <c r="C754" s="23"/>
      <c r="D754" s="23"/>
      <c r="E754" s="23"/>
    </row>
    <row r="755">
      <c r="B755" s="25"/>
      <c r="C755" s="23"/>
      <c r="D755" s="23"/>
      <c r="E755" s="23"/>
    </row>
    <row r="756">
      <c r="B756" s="25"/>
      <c r="C756" s="23"/>
      <c r="D756" s="23"/>
      <c r="E756" s="23"/>
    </row>
    <row r="757">
      <c r="B757" s="25"/>
      <c r="C757" s="23"/>
      <c r="D757" s="23"/>
      <c r="E757" s="23"/>
    </row>
    <row r="758">
      <c r="B758" s="25"/>
      <c r="C758" s="23"/>
      <c r="D758" s="23"/>
      <c r="E758" s="23"/>
    </row>
    <row r="759">
      <c r="B759" s="25"/>
      <c r="C759" s="23"/>
      <c r="D759" s="23"/>
      <c r="E759" s="23"/>
    </row>
    <row r="760">
      <c r="B760" s="25"/>
      <c r="C760" s="23"/>
      <c r="D760" s="23"/>
      <c r="E760" s="23"/>
    </row>
    <row r="761">
      <c r="B761" s="25"/>
      <c r="C761" s="23"/>
      <c r="D761" s="23"/>
      <c r="E761" s="23"/>
    </row>
    <row r="762">
      <c r="B762" s="25"/>
      <c r="C762" s="23"/>
      <c r="D762" s="23"/>
      <c r="E762" s="23"/>
    </row>
    <row r="763">
      <c r="B763" s="25"/>
      <c r="C763" s="23"/>
      <c r="D763" s="23"/>
      <c r="E763" s="23"/>
    </row>
    <row r="764">
      <c r="B764" s="25"/>
      <c r="C764" s="23"/>
      <c r="D764" s="23"/>
      <c r="E764" s="23"/>
    </row>
    <row r="765">
      <c r="B765" s="25"/>
      <c r="C765" s="23"/>
      <c r="D765" s="23"/>
      <c r="E765" s="23"/>
    </row>
    <row r="766">
      <c r="B766" s="25"/>
      <c r="C766" s="23"/>
      <c r="D766" s="23"/>
      <c r="E766" s="23"/>
    </row>
    <row r="767">
      <c r="B767" s="25"/>
      <c r="C767" s="23"/>
      <c r="D767" s="23"/>
      <c r="E767" s="23"/>
    </row>
    <row r="768">
      <c r="B768" s="25"/>
      <c r="C768" s="23"/>
      <c r="D768" s="23"/>
      <c r="E768" s="23"/>
    </row>
    <row r="769">
      <c r="B769" s="25"/>
      <c r="C769" s="23"/>
      <c r="D769" s="23"/>
      <c r="E769" s="23"/>
    </row>
    <row r="770">
      <c r="B770" s="25"/>
      <c r="C770" s="23"/>
      <c r="D770" s="23"/>
      <c r="E770" s="23"/>
    </row>
    <row r="771">
      <c r="B771" s="25"/>
      <c r="C771" s="23"/>
      <c r="D771" s="23"/>
      <c r="E771" s="23"/>
    </row>
    <row r="772">
      <c r="B772" s="25"/>
      <c r="C772" s="23"/>
      <c r="D772" s="23"/>
      <c r="E772" s="23"/>
    </row>
    <row r="773">
      <c r="B773" s="25"/>
      <c r="C773" s="23"/>
      <c r="D773" s="23"/>
      <c r="E773" s="23"/>
    </row>
    <row r="774">
      <c r="B774" s="25"/>
      <c r="C774" s="23"/>
      <c r="D774" s="23"/>
      <c r="E774" s="23"/>
    </row>
    <row r="775">
      <c r="B775" s="25"/>
      <c r="C775" s="23"/>
      <c r="D775" s="23"/>
      <c r="E775" s="23"/>
    </row>
    <row r="776">
      <c r="B776" s="25"/>
      <c r="C776" s="23"/>
      <c r="D776" s="23"/>
      <c r="E776" s="23"/>
    </row>
    <row r="777">
      <c r="B777" s="25"/>
      <c r="C777" s="23"/>
      <c r="D777" s="23"/>
      <c r="E777" s="23"/>
    </row>
    <row r="778">
      <c r="B778" s="25"/>
      <c r="C778" s="23"/>
      <c r="D778" s="23"/>
      <c r="E778" s="23"/>
    </row>
    <row r="779">
      <c r="B779" s="25"/>
      <c r="C779" s="23"/>
      <c r="D779" s="23"/>
      <c r="E779" s="23"/>
    </row>
    <row r="780">
      <c r="B780" s="25"/>
      <c r="C780" s="23"/>
      <c r="D780" s="23"/>
      <c r="E780" s="23"/>
    </row>
    <row r="781">
      <c r="B781" s="25"/>
      <c r="C781" s="23"/>
      <c r="D781" s="23"/>
      <c r="E781" s="23"/>
    </row>
    <row r="782">
      <c r="B782" s="25"/>
      <c r="C782" s="23"/>
      <c r="D782" s="23"/>
      <c r="E782" s="23"/>
    </row>
    <row r="783">
      <c r="B783" s="25"/>
      <c r="C783" s="23"/>
      <c r="D783" s="23"/>
      <c r="E783" s="23"/>
    </row>
    <row r="784">
      <c r="B784" s="25"/>
      <c r="C784" s="23"/>
      <c r="D784" s="23"/>
      <c r="E784" s="23"/>
    </row>
    <row r="785">
      <c r="B785" s="25"/>
      <c r="C785" s="23"/>
      <c r="D785" s="23"/>
      <c r="E785" s="23"/>
    </row>
    <row r="786">
      <c r="B786" s="25"/>
      <c r="C786" s="23"/>
      <c r="D786" s="23"/>
      <c r="E786" s="23"/>
    </row>
    <row r="787">
      <c r="B787" s="25"/>
      <c r="C787" s="23"/>
      <c r="D787" s="23"/>
      <c r="E787" s="23"/>
    </row>
    <row r="788">
      <c r="B788" s="25"/>
      <c r="C788" s="23"/>
      <c r="D788" s="23"/>
      <c r="E788" s="23"/>
    </row>
    <row r="789">
      <c r="B789" s="25"/>
      <c r="C789" s="23"/>
      <c r="D789" s="23"/>
      <c r="E789" s="23"/>
    </row>
    <row r="790">
      <c r="B790" s="25"/>
      <c r="C790" s="23"/>
      <c r="D790" s="23"/>
      <c r="E790" s="23"/>
    </row>
    <row r="791">
      <c r="B791" s="25"/>
      <c r="C791" s="23"/>
      <c r="D791" s="23"/>
      <c r="E791" s="23"/>
    </row>
    <row r="792">
      <c r="B792" s="25"/>
      <c r="C792" s="23"/>
      <c r="D792" s="23"/>
      <c r="E792" s="23"/>
    </row>
    <row r="793">
      <c r="B793" s="25"/>
      <c r="C793" s="23"/>
      <c r="D793" s="23"/>
      <c r="E793" s="23"/>
    </row>
    <row r="794">
      <c r="B794" s="25"/>
      <c r="C794" s="23"/>
      <c r="D794" s="23"/>
      <c r="E794" s="23"/>
    </row>
    <row r="795">
      <c r="B795" s="25"/>
      <c r="C795" s="23"/>
      <c r="D795" s="23"/>
      <c r="E795" s="23"/>
    </row>
    <row r="796">
      <c r="B796" s="25"/>
      <c r="C796" s="23"/>
      <c r="D796" s="23"/>
      <c r="E796" s="23"/>
    </row>
    <row r="797">
      <c r="B797" s="25"/>
      <c r="C797" s="23"/>
      <c r="D797" s="23"/>
      <c r="E797" s="23"/>
    </row>
    <row r="798">
      <c r="B798" s="25"/>
      <c r="C798" s="23"/>
      <c r="D798" s="23"/>
      <c r="E798" s="23"/>
    </row>
    <row r="799">
      <c r="B799" s="25"/>
      <c r="C799" s="23"/>
      <c r="D799" s="23"/>
      <c r="E799" s="23"/>
    </row>
    <row r="800">
      <c r="B800" s="25"/>
      <c r="C800" s="23"/>
      <c r="D800" s="23"/>
      <c r="E800" s="23"/>
    </row>
    <row r="801">
      <c r="B801" s="25"/>
      <c r="C801" s="23"/>
      <c r="D801" s="23"/>
      <c r="E801" s="23"/>
    </row>
    <row r="802">
      <c r="B802" s="25"/>
      <c r="C802" s="23"/>
      <c r="D802" s="23"/>
      <c r="E802" s="23"/>
    </row>
    <row r="803">
      <c r="B803" s="25"/>
      <c r="C803" s="23"/>
      <c r="D803" s="23"/>
      <c r="E803" s="23"/>
    </row>
    <row r="804">
      <c r="B804" s="25"/>
      <c r="C804" s="23"/>
      <c r="D804" s="23"/>
      <c r="E804" s="23"/>
    </row>
    <row r="805">
      <c r="B805" s="25"/>
      <c r="C805" s="23"/>
      <c r="D805" s="23"/>
      <c r="E805" s="23"/>
    </row>
    <row r="806">
      <c r="B806" s="25"/>
      <c r="C806" s="23"/>
      <c r="D806" s="23"/>
      <c r="E806" s="23"/>
    </row>
    <row r="807">
      <c r="B807" s="25"/>
      <c r="C807" s="23"/>
      <c r="D807" s="23"/>
      <c r="E807" s="23"/>
    </row>
    <row r="808">
      <c r="B808" s="25"/>
      <c r="C808" s="23"/>
      <c r="D808" s="23"/>
      <c r="E808" s="23"/>
    </row>
    <row r="809">
      <c r="B809" s="25"/>
      <c r="C809" s="23"/>
      <c r="D809" s="23"/>
      <c r="E809" s="23"/>
    </row>
    <row r="810">
      <c r="B810" s="25"/>
      <c r="C810" s="23"/>
      <c r="D810" s="23"/>
      <c r="E810" s="23"/>
    </row>
    <row r="811">
      <c r="B811" s="25"/>
      <c r="C811" s="23"/>
      <c r="D811" s="23"/>
      <c r="E811" s="23"/>
    </row>
    <row r="812">
      <c r="B812" s="25"/>
      <c r="C812" s="23"/>
      <c r="D812" s="23"/>
      <c r="E812" s="23"/>
    </row>
    <row r="813">
      <c r="B813" s="25"/>
      <c r="C813" s="23"/>
      <c r="D813" s="23"/>
      <c r="E813" s="23"/>
    </row>
    <row r="814">
      <c r="B814" s="25"/>
      <c r="C814" s="23"/>
      <c r="D814" s="23"/>
      <c r="E814" s="23"/>
    </row>
    <row r="815">
      <c r="B815" s="25"/>
      <c r="C815" s="23"/>
      <c r="D815" s="23"/>
      <c r="E815" s="23"/>
    </row>
    <row r="816">
      <c r="B816" s="25"/>
      <c r="C816" s="23"/>
      <c r="D816" s="23"/>
      <c r="E816" s="23"/>
    </row>
    <row r="817">
      <c r="B817" s="25"/>
      <c r="C817" s="23"/>
      <c r="D817" s="23"/>
      <c r="E817" s="23"/>
    </row>
    <row r="818">
      <c r="B818" s="25"/>
      <c r="C818" s="23"/>
      <c r="D818" s="23"/>
      <c r="E818" s="23"/>
    </row>
    <row r="819">
      <c r="B819" s="25"/>
      <c r="C819" s="23"/>
      <c r="D819" s="23"/>
      <c r="E819" s="23"/>
    </row>
    <row r="820">
      <c r="B820" s="25"/>
      <c r="C820" s="23"/>
      <c r="D820" s="23"/>
      <c r="E820" s="23"/>
    </row>
    <row r="821">
      <c r="B821" s="25"/>
      <c r="C821" s="23"/>
      <c r="D821" s="23"/>
      <c r="E821" s="23"/>
    </row>
    <row r="822">
      <c r="B822" s="25"/>
      <c r="C822" s="23"/>
      <c r="D822" s="23"/>
      <c r="E822" s="23"/>
    </row>
    <row r="823">
      <c r="B823" s="25"/>
      <c r="C823" s="23"/>
      <c r="D823" s="23"/>
      <c r="E823" s="23"/>
    </row>
    <row r="824">
      <c r="B824" s="25"/>
      <c r="C824" s="23"/>
      <c r="D824" s="23"/>
      <c r="E824" s="23"/>
    </row>
    <row r="825">
      <c r="B825" s="25"/>
      <c r="C825" s="23"/>
      <c r="D825" s="23"/>
      <c r="E825" s="23"/>
    </row>
    <row r="826">
      <c r="B826" s="25"/>
      <c r="C826" s="23"/>
      <c r="D826" s="23"/>
      <c r="E826" s="23"/>
    </row>
    <row r="827">
      <c r="B827" s="25"/>
      <c r="C827" s="23"/>
      <c r="D827" s="23"/>
      <c r="E827" s="23"/>
    </row>
    <row r="828">
      <c r="B828" s="25"/>
      <c r="C828" s="23"/>
      <c r="D828" s="23"/>
      <c r="E828" s="23"/>
    </row>
    <row r="829">
      <c r="B829" s="25"/>
      <c r="C829" s="23"/>
      <c r="D829" s="23"/>
      <c r="E829" s="23"/>
    </row>
    <row r="830">
      <c r="B830" s="25"/>
      <c r="C830" s="23"/>
      <c r="D830" s="23"/>
      <c r="E830" s="23"/>
    </row>
    <row r="831">
      <c r="B831" s="25"/>
      <c r="C831" s="23"/>
      <c r="D831" s="23"/>
      <c r="E831" s="23"/>
    </row>
    <row r="832">
      <c r="B832" s="25"/>
      <c r="C832" s="23"/>
      <c r="D832" s="23"/>
      <c r="E832" s="23"/>
    </row>
    <row r="833">
      <c r="B833" s="25"/>
      <c r="C833" s="23"/>
      <c r="D833" s="23"/>
      <c r="E833" s="23"/>
    </row>
    <row r="834">
      <c r="B834" s="25"/>
      <c r="C834" s="23"/>
      <c r="D834" s="23"/>
      <c r="E834" s="23"/>
    </row>
    <row r="835">
      <c r="B835" s="25"/>
      <c r="C835" s="23"/>
      <c r="D835" s="23"/>
      <c r="E835" s="23"/>
    </row>
    <row r="836">
      <c r="B836" s="25"/>
      <c r="C836" s="23"/>
      <c r="D836" s="23"/>
      <c r="E836" s="23"/>
    </row>
    <row r="837">
      <c r="B837" s="25"/>
      <c r="C837" s="23"/>
      <c r="D837" s="23"/>
      <c r="E837" s="23"/>
    </row>
    <row r="838">
      <c r="B838" s="25"/>
      <c r="C838" s="23"/>
      <c r="D838" s="23"/>
      <c r="E838" s="23"/>
    </row>
    <row r="839">
      <c r="B839" s="25"/>
      <c r="C839" s="23"/>
      <c r="D839" s="23"/>
      <c r="E839" s="23"/>
    </row>
    <row r="840">
      <c r="B840" s="25"/>
      <c r="C840" s="23"/>
      <c r="D840" s="23"/>
      <c r="E840" s="23"/>
    </row>
    <row r="841">
      <c r="B841" s="25"/>
      <c r="C841" s="23"/>
      <c r="D841" s="23"/>
      <c r="E841" s="23"/>
    </row>
    <row r="842">
      <c r="B842" s="25"/>
      <c r="C842" s="23"/>
      <c r="D842" s="23"/>
      <c r="E842" s="23"/>
    </row>
    <row r="843">
      <c r="B843" s="25"/>
      <c r="C843" s="23"/>
      <c r="D843" s="23"/>
      <c r="E843" s="23"/>
    </row>
    <row r="844">
      <c r="B844" s="25"/>
      <c r="C844" s="23"/>
      <c r="D844" s="23"/>
      <c r="E844" s="23"/>
    </row>
    <row r="845">
      <c r="B845" s="25"/>
      <c r="C845" s="23"/>
      <c r="D845" s="23"/>
      <c r="E845" s="23"/>
    </row>
    <row r="846">
      <c r="B846" s="25"/>
      <c r="C846" s="23"/>
      <c r="D846" s="23"/>
      <c r="E846" s="23"/>
    </row>
    <row r="847">
      <c r="B847" s="25"/>
      <c r="C847" s="23"/>
      <c r="D847" s="23"/>
      <c r="E847" s="23"/>
    </row>
    <row r="848">
      <c r="B848" s="25"/>
      <c r="C848" s="23"/>
      <c r="D848" s="23"/>
      <c r="E848" s="23"/>
    </row>
    <row r="849">
      <c r="B849" s="25"/>
      <c r="C849" s="23"/>
      <c r="D849" s="23"/>
      <c r="E849" s="23"/>
    </row>
    <row r="850">
      <c r="B850" s="25"/>
      <c r="C850" s="23"/>
      <c r="D850" s="23"/>
      <c r="E850" s="23"/>
    </row>
    <row r="851">
      <c r="B851" s="25"/>
      <c r="C851" s="23"/>
      <c r="D851" s="23"/>
      <c r="E851" s="23"/>
    </row>
    <row r="852">
      <c r="B852" s="25"/>
      <c r="C852" s="23"/>
      <c r="D852" s="23"/>
      <c r="E852" s="23"/>
    </row>
    <row r="853">
      <c r="B853" s="25"/>
      <c r="C853" s="23"/>
      <c r="D853" s="23"/>
      <c r="E853" s="23"/>
    </row>
    <row r="854">
      <c r="B854" s="25"/>
      <c r="C854" s="23"/>
      <c r="D854" s="23"/>
      <c r="E854" s="23"/>
    </row>
    <row r="855">
      <c r="B855" s="25"/>
      <c r="C855" s="23"/>
      <c r="D855" s="23"/>
      <c r="E855" s="23"/>
    </row>
    <row r="856">
      <c r="B856" s="25"/>
      <c r="C856" s="23"/>
      <c r="D856" s="23"/>
      <c r="E856" s="23"/>
    </row>
    <row r="857">
      <c r="B857" s="25"/>
      <c r="C857" s="23"/>
      <c r="D857" s="23"/>
      <c r="E857" s="23"/>
    </row>
    <row r="858">
      <c r="B858" s="25"/>
      <c r="C858" s="23"/>
      <c r="D858" s="23"/>
      <c r="E858" s="23"/>
    </row>
    <row r="859">
      <c r="B859" s="25"/>
      <c r="C859" s="23"/>
      <c r="D859" s="23"/>
      <c r="E859" s="23"/>
    </row>
    <row r="860">
      <c r="B860" s="25"/>
      <c r="C860" s="23"/>
      <c r="D860" s="23"/>
      <c r="E860" s="23"/>
    </row>
    <row r="861">
      <c r="B861" s="25"/>
      <c r="C861" s="23"/>
      <c r="D861" s="23"/>
      <c r="E861" s="23"/>
    </row>
    <row r="862">
      <c r="B862" s="25"/>
      <c r="C862" s="23"/>
      <c r="D862" s="23"/>
      <c r="E862" s="23"/>
    </row>
    <row r="863">
      <c r="B863" s="25"/>
      <c r="C863" s="23"/>
      <c r="D863" s="23"/>
      <c r="E863" s="23"/>
    </row>
    <row r="864">
      <c r="B864" s="25"/>
      <c r="C864" s="23"/>
      <c r="D864" s="23"/>
      <c r="E864" s="23"/>
    </row>
    <row r="865">
      <c r="B865" s="25"/>
      <c r="C865" s="23"/>
      <c r="D865" s="23"/>
      <c r="E865" s="23"/>
    </row>
    <row r="866">
      <c r="B866" s="25"/>
      <c r="C866" s="23"/>
      <c r="D866" s="23"/>
      <c r="E866" s="23"/>
    </row>
    <row r="867">
      <c r="B867" s="25"/>
      <c r="C867" s="23"/>
      <c r="D867" s="23"/>
      <c r="E867" s="23"/>
    </row>
    <row r="868">
      <c r="B868" s="25"/>
      <c r="C868" s="23"/>
      <c r="D868" s="23"/>
      <c r="E868" s="23"/>
    </row>
    <row r="869">
      <c r="B869" s="25"/>
      <c r="C869" s="23"/>
      <c r="D869" s="23"/>
      <c r="E869" s="23"/>
    </row>
    <row r="870">
      <c r="B870" s="25"/>
      <c r="C870" s="23"/>
      <c r="D870" s="23"/>
      <c r="E870" s="23"/>
    </row>
    <row r="871">
      <c r="B871" s="25"/>
      <c r="C871" s="23"/>
      <c r="D871" s="23"/>
      <c r="E871" s="23"/>
    </row>
    <row r="872">
      <c r="B872" s="25"/>
      <c r="C872" s="23"/>
      <c r="D872" s="23"/>
      <c r="E872" s="23"/>
    </row>
    <row r="873">
      <c r="B873" s="25"/>
      <c r="C873" s="23"/>
      <c r="D873" s="23"/>
      <c r="E873" s="23"/>
    </row>
    <row r="874">
      <c r="B874" s="25"/>
      <c r="C874" s="23"/>
      <c r="D874" s="23"/>
      <c r="E874" s="23"/>
    </row>
    <row r="875">
      <c r="B875" s="25"/>
      <c r="C875" s="23"/>
      <c r="D875" s="23"/>
      <c r="E875" s="23"/>
    </row>
    <row r="876">
      <c r="B876" s="25"/>
      <c r="C876" s="23"/>
      <c r="D876" s="23"/>
      <c r="E876" s="23"/>
    </row>
    <row r="877">
      <c r="B877" s="25"/>
      <c r="C877" s="23"/>
      <c r="D877" s="23"/>
      <c r="E877" s="23"/>
    </row>
    <row r="878">
      <c r="B878" s="25"/>
      <c r="C878" s="23"/>
      <c r="D878" s="23"/>
      <c r="E878" s="23"/>
    </row>
    <row r="879">
      <c r="B879" s="25"/>
      <c r="C879" s="23"/>
      <c r="D879" s="23"/>
      <c r="E879" s="23"/>
    </row>
    <row r="880">
      <c r="B880" s="25"/>
      <c r="C880" s="23"/>
      <c r="D880" s="23"/>
      <c r="E880" s="23"/>
    </row>
    <row r="881">
      <c r="B881" s="25"/>
      <c r="C881" s="23"/>
      <c r="D881" s="23"/>
      <c r="E881" s="23"/>
    </row>
    <row r="882">
      <c r="B882" s="25"/>
      <c r="C882" s="23"/>
      <c r="D882" s="23"/>
      <c r="E882" s="23"/>
    </row>
    <row r="883">
      <c r="B883" s="25"/>
      <c r="C883" s="23"/>
      <c r="D883" s="23"/>
      <c r="E883" s="23"/>
    </row>
    <row r="884">
      <c r="B884" s="25"/>
      <c r="C884" s="23"/>
      <c r="D884" s="23"/>
      <c r="E884" s="23"/>
    </row>
    <row r="885">
      <c r="B885" s="25"/>
      <c r="C885" s="23"/>
      <c r="D885" s="23"/>
      <c r="E885" s="23"/>
    </row>
    <row r="886">
      <c r="B886" s="25"/>
      <c r="C886" s="23"/>
      <c r="D886" s="23"/>
      <c r="E886" s="23"/>
    </row>
    <row r="887">
      <c r="B887" s="25"/>
      <c r="C887" s="23"/>
      <c r="D887" s="23"/>
      <c r="E887" s="23"/>
    </row>
    <row r="888">
      <c r="B888" s="25"/>
      <c r="C888" s="23"/>
      <c r="D888" s="23"/>
      <c r="E888" s="23"/>
    </row>
    <row r="889">
      <c r="B889" s="25"/>
      <c r="C889" s="23"/>
      <c r="D889" s="23"/>
      <c r="E889" s="23"/>
    </row>
    <row r="890">
      <c r="B890" s="25"/>
      <c r="C890" s="23"/>
      <c r="D890" s="23"/>
      <c r="E890" s="23"/>
    </row>
    <row r="891">
      <c r="B891" s="25"/>
      <c r="C891" s="23"/>
      <c r="D891" s="23"/>
      <c r="E891" s="23"/>
    </row>
    <row r="892">
      <c r="B892" s="25"/>
      <c r="C892" s="23"/>
      <c r="D892" s="23"/>
      <c r="E892" s="23"/>
    </row>
    <row r="893">
      <c r="B893" s="25"/>
      <c r="C893" s="23"/>
      <c r="D893" s="23"/>
      <c r="E893" s="23"/>
    </row>
    <row r="894">
      <c r="B894" s="25"/>
      <c r="C894" s="23"/>
      <c r="D894" s="23"/>
      <c r="E894" s="23"/>
    </row>
    <row r="895">
      <c r="B895" s="25"/>
      <c r="C895" s="23"/>
      <c r="D895" s="23"/>
      <c r="E895" s="23"/>
    </row>
    <row r="896">
      <c r="B896" s="25"/>
      <c r="C896" s="23"/>
      <c r="D896" s="23"/>
      <c r="E896" s="23"/>
    </row>
    <row r="897">
      <c r="B897" s="25"/>
      <c r="C897" s="23"/>
      <c r="D897" s="23"/>
      <c r="E897" s="23"/>
    </row>
    <row r="898">
      <c r="B898" s="25"/>
      <c r="C898" s="23"/>
      <c r="D898" s="23"/>
      <c r="E898" s="23"/>
    </row>
    <row r="899">
      <c r="B899" s="25"/>
      <c r="C899" s="23"/>
      <c r="D899" s="23"/>
      <c r="E899" s="23"/>
    </row>
    <row r="900">
      <c r="B900" s="25"/>
      <c r="C900" s="23"/>
      <c r="D900" s="23"/>
      <c r="E900" s="23"/>
    </row>
    <row r="901">
      <c r="B901" s="25"/>
      <c r="C901" s="23"/>
      <c r="D901" s="23"/>
      <c r="E901" s="23"/>
    </row>
    <row r="902">
      <c r="B902" s="25"/>
      <c r="C902" s="23"/>
      <c r="D902" s="23"/>
      <c r="E902" s="23"/>
    </row>
    <row r="903">
      <c r="B903" s="25"/>
      <c r="C903" s="23"/>
      <c r="D903" s="23"/>
      <c r="E903" s="23"/>
    </row>
    <row r="904">
      <c r="B904" s="25"/>
      <c r="C904" s="23"/>
      <c r="D904" s="23"/>
      <c r="E904" s="23"/>
    </row>
    <row r="905">
      <c r="B905" s="25"/>
      <c r="C905" s="23"/>
      <c r="D905" s="23"/>
      <c r="E905" s="23"/>
    </row>
    <row r="906">
      <c r="B906" s="25"/>
      <c r="C906" s="23"/>
      <c r="D906" s="23"/>
      <c r="E906" s="23"/>
    </row>
    <row r="907">
      <c r="B907" s="25"/>
      <c r="C907" s="23"/>
      <c r="D907" s="23"/>
      <c r="E907" s="23"/>
    </row>
    <row r="908">
      <c r="B908" s="25"/>
      <c r="C908" s="23"/>
      <c r="D908" s="23"/>
      <c r="E908" s="23"/>
    </row>
    <row r="909">
      <c r="B909" s="25"/>
      <c r="C909" s="23"/>
      <c r="D909" s="23"/>
      <c r="E909" s="23"/>
    </row>
    <row r="910">
      <c r="B910" s="25"/>
      <c r="C910" s="23"/>
      <c r="D910" s="23"/>
      <c r="E910" s="23"/>
    </row>
    <row r="911">
      <c r="B911" s="25"/>
      <c r="C911" s="23"/>
      <c r="D911" s="23"/>
      <c r="E911" s="23"/>
    </row>
    <row r="912">
      <c r="B912" s="25"/>
      <c r="C912" s="23"/>
      <c r="D912" s="23"/>
      <c r="E912" s="23"/>
    </row>
    <row r="913">
      <c r="B913" s="25"/>
      <c r="C913" s="23"/>
      <c r="D913" s="23"/>
      <c r="E913" s="23"/>
    </row>
    <row r="914">
      <c r="B914" s="25"/>
      <c r="C914" s="23"/>
      <c r="D914" s="23"/>
      <c r="E914" s="23"/>
    </row>
    <row r="915">
      <c r="B915" s="25"/>
      <c r="C915" s="23"/>
      <c r="D915" s="23"/>
      <c r="E915" s="23"/>
    </row>
    <row r="916">
      <c r="B916" s="25"/>
      <c r="C916" s="23"/>
      <c r="D916" s="23"/>
      <c r="E916" s="23"/>
    </row>
    <row r="917">
      <c r="B917" s="25"/>
      <c r="C917" s="23"/>
      <c r="D917" s="23"/>
      <c r="E917" s="23"/>
    </row>
    <row r="918">
      <c r="B918" s="25"/>
      <c r="C918" s="23"/>
      <c r="D918" s="23"/>
      <c r="E918" s="23"/>
    </row>
    <row r="919">
      <c r="B919" s="25"/>
      <c r="C919" s="23"/>
      <c r="D919" s="23"/>
      <c r="E919" s="23"/>
    </row>
    <row r="920">
      <c r="B920" s="25"/>
      <c r="C920" s="23"/>
      <c r="D920" s="23"/>
      <c r="E920" s="23"/>
    </row>
    <row r="921">
      <c r="B921" s="25"/>
      <c r="C921" s="23"/>
      <c r="D921" s="23"/>
      <c r="E921" s="23"/>
    </row>
    <row r="922">
      <c r="B922" s="25"/>
      <c r="C922" s="23"/>
      <c r="D922" s="23"/>
      <c r="E922" s="23"/>
    </row>
    <row r="923">
      <c r="B923" s="25"/>
      <c r="C923" s="23"/>
      <c r="D923" s="23"/>
      <c r="E923" s="23"/>
    </row>
    <row r="924">
      <c r="B924" s="25"/>
      <c r="C924" s="23"/>
      <c r="D924" s="23"/>
      <c r="E924" s="23"/>
    </row>
    <row r="925">
      <c r="B925" s="25"/>
      <c r="C925" s="23"/>
      <c r="D925" s="23"/>
      <c r="E925" s="23"/>
    </row>
    <row r="926">
      <c r="B926" s="25"/>
      <c r="C926" s="23"/>
      <c r="D926" s="23"/>
      <c r="E926" s="23"/>
    </row>
    <row r="927">
      <c r="B927" s="25"/>
      <c r="C927" s="23"/>
      <c r="D927" s="23"/>
      <c r="E927" s="23"/>
    </row>
    <row r="928">
      <c r="B928" s="25"/>
      <c r="C928" s="23"/>
      <c r="D928" s="23"/>
      <c r="E928" s="23"/>
    </row>
    <row r="929">
      <c r="B929" s="25"/>
      <c r="C929" s="23"/>
      <c r="D929" s="23"/>
      <c r="E929" s="23"/>
    </row>
    <row r="930">
      <c r="B930" s="25"/>
      <c r="C930" s="23"/>
      <c r="D930" s="23"/>
      <c r="E930" s="23"/>
    </row>
    <row r="931">
      <c r="B931" s="25"/>
      <c r="C931" s="23"/>
      <c r="D931" s="23"/>
      <c r="E931" s="23"/>
    </row>
    <row r="932">
      <c r="B932" s="25"/>
      <c r="C932" s="23"/>
      <c r="D932" s="23"/>
      <c r="E932" s="23"/>
    </row>
    <row r="933">
      <c r="B933" s="25"/>
      <c r="C933" s="23"/>
      <c r="D933" s="23"/>
      <c r="E933" s="23"/>
    </row>
    <row r="934">
      <c r="B934" s="25"/>
      <c r="C934" s="23"/>
      <c r="D934" s="23"/>
      <c r="E934" s="23"/>
    </row>
    <row r="935">
      <c r="B935" s="25"/>
      <c r="C935" s="23"/>
      <c r="D935" s="23"/>
      <c r="E935" s="23"/>
    </row>
    <row r="936">
      <c r="B936" s="25"/>
      <c r="C936" s="23"/>
      <c r="D936" s="23"/>
      <c r="E936" s="23"/>
    </row>
    <row r="937">
      <c r="B937" s="25"/>
      <c r="C937" s="23"/>
      <c r="D937" s="23"/>
      <c r="E937" s="23"/>
    </row>
    <row r="938">
      <c r="B938" s="25"/>
      <c r="C938" s="23"/>
      <c r="D938" s="23"/>
      <c r="E938" s="23"/>
    </row>
    <row r="939">
      <c r="B939" s="25"/>
      <c r="C939" s="23"/>
      <c r="D939" s="23"/>
      <c r="E939" s="23"/>
    </row>
    <row r="940">
      <c r="B940" s="25"/>
      <c r="C940" s="23"/>
      <c r="D940" s="23"/>
      <c r="E940" s="23"/>
    </row>
    <row r="941">
      <c r="B941" s="25"/>
      <c r="C941" s="23"/>
      <c r="D941" s="23"/>
      <c r="E941" s="23"/>
    </row>
    <row r="942">
      <c r="B942" s="25"/>
      <c r="C942" s="23"/>
      <c r="D942" s="23"/>
      <c r="E942" s="23"/>
    </row>
    <row r="943">
      <c r="B943" s="25"/>
      <c r="C943" s="23"/>
      <c r="D943" s="23"/>
      <c r="E943" s="23"/>
    </row>
    <row r="944">
      <c r="B944" s="25"/>
      <c r="C944" s="23"/>
      <c r="D944" s="23"/>
      <c r="E944" s="23"/>
    </row>
    <row r="945">
      <c r="B945" s="25"/>
      <c r="C945" s="23"/>
      <c r="D945" s="23"/>
      <c r="E945" s="23"/>
    </row>
    <row r="946">
      <c r="B946" s="25"/>
      <c r="C946" s="23"/>
      <c r="D946" s="23"/>
      <c r="E946" s="23"/>
    </row>
    <row r="947">
      <c r="B947" s="25"/>
      <c r="C947" s="23"/>
      <c r="D947" s="23"/>
      <c r="E947" s="23"/>
    </row>
    <row r="948">
      <c r="B948" s="25"/>
      <c r="C948" s="23"/>
      <c r="D948" s="23"/>
      <c r="E948" s="23"/>
    </row>
    <row r="949">
      <c r="B949" s="25"/>
      <c r="C949" s="23"/>
      <c r="D949" s="23"/>
      <c r="E949" s="23"/>
    </row>
    <row r="950">
      <c r="B950" s="25"/>
      <c r="C950" s="23"/>
      <c r="D950" s="23"/>
      <c r="E950" s="23"/>
    </row>
    <row r="951">
      <c r="B951" s="25"/>
      <c r="C951" s="23"/>
      <c r="D951" s="23"/>
      <c r="E951" s="23"/>
    </row>
    <row r="952">
      <c r="B952" s="25"/>
      <c r="C952" s="23"/>
      <c r="D952" s="23"/>
      <c r="E952" s="23"/>
    </row>
    <row r="953">
      <c r="B953" s="25"/>
      <c r="C953" s="23"/>
      <c r="D953" s="23"/>
      <c r="E953" s="23"/>
    </row>
    <row r="954">
      <c r="B954" s="25"/>
      <c r="C954" s="23"/>
      <c r="D954" s="23"/>
      <c r="E954" s="23"/>
    </row>
    <row r="955">
      <c r="B955" s="25"/>
      <c r="C955" s="23"/>
      <c r="D955" s="23"/>
      <c r="E955" s="23"/>
    </row>
    <row r="956">
      <c r="B956" s="25"/>
      <c r="C956" s="23"/>
      <c r="D956" s="23"/>
      <c r="E956" s="23"/>
    </row>
    <row r="957">
      <c r="B957" s="25"/>
      <c r="C957" s="23"/>
      <c r="D957" s="23"/>
      <c r="E957" s="23"/>
    </row>
    <row r="958">
      <c r="B958" s="25"/>
      <c r="C958" s="23"/>
      <c r="D958" s="23"/>
      <c r="E958" s="23"/>
    </row>
    <row r="959">
      <c r="B959" s="25"/>
      <c r="C959" s="23"/>
      <c r="D959" s="23"/>
      <c r="E959" s="23"/>
    </row>
    <row r="960">
      <c r="B960" s="25"/>
      <c r="C960" s="23"/>
      <c r="D960" s="23"/>
      <c r="E960" s="23"/>
    </row>
    <row r="961">
      <c r="B961" s="25"/>
      <c r="C961" s="23"/>
      <c r="D961" s="23"/>
      <c r="E961" s="23"/>
    </row>
    <row r="962">
      <c r="B962" s="25"/>
      <c r="C962" s="23"/>
      <c r="D962" s="23"/>
      <c r="E962" s="23"/>
    </row>
    <row r="963">
      <c r="B963" s="25"/>
      <c r="C963" s="23"/>
      <c r="D963" s="23"/>
      <c r="E963" s="23"/>
    </row>
    <row r="964">
      <c r="B964" s="25"/>
      <c r="C964" s="23"/>
      <c r="D964" s="23"/>
      <c r="E964" s="23"/>
    </row>
    <row r="965">
      <c r="B965" s="25"/>
      <c r="C965" s="23"/>
      <c r="D965" s="23"/>
      <c r="E965" s="23"/>
    </row>
    <row r="966">
      <c r="B966" s="25"/>
      <c r="C966" s="23"/>
      <c r="D966" s="23"/>
      <c r="E966" s="23"/>
    </row>
    <row r="967">
      <c r="B967" s="25"/>
      <c r="C967" s="23"/>
      <c r="D967" s="23"/>
      <c r="E967" s="23"/>
    </row>
    <row r="968">
      <c r="B968" s="25"/>
      <c r="C968" s="23"/>
      <c r="D968" s="23"/>
      <c r="E968" s="23"/>
    </row>
    <row r="969">
      <c r="B969" s="25"/>
      <c r="C969" s="23"/>
      <c r="D969" s="23"/>
      <c r="E969" s="23"/>
    </row>
    <row r="970">
      <c r="B970" s="25"/>
      <c r="C970" s="23"/>
      <c r="D970" s="23"/>
      <c r="E970" s="23"/>
    </row>
    <row r="971">
      <c r="B971" s="25"/>
      <c r="C971" s="23"/>
      <c r="D971" s="23"/>
      <c r="E971" s="23"/>
    </row>
    <row r="972">
      <c r="B972" s="25"/>
      <c r="C972" s="23"/>
      <c r="D972" s="23"/>
      <c r="E972" s="23"/>
    </row>
    <row r="973">
      <c r="B973" s="25"/>
      <c r="C973" s="23"/>
      <c r="D973" s="23"/>
      <c r="E973" s="23"/>
    </row>
    <row r="974">
      <c r="B974" s="25"/>
      <c r="C974" s="23"/>
      <c r="D974" s="23"/>
      <c r="E974" s="23"/>
    </row>
    <row r="975">
      <c r="B975" s="25"/>
      <c r="C975" s="23"/>
      <c r="D975" s="23"/>
      <c r="E975" s="23"/>
    </row>
    <row r="976">
      <c r="B976" s="25"/>
      <c r="C976" s="23"/>
      <c r="D976" s="23"/>
      <c r="E976" s="23"/>
    </row>
    <row r="977">
      <c r="B977" s="25"/>
      <c r="C977" s="23"/>
      <c r="D977" s="23"/>
      <c r="E977" s="23"/>
    </row>
    <row r="978">
      <c r="B978" s="25"/>
      <c r="C978" s="23"/>
      <c r="D978" s="23"/>
      <c r="E978" s="23"/>
    </row>
    <row r="979">
      <c r="B979" s="25"/>
      <c r="C979" s="23"/>
      <c r="D979" s="23"/>
      <c r="E979" s="23"/>
    </row>
    <row r="980">
      <c r="B980" s="25"/>
      <c r="C980" s="23"/>
      <c r="D980" s="23"/>
      <c r="E980" s="23"/>
    </row>
    <row r="981">
      <c r="B981" s="25"/>
      <c r="C981" s="23"/>
      <c r="D981" s="23"/>
      <c r="E981" s="23"/>
    </row>
    <row r="982">
      <c r="B982" s="25"/>
      <c r="C982" s="23"/>
      <c r="D982" s="23"/>
      <c r="E982" s="23"/>
    </row>
    <row r="983">
      <c r="B983" s="25"/>
      <c r="C983" s="23"/>
      <c r="D983" s="23"/>
      <c r="E983" s="23"/>
    </row>
    <row r="984">
      <c r="B984" s="25"/>
      <c r="C984" s="23"/>
      <c r="D984" s="23"/>
      <c r="E984" s="23"/>
    </row>
    <row r="985">
      <c r="B985" s="25"/>
      <c r="C985" s="23"/>
      <c r="D985" s="23"/>
      <c r="E985" s="23"/>
    </row>
    <row r="986">
      <c r="B986" s="25"/>
      <c r="C986" s="23"/>
      <c r="D986" s="23"/>
      <c r="E986" s="23"/>
    </row>
    <row r="987">
      <c r="B987" s="25"/>
      <c r="C987" s="23"/>
      <c r="D987" s="23"/>
      <c r="E987" s="23"/>
    </row>
    <row r="988">
      <c r="B988" s="25"/>
      <c r="C988" s="23"/>
      <c r="D988" s="23"/>
      <c r="E988" s="23"/>
    </row>
    <row r="989">
      <c r="B989" s="25"/>
      <c r="C989" s="23"/>
      <c r="D989" s="23"/>
      <c r="E989" s="23"/>
    </row>
    <row r="990">
      <c r="B990" s="25"/>
      <c r="C990" s="23"/>
      <c r="D990" s="23"/>
      <c r="E990" s="23"/>
    </row>
    <row r="991">
      <c r="B991" s="25"/>
      <c r="C991" s="23"/>
      <c r="D991" s="23"/>
      <c r="E991" s="23"/>
    </row>
    <row r="992">
      <c r="B992" s="25"/>
      <c r="C992" s="23"/>
      <c r="D992" s="23"/>
      <c r="E992" s="23"/>
    </row>
    <row r="993">
      <c r="B993" s="25"/>
      <c r="C993" s="23"/>
      <c r="D993" s="23"/>
      <c r="E993" s="23"/>
    </row>
    <row r="994">
      <c r="B994" s="25"/>
      <c r="C994" s="23"/>
      <c r="D994" s="23"/>
      <c r="E994" s="23"/>
    </row>
    <row r="995">
      <c r="B995" s="25"/>
      <c r="C995" s="23"/>
      <c r="D995" s="23"/>
      <c r="E995" s="23"/>
    </row>
    <row r="996">
      <c r="B996" s="25"/>
      <c r="C996" s="23"/>
      <c r="D996" s="23"/>
      <c r="E996" s="23"/>
    </row>
    <row r="997">
      <c r="B997" s="25"/>
      <c r="C997" s="23"/>
      <c r="D997" s="23"/>
      <c r="E997" s="23"/>
    </row>
    <row r="998">
      <c r="B998" s="25"/>
      <c r="C998" s="23"/>
      <c r="D998" s="23"/>
      <c r="E998" s="23"/>
    </row>
    <row r="999">
      <c r="B999" s="25"/>
      <c r="C999" s="23"/>
      <c r="D999" s="23"/>
      <c r="E999" s="23"/>
    </row>
  </sheetData>
  <mergeCells count="1">
    <mergeCell ref="C2:E2"/>
  </mergeCells>
  <hyperlinks>
    <hyperlink r:id="rId1" ref="B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63"/>
    <col customWidth="1" min="2" max="2" width="15.38"/>
    <col customWidth="1" min="3" max="3" width="16.63"/>
    <col customWidth="1" min="4" max="4" width="11.5"/>
    <col customWidth="1" min="5" max="5" width="14.5"/>
    <col customWidth="1" min="6" max="6" width="76.88"/>
    <col customWidth="1" min="7" max="7" width="22.88"/>
    <col customWidth="1" min="8" max="8" width="7.0"/>
    <col customWidth="1" min="10" max="11" width="16.63"/>
  </cols>
  <sheetData>
    <row r="1">
      <c r="A1" s="26" t="s">
        <v>188</v>
      </c>
      <c r="B1" s="27"/>
      <c r="C1" s="28"/>
      <c r="D1" s="29"/>
      <c r="E1" s="29"/>
      <c r="F1" s="29"/>
      <c r="G1" s="29"/>
      <c r="H1" s="29"/>
      <c r="I1" s="27"/>
      <c r="J1" s="30"/>
      <c r="K1" s="29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>
      <c r="A2" s="1" t="s">
        <v>0</v>
      </c>
      <c r="B2" s="1" t="s">
        <v>189</v>
      </c>
      <c r="C2" s="1" t="s">
        <v>190</v>
      </c>
      <c r="D2" s="1" t="s">
        <v>191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192</v>
      </c>
      <c r="J2" s="7" t="s">
        <v>25</v>
      </c>
      <c r="K2" s="1" t="s">
        <v>26</v>
      </c>
    </row>
    <row r="3">
      <c r="A3" s="3" t="s">
        <v>17</v>
      </c>
      <c r="B3" s="31">
        <v>44540.0</v>
      </c>
      <c r="C3" s="31">
        <v>44561.0</v>
      </c>
      <c r="D3" s="3" t="s">
        <v>193</v>
      </c>
      <c r="E3" s="3" t="s">
        <v>38</v>
      </c>
      <c r="F3" s="8" t="s">
        <v>194</v>
      </c>
      <c r="G3" s="3" t="s">
        <v>195</v>
      </c>
      <c r="H3" s="3">
        <v>1.0</v>
      </c>
      <c r="I3" s="32">
        <v>1.0</v>
      </c>
      <c r="J3" s="9">
        <f>VLOOKUP(G3,'Rewards model'!$F$19:$I$30,IFS(H3=1,2,H3=2,3,H3=3,4),false)</f>
        <v>0.0101274122</v>
      </c>
    </row>
    <row r="4">
      <c r="A4" s="3" t="s">
        <v>6</v>
      </c>
      <c r="B4" s="31">
        <v>44540.0</v>
      </c>
      <c r="C4" s="31">
        <v>44561.0</v>
      </c>
      <c r="D4" s="3" t="s">
        <v>193</v>
      </c>
      <c r="E4" s="3" t="s">
        <v>66</v>
      </c>
      <c r="F4" s="10" t="s">
        <v>196</v>
      </c>
      <c r="G4" s="3" t="s">
        <v>197</v>
      </c>
      <c r="H4" s="3">
        <v>1.0</v>
      </c>
      <c r="I4" s="32">
        <v>1.0</v>
      </c>
      <c r="J4" s="9">
        <f>VLOOKUP(G4,'Rewards model'!$F$19:$I$30,IFS(H4=1,2,H4=2,3,H4=3,4),false)</f>
        <v>0.009697767857</v>
      </c>
    </row>
    <row r="5">
      <c r="A5" s="3" t="s">
        <v>198</v>
      </c>
      <c r="B5" s="31">
        <v>44540.0</v>
      </c>
      <c r="C5" s="31">
        <v>44561.0</v>
      </c>
      <c r="D5" s="3" t="s">
        <v>193</v>
      </c>
      <c r="E5" s="3" t="s">
        <v>199</v>
      </c>
      <c r="F5" s="10" t="s">
        <v>200</v>
      </c>
      <c r="G5" s="3" t="s">
        <v>195</v>
      </c>
      <c r="H5" s="3">
        <v>1.0</v>
      </c>
      <c r="I5" s="32">
        <v>1.0</v>
      </c>
      <c r="J5" s="9">
        <f>VLOOKUP(G5,'Rewards model'!$F$19:$I$30,IFS(H5=1,2,H5=2,3,H5=3,4),false)</f>
        <v>0.0101274122</v>
      </c>
    </row>
    <row r="6">
      <c r="A6" s="3" t="s">
        <v>11</v>
      </c>
      <c r="B6" s="31">
        <v>44540.0</v>
      </c>
      <c r="C6" s="31">
        <v>44561.0</v>
      </c>
      <c r="D6" s="3" t="s">
        <v>193</v>
      </c>
      <c r="E6" s="3" t="s">
        <v>80</v>
      </c>
      <c r="F6" s="10" t="s">
        <v>201</v>
      </c>
      <c r="G6" s="3" t="s">
        <v>202</v>
      </c>
      <c r="H6" s="3">
        <v>1.0</v>
      </c>
      <c r="I6" s="32">
        <v>1.0</v>
      </c>
      <c r="J6" s="9">
        <f>VLOOKUP(G6,'Rewards model'!$F$19:$I$30,IFS(H6=1,2,H6=2,3,H6=3,4),false)</f>
        <v>0.009697201438</v>
      </c>
    </row>
    <row r="7">
      <c r="A7" s="3" t="s">
        <v>203</v>
      </c>
      <c r="B7" s="31">
        <v>44540.0</v>
      </c>
      <c r="C7" s="31">
        <v>44561.0</v>
      </c>
      <c r="D7" s="3" t="s">
        <v>193</v>
      </c>
      <c r="E7" s="3" t="s">
        <v>199</v>
      </c>
      <c r="F7" s="10" t="s">
        <v>204</v>
      </c>
      <c r="G7" s="3" t="s">
        <v>195</v>
      </c>
      <c r="H7" s="3">
        <v>1.0</v>
      </c>
      <c r="I7" s="32">
        <v>1.0</v>
      </c>
      <c r="J7" s="9">
        <f>VLOOKUP(G7,'Rewards model'!$F$19:$I$30,IFS(H7=1,2,H7=2,3,H7=3,4),false)</f>
        <v>0.0101274122</v>
      </c>
    </row>
    <row r="8">
      <c r="A8" s="3" t="s">
        <v>203</v>
      </c>
      <c r="B8" s="31">
        <v>44540.0</v>
      </c>
      <c r="C8" s="31">
        <v>44561.0</v>
      </c>
      <c r="D8" s="3" t="s">
        <v>193</v>
      </c>
      <c r="E8" s="3" t="s">
        <v>66</v>
      </c>
      <c r="F8" s="10" t="s">
        <v>205</v>
      </c>
      <c r="G8" s="3" t="s">
        <v>197</v>
      </c>
      <c r="H8" s="3">
        <v>1.0</v>
      </c>
      <c r="I8" s="32">
        <v>1.0</v>
      </c>
      <c r="J8" s="9">
        <f>VLOOKUP(G8,'Rewards model'!$F$19:$I$30,IFS(H8=1,2,H8=2,3,H8=3,4),false)</f>
        <v>0.009697767857</v>
      </c>
    </row>
    <row r="9">
      <c r="A9" s="3" t="s">
        <v>206</v>
      </c>
      <c r="B9" s="31">
        <v>44540.0</v>
      </c>
      <c r="C9" s="31">
        <v>44561.0</v>
      </c>
      <c r="D9" s="3" t="s">
        <v>207</v>
      </c>
      <c r="F9" s="10" t="s">
        <v>208</v>
      </c>
      <c r="G9" s="3" t="s">
        <v>209</v>
      </c>
      <c r="H9" s="3">
        <v>1.0</v>
      </c>
      <c r="I9" s="32">
        <v>1.0</v>
      </c>
      <c r="J9" s="9">
        <f>VLOOKUP(G9,'Rewards model'!$F$19:$I$30,IFS(H9=1,2,H9=2,3,H9=3,4),false)</f>
        <v>0.01053725</v>
      </c>
    </row>
    <row r="10">
      <c r="A10" s="3" t="s">
        <v>210</v>
      </c>
      <c r="B10" s="31">
        <v>44540.0</v>
      </c>
      <c r="C10" s="31">
        <v>44561.0</v>
      </c>
      <c r="D10" s="3" t="s">
        <v>193</v>
      </c>
      <c r="E10" s="3" t="s">
        <v>211</v>
      </c>
      <c r="F10" s="10" t="s">
        <v>212</v>
      </c>
      <c r="G10" s="3" t="s">
        <v>209</v>
      </c>
      <c r="H10" s="3">
        <v>1.0</v>
      </c>
      <c r="I10" s="32">
        <v>1.0</v>
      </c>
      <c r="J10" s="9">
        <f>VLOOKUP(G10,'Rewards model'!$F$19:$I$30,IFS(H10=1,2,H10=2,3,H10=3,4),false)</f>
        <v>0.01053725</v>
      </c>
    </row>
    <row r="11">
      <c r="A11" s="3" t="s">
        <v>213</v>
      </c>
      <c r="B11" s="31">
        <v>44540.0</v>
      </c>
      <c r="C11" s="31">
        <v>44561.0</v>
      </c>
      <c r="D11" s="3" t="s">
        <v>193</v>
      </c>
      <c r="E11" s="3" t="s">
        <v>38</v>
      </c>
      <c r="F11" s="10" t="s">
        <v>214</v>
      </c>
      <c r="G11" s="3" t="s">
        <v>209</v>
      </c>
      <c r="H11" s="3">
        <v>1.0</v>
      </c>
      <c r="I11" s="32">
        <v>1.0</v>
      </c>
      <c r="J11" s="9">
        <f>VLOOKUP(G11,'Rewards model'!$F$19:$I$30,IFS(H11=1,2,H11=2,3,H11=3,4),false)</f>
        <v>0.01053725</v>
      </c>
      <c r="K11" s="3" t="s">
        <v>215</v>
      </c>
    </row>
    <row r="12">
      <c r="A12" s="3" t="s">
        <v>216</v>
      </c>
      <c r="B12" s="31">
        <v>44540.0</v>
      </c>
      <c r="C12" s="31">
        <v>44561.0</v>
      </c>
      <c r="D12" s="3" t="s">
        <v>193</v>
      </c>
      <c r="E12" s="3" t="s">
        <v>199</v>
      </c>
      <c r="F12" s="10" t="s">
        <v>217</v>
      </c>
      <c r="G12" s="3" t="s">
        <v>195</v>
      </c>
      <c r="H12" s="3">
        <v>1.0</v>
      </c>
      <c r="I12" s="32">
        <v>1.0</v>
      </c>
      <c r="J12" s="9">
        <f>VLOOKUP(G12,'Rewards model'!$F$19:$I$30,IFS(H12=1,2,H12=2,3,H12=3,4),false)</f>
        <v>0.0101274122</v>
      </c>
      <c r="K12" s="3" t="s">
        <v>215</v>
      </c>
    </row>
    <row r="13">
      <c r="A13" s="3" t="s">
        <v>14</v>
      </c>
      <c r="B13" s="31">
        <v>44540.0</v>
      </c>
      <c r="C13" s="31">
        <v>44561.0</v>
      </c>
      <c r="D13" s="3" t="s">
        <v>193</v>
      </c>
      <c r="E13" s="3" t="s">
        <v>47</v>
      </c>
      <c r="F13" s="10" t="s">
        <v>218</v>
      </c>
      <c r="G13" s="3" t="s">
        <v>219</v>
      </c>
      <c r="H13" s="3">
        <v>2.0</v>
      </c>
      <c r="I13" s="32">
        <v>1.0</v>
      </c>
      <c r="J13" s="9">
        <f>VLOOKUP(G13,'Rewards model'!$F$19:$I$30,IFS(H13=1,2,H13=2,3,H13=3,4),false)</f>
        <v>0.02330612019</v>
      </c>
    </row>
    <row r="14">
      <c r="A14" s="3" t="s">
        <v>220</v>
      </c>
      <c r="B14" s="31">
        <v>44540.0</v>
      </c>
      <c r="C14" s="31">
        <v>44561.0</v>
      </c>
      <c r="D14" s="3" t="s">
        <v>193</v>
      </c>
      <c r="E14" s="3" t="s">
        <v>211</v>
      </c>
      <c r="F14" s="8" t="s">
        <v>221</v>
      </c>
      <c r="G14" s="3" t="s">
        <v>197</v>
      </c>
      <c r="H14" s="3">
        <v>1.0</v>
      </c>
      <c r="I14" s="32">
        <v>1.0</v>
      </c>
      <c r="J14" s="9">
        <f>VLOOKUP(G14,'Rewards model'!$F$19:$I$30,IFS(H14=1,2,H14=2,3,H14=3,4),false)</f>
        <v>0.009697767857</v>
      </c>
    </row>
    <row r="15">
      <c r="A15" s="3" t="s">
        <v>15</v>
      </c>
      <c r="B15" s="31">
        <v>44540.0</v>
      </c>
      <c r="C15" s="31">
        <v>44561.0</v>
      </c>
      <c r="D15" s="3" t="s">
        <v>193</v>
      </c>
      <c r="E15" s="3" t="s">
        <v>80</v>
      </c>
      <c r="F15" s="10" t="s">
        <v>222</v>
      </c>
      <c r="G15" s="3" t="s">
        <v>197</v>
      </c>
      <c r="H15" s="3">
        <v>1.0</v>
      </c>
      <c r="I15" s="32">
        <v>1.0</v>
      </c>
      <c r="J15" s="9">
        <f>VLOOKUP(G15,'Rewards model'!$F$19:$I$30,IFS(H15=1,2,H15=2,3,H15=3,4),false)</f>
        <v>0.009697767857</v>
      </c>
    </row>
    <row r="16">
      <c r="A16" s="3" t="s">
        <v>12</v>
      </c>
      <c r="B16" s="31">
        <v>44540.0</v>
      </c>
      <c r="C16" s="31">
        <v>44561.0</v>
      </c>
      <c r="D16" s="3" t="s">
        <v>193</v>
      </c>
      <c r="E16" s="3" t="s">
        <v>211</v>
      </c>
      <c r="F16" s="10" t="s">
        <v>223</v>
      </c>
      <c r="G16" s="3" t="s">
        <v>209</v>
      </c>
      <c r="H16" s="3">
        <v>2.0</v>
      </c>
      <c r="I16" s="32">
        <v>1.0</v>
      </c>
      <c r="J16" s="9">
        <f>VLOOKUP(G16,'Rewards model'!$F$19:$I$30,IFS(H16=1,2,H16=2,3,H16=3,4),false)</f>
        <v>0.01703875</v>
      </c>
    </row>
    <row r="17">
      <c r="A17" s="3" t="s">
        <v>224</v>
      </c>
      <c r="B17" s="31">
        <v>44540.0</v>
      </c>
      <c r="C17" s="31">
        <v>44561.0</v>
      </c>
      <c r="D17" s="3" t="s">
        <v>193</v>
      </c>
      <c r="E17" s="3" t="s">
        <v>211</v>
      </c>
      <c r="F17" s="10" t="s">
        <v>225</v>
      </c>
      <c r="G17" s="3" t="s">
        <v>197</v>
      </c>
      <c r="H17" s="3">
        <v>1.0</v>
      </c>
      <c r="I17" s="32">
        <v>1.0</v>
      </c>
      <c r="J17" s="9">
        <f>VLOOKUP(G17,'Rewards model'!$F$19:$I$30,IFS(H17=1,2,H17=2,3,H17=3,4),false)</f>
        <v>0.009697767857</v>
      </c>
    </row>
    <row r="18">
      <c r="A18" s="3" t="s">
        <v>224</v>
      </c>
      <c r="B18" s="31">
        <v>44540.0</v>
      </c>
      <c r="C18" s="31">
        <v>44561.0</v>
      </c>
      <c r="D18" s="3" t="s">
        <v>193</v>
      </c>
      <c r="E18" s="3" t="s">
        <v>66</v>
      </c>
      <c r="F18" s="10" t="s">
        <v>226</v>
      </c>
      <c r="G18" s="3" t="s">
        <v>197</v>
      </c>
      <c r="H18" s="3">
        <v>1.0</v>
      </c>
      <c r="I18" s="32">
        <v>1.0</v>
      </c>
      <c r="J18" s="9">
        <f>VLOOKUP(G18,'Rewards model'!$F$19:$I$30,IFS(H18=1,2,H18=2,3,H18=3,4),false)</f>
        <v>0.009697767857</v>
      </c>
    </row>
    <row r="19">
      <c r="A19" s="3" t="s">
        <v>224</v>
      </c>
      <c r="B19" s="31">
        <v>44540.0</v>
      </c>
      <c r="C19" s="31">
        <v>44561.0</v>
      </c>
      <c r="D19" s="3" t="s">
        <v>193</v>
      </c>
      <c r="E19" s="3" t="s">
        <v>211</v>
      </c>
      <c r="F19" s="10" t="s">
        <v>227</v>
      </c>
      <c r="G19" s="3" t="s">
        <v>209</v>
      </c>
      <c r="H19" s="3">
        <v>1.0</v>
      </c>
      <c r="I19" s="32">
        <v>1.0</v>
      </c>
      <c r="J19" s="9">
        <f>VLOOKUP(G19,'Rewards model'!$F$19:$I$30,IFS(H19=1,2,H19=2,3,H19=3,4),false)</f>
        <v>0.01053725</v>
      </c>
    </row>
    <row r="20">
      <c r="A20" s="3" t="s">
        <v>224</v>
      </c>
      <c r="B20" s="31">
        <v>44540.0</v>
      </c>
      <c r="C20" s="31">
        <v>44561.0</v>
      </c>
      <c r="D20" s="3" t="s">
        <v>193</v>
      </c>
      <c r="E20" s="3" t="s">
        <v>66</v>
      </c>
      <c r="F20" s="10" t="s">
        <v>228</v>
      </c>
      <c r="G20" s="3" t="s">
        <v>195</v>
      </c>
      <c r="H20" s="3">
        <v>1.0</v>
      </c>
      <c r="I20" s="32">
        <v>1.0</v>
      </c>
      <c r="J20" s="9">
        <f>VLOOKUP(G20,'Rewards model'!$F$19:$I$30,IFS(H20=1,2,H20=2,3,H20=3,4),false)</f>
        <v>0.0101274122</v>
      </c>
    </row>
    <row r="21">
      <c r="A21" s="3" t="s">
        <v>229</v>
      </c>
      <c r="B21" s="31">
        <v>44540.0</v>
      </c>
      <c r="C21" s="31">
        <v>44561.0</v>
      </c>
      <c r="D21" s="3" t="s">
        <v>193</v>
      </c>
      <c r="E21" s="3" t="s">
        <v>66</v>
      </c>
      <c r="F21" s="10" t="s">
        <v>230</v>
      </c>
      <c r="G21" s="3" t="s">
        <v>197</v>
      </c>
      <c r="H21" s="3">
        <v>1.0</v>
      </c>
      <c r="I21" s="32">
        <v>1.0</v>
      </c>
      <c r="J21" s="9">
        <f>VLOOKUP(G21,'Rewards model'!$F$19:$I$30,IFS(H21=1,2,H21=2,3,H21=3,4),false)</f>
        <v>0.009697767857</v>
      </c>
    </row>
    <row r="22">
      <c r="A22" s="3" t="s">
        <v>229</v>
      </c>
      <c r="B22" s="31">
        <v>44540.0</v>
      </c>
      <c r="C22" s="31">
        <v>44561.0</v>
      </c>
      <c r="D22" s="3" t="s">
        <v>193</v>
      </c>
      <c r="E22" s="3" t="s">
        <v>66</v>
      </c>
      <c r="F22" s="10" t="s">
        <v>231</v>
      </c>
      <c r="G22" s="3" t="s">
        <v>197</v>
      </c>
      <c r="H22" s="3">
        <v>1.0</v>
      </c>
      <c r="I22" s="32">
        <v>1.0</v>
      </c>
      <c r="J22" s="9">
        <f>VLOOKUP(G22,'Rewards model'!$F$19:$I$30,IFS(H22=1,2,H22=2,3,H22=3,4),false)</f>
        <v>0.009697767857</v>
      </c>
    </row>
    <row r="23">
      <c r="A23" s="3" t="s">
        <v>229</v>
      </c>
      <c r="B23" s="31">
        <v>44540.0</v>
      </c>
      <c r="C23" s="31">
        <v>44561.0</v>
      </c>
      <c r="D23" s="3" t="s">
        <v>193</v>
      </c>
      <c r="E23" s="3" t="s">
        <v>66</v>
      </c>
      <c r="F23" s="10" t="s">
        <v>232</v>
      </c>
      <c r="G23" s="3" t="s">
        <v>197</v>
      </c>
      <c r="H23" s="3">
        <v>1.0</v>
      </c>
      <c r="I23" s="32">
        <v>1.0</v>
      </c>
      <c r="J23" s="9">
        <f>VLOOKUP(G23,'Rewards model'!$F$19:$I$30,IFS(H23=1,2,H23=2,3,H23=3,4),false)</f>
        <v>0.009697767857</v>
      </c>
    </row>
    <row r="24">
      <c r="A24" s="3" t="s">
        <v>233</v>
      </c>
      <c r="B24" s="31">
        <v>44540.0</v>
      </c>
      <c r="C24" s="31">
        <v>44561.0</v>
      </c>
      <c r="D24" s="3" t="s">
        <v>193</v>
      </c>
      <c r="E24" s="3" t="s">
        <v>211</v>
      </c>
      <c r="F24" s="10" t="s">
        <v>234</v>
      </c>
      <c r="G24" s="3" t="s">
        <v>209</v>
      </c>
      <c r="H24" s="3">
        <v>2.0</v>
      </c>
      <c r="I24" s="32">
        <v>1.0</v>
      </c>
      <c r="J24" s="9">
        <f>VLOOKUP(G24,'Rewards model'!$F$19:$I$30,IFS(H24=1,2,H24=2,3,H24=3,4),false)</f>
        <v>0.01703875</v>
      </c>
    </row>
    <row r="25">
      <c r="A25" s="3" t="s">
        <v>233</v>
      </c>
      <c r="B25" s="31">
        <v>44540.0</v>
      </c>
      <c r="C25" s="31">
        <v>44561.0</v>
      </c>
      <c r="D25" s="3" t="s">
        <v>193</v>
      </c>
      <c r="E25" s="3" t="s">
        <v>211</v>
      </c>
      <c r="F25" s="10" t="s">
        <v>235</v>
      </c>
      <c r="G25" s="3" t="s">
        <v>209</v>
      </c>
      <c r="H25" s="3">
        <v>1.0</v>
      </c>
      <c r="I25" s="32">
        <v>1.0</v>
      </c>
      <c r="J25" s="9">
        <f>VLOOKUP(G25,'Rewards model'!$F$19:$I$30,IFS(H25=1,2,H25=2,3,H25=3,4),false)</f>
        <v>0.01053725</v>
      </c>
    </row>
    <row r="26">
      <c r="A26" s="3" t="s">
        <v>233</v>
      </c>
      <c r="B26" s="31">
        <v>44540.0</v>
      </c>
      <c r="C26" s="31">
        <v>44561.0</v>
      </c>
      <c r="D26" s="3" t="s">
        <v>193</v>
      </c>
      <c r="E26" s="3" t="s">
        <v>211</v>
      </c>
      <c r="F26" s="10" t="s">
        <v>236</v>
      </c>
      <c r="G26" s="3" t="s">
        <v>209</v>
      </c>
      <c r="H26" s="3">
        <v>1.0</v>
      </c>
      <c r="I26" s="32">
        <v>1.0</v>
      </c>
      <c r="J26" s="9">
        <f>VLOOKUP(G26,'Rewards model'!$F$19:$I$30,IFS(H26=1,2,H26=2,3,H26=3,4),false)</f>
        <v>0.01053725</v>
      </c>
    </row>
    <row r="27">
      <c r="A27" s="3" t="s">
        <v>233</v>
      </c>
      <c r="B27" s="31">
        <v>44540.0</v>
      </c>
      <c r="C27" s="31">
        <v>44561.0</v>
      </c>
      <c r="D27" s="3" t="s">
        <v>193</v>
      </c>
      <c r="E27" s="3" t="s">
        <v>199</v>
      </c>
      <c r="F27" s="10" t="s">
        <v>237</v>
      </c>
      <c r="G27" s="3" t="s">
        <v>209</v>
      </c>
      <c r="H27" s="3">
        <v>1.0</v>
      </c>
      <c r="I27" s="32">
        <v>1.0</v>
      </c>
      <c r="J27" s="9">
        <f>VLOOKUP(G27,'Rewards model'!$F$19:$I$30,IFS(H27=1,2,H27=2,3,H27=3,4),false)</f>
        <v>0.01053725</v>
      </c>
    </row>
    <row r="28">
      <c r="A28" s="3" t="s">
        <v>233</v>
      </c>
      <c r="B28" s="31">
        <v>44540.0</v>
      </c>
      <c r="C28" s="31">
        <v>44561.0</v>
      </c>
      <c r="D28" s="3" t="s">
        <v>193</v>
      </c>
      <c r="E28" s="3" t="s">
        <v>199</v>
      </c>
      <c r="F28" s="10" t="s">
        <v>238</v>
      </c>
      <c r="G28" s="3" t="s">
        <v>195</v>
      </c>
      <c r="H28" s="3">
        <v>1.0</v>
      </c>
      <c r="I28" s="32">
        <v>1.0</v>
      </c>
      <c r="J28" s="9">
        <f>VLOOKUP(G28,'Rewards model'!$F$19:$I$30,IFS(H28=1,2,H28=2,3,H28=3,4),false)</f>
        <v>0.0101274122</v>
      </c>
    </row>
    <row r="29">
      <c r="A29" s="3" t="s">
        <v>233</v>
      </c>
      <c r="B29" s="31">
        <v>44540.0</v>
      </c>
      <c r="C29" s="31">
        <v>44561.0</v>
      </c>
      <c r="D29" s="3" t="s">
        <v>193</v>
      </c>
      <c r="E29" s="3" t="s">
        <v>199</v>
      </c>
      <c r="F29" s="10" t="s">
        <v>239</v>
      </c>
      <c r="G29" s="3" t="s">
        <v>197</v>
      </c>
      <c r="H29" s="3">
        <v>1.0</v>
      </c>
      <c r="I29" s="32">
        <v>1.0</v>
      </c>
      <c r="J29" s="9">
        <f>VLOOKUP(G29,'Rewards model'!$F$19:$I$30,IFS(H29=1,2,H29=2,3,H29=3,4),false)</f>
        <v>0.009697767857</v>
      </c>
    </row>
    <row r="30">
      <c r="A30" s="3" t="s">
        <v>233</v>
      </c>
      <c r="B30" s="31">
        <v>44540.0</v>
      </c>
      <c r="C30" s="31">
        <v>44561.0</v>
      </c>
      <c r="D30" s="3" t="s">
        <v>193</v>
      </c>
      <c r="E30" s="3" t="s">
        <v>199</v>
      </c>
      <c r="F30" s="10" t="s">
        <v>240</v>
      </c>
      <c r="G30" s="3" t="s">
        <v>197</v>
      </c>
      <c r="H30" s="3">
        <v>1.0</v>
      </c>
      <c r="I30" s="32">
        <v>1.0</v>
      </c>
      <c r="J30" s="9">
        <f>VLOOKUP(G30,'Rewards model'!$F$19:$I$30,IFS(H30=1,2,H30=2,3,H30=3,4),false)</f>
        <v>0.009697767857</v>
      </c>
      <c r="K30" s="3" t="s">
        <v>215</v>
      </c>
    </row>
    <row r="31">
      <c r="A31" s="3" t="s">
        <v>233</v>
      </c>
      <c r="B31" s="31">
        <v>44540.0</v>
      </c>
      <c r="C31" s="31">
        <v>44561.0</v>
      </c>
      <c r="D31" s="3" t="s">
        <v>193</v>
      </c>
      <c r="E31" s="3" t="s">
        <v>43</v>
      </c>
      <c r="F31" s="10" t="s">
        <v>241</v>
      </c>
      <c r="G31" s="3" t="s">
        <v>242</v>
      </c>
      <c r="H31" s="3">
        <v>1.0</v>
      </c>
      <c r="I31" s="32">
        <v>1.0</v>
      </c>
      <c r="J31" s="9">
        <f>VLOOKUP(G31,'Rewards model'!$F$19:$I$30,IFS(H31=1,2,H31=2,3,H31=3,4),false)</f>
        <v>0.009210487812</v>
      </c>
    </row>
    <row r="32">
      <c r="A32" s="3" t="s">
        <v>233</v>
      </c>
      <c r="B32" s="31">
        <v>44540.0</v>
      </c>
      <c r="C32" s="31">
        <v>44561.0</v>
      </c>
      <c r="D32" s="3" t="s">
        <v>193</v>
      </c>
      <c r="E32" s="3" t="s">
        <v>66</v>
      </c>
      <c r="F32" s="10" t="s">
        <v>243</v>
      </c>
      <c r="G32" s="3" t="s">
        <v>197</v>
      </c>
      <c r="H32" s="3">
        <v>1.0</v>
      </c>
      <c r="I32" s="32">
        <v>1.0</v>
      </c>
      <c r="J32" s="9">
        <f>VLOOKUP(G32,'Rewards model'!$F$19:$I$30,IFS(H32=1,2,H32=2,3,H32=3,4),false)</f>
        <v>0.009697767857</v>
      </c>
    </row>
    <row r="33">
      <c r="A33" s="3" t="s">
        <v>233</v>
      </c>
      <c r="B33" s="31">
        <v>44540.0</v>
      </c>
      <c r="C33" s="31">
        <v>44561.0</v>
      </c>
      <c r="D33" s="3" t="s">
        <v>193</v>
      </c>
      <c r="E33" s="3" t="s">
        <v>66</v>
      </c>
      <c r="F33" s="10" t="s">
        <v>244</v>
      </c>
      <c r="G33" s="3" t="s">
        <v>197</v>
      </c>
      <c r="H33" s="3">
        <v>1.0</v>
      </c>
      <c r="I33" s="32">
        <v>1.0</v>
      </c>
      <c r="J33" s="9">
        <f>VLOOKUP(G33,'Rewards model'!$F$19:$I$30,IFS(H33=1,2,H33=2,3,H33=3,4),false)</f>
        <v>0.009697767857</v>
      </c>
    </row>
    <row r="34">
      <c r="A34" s="3" t="s">
        <v>233</v>
      </c>
      <c r="B34" s="31">
        <v>44540.0</v>
      </c>
      <c r="C34" s="31">
        <v>44561.0</v>
      </c>
      <c r="D34" s="3" t="s">
        <v>193</v>
      </c>
      <c r="E34" s="3" t="s">
        <v>66</v>
      </c>
      <c r="F34" s="10" t="s">
        <v>245</v>
      </c>
      <c r="G34" s="3" t="s">
        <v>197</v>
      </c>
      <c r="H34" s="3">
        <v>1.0</v>
      </c>
      <c r="I34" s="32">
        <v>1.0</v>
      </c>
      <c r="J34" s="9">
        <f>VLOOKUP(G34,'Rewards model'!$F$19:$I$30,IFS(H34=1,2,H34=2,3,H34=3,4),false)</f>
        <v>0.009697767857</v>
      </c>
    </row>
    <row r="35">
      <c r="A35" s="3" t="s">
        <v>233</v>
      </c>
      <c r="B35" s="31">
        <v>44540.0</v>
      </c>
      <c r="C35" s="31">
        <v>44561.0</v>
      </c>
      <c r="D35" s="3" t="s">
        <v>193</v>
      </c>
      <c r="E35" s="3" t="s">
        <v>66</v>
      </c>
      <c r="F35" s="10" t="s">
        <v>246</v>
      </c>
      <c r="G35" s="3" t="s">
        <v>197</v>
      </c>
      <c r="H35" s="3">
        <v>2.0</v>
      </c>
      <c r="I35" s="32">
        <v>1.0</v>
      </c>
      <c r="J35" s="9">
        <f>VLOOKUP(G35,'Rewards model'!$F$19:$I$30,IFS(H35=1,2,H35=2,3,H35=3,4),false)</f>
        <v>0.01939553571</v>
      </c>
    </row>
    <row r="36">
      <c r="A36" s="3" t="s">
        <v>233</v>
      </c>
      <c r="B36" s="31">
        <v>44540.0</v>
      </c>
      <c r="C36" s="31">
        <v>44561.0</v>
      </c>
      <c r="D36" s="3" t="s">
        <v>207</v>
      </c>
      <c r="E36" s="3"/>
      <c r="F36" s="10" t="s">
        <v>247</v>
      </c>
      <c r="G36" s="3" t="s">
        <v>202</v>
      </c>
      <c r="H36" s="3">
        <v>1.0</v>
      </c>
      <c r="I36" s="32">
        <v>1.0</v>
      </c>
      <c r="J36" s="9">
        <f>VLOOKUP(G36,'Rewards model'!$F$19:$I$30,IFS(H36=1,2,H36=2,3,H36=3,4),false)</f>
        <v>0.009697201438</v>
      </c>
    </row>
    <row r="37">
      <c r="A37" s="3" t="s">
        <v>248</v>
      </c>
      <c r="B37" s="31">
        <v>44540.0</v>
      </c>
      <c r="C37" s="31">
        <v>44561.0</v>
      </c>
      <c r="D37" s="3" t="s">
        <v>193</v>
      </c>
      <c r="E37" s="3" t="s">
        <v>199</v>
      </c>
      <c r="F37" s="10" t="s">
        <v>249</v>
      </c>
      <c r="G37" s="3" t="s">
        <v>195</v>
      </c>
      <c r="H37" s="3">
        <v>1.0</v>
      </c>
      <c r="I37" s="32">
        <v>1.0</v>
      </c>
      <c r="J37" s="9">
        <f>VLOOKUP(G37,'Rewards model'!$F$19:$I$30,IFS(H37=1,2,H37=2,3,H37=3,4),false)</f>
        <v>0.0101274122</v>
      </c>
    </row>
    <row r="38">
      <c r="A38" s="3" t="s">
        <v>248</v>
      </c>
      <c r="B38" s="31">
        <v>44540.0</v>
      </c>
      <c r="C38" s="31">
        <v>44561.0</v>
      </c>
      <c r="D38" s="3" t="s">
        <v>193</v>
      </c>
      <c r="E38" s="3" t="s">
        <v>199</v>
      </c>
      <c r="F38" s="8" t="s">
        <v>250</v>
      </c>
      <c r="G38" s="3" t="s">
        <v>195</v>
      </c>
      <c r="H38" s="3">
        <v>1.0</v>
      </c>
      <c r="I38" s="32">
        <v>1.0</v>
      </c>
      <c r="J38" s="9">
        <f>VLOOKUP(G38,'Rewards model'!$F$19:$I$30,IFS(H38=1,2,H38=2,3,H38=3,4),false)</f>
        <v>0.0101274122</v>
      </c>
    </row>
    <row r="39">
      <c r="A39" s="3" t="s">
        <v>248</v>
      </c>
      <c r="B39" s="31">
        <v>44540.0</v>
      </c>
      <c r="C39" s="31">
        <v>44561.0</v>
      </c>
      <c r="D39" s="3" t="s">
        <v>193</v>
      </c>
      <c r="E39" s="3" t="s">
        <v>199</v>
      </c>
      <c r="F39" s="10" t="s">
        <v>251</v>
      </c>
      <c r="G39" s="3" t="s">
        <v>195</v>
      </c>
      <c r="H39" s="3">
        <v>1.0</v>
      </c>
      <c r="I39" s="32">
        <v>1.0</v>
      </c>
      <c r="J39" s="9">
        <f>VLOOKUP(G39,'Rewards model'!$F$19:$I$30,IFS(H39=1,2,H39=2,3,H39=3,4),false)</f>
        <v>0.0101274122</v>
      </c>
    </row>
    <row r="40">
      <c r="A40" s="3" t="s">
        <v>252</v>
      </c>
      <c r="B40" s="31">
        <v>44540.0</v>
      </c>
      <c r="C40" s="31">
        <v>44561.0</v>
      </c>
      <c r="D40" s="3" t="s">
        <v>193</v>
      </c>
      <c r="E40" s="3" t="s">
        <v>38</v>
      </c>
      <c r="F40" s="10" t="s">
        <v>253</v>
      </c>
      <c r="G40" s="3" t="s">
        <v>195</v>
      </c>
      <c r="H40" s="3">
        <v>1.0</v>
      </c>
      <c r="I40" s="32">
        <v>1.0</v>
      </c>
      <c r="J40" s="9">
        <f>VLOOKUP(G40,'Rewards model'!$F$19:$I$30,IFS(H40=1,2,H40=2,3,H40=3,4),false)</f>
        <v>0.0101274122</v>
      </c>
    </row>
    <row r="41">
      <c r="A41" s="3" t="s">
        <v>10</v>
      </c>
      <c r="B41" s="31">
        <v>44540.0</v>
      </c>
      <c r="C41" s="31">
        <v>44561.0</v>
      </c>
      <c r="D41" s="3" t="s">
        <v>193</v>
      </c>
      <c r="E41" s="3" t="s">
        <v>45</v>
      </c>
      <c r="F41" s="10" t="s">
        <v>254</v>
      </c>
      <c r="G41" s="3" t="s">
        <v>195</v>
      </c>
      <c r="H41" s="3">
        <v>2.0</v>
      </c>
      <c r="I41" s="32">
        <v>1.0</v>
      </c>
      <c r="J41" s="9">
        <f>VLOOKUP(G41,'Rewards model'!$F$19:$I$30,IFS(H41=1,2,H41=2,3,H41=3,4),false)</f>
        <v>0.02162535714</v>
      </c>
    </row>
    <row r="42">
      <c r="A42" s="3" t="s">
        <v>10</v>
      </c>
      <c r="B42" s="31">
        <v>44540.0</v>
      </c>
      <c r="C42" s="31">
        <v>44561.0</v>
      </c>
      <c r="D42" s="3" t="s">
        <v>193</v>
      </c>
      <c r="E42" s="3" t="s">
        <v>66</v>
      </c>
      <c r="F42" s="8" t="s">
        <v>255</v>
      </c>
      <c r="G42" s="3" t="s">
        <v>197</v>
      </c>
      <c r="H42" s="3">
        <v>1.0</v>
      </c>
      <c r="I42" s="32">
        <v>1.0</v>
      </c>
      <c r="J42" s="9">
        <f>VLOOKUP(G42,'Rewards model'!$F$19:$I$30,IFS(H42=1,2,H42=2,3,H42=3,4),false)</f>
        <v>0.009697767857</v>
      </c>
    </row>
    <row r="43">
      <c r="A43" s="3" t="s">
        <v>10</v>
      </c>
      <c r="B43" s="31">
        <v>44540.0</v>
      </c>
      <c r="C43" s="31">
        <v>44561.0</v>
      </c>
      <c r="D43" s="3" t="s">
        <v>193</v>
      </c>
      <c r="E43" s="3" t="s">
        <v>80</v>
      </c>
      <c r="F43" s="10" t="s">
        <v>256</v>
      </c>
      <c r="G43" s="3" t="s">
        <v>202</v>
      </c>
      <c r="H43" s="3">
        <v>1.0</v>
      </c>
      <c r="I43" s="32">
        <v>1.0</v>
      </c>
      <c r="J43" s="9">
        <f>VLOOKUP(G43,'Rewards model'!$F$19:$I$30,IFS(H43=1,2,H43=2,3,H43=3,4),false)</f>
        <v>0.009697201438</v>
      </c>
    </row>
    <row r="44">
      <c r="A44" s="3" t="s">
        <v>10</v>
      </c>
      <c r="B44" s="31">
        <v>44540.0</v>
      </c>
      <c r="C44" s="31">
        <v>44561.0</v>
      </c>
      <c r="D44" s="3" t="s">
        <v>193</v>
      </c>
      <c r="E44" s="3" t="s">
        <v>66</v>
      </c>
      <c r="F44" s="10" t="s">
        <v>257</v>
      </c>
      <c r="G44" s="3" t="s">
        <v>197</v>
      </c>
      <c r="H44" s="3">
        <v>1.0</v>
      </c>
      <c r="I44" s="32">
        <v>1.0</v>
      </c>
      <c r="J44" s="9">
        <f>VLOOKUP(G44,'Rewards model'!$F$19:$I$30,IFS(H44=1,2,H44=2,3,H44=3,4),false)</f>
        <v>0.009697767857</v>
      </c>
    </row>
    <row r="45">
      <c r="A45" s="3" t="s">
        <v>258</v>
      </c>
      <c r="B45" s="31">
        <v>44540.0</v>
      </c>
      <c r="C45" s="31">
        <v>44561.0</v>
      </c>
      <c r="D45" s="3" t="s">
        <v>193</v>
      </c>
      <c r="E45" s="3" t="s">
        <v>47</v>
      </c>
      <c r="F45" s="10" t="s">
        <v>259</v>
      </c>
      <c r="G45" s="3" t="s">
        <v>219</v>
      </c>
      <c r="H45" s="3">
        <v>1.0</v>
      </c>
      <c r="I45" s="32">
        <v>1.0</v>
      </c>
      <c r="J45" s="9">
        <f>VLOOKUP(G45,'Rewards model'!$F$19:$I$30,IFS(H45=1,2,H45=2,3,H45=3,4),false)</f>
        <v>0.01120675908</v>
      </c>
    </row>
    <row r="46">
      <c r="A46" s="3" t="s">
        <v>260</v>
      </c>
      <c r="B46" s="31">
        <v>44540.0</v>
      </c>
      <c r="C46" s="31">
        <v>44561.0</v>
      </c>
      <c r="D46" s="3" t="s">
        <v>193</v>
      </c>
      <c r="E46" s="3" t="s">
        <v>211</v>
      </c>
      <c r="F46" s="10" t="s">
        <v>261</v>
      </c>
      <c r="G46" s="3" t="s">
        <v>209</v>
      </c>
      <c r="H46" s="3">
        <v>1.0</v>
      </c>
      <c r="I46" s="32">
        <v>1.0</v>
      </c>
      <c r="J46" s="9">
        <f>VLOOKUP(G46,'Rewards model'!$F$19:$I$30,IFS(H46=1,2,H46=2,3,H46=3,4),false)</f>
        <v>0.01053725</v>
      </c>
    </row>
    <row r="47">
      <c r="A47" s="3" t="s">
        <v>262</v>
      </c>
      <c r="B47" s="31">
        <v>44540.0</v>
      </c>
      <c r="C47" s="31">
        <v>44561.0</v>
      </c>
      <c r="D47" s="3" t="s">
        <v>193</v>
      </c>
      <c r="E47" s="3" t="s">
        <v>211</v>
      </c>
      <c r="F47" s="10" t="s">
        <v>263</v>
      </c>
      <c r="G47" s="3" t="s">
        <v>209</v>
      </c>
      <c r="H47" s="3">
        <v>1.0</v>
      </c>
      <c r="I47" s="32">
        <v>1.0</v>
      </c>
      <c r="J47" s="9">
        <f>VLOOKUP(G47,'Rewards model'!$F$19:$I$30,IFS(H47=1,2,H47=2,3,H47=3,4),false)</f>
        <v>0.01053725</v>
      </c>
    </row>
    <row r="48">
      <c r="A48" s="3" t="s">
        <v>262</v>
      </c>
      <c r="B48" s="31">
        <v>44540.0</v>
      </c>
      <c r="C48" s="31">
        <v>44561.0</v>
      </c>
      <c r="D48" s="3" t="s">
        <v>193</v>
      </c>
      <c r="E48" s="3" t="s">
        <v>211</v>
      </c>
      <c r="F48" s="10" t="s">
        <v>264</v>
      </c>
      <c r="G48" s="3" t="s">
        <v>209</v>
      </c>
      <c r="H48" s="3">
        <v>1.0</v>
      </c>
      <c r="I48" s="32">
        <v>1.0</v>
      </c>
      <c r="J48" s="9">
        <f>VLOOKUP(G48,'Rewards model'!$F$19:$I$30,IFS(H48=1,2,H48=2,3,H48=3,4),false)</f>
        <v>0.01053725</v>
      </c>
    </row>
    <row r="49">
      <c r="A49" s="3" t="s">
        <v>262</v>
      </c>
      <c r="B49" s="31">
        <v>44540.0</v>
      </c>
      <c r="C49" s="31">
        <v>44561.0</v>
      </c>
      <c r="D49" s="3" t="s">
        <v>193</v>
      </c>
      <c r="E49" s="3" t="s">
        <v>199</v>
      </c>
      <c r="F49" s="8" t="s">
        <v>265</v>
      </c>
      <c r="G49" s="3" t="s">
        <v>195</v>
      </c>
      <c r="H49" s="3">
        <v>1.0</v>
      </c>
      <c r="I49" s="32">
        <v>1.0</v>
      </c>
      <c r="J49" s="9">
        <f>VLOOKUP(G49,'Rewards model'!$F$19:$I$30,IFS(H49=1,2,H49=2,3,H49=3,4),false)</f>
        <v>0.0101274122</v>
      </c>
    </row>
    <row r="50">
      <c r="A50" s="3" t="s">
        <v>262</v>
      </c>
      <c r="B50" s="31">
        <v>44540.0</v>
      </c>
      <c r="C50" s="31">
        <v>44561.0</v>
      </c>
      <c r="D50" s="3" t="s">
        <v>193</v>
      </c>
      <c r="E50" s="3" t="s">
        <v>38</v>
      </c>
      <c r="F50" s="10" t="s">
        <v>266</v>
      </c>
      <c r="G50" s="3" t="s">
        <v>202</v>
      </c>
      <c r="H50" s="3">
        <v>1.0</v>
      </c>
      <c r="I50" s="32">
        <v>1.0</v>
      </c>
      <c r="J50" s="9">
        <f>VLOOKUP(G50,'Rewards model'!$F$19:$I$30,IFS(H50=1,2,H50=2,3,H50=3,4),false)</f>
        <v>0.009697201438</v>
      </c>
    </row>
    <row r="51">
      <c r="A51" s="3" t="s">
        <v>267</v>
      </c>
      <c r="B51" s="31">
        <v>44540.0</v>
      </c>
      <c r="C51" s="31">
        <v>44561.0</v>
      </c>
      <c r="D51" s="3" t="s">
        <v>193</v>
      </c>
      <c r="E51" s="3" t="s">
        <v>66</v>
      </c>
      <c r="F51" s="10" t="s">
        <v>268</v>
      </c>
      <c r="G51" s="3" t="s">
        <v>197</v>
      </c>
      <c r="H51" s="3">
        <v>2.0</v>
      </c>
      <c r="I51" s="32">
        <v>1.0</v>
      </c>
      <c r="J51" s="9">
        <f>VLOOKUP(G51,'Rewards model'!$F$19:$I$30,IFS(H51=1,2,H51=2,3,H51=3,4),false)</f>
        <v>0.01939553571</v>
      </c>
      <c r="K51" s="3" t="s">
        <v>269</v>
      </c>
    </row>
    <row r="52">
      <c r="A52" s="3" t="s">
        <v>270</v>
      </c>
      <c r="B52" s="31">
        <v>44540.0</v>
      </c>
      <c r="C52" s="31">
        <v>44561.0</v>
      </c>
      <c r="D52" s="3" t="s">
        <v>193</v>
      </c>
      <c r="E52" s="3" t="s">
        <v>211</v>
      </c>
      <c r="F52" s="8" t="s">
        <v>271</v>
      </c>
      <c r="G52" s="3" t="s">
        <v>209</v>
      </c>
      <c r="H52" s="3">
        <v>1.0</v>
      </c>
      <c r="I52" s="32">
        <v>1.0</v>
      </c>
      <c r="J52" s="9">
        <f>VLOOKUP(G52,'Rewards model'!$F$19:$I$30,IFS(H52=1,2,H52=2,3,H52=3,4),false)</f>
        <v>0.01053725</v>
      </c>
    </row>
    <row r="53">
      <c r="A53" s="28" t="s">
        <v>272</v>
      </c>
      <c r="B53" s="27"/>
      <c r="C53" s="28"/>
      <c r="D53" s="29"/>
      <c r="E53" s="29"/>
      <c r="F53" s="29"/>
      <c r="G53" s="3"/>
      <c r="H53" s="29"/>
      <c r="I53" s="32">
        <v>1.0</v>
      </c>
      <c r="J53" s="30"/>
      <c r="K53" s="29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>
      <c r="A54" s="3" t="s">
        <v>11</v>
      </c>
      <c r="C54" s="3" t="s">
        <v>273</v>
      </c>
      <c r="D54" s="3" t="s">
        <v>193</v>
      </c>
      <c r="E54" s="3" t="s">
        <v>43</v>
      </c>
      <c r="F54" s="10" t="s">
        <v>274</v>
      </c>
      <c r="G54" s="3" t="s">
        <v>159</v>
      </c>
      <c r="H54" s="3">
        <v>1.0</v>
      </c>
      <c r="I54" s="32">
        <v>1.0</v>
      </c>
      <c r="J54" s="9" t="str">
        <f>VLOOKUP(G54,rewardsModel,IFS(H54=1,2,H54=2,3,H54=3,4),false)</f>
        <v>#N/A</v>
      </c>
    </row>
    <row r="55">
      <c r="A55" s="3" t="s">
        <v>11</v>
      </c>
      <c r="C55" s="3" t="s">
        <v>273</v>
      </c>
      <c r="D55" s="3" t="s">
        <v>193</v>
      </c>
      <c r="E55" s="3" t="s">
        <v>43</v>
      </c>
      <c r="F55" s="10" t="s">
        <v>275</v>
      </c>
      <c r="G55" s="3" t="s">
        <v>159</v>
      </c>
      <c r="H55" s="3">
        <v>1.0</v>
      </c>
      <c r="I55" s="32">
        <v>1.0</v>
      </c>
      <c r="J55" s="9" t="str">
        <f>VLOOKUP(G55,rewardsModel,IFS(H55=1,2,H55=2,3,H55=3,4),false)</f>
        <v>#N/A</v>
      </c>
    </row>
    <row r="56">
      <c r="A56" s="3" t="s">
        <v>11</v>
      </c>
      <c r="C56" s="3" t="s">
        <v>273</v>
      </c>
      <c r="D56" s="3" t="s">
        <v>193</v>
      </c>
      <c r="E56" s="3" t="s">
        <v>43</v>
      </c>
      <c r="F56" s="10" t="s">
        <v>276</v>
      </c>
      <c r="G56" s="3" t="s">
        <v>159</v>
      </c>
      <c r="H56" s="3">
        <v>1.0</v>
      </c>
      <c r="I56" s="32">
        <v>1.0</v>
      </c>
      <c r="J56" s="9" t="str">
        <f>VLOOKUP(G56,rewardsModel,IFS(H56=1,2,H56=2,3,H56=3,4),false)</f>
        <v>#N/A</v>
      </c>
    </row>
    <row r="57">
      <c r="A57" s="3" t="s">
        <v>11</v>
      </c>
      <c r="C57" s="3" t="s">
        <v>273</v>
      </c>
      <c r="D57" s="3" t="s">
        <v>193</v>
      </c>
      <c r="E57" s="3" t="s">
        <v>43</v>
      </c>
      <c r="F57" s="10" t="s">
        <v>277</v>
      </c>
      <c r="G57" s="3" t="s">
        <v>159</v>
      </c>
      <c r="H57" s="3">
        <v>1.0</v>
      </c>
      <c r="I57" s="32">
        <v>1.0</v>
      </c>
      <c r="J57" s="9" t="str">
        <f>VLOOKUP(G57,rewardsModel,IFS(H57=1,2,H57=2,3,H57=3,4),false)</f>
        <v>#N/A</v>
      </c>
    </row>
    <row r="58">
      <c r="A58" s="3" t="s">
        <v>278</v>
      </c>
      <c r="C58" s="3" t="s">
        <v>273</v>
      </c>
      <c r="D58" s="3" t="s">
        <v>193</v>
      </c>
      <c r="E58" s="3" t="s">
        <v>43</v>
      </c>
      <c r="F58" s="10" t="s">
        <v>279</v>
      </c>
      <c r="G58" s="3" t="s">
        <v>159</v>
      </c>
      <c r="H58" s="3">
        <v>1.0</v>
      </c>
      <c r="I58" s="32">
        <v>1.0</v>
      </c>
      <c r="J58" s="9" t="str">
        <f>VLOOKUP(G58,rewardsModel,IFS(H58=1,2,H58=2,3,H58=3,4),false)</f>
        <v>#N/A</v>
      </c>
    </row>
    <row r="59">
      <c r="A59" s="3" t="s">
        <v>278</v>
      </c>
      <c r="C59" s="3" t="s">
        <v>273</v>
      </c>
      <c r="D59" s="3" t="s">
        <v>193</v>
      </c>
      <c r="E59" s="3" t="s">
        <v>43</v>
      </c>
      <c r="F59" s="10" t="s">
        <v>280</v>
      </c>
      <c r="G59" s="3" t="s">
        <v>159</v>
      </c>
      <c r="H59" s="3">
        <v>1.0</v>
      </c>
      <c r="I59" s="32">
        <v>1.0</v>
      </c>
      <c r="J59" s="9" t="str">
        <f>VLOOKUP(G59,rewardsModel,IFS(H59=1,2,H59=2,3,H59=3,4),false)</f>
        <v>#N/A</v>
      </c>
    </row>
    <row r="60">
      <c r="A60" s="3" t="s">
        <v>278</v>
      </c>
      <c r="C60" s="3" t="s">
        <v>273</v>
      </c>
      <c r="D60" s="3" t="s">
        <v>193</v>
      </c>
      <c r="E60" s="3" t="s">
        <v>43</v>
      </c>
      <c r="F60" s="10" t="s">
        <v>281</v>
      </c>
      <c r="G60" s="3" t="s">
        <v>159</v>
      </c>
      <c r="H60" s="3">
        <v>1.0</v>
      </c>
      <c r="I60" s="32">
        <v>1.0</v>
      </c>
      <c r="J60" s="9" t="str">
        <f>VLOOKUP(G60,rewardsModel,IFS(H60=1,2,H60=2,3,H60=3,4),false)</f>
        <v>#N/A</v>
      </c>
    </row>
    <row r="61">
      <c r="A61" s="3" t="s">
        <v>282</v>
      </c>
      <c r="C61" s="3" t="s">
        <v>273</v>
      </c>
      <c r="D61" s="3" t="s">
        <v>193</v>
      </c>
      <c r="E61" s="3" t="s">
        <v>43</v>
      </c>
      <c r="F61" s="10" t="s">
        <v>283</v>
      </c>
      <c r="G61" s="3" t="s">
        <v>159</v>
      </c>
      <c r="H61" s="3">
        <v>1.0</v>
      </c>
      <c r="I61" s="32">
        <v>1.0</v>
      </c>
      <c r="J61" s="9" t="str">
        <f>VLOOKUP(G61,rewardsModel,IFS(H61=1,2,H61=2,3,H61=3,4),false)</f>
        <v>#N/A</v>
      </c>
    </row>
    <row r="62">
      <c r="A62" s="3" t="s">
        <v>282</v>
      </c>
      <c r="C62" s="3" t="s">
        <v>273</v>
      </c>
      <c r="D62" s="3" t="s">
        <v>193</v>
      </c>
      <c r="E62" s="3" t="s">
        <v>43</v>
      </c>
      <c r="F62" s="10" t="s">
        <v>284</v>
      </c>
      <c r="G62" s="3" t="s">
        <v>159</v>
      </c>
      <c r="H62" s="3">
        <v>1.0</v>
      </c>
      <c r="I62" s="32">
        <v>1.0</v>
      </c>
      <c r="J62" s="9" t="str">
        <f>VLOOKUP(G62,rewardsModel,IFS(H62=1,2,H62=2,3,H62=3,4),false)</f>
        <v>#N/A</v>
      </c>
    </row>
    <row r="63">
      <c r="A63" s="3" t="s">
        <v>285</v>
      </c>
      <c r="C63" s="3" t="s">
        <v>273</v>
      </c>
      <c r="D63" s="3" t="s">
        <v>193</v>
      </c>
      <c r="E63" s="3" t="s">
        <v>43</v>
      </c>
      <c r="F63" s="10" t="s">
        <v>286</v>
      </c>
      <c r="G63" s="3" t="s">
        <v>159</v>
      </c>
      <c r="H63" s="3">
        <v>1.0</v>
      </c>
      <c r="I63" s="32">
        <v>1.0</v>
      </c>
      <c r="J63" s="9" t="str">
        <f>VLOOKUP(G63,rewardsModel,IFS(H63=1,2,H63=2,3,H63=3,4),false)</f>
        <v>#N/A</v>
      </c>
    </row>
    <row r="64">
      <c r="A64" s="3" t="s">
        <v>285</v>
      </c>
      <c r="C64" s="3" t="s">
        <v>273</v>
      </c>
      <c r="D64" s="3" t="s">
        <v>193</v>
      </c>
      <c r="E64" s="3" t="s">
        <v>43</v>
      </c>
      <c r="F64" s="10" t="s">
        <v>287</v>
      </c>
      <c r="G64" s="3" t="s">
        <v>159</v>
      </c>
      <c r="H64" s="3">
        <v>1.0</v>
      </c>
      <c r="I64" s="32">
        <v>1.0</v>
      </c>
      <c r="J64" s="9" t="str">
        <f>VLOOKUP(G64,rewardsModel,IFS(H64=1,2,H64=2,3,H64=3,4),false)</f>
        <v>#N/A</v>
      </c>
    </row>
    <row r="65">
      <c r="A65" s="3" t="s">
        <v>288</v>
      </c>
      <c r="C65" s="3" t="s">
        <v>273</v>
      </c>
      <c r="D65" s="3" t="s">
        <v>193</v>
      </c>
      <c r="E65" s="3" t="s">
        <v>43</v>
      </c>
      <c r="F65" s="10" t="s">
        <v>289</v>
      </c>
      <c r="G65" s="3" t="s">
        <v>159</v>
      </c>
      <c r="H65" s="3">
        <v>1.0</v>
      </c>
      <c r="I65" s="32">
        <v>1.0</v>
      </c>
      <c r="J65" s="9" t="str">
        <f>VLOOKUP(G65,rewardsModel,IFS(H65=1,2,H65=2,3,H65=3,4),false)</f>
        <v>#N/A</v>
      </c>
    </row>
    <row r="66">
      <c r="A66" s="3" t="s">
        <v>6</v>
      </c>
      <c r="C66" s="3" t="s">
        <v>273</v>
      </c>
      <c r="D66" s="3" t="s">
        <v>193</v>
      </c>
      <c r="E66" s="3" t="s">
        <v>43</v>
      </c>
      <c r="F66" s="10" t="s">
        <v>290</v>
      </c>
      <c r="G66" s="3" t="s">
        <v>159</v>
      </c>
      <c r="H66" s="3">
        <v>1.0</v>
      </c>
      <c r="I66" s="32">
        <v>1.0</v>
      </c>
      <c r="J66" s="9" t="str">
        <f>VLOOKUP(G66,rewardsModel,IFS(H66=1,2,H66=2,3,H66=3,4),false)</f>
        <v>#N/A</v>
      </c>
    </row>
    <row r="67">
      <c r="A67" s="3" t="s">
        <v>6</v>
      </c>
      <c r="C67" s="3" t="s">
        <v>273</v>
      </c>
      <c r="D67" s="3" t="s">
        <v>193</v>
      </c>
      <c r="E67" s="3" t="s">
        <v>43</v>
      </c>
      <c r="F67" s="10" t="s">
        <v>291</v>
      </c>
      <c r="G67" s="3" t="s">
        <v>159</v>
      </c>
      <c r="H67" s="3">
        <v>1.0</v>
      </c>
      <c r="I67" s="32">
        <v>1.0</v>
      </c>
      <c r="J67" s="9" t="str">
        <f>VLOOKUP(G67,rewardsModel,IFS(H67=1,2,H67=2,3,H67=3,4),false)</f>
        <v>#N/A</v>
      </c>
    </row>
    <row r="68">
      <c r="A68" s="3" t="s">
        <v>11</v>
      </c>
      <c r="C68" s="3" t="s">
        <v>273</v>
      </c>
      <c r="D68" s="3" t="s">
        <v>193</v>
      </c>
      <c r="E68" s="3" t="s">
        <v>43</v>
      </c>
      <c r="F68" s="8" t="s">
        <v>292</v>
      </c>
      <c r="G68" s="3" t="s">
        <v>169</v>
      </c>
      <c r="H68" s="3">
        <v>2.0</v>
      </c>
      <c r="I68" s="32">
        <v>1.0</v>
      </c>
      <c r="J68" s="9" t="str">
        <f>VLOOKUP(G68,rewardsModel,IFS(H68=1,2,H68=2,3,H68=3,4),false)</f>
        <v>#N/A</v>
      </c>
      <c r="K68" s="3" t="s">
        <v>293</v>
      </c>
    </row>
    <row r="69">
      <c r="A69" s="3" t="s">
        <v>11</v>
      </c>
      <c r="C69" s="3" t="s">
        <v>273</v>
      </c>
      <c r="D69" s="3" t="s">
        <v>193</v>
      </c>
      <c r="E69" s="3" t="s">
        <v>43</v>
      </c>
      <c r="F69" s="8" t="s">
        <v>294</v>
      </c>
      <c r="G69" s="3" t="s">
        <v>169</v>
      </c>
      <c r="H69" s="3">
        <v>2.0</v>
      </c>
      <c r="I69" s="32">
        <v>1.0</v>
      </c>
      <c r="J69" s="9" t="str">
        <f>VLOOKUP(G69,rewardsModel,IFS(H69=1,2,H69=2,3,H69=3,4),false)</f>
        <v>#N/A</v>
      </c>
      <c r="K69" s="24" t="s">
        <v>295</v>
      </c>
    </row>
    <row r="70">
      <c r="A70" s="3" t="s">
        <v>6</v>
      </c>
      <c r="C70" s="3" t="s">
        <v>273</v>
      </c>
      <c r="D70" s="3" t="s">
        <v>193</v>
      </c>
      <c r="E70" s="3" t="s">
        <v>43</v>
      </c>
      <c r="F70" s="10" t="s">
        <v>296</v>
      </c>
      <c r="G70" s="3" t="s">
        <v>169</v>
      </c>
      <c r="H70" s="3">
        <v>2.0</v>
      </c>
      <c r="I70" s="32">
        <v>1.0</v>
      </c>
      <c r="J70" s="9" t="str">
        <f>VLOOKUP(G70,rewardsModel,IFS(H70=1,2,H70=2,3,H70=3,4),false)</f>
        <v>#N/A</v>
      </c>
      <c r="K70" s="3" t="s">
        <v>297</v>
      </c>
    </row>
    <row r="71">
      <c r="A71" s="3" t="s">
        <v>6</v>
      </c>
      <c r="C71" s="3" t="s">
        <v>273</v>
      </c>
      <c r="D71" s="3" t="s">
        <v>193</v>
      </c>
      <c r="E71" s="3" t="s">
        <v>43</v>
      </c>
      <c r="F71" s="10" t="s">
        <v>298</v>
      </c>
      <c r="G71" s="3" t="s">
        <v>169</v>
      </c>
      <c r="H71" s="3">
        <v>2.0</v>
      </c>
      <c r="I71" s="32">
        <v>1.0</v>
      </c>
      <c r="J71" s="9" t="str">
        <f>VLOOKUP(G71,rewardsModel,IFS(H71=1,2,H71=2,3,H71=3,4),false)</f>
        <v>#N/A</v>
      </c>
      <c r="K71" s="3" t="s">
        <v>299</v>
      </c>
    </row>
    <row r="72">
      <c r="A72" s="3" t="s">
        <v>6</v>
      </c>
      <c r="C72" s="3" t="s">
        <v>273</v>
      </c>
      <c r="D72" s="3" t="s">
        <v>193</v>
      </c>
      <c r="E72" s="3" t="s">
        <v>43</v>
      </c>
      <c r="F72" s="10" t="s">
        <v>300</v>
      </c>
      <c r="G72" s="3" t="s">
        <v>169</v>
      </c>
      <c r="H72" s="3">
        <v>2.0</v>
      </c>
      <c r="I72" s="32">
        <v>1.0</v>
      </c>
      <c r="J72" s="9" t="str">
        <f>VLOOKUP(G72,rewardsModel,IFS(H72=1,2,H72=2,3,H72=3,4),false)</f>
        <v>#N/A</v>
      </c>
    </row>
    <row r="73">
      <c r="A73" s="3" t="s">
        <v>6</v>
      </c>
      <c r="C73" s="3" t="s">
        <v>273</v>
      </c>
      <c r="D73" s="3" t="s">
        <v>193</v>
      </c>
      <c r="E73" s="3" t="s">
        <v>43</v>
      </c>
      <c r="F73" s="10" t="s">
        <v>301</v>
      </c>
      <c r="G73" s="3" t="s">
        <v>169</v>
      </c>
      <c r="H73" s="3">
        <v>2.0</v>
      </c>
      <c r="I73" s="32">
        <v>1.0</v>
      </c>
      <c r="J73" s="9" t="str">
        <f>VLOOKUP(G73,rewardsModel,IFS(H73=1,2,H73=2,3,H73=3,4),false)</f>
        <v>#N/A</v>
      </c>
      <c r="K73" s="3" t="s">
        <v>302</v>
      </c>
    </row>
    <row r="74">
      <c r="A74" s="3" t="s">
        <v>6</v>
      </c>
      <c r="C74" s="3" t="s">
        <v>273</v>
      </c>
      <c r="D74" s="3" t="s">
        <v>193</v>
      </c>
      <c r="E74" s="3" t="s">
        <v>43</v>
      </c>
      <c r="F74" s="10" t="s">
        <v>303</v>
      </c>
      <c r="G74" s="3" t="s">
        <v>169</v>
      </c>
      <c r="H74" s="3">
        <v>2.0</v>
      </c>
      <c r="I74" s="32">
        <v>1.0</v>
      </c>
      <c r="J74" s="9" t="str">
        <f>VLOOKUP(G74,rewardsModel,IFS(H74=1,2,H74=2,3,H74=3,4),false)</f>
        <v>#N/A</v>
      </c>
      <c r="K74" s="3" t="s">
        <v>304</v>
      </c>
    </row>
    <row r="75">
      <c r="A75" s="3" t="s">
        <v>6</v>
      </c>
      <c r="C75" s="3" t="s">
        <v>273</v>
      </c>
      <c r="D75" s="3" t="s">
        <v>193</v>
      </c>
      <c r="E75" s="3" t="s">
        <v>43</v>
      </c>
      <c r="F75" s="10" t="s">
        <v>305</v>
      </c>
      <c r="G75" s="3" t="s">
        <v>169</v>
      </c>
      <c r="H75" s="3">
        <v>2.0</v>
      </c>
      <c r="I75" s="32">
        <v>1.0</v>
      </c>
      <c r="J75" s="9" t="str">
        <f>VLOOKUP(G75,rewardsModel,IFS(H75=1,2,H75=2,3,H75=3,4),false)</f>
        <v>#N/A</v>
      </c>
    </row>
    <row r="76">
      <c r="A76" s="3" t="s">
        <v>6</v>
      </c>
      <c r="C76" s="3" t="s">
        <v>273</v>
      </c>
      <c r="D76" s="3" t="s">
        <v>193</v>
      </c>
      <c r="E76" s="3" t="s">
        <v>43</v>
      </c>
      <c r="F76" s="10" t="s">
        <v>306</v>
      </c>
      <c r="G76" s="3" t="s">
        <v>169</v>
      </c>
      <c r="H76" s="3">
        <v>2.0</v>
      </c>
      <c r="I76" s="32">
        <v>1.0</v>
      </c>
      <c r="J76" s="9" t="str">
        <f>VLOOKUP(G76,rewardsModel,IFS(H76=1,2,H76=2,3,H76=3,4),false)</f>
        <v>#N/A</v>
      </c>
      <c r="K76" s="3" t="s">
        <v>307</v>
      </c>
    </row>
    <row r="77">
      <c r="A77" s="3" t="s">
        <v>6</v>
      </c>
      <c r="C77" s="3" t="s">
        <v>273</v>
      </c>
      <c r="D77" s="3" t="s">
        <v>193</v>
      </c>
      <c r="E77" s="3" t="s">
        <v>43</v>
      </c>
      <c r="F77" s="10" t="s">
        <v>308</v>
      </c>
      <c r="G77" s="3" t="s">
        <v>169</v>
      </c>
      <c r="H77" s="3">
        <v>2.0</v>
      </c>
      <c r="I77" s="32">
        <v>1.0</v>
      </c>
      <c r="J77" s="9" t="str">
        <f>VLOOKUP(G77,rewardsModel,IFS(H77=1,2,H77=2,3,H77=3,4),false)</f>
        <v>#N/A</v>
      </c>
    </row>
    <row r="78">
      <c r="A78" s="3" t="s">
        <v>6</v>
      </c>
      <c r="C78" s="3" t="s">
        <v>273</v>
      </c>
      <c r="D78" s="3" t="s">
        <v>193</v>
      </c>
      <c r="E78" s="3" t="s">
        <v>43</v>
      </c>
      <c r="F78" s="10" t="s">
        <v>309</v>
      </c>
      <c r="G78" s="3" t="s">
        <v>169</v>
      </c>
      <c r="H78" s="3">
        <v>2.0</v>
      </c>
      <c r="I78" s="32">
        <v>1.0</v>
      </c>
      <c r="J78" s="9" t="str">
        <f>VLOOKUP(G78,rewardsModel,IFS(H78=1,2,H78=2,3,H78=3,4),false)</f>
        <v>#N/A</v>
      </c>
      <c r="K78" s="3" t="s">
        <v>310</v>
      </c>
    </row>
    <row r="79">
      <c r="A79" s="3" t="s">
        <v>6</v>
      </c>
      <c r="C79" s="3" t="s">
        <v>273</v>
      </c>
      <c r="D79" s="3" t="s">
        <v>193</v>
      </c>
      <c r="E79" s="3" t="s">
        <v>43</v>
      </c>
      <c r="F79" s="10" t="s">
        <v>311</v>
      </c>
      <c r="G79" s="3" t="s">
        <v>169</v>
      </c>
      <c r="H79" s="3">
        <v>2.0</v>
      </c>
      <c r="I79" s="32">
        <v>1.0</v>
      </c>
      <c r="J79" s="9" t="str">
        <f>VLOOKUP(G79,rewardsModel,IFS(H79=1,2,H79=2,3,H79=3,4),false)</f>
        <v>#N/A</v>
      </c>
      <c r="K79" s="3" t="s">
        <v>312</v>
      </c>
    </row>
    <row r="80">
      <c r="A80" s="3" t="s">
        <v>6</v>
      </c>
      <c r="C80" s="3" t="s">
        <v>273</v>
      </c>
      <c r="D80" s="3" t="s">
        <v>193</v>
      </c>
      <c r="E80" s="3" t="s">
        <v>43</v>
      </c>
      <c r="F80" s="10" t="s">
        <v>313</v>
      </c>
      <c r="G80" s="3" t="s">
        <v>169</v>
      </c>
      <c r="H80" s="3">
        <v>2.0</v>
      </c>
      <c r="I80" s="32">
        <v>1.0</v>
      </c>
      <c r="J80" s="9" t="str">
        <f>VLOOKUP(G80,rewardsModel,IFS(H80=1,2,H80=2,3,H80=3,4),false)</f>
        <v>#N/A</v>
      </c>
      <c r="K80" s="3" t="s">
        <v>314</v>
      </c>
    </row>
    <row r="81">
      <c r="A81" s="3" t="s">
        <v>6</v>
      </c>
      <c r="C81" s="3" t="s">
        <v>273</v>
      </c>
      <c r="D81" s="3" t="s">
        <v>193</v>
      </c>
      <c r="E81" s="3" t="s">
        <v>43</v>
      </c>
      <c r="F81" s="10" t="s">
        <v>315</v>
      </c>
      <c r="G81" s="3" t="s">
        <v>169</v>
      </c>
      <c r="H81" s="3">
        <v>2.0</v>
      </c>
      <c r="I81" s="32">
        <v>1.0</v>
      </c>
      <c r="J81" s="9" t="str">
        <f>VLOOKUP(G81,rewardsModel,IFS(H81=1,2,H81=2,3,H81=3,4),false)</f>
        <v>#N/A</v>
      </c>
      <c r="K81" s="3" t="s">
        <v>316</v>
      </c>
    </row>
    <row r="82">
      <c r="A82" s="3" t="s">
        <v>317</v>
      </c>
      <c r="C82" s="3" t="s">
        <v>273</v>
      </c>
      <c r="D82" s="3" t="s">
        <v>193</v>
      </c>
      <c r="E82" s="3" t="s">
        <v>43</v>
      </c>
      <c r="F82" s="10" t="s">
        <v>318</v>
      </c>
      <c r="G82" s="3" t="s">
        <v>169</v>
      </c>
      <c r="H82" s="3">
        <v>2.0</v>
      </c>
      <c r="I82" s="32">
        <v>1.0</v>
      </c>
      <c r="J82" s="9" t="str">
        <f>VLOOKUP(G82,rewardsModel,IFS(H82=1,2,H82=2,3,H82=3,4),false)</f>
        <v>#N/A</v>
      </c>
      <c r="K82" s="3" t="s">
        <v>319</v>
      </c>
    </row>
    <row r="83">
      <c r="A83" s="3" t="s">
        <v>317</v>
      </c>
      <c r="C83" s="3" t="s">
        <v>273</v>
      </c>
      <c r="D83" s="3" t="s">
        <v>193</v>
      </c>
      <c r="E83" s="3" t="s">
        <v>43</v>
      </c>
      <c r="F83" s="10" t="s">
        <v>320</v>
      </c>
      <c r="G83" s="3" t="s">
        <v>169</v>
      </c>
      <c r="H83" s="3">
        <v>2.0</v>
      </c>
      <c r="I83" s="32">
        <v>1.0</v>
      </c>
      <c r="J83" s="9" t="str">
        <f>VLOOKUP(G83,rewardsModel,IFS(H83=1,2,H83=2,3,H83=3,4),false)</f>
        <v>#N/A</v>
      </c>
    </row>
    <row r="84">
      <c r="A84" s="3" t="s">
        <v>321</v>
      </c>
      <c r="C84" s="3" t="s">
        <v>273</v>
      </c>
      <c r="D84" s="3" t="s">
        <v>207</v>
      </c>
      <c r="F84" s="10" t="s">
        <v>322</v>
      </c>
      <c r="G84" s="3" t="s">
        <v>169</v>
      </c>
      <c r="H84" s="3">
        <v>2.0</v>
      </c>
      <c r="I84" s="32">
        <v>1.0</v>
      </c>
      <c r="J84" s="9" t="str">
        <f>VLOOKUP(G84,rewardsModel,IFS(H84=1,2,H84=2,3,H84=3,4),false)</f>
        <v>#N/A</v>
      </c>
      <c r="K84" s="3" t="s">
        <v>323</v>
      </c>
    </row>
    <row r="85">
      <c r="A85" s="3" t="s">
        <v>324</v>
      </c>
      <c r="C85" s="3" t="s">
        <v>273</v>
      </c>
      <c r="D85" s="3" t="s">
        <v>207</v>
      </c>
      <c r="F85" s="10" t="s">
        <v>322</v>
      </c>
      <c r="G85" s="3" t="s">
        <v>159</v>
      </c>
      <c r="H85" s="3">
        <v>1.0</v>
      </c>
      <c r="I85" s="32">
        <v>1.0</v>
      </c>
      <c r="J85" s="9" t="str">
        <f>VLOOKUP(G85,rewardsModel,IFS(H85=1,2,H85=2,3,H85=3,4),false)</f>
        <v>#N/A</v>
      </c>
      <c r="K85" s="3" t="s">
        <v>325</v>
      </c>
    </row>
    <row r="86">
      <c r="A86" s="3"/>
      <c r="G86" s="3"/>
    </row>
    <row r="87">
      <c r="A87" s="28" t="s">
        <v>326</v>
      </c>
      <c r="B87" s="27"/>
      <c r="C87" s="28"/>
      <c r="D87" s="29"/>
      <c r="E87" s="29"/>
      <c r="F87" s="29"/>
      <c r="G87" s="29"/>
      <c r="H87" s="29"/>
      <c r="I87" s="27"/>
      <c r="J87" s="30"/>
      <c r="K87" s="29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>
      <c r="A88" s="3" t="s">
        <v>327</v>
      </c>
      <c r="B88" s="31">
        <v>44562.0</v>
      </c>
      <c r="C88" s="31">
        <v>44645.0</v>
      </c>
      <c r="D88" s="3" t="s">
        <v>193</v>
      </c>
      <c r="E88" s="3" t="s">
        <v>211</v>
      </c>
      <c r="F88" s="10" t="s">
        <v>328</v>
      </c>
      <c r="G88" s="3" t="s">
        <v>56</v>
      </c>
      <c r="H88" s="3">
        <v>1.0</v>
      </c>
      <c r="I88" s="33">
        <v>1.0</v>
      </c>
      <c r="J88" s="9">
        <f>VLOOKUP(G88,rewardsModel,IFS(H88=1,2,H88=2,3,H88=3,4),false)*I88</f>
        <v>0.03</v>
      </c>
    </row>
    <row r="89">
      <c r="A89" s="3" t="s">
        <v>327</v>
      </c>
      <c r="B89" s="31">
        <v>44562.0</v>
      </c>
      <c r="C89" s="31">
        <v>44645.0</v>
      </c>
      <c r="D89" s="3" t="s">
        <v>193</v>
      </c>
      <c r="E89" s="3" t="s">
        <v>211</v>
      </c>
      <c r="F89" s="10" t="s">
        <v>329</v>
      </c>
      <c r="G89" s="3" t="s">
        <v>56</v>
      </c>
      <c r="H89" s="3">
        <v>1.0</v>
      </c>
      <c r="I89" s="33">
        <v>1.0</v>
      </c>
      <c r="J89" s="9">
        <f>VLOOKUP(G89,rewardsModel,IFS(H89=1,2,H89=2,3,H89=3,4),false)*I89</f>
        <v>0.03</v>
      </c>
    </row>
    <row r="90">
      <c r="A90" s="3" t="s">
        <v>327</v>
      </c>
      <c r="B90" s="31">
        <v>44562.0</v>
      </c>
      <c r="C90" s="31">
        <v>44645.0</v>
      </c>
      <c r="D90" s="3" t="s">
        <v>193</v>
      </c>
      <c r="E90" s="3" t="s">
        <v>66</v>
      </c>
      <c r="F90" s="10" t="s">
        <v>330</v>
      </c>
      <c r="G90" s="3" t="s">
        <v>91</v>
      </c>
      <c r="H90" s="3">
        <v>1.0</v>
      </c>
      <c r="I90" s="33">
        <v>1.0</v>
      </c>
      <c r="J90" s="9">
        <f>VLOOKUP(G90,rewardsModel,IFS(H90=1,2,H90=2,3,H90=3,4),false)*I90</f>
        <v>0.03</v>
      </c>
    </row>
    <row r="91">
      <c r="A91" s="3" t="s">
        <v>327</v>
      </c>
      <c r="B91" s="31">
        <v>44562.0</v>
      </c>
      <c r="C91" s="31">
        <v>44645.0</v>
      </c>
      <c r="D91" s="3" t="s">
        <v>193</v>
      </c>
      <c r="E91" s="3" t="s">
        <v>211</v>
      </c>
      <c r="F91" s="10" t="s">
        <v>331</v>
      </c>
      <c r="G91" s="3" t="s">
        <v>56</v>
      </c>
      <c r="H91" s="3">
        <v>1.0</v>
      </c>
      <c r="I91" s="34">
        <v>1.0</v>
      </c>
      <c r="J91" s="9">
        <f>VLOOKUP(G91,rewardsModel,IFS(H91=1,2,H91=2,3,H91=3,4),false)*I91</f>
        <v>0.03</v>
      </c>
    </row>
    <row r="92">
      <c r="A92" s="3" t="s">
        <v>327</v>
      </c>
      <c r="B92" s="31">
        <v>44562.0</v>
      </c>
      <c r="C92" s="31">
        <v>44645.0</v>
      </c>
      <c r="D92" s="3" t="s">
        <v>193</v>
      </c>
      <c r="E92" s="3" t="s">
        <v>211</v>
      </c>
      <c r="F92" s="10" t="s">
        <v>332</v>
      </c>
      <c r="G92" s="3" t="s">
        <v>56</v>
      </c>
      <c r="H92" s="3">
        <v>1.0</v>
      </c>
      <c r="I92" s="34">
        <v>1.0</v>
      </c>
      <c r="J92" s="9">
        <f>VLOOKUP(G92,rewardsModel,IFS(H92=1,2,H92=2,3,H92=3,4),false)*I92</f>
        <v>0.03</v>
      </c>
    </row>
    <row r="93">
      <c r="A93" s="3" t="s">
        <v>327</v>
      </c>
      <c r="B93" s="31">
        <v>44562.0</v>
      </c>
      <c r="C93" s="31">
        <v>44645.0</v>
      </c>
      <c r="D93" s="3" t="s">
        <v>193</v>
      </c>
      <c r="E93" s="3" t="s">
        <v>211</v>
      </c>
      <c r="F93" s="10" t="s">
        <v>333</v>
      </c>
      <c r="G93" s="3" t="s">
        <v>56</v>
      </c>
      <c r="H93" s="3">
        <v>1.0</v>
      </c>
      <c r="I93" s="34">
        <v>1.0</v>
      </c>
      <c r="J93" s="9">
        <f>VLOOKUP(G93,rewardsModel,IFS(H93=1,2,H93=2,3,H93=3,4),false)*I93</f>
        <v>0.03</v>
      </c>
    </row>
    <row r="94">
      <c r="A94" s="3" t="s">
        <v>334</v>
      </c>
      <c r="B94" s="31">
        <v>44562.0</v>
      </c>
      <c r="C94" s="31">
        <v>44645.0</v>
      </c>
      <c r="D94" s="3" t="s">
        <v>193</v>
      </c>
      <c r="E94" s="3" t="s">
        <v>211</v>
      </c>
      <c r="F94" s="10" t="s">
        <v>335</v>
      </c>
      <c r="G94" s="3" t="s">
        <v>56</v>
      </c>
      <c r="H94" s="3">
        <v>1.0</v>
      </c>
      <c r="I94" s="33">
        <v>0.5</v>
      </c>
      <c r="J94" s="9">
        <f>VLOOKUP(G94,rewardsModel,IFS(H94=1,2,H94=2,3,H94=3,4),false)*I94</f>
        <v>0.015</v>
      </c>
    </row>
    <row r="95">
      <c r="A95" s="3" t="s">
        <v>336</v>
      </c>
      <c r="B95" s="31">
        <v>44562.0</v>
      </c>
      <c r="C95" s="31">
        <v>44645.0</v>
      </c>
      <c r="D95" s="3" t="s">
        <v>193</v>
      </c>
      <c r="E95" s="3" t="s">
        <v>211</v>
      </c>
      <c r="F95" s="10" t="s">
        <v>335</v>
      </c>
      <c r="G95" s="3" t="s">
        <v>56</v>
      </c>
      <c r="H95" s="3">
        <v>1.0</v>
      </c>
      <c r="I95" s="33">
        <v>0.5</v>
      </c>
      <c r="J95" s="9">
        <f>VLOOKUP(G95,rewardsModel,IFS(H95=1,2,H95=2,3,H95=3,4),false)*I95</f>
        <v>0.015</v>
      </c>
    </row>
    <row r="96">
      <c r="A96" s="3" t="s">
        <v>337</v>
      </c>
      <c r="B96" s="31">
        <v>44562.0</v>
      </c>
      <c r="C96" s="31">
        <v>44645.0</v>
      </c>
      <c r="D96" s="3" t="s">
        <v>193</v>
      </c>
      <c r="E96" s="3" t="s">
        <v>211</v>
      </c>
      <c r="F96" s="10" t="s">
        <v>338</v>
      </c>
      <c r="G96" s="3" t="s">
        <v>56</v>
      </c>
      <c r="H96" s="3">
        <v>1.0</v>
      </c>
      <c r="I96" s="33">
        <v>0.333</v>
      </c>
      <c r="J96" s="9">
        <f>VLOOKUP(G96,rewardsModel,IFS(H96=1,2,H96=2,3,H96=3,4),false)*I96</f>
        <v>0.00999</v>
      </c>
    </row>
    <row r="97">
      <c r="A97" s="3" t="s">
        <v>339</v>
      </c>
      <c r="B97" s="31">
        <v>44562.0</v>
      </c>
      <c r="C97" s="31">
        <v>44645.0</v>
      </c>
      <c r="D97" s="3" t="s">
        <v>193</v>
      </c>
      <c r="E97" s="3" t="s">
        <v>211</v>
      </c>
      <c r="F97" s="10" t="s">
        <v>340</v>
      </c>
      <c r="G97" s="3" t="s">
        <v>56</v>
      </c>
      <c r="H97" s="3">
        <v>1.0</v>
      </c>
      <c r="I97" s="33">
        <v>0.333</v>
      </c>
      <c r="J97" s="9">
        <f>VLOOKUP(G97,rewardsModel,IFS(H97=1,2,H97=2,3,H97=3,4),false)*I97</f>
        <v>0.00999</v>
      </c>
    </row>
    <row r="98">
      <c r="A98" s="3" t="s">
        <v>341</v>
      </c>
      <c r="B98" s="31">
        <v>44562.0</v>
      </c>
      <c r="C98" s="31">
        <v>44645.0</v>
      </c>
      <c r="D98" s="3" t="s">
        <v>193</v>
      </c>
      <c r="E98" s="3" t="s">
        <v>211</v>
      </c>
      <c r="F98" s="10" t="s">
        <v>342</v>
      </c>
      <c r="G98" s="3" t="s">
        <v>56</v>
      </c>
      <c r="H98" s="3">
        <v>1.0</v>
      </c>
      <c r="I98" s="33">
        <v>0.333</v>
      </c>
      <c r="J98" s="9">
        <f>VLOOKUP(G98,rewardsModel,IFS(H98=1,2,H98=2,3,H98=3,4),false)*I98</f>
        <v>0.00999</v>
      </c>
    </row>
    <row r="99">
      <c r="A99" s="3" t="s">
        <v>341</v>
      </c>
      <c r="B99" s="31">
        <v>44562.0</v>
      </c>
      <c r="C99" s="31">
        <v>44645.0</v>
      </c>
      <c r="D99" s="3" t="s">
        <v>193</v>
      </c>
      <c r="E99" s="3" t="s">
        <v>211</v>
      </c>
      <c r="F99" s="10" t="s">
        <v>343</v>
      </c>
      <c r="G99" s="3" t="s">
        <v>56</v>
      </c>
      <c r="H99" s="3">
        <v>2.0</v>
      </c>
      <c r="I99" s="33">
        <v>1.0</v>
      </c>
      <c r="J99" s="9">
        <f>VLOOKUP(G99,rewardsModel,IFS(H99=1,2,H99=2,3,H99=3,4),false)*I99</f>
        <v>0.06</v>
      </c>
    </row>
    <row r="100">
      <c r="A100" s="35" t="s">
        <v>344</v>
      </c>
      <c r="B100" s="31">
        <v>44562.0</v>
      </c>
      <c r="C100" s="31">
        <v>44645.0</v>
      </c>
      <c r="D100" s="3" t="s">
        <v>207</v>
      </c>
      <c r="E100" s="3" t="s">
        <v>211</v>
      </c>
      <c r="F100" s="10" t="s">
        <v>345</v>
      </c>
      <c r="G100" s="3" t="s">
        <v>56</v>
      </c>
      <c r="H100" s="3">
        <v>3.0</v>
      </c>
      <c r="I100" s="33">
        <v>1.0</v>
      </c>
      <c r="J100" s="9">
        <f>VLOOKUP(G100,rewardsModel,IFS(H100=1,2,H100=2,3,H100=3,4),false)*I100</f>
        <v>0.135</v>
      </c>
    </row>
    <row r="101">
      <c r="A101" s="3" t="s">
        <v>346</v>
      </c>
      <c r="B101" s="31">
        <v>44562.0</v>
      </c>
      <c r="C101" s="31">
        <v>44645.0</v>
      </c>
      <c r="D101" s="3" t="s">
        <v>193</v>
      </c>
      <c r="E101" s="3" t="s">
        <v>211</v>
      </c>
      <c r="F101" s="10" t="s">
        <v>347</v>
      </c>
      <c r="G101" s="3" t="s">
        <v>56</v>
      </c>
      <c r="H101" s="3">
        <v>1.0</v>
      </c>
      <c r="I101" s="33">
        <v>1.0</v>
      </c>
      <c r="J101" s="9">
        <f>VLOOKUP(G101,rewardsModel,IFS(H101=1,2,H101=2,3,H101=3,4),false)*I101</f>
        <v>0.03</v>
      </c>
    </row>
    <row r="102">
      <c r="A102" s="3" t="s">
        <v>348</v>
      </c>
      <c r="B102" s="31">
        <v>44562.0</v>
      </c>
      <c r="C102" s="31">
        <v>44645.0</v>
      </c>
      <c r="D102" s="3" t="s">
        <v>193</v>
      </c>
      <c r="E102" s="3" t="s">
        <v>211</v>
      </c>
      <c r="F102" s="10" t="s">
        <v>349</v>
      </c>
      <c r="G102" s="3" t="s">
        <v>56</v>
      </c>
      <c r="H102" s="3">
        <v>1.0</v>
      </c>
      <c r="I102" s="33">
        <v>1.0</v>
      </c>
      <c r="J102" s="9">
        <f>VLOOKUP(G102,rewardsModel,IFS(H102=1,2,H102=2,3,H102=3,4),false)*I102</f>
        <v>0.03</v>
      </c>
    </row>
    <row r="103">
      <c r="A103" s="3" t="s">
        <v>348</v>
      </c>
      <c r="B103" s="31">
        <v>44562.0</v>
      </c>
      <c r="C103" s="31">
        <v>44645.0</v>
      </c>
      <c r="D103" s="3" t="s">
        <v>193</v>
      </c>
      <c r="E103" s="3" t="s">
        <v>211</v>
      </c>
      <c r="F103" s="10" t="s">
        <v>350</v>
      </c>
      <c r="G103" s="3" t="s">
        <v>56</v>
      </c>
      <c r="H103" s="3">
        <v>1.0</v>
      </c>
      <c r="I103" s="33">
        <v>1.0</v>
      </c>
      <c r="J103" s="9">
        <f>VLOOKUP(G103,rewardsModel,IFS(H103=1,2,H103=2,3,H103=3,4),false)*I103</f>
        <v>0.03</v>
      </c>
    </row>
    <row r="104">
      <c r="A104" s="3" t="s">
        <v>348</v>
      </c>
      <c r="B104" s="31">
        <v>44562.0</v>
      </c>
      <c r="C104" s="31">
        <v>44645.0</v>
      </c>
      <c r="D104" s="3" t="s">
        <v>193</v>
      </c>
      <c r="E104" s="3" t="s">
        <v>211</v>
      </c>
      <c r="F104" s="10" t="s">
        <v>351</v>
      </c>
      <c r="G104" s="3" t="s">
        <v>56</v>
      </c>
      <c r="H104" s="3">
        <v>1.0</v>
      </c>
      <c r="I104" s="33">
        <v>1.0</v>
      </c>
      <c r="J104" s="9">
        <f>VLOOKUP(G104,rewardsModel,IFS(H104=1,2,H104=2,3,H104=3,4),false)*I104</f>
        <v>0.03</v>
      </c>
    </row>
    <row r="105">
      <c r="A105" s="3" t="s">
        <v>352</v>
      </c>
      <c r="B105" s="31">
        <v>44562.0</v>
      </c>
      <c r="C105" s="31">
        <v>44645.0</v>
      </c>
      <c r="D105" s="3" t="s">
        <v>193</v>
      </c>
      <c r="E105" s="3" t="s">
        <v>211</v>
      </c>
      <c r="F105" s="10" t="s">
        <v>353</v>
      </c>
      <c r="G105" s="3" t="s">
        <v>56</v>
      </c>
      <c r="H105" s="3">
        <v>1.0</v>
      </c>
      <c r="I105" s="33">
        <v>1.0</v>
      </c>
      <c r="J105" s="9">
        <f>VLOOKUP(G105,rewardsModel,IFS(H105=1,2,H105=2,3,H105=3,4),false)*I105</f>
        <v>0.03</v>
      </c>
    </row>
    <row r="106">
      <c r="A106" s="3" t="s">
        <v>354</v>
      </c>
      <c r="B106" s="31">
        <v>44562.0</v>
      </c>
      <c r="C106" s="31">
        <v>44645.0</v>
      </c>
      <c r="D106" s="3" t="s">
        <v>207</v>
      </c>
      <c r="E106" s="3" t="s">
        <v>211</v>
      </c>
      <c r="F106" s="10" t="s">
        <v>355</v>
      </c>
      <c r="G106" s="3" t="s">
        <v>56</v>
      </c>
      <c r="H106" s="3">
        <v>1.0</v>
      </c>
      <c r="I106" s="33">
        <v>1.0</v>
      </c>
      <c r="J106" s="9">
        <f>VLOOKUP(G106,rewardsModel,IFS(H106=1,2,H106=2,3,H106=3,4),false)*I106</f>
        <v>0.03</v>
      </c>
    </row>
    <row r="107">
      <c r="A107" s="3" t="s">
        <v>356</v>
      </c>
      <c r="B107" s="31">
        <v>44562.0</v>
      </c>
      <c r="C107" s="31">
        <v>44645.0</v>
      </c>
      <c r="D107" s="3" t="s">
        <v>207</v>
      </c>
      <c r="E107" s="3" t="s">
        <v>211</v>
      </c>
      <c r="F107" s="10" t="s">
        <v>357</v>
      </c>
      <c r="G107" s="3" t="s">
        <v>56</v>
      </c>
      <c r="H107" s="3">
        <v>1.0</v>
      </c>
      <c r="I107" s="33">
        <v>1.0</v>
      </c>
      <c r="J107" s="9">
        <f>VLOOKUP(G107,rewardsModel,IFS(H107=1,2,H107=2,3,H107=3,4),false)*I107</f>
        <v>0.03</v>
      </c>
    </row>
    <row r="108">
      <c r="A108" s="3" t="s">
        <v>358</v>
      </c>
      <c r="B108" s="31">
        <v>44562.0</v>
      </c>
      <c r="C108" s="31">
        <v>44645.0</v>
      </c>
      <c r="D108" s="3" t="s">
        <v>193</v>
      </c>
      <c r="E108" s="3" t="s">
        <v>211</v>
      </c>
      <c r="F108" s="10" t="s">
        <v>359</v>
      </c>
      <c r="G108" s="3" t="s">
        <v>56</v>
      </c>
      <c r="H108" s="3">
        <v>2.0</v>
      </c>
      <c r="I108" s="33">
        <v>1.0</v>
      </c>
      <c r="J108" s="9">
        <f>VLOOKUP(G108,rewardsModel,IFS(H108=1,2,H108=2,3,H108=3,4),false)*I108</f>
        <v>0.06</v>
      </c>
    </row>
    <row r="109">
      <c r="A109" s="3" t="s">
        <v>360</v>
      </c>
      <c r="B109" s="31">
        <v>44562.0</v>
      </c>
      <c r="C109" s="31">
        <v>44645.0</v>
      </c>
      <c r="D109" s="3" t="s">
        <v>193</v>
      </c>
      <c r="E109" s="3" t="s">
        <v>211</v>
      </c>
      <c r="F109" s="10" t="s">
        <v>361</v>
      </c>
      <c r="G109" s="3" t="s">
        <v>56</v>
      </c>
      <c r="H109" s="3">
        <v>1.0</v>
      </c>
      <c r="I109" s="33">
        <v>1.0</v>
      </c>
      <c r="J109" s="9">
        <f>VLOOKUP(G109,rewardsModel,IFS(H109=1,2,H109=2,3,H109=3,4),false)*I109</f>
        <v>0.03</v>
      </c>
    </row>
    <row r="110">
      <c r="A110" s="3" t="s">
        <v>362</v>
      </c>
      <c r="B110" s="31">
        <v>44562.0</v>
      </c>
      <c r="C110" s="31">
        <v>44645.0</v>
      </c>
      <c r="D110" s="3" t="s">
        <v>193</v>
      </c>
      <c r="E110" s="3" t="s">
        <v>211</v>
      </c>
      <c r="F110" s="10" t="s">
        <v>363</v>
      </c>
      <c r="G110" s="3" t="s">
        <v>56</v>
      </c>
      <c r="H110" s="3">
        <v>1.0</v>
      </c>
      <c r="I110" s="33">
        <v>1.0</v>
      </c>
      <c r="J110" s="9">
        <f>VLOOKUP(G110,rewardsModel,IFS(H110=1,2,H110=2,3,H110=3,4),false)*I110</f>
        <v>0.03</v>
      </c>
    </row>
    <row r="111">
      <c r="A111" s="3" t="s">
        <v>362</v>
      </c>
      <c r="B111" s="31">
        <v>44562.0</v>
      </c>
      <c r="C111" s="31">
        <v>44645.0</v>
      </c>
      <c r="D111" s="3" t="s">
        <v>193</v>
      </c>
      <c r="E111" s="3" t="s">
        <v>211</v>
      </c>
      <c r="F111" s="10" t="s">
        <v>364</v>
      </c>
      <c r="G111" s="3" t="s">
        <v>56</v>
      </c>
      <c r="H111" s="3">
        <v>1.0</v>
      </c>
      <c r="I111" s="34">
        <v>0.5</v>
      </c>
      <c r="J111" s="9">
        <f>VLOOKUP(G111,rewardsModel,IFS(H111=1,2,H111=2,3,H111=3,4),false)*I111</f>
        <v>0.015</v>
      </c>
    </row>
    <row r="112">
      <c r="A112" s="3" t="s">
        <v>365</v>
      </c>
      <c r="B112" s="31">
        <v>44562.0</v>
      </c>
      <c r="C112" s="31">
        <v>44645.0</v>
      </c>
      <c r="D112" s="3" t="s">
        <v>193</v>
      </c>
      <c r="E112" s="3" t="s">
        <v>66</v>
      </c>
      <c r="F112" s="10" t="s">
        <v>366</v>
      </c>
      <c r="G112" s="3" t="s">
        <v>91</v>
      </c>
      <c r="H112" s="3">
        <v>1.0</v>
      </c>
      <c r="I112" s="33">
        <v>1.0</v>
      </c>
      <c r="J112" s="9">
        <f>VLOOKUP(G112,rewardsModel,IFS(H112=1,2,H112=2,3,H112=3,4),false)*I112</f>
        <v>0.03</v>
      </c>
    </row>
    <row r="113">
      <c r="A113" s="3" t="s">
        <v>367</v>
      </c>
      <c r="B113" s="31">
        <v>44562.0</v>
      </c>
      <c r="C113" s="31">
        <v>44645.0</v>
      </c>
      <c r="D113" s="3" t="s">
        <v>207</v>
      </c>
      <c r="E113" s="3" t="s">
        <v>66</v>
      </c>
      <c r="F113" s="10" t="s">
        <v>368</v>
      </c>
      <c r="G113" s="3" t="s">
        <v>91</v>
      </c>
      <c r="H113" s="3">
        <v>1.0</v>
      </c>
      <c r="I113" s="33">
        <v>1.0</v>
      </c>
      <c r="J113" s="9">
        <f>VLOOKUP(G113,rewardsModel,IFS(H113=1,2,H113=2,3,H113=3,4),false)*I113</f>
        <v>0.03</v>
      </c>
    </row>
    <row r="114">
      <c r="A114" s="3" t="s">
        <v>369</v>
      </c>
      <c r="B114" s="31">
        <v>44562.0</v>
      </c>
      <c r="C114" s="31">
        <v>44645.0</v>
      </c>
      <c r="D114" s="3" t="s">
        <v>193</v>
      </c>
      <c r="E114" s="3" t="s">
        <v>66</v>
      </c>
      <c r="F114" s="10" t="s">
        <v>370</v>
      </c>
      <c r="G114" s="3" t="s">
        <v>91</v>
      </c>
      <c r="H114" s="3">
        <v>1.0</v>
      </c>
      <c r="I114" s="33">
        <v>1.0</v>
      </c>
      <c r="J114" s="9">
        <f>VLOOKUP(G114,rewardsModel,IFS(H114=1,2,H114=2,3,H114=3,4),false)*I114</f>
        <v>0.03</v>
      </c>
    </row>
    <row r="115">
      <c r="A115" s="24" t="s">
        <v>369</v>
      </c>
      <c r="B115" s="31">
        <v>44562.0</v>
      </c>
      <c r="C115" s="31">
        <v>44645.0</v>
      </c>
      <c r="D115" s="3" t="s">
        <v>193</v>
      </c>
      <c r="E115" s="3" t="s">
        <v>66</v>
      </c>
      <c r="F115" s="10" t="s">
        <v>371</v>
      </c>
      <c r="G115" s="3" t="s">
        <v>91</v>
      </c>
      <c r="H115" s="3">
        <v>1.0</v>
      </c>
      <c r="I115" s="33">
        <v>1.0</v>
      </c>
      <c r="J115" s="9">
        <f>VLOOKUP(G115,rewardsModel,IFS(H115=1,2,H115=2,3,H115=3,4),false)*I115</f>
        <v>0.03</v>
      </c>
    </row>
    <row r="116">
      <c r="A116" s="24" t="s">
        <v>369</v>
      </c>
      <c r="B116" s="31">
        <v>44562.0</v>
      </c>
      <c r="C116" s="31">
        <v>44645.0</v>
      </c>
      <c r="D116" s="3" t="s">
        <v>193</v>
      </c>
      <c r="E116" s="3" t="s">
        <v>66</v>
      </c>
      <c r="F116" s="10" t="s">
        <v>372</v>
      </c>
      <c r="G116" s="3" t="s">
        <v>91</v>
      </c>
      <c r="H116" s="3">
        <v>1.0</v>
      </c>
      <c r="I116" s="33">
        <v>1.0</v>
      </c>
      <c r="J116" s="9">
        <f>VLOOKUP(G116,rewardsModel,IFS(H116=1,2,H116=2,3,H116=3,4),false)*I116</f>
        <v>0.03</v>
      </c>
    </row>
    <row r="117">
      <c r="A117" s="24" t="s">
        <v>369</v>
      </c>
      <c r="B117" s="31">
        <v>44562.0</v>
      </c>
      <c r="C117" s="31">
        <v>44645.0</v>
      </c>
      <c r="D117" s="3" t="s">
        <v>193</v>
      </c>
      <c r="E117" s="3" t="s">
        <v>66</v>
      </c>
      <c r="F117" s="36" t="s">
        <v>373</v>
      </c>
      <c r="G117" s="3" t="s">
        <v>91</v>
      </c>
      <c r="H117" s="3">
        <v>1.0</v>
      </c>
      <c r="I117" s="33">
        <v>1.0</v>
      </c>
      <c r="J117" s="9">
        <f>VLOOKUP(G117,rewardsModel,IFS(H117=1,2,H117=2,3,H117=3,4),false)*I117</f>
        <v>0.03</v>
      </c>
    </row>
    <row r="118">
      <c r="A118" s="24" t="s">
        <v>369</v>
      </c>
      <c r="B118" s="31">
        <v>44562.0</v>
      </c>
      <c r="C118" s="31">
        <v>44645.0</v>
      </c>
      <c r="D118" s="3" t="s">
        <v>193</v>
      </c>
      <c r="E118" s="3" t="s">
        <v>66</v>
      </c>
      <c r="F118" s="10" t="s">
        <v>374</v>
      </c>
      <c r="G118" s="3" t="s">
        <v>91</v>
      </c>
      <c r="H118" s="3">
        <v>1.0</v>
      </c>
      <c r="I118" s="33">
        <v>1.0</v>
      </c>
      <c r="J118" s="9">
        <f>VLOOKUP(G118,rewardsModel,IFS(H118=1,2,H118=2,3,H118=3,4),false)*I118</f>
        <v>0.03</v>
      </c>
    </row>
    <row r="119">
      <c r="A119" s="24" t="s">
        <v>369</v>
      </c>
      <c r="B119" s="31">
        <v>44562.0</v>
      </c>
      <c r="C119" s="31">
        <v>44645.0</v>
      </c>
      <c r="D119" s="3" t="s">
        <v>193</v>
      </c>
      <c r="E119" s="3" t="s">
        <v>375</v>
      </c>
      <c r="F119" s="10" t="s">
        <v>376</v>
      </c>
      <c r="G119" s="3" t="s">
        <v>50</v>
      </c>
      <c r="H119" s="3">
        <v>2.0</v>
      </c>
      <c r="I119" s="33">
        <v>0.5</v>
      </c>
      <c r="J119" s="9">
        <f>VLOOKUP(G119,rewardsModel,IFS(H119=1,2,H119=2,3,H119=3,4),false)*I119</f>
        <v>0.035</v>
      </c>
    </row>
    <row r="120">
      <c r="A120" s="24" t="s">
        <v>369</v>
      </c>
      <c r="B120" s="31">
        <v>44562.0</v>
      </c>
      <c r="C120" s="31">
        <v>44645.0</v>
      </c>
      <c r="D120" s="3" t="s">
        <v>193</v>
      </c>
      <c r="E120" s="3" t="s">
        <v>377</v>
      </c>
      <c r="F120" s="10" t="s">
        <v>378</v>
      </c>
      <c r="G120" s="3" t="s">
        <v>120</v>
      </c>
      <c r="H120" s="3">
        <v>1.0</v>
      </c>
      <c r="I120" s="33">
        <v>0.5</v>
      </c>
      <c r="J120" s="9">
        <f>VLOOKUP(G120,rewardsModel,IFS(H120=1,2,H120=2,3,H120=3,4),false)*I120</f>
        <v>0.05</v>
      </c>
    </row>
    <row r="121">
      <c r="A121" s="24" t="s">
        <v>369</v>
      </c>
      <c r="B121" s="31">
        <v>44562.0</v>
      </c>
      <c r="C121" s="31">
        <v>44645.0</v>
      </c>
      <c r="D121" s="3" t="s">
        <v>193</v>
      </c>
      <c r="E121" s="3" t="s">
        <v>377</v>
      </c>
      <c r="F121" s="10" t="s">
        <v>379</v>
      </c>
      <c r="G121" s="3" t="s">
        <v>120</v>
      </c>
      <c r="H121" s="3">
        <v>1.0</v>
      </c>
      <c r="I121" s="33">
        <v>1.0</v>
      </c>
      <c r="J121" s="9">
        <f>VLOOKUP(G121,rewardsModel,IFS(H121=1,2,H121=2,3,H121=3,4),false)*I121</f>
        <v>0.1</v>
      </c>
    </row>
    <row r="122">
      <c r="A122" s="24" t="s">
        <v>369</v>
      </c>
      <c r="B122" s="31">
        <v>44562.0</v>
      </c>
      <c r="C122" s="31">
        <v>44645.0</v>
      </c>
      <c r="D122" s="3" t="s">
        <v>193</v>
      </c>
      <c r="E122" s="3" t="s">
        <v>375</v>
      </c>
      <c r="F122" s="10" t="s">
        <v>380</v>
      </c>
      <c r="G122" s="3" t="s">
        <v>50</v>
      </c>
      <c r="H122" s="3">
        <v>3.0</v>
      </c>
      <c r="I122" s="34">
        <v>0.5</v>
      </c>
      <c r="J122" s="9">
        <f>VLOOKUP(G122,rewardsModel,IFS(H122=1,2,H122=2,3,H122=3,4),false)*I122</f>
        <v>0.075</v>
      </c>
    </row>
    <row r="123">
      <c r="A123" s="3" t="s">
        <v>381</v>
      </c>
      <c r="B123" s="31">
        <v>44562.0</v>
      </c>
      <c r="C123" s="31">
        <v>44645.0</v>
      </c>
      <c r="D123" s="3" t="s">
        <v>207</v>
      </c>
      <c r="E123" s="3" t="s">
        <v>66</v>
      </c>
      <c r="F123" s="10" t="s">
        <v>382</v>
      </c>
      <c r="G123" s="3" t="s">
        <v>91</v>
      </c>
      <c r="H123" s="3">
        <v>1.0</v>
      </c>
      <c r="I123" s="33">
        <v>1.0</v>
      </c>
      <c r="J123" s="9">
        <f>VLOOKUP(G123,rewardsModel,IFS(H123=1,2,H123=2,3,H123=3,4),false)*I123</f>
        <v>0.03</v>
      </c>
    </row>
    <row r="124">
      <c r="A124" s="3" t="s">
        <v>383</v>
      </c>
      <c r="B124" s="31">
        <v>44562.0</v>
      </c>
      <c r="C124" s="31">
        <v>44645.0</v>
      </c>
      <c r="D124" s="3" t="s">
        <v>193</v>
      </c>
      <c r="E124" s="3" t="s">
        <v>66</v>
      </c>
      <c r="F124" s="10" t="s">
        <v>384</v>
      </c>
      <c r="G124" s="3" t="s">
        <v>91</v>
      </c>
      <c r="H124" s="3">
        <v>1.0</v>
      </c>
      <c r="I124" s="33">
        <v>1.0</v>
      </c>
      <c r="J124" s="9">
        <f>VLOOKUP(G124,rewardsModel,IFS(H124=1,2,H124=2,3,H124=3,4),false)*I124</f>
        <v>0.03</v>
      </c>
    </row>
    <row r="125">
      <c r="A125" s="3" t="s">
        <v>385</v>
      </c>
      <c r="B125" s="31">
        <v>44562.0</v>
      </c>
      <c r="C125" s="31">
        <v>44645.0</v>
      </c>
      <c r="D125" s="3" t="s">
        <v>193</v>
      </c>
      <c r="E125" s="3" t="s">
        <v>66</v>
      </c>
      <c r="F125" s="10" t="s">
        <v>386</v>
      </c>
      <c r="G125" s="3" t="s">
        <v>91</v>
      </c>
      <c r="H125" s="3">
        <v>1.0</v>
      </c>
      <c r="I125" s="33">
        <v>1.0</v>
      </c>
      <c r="J125" s="9">
        <f>VLOOKUP(G125,rewardsModel,IFS(H125=1,2,H125=2,3,H125=3,4),false)*I125</f>
        <v>0.03</v>
      </c>
    </row>
    <row r="126">
      <c r="A126" s="3" t="s">
        <v>387</v>
      </c>
      <c r="B126" s="31">
        <v>44562.0</v>
      </c>
      <c r="C126" s="31">
        <v>44645.0</v>
      </c>
      <c r="D126" s="3" t="s">
        <v>193</v>
      </c>
      <c r="E126" s="3" t="s">
        <v>375</v>
      </c>
      <c r="F126" s="10" t="s">
        <v>388</v>
      </c>
      <c r="G126" s="3" t="s">
        <v>50</v>
      </c>
      <c r="H126" s="3">
        <v>2.0</v>
      </c>
      <c r="I126" s="33">
        <v>1.0</v>
      </c>
      <c r="J126" s="9">
        <f>VLOOKUP(G126,rewardsModel,IFS(H126=1,2,H126=2,3,H126=3,4),false)*I126</f>
        <v>0.07</v>
      </c>
    </row>
    <row r="127">
      <c r="A127" s="3" t="s">
        <v>387</v>
      </c>
      <c r="B127" s="31">
        <v>44562.0</v>
      </c>
      <c r="C127" s="31">
        <v>44645.0</v>
      </c>
      <c r="D127" s="3" t="s">
        <v>193</v>
      </c>
      <c r="E127" s="3" t="s">
        <v>377</v>
      </c>
      <c r="F127" s="10" t="s">
        <v>389</v>
      </c>
      <c r="G127" s="3" t="s">
        <v>120</v>
      </c>
      <c r="H127" s="3">
        <v>2.0</v>
      </c>
      <c r="I127" s="33">
        <v>1.0</v>
      </c>
      <c r="J127" s="9">
        <f>VLOOKUP(G127,rewardsModel,IFS(H127=1,2,H127=2,3,H127=3,4),false)*I127</f>
        <v>0.2</v>
      </c>
    </row>
    <row r="128">
      <c r="A128" s="3" t="s">
        <v>387</v>
      </c>
      <c r="B128" s="31">
        <v>44562.0</v>
      </c>
      <c r="C128" s="31">
        <v>44645.0</v>
      </c>
      <c r="D128" s="3" t="s">
        <v>193</v>
      </c>
      <c r="E128" s="3" t="s">
        <v>375</v>
      </c>
      <c r="F128" s="10" t="s">
        <v>376</v>
      </c>
      <c r="G128" s="3" t="s">
        <v>50</v>
      </c>
      <c r="H128" s="3">
        <v>2.0</v>
      </c>
      <c r="I128" s="33">
        <v>0.5</v>
      </c>
      <c r="J128" s="9">
        <f>VLOOKUP(G128,rewardsModel,IFS(H128=1,2,H128=2,3,H128=3,4),false)*I128</f>
        <v>0.035</v>
      </c>
    </row>
    <row r="129">
      <c r="A129" s="3" t="s">
        <v>390</v>
      </c>
      <c r="B129" s="31">
        <v>44562.0</v>
      </c>
      <c r="C129" s="31">
        <v>44645.0</v>
      </c>
      <c r="D129" s="3" t="s">
        <v>193</v>
      </c>
      <c r="E129" s="3" t="s">
        <v>377</v>
      </c>
      <c r="F129" s="10" t="s">
        <v>391</v>
      </c>
      <c r="G129" s="3" t="s">
        <v>120</v>
      </c>
      <c r="H129" s="3">
        <v>1.0</v>
      </c>
      <c r="I129" s="33">
        <v>0.5</v>
      </c>
      <c r="J129" s="9">
        <f>VLOOKUP(G129,rewardsModel,IFS(H129=1,2,H129=2,3,H129=3,4),false)*I129</f>
        <v>0.05</v>
      </c>
    </row>
    <row r="130">
      <c r="A130" s="3" t="s">
        <v>392</v>
      </c>
      <c r="B130" s="31">
        <v>44562.0</v>
      </c>
      <c r="C130" s="31">
        <v>44645.0</v>
      </c>
      <c r="D130" s="3" t="s">
        <v>207</v>
      </c>
      <c r="E130" s="3" t="s">
        <v>211</v>
      </c>
      <c r="F130" s="10" t="s">
        <v>393</v>
      </c>
      <c r="G130" s="3" t="s">
        <v>56</v>
      </c>
      <c r="H130" s="3">
        <v>1.0</v>
      </c>
      <c r="I130" s="33">
        <v>1.0</v>
      </c>
      <c r="J130" s="9">
        <f>VLOOKUP(G130,rewardsModel,IFS(H130=1,2,H130=2,3,H130=3,4),false)*I130</f>
        <v>0.03</v>
      </c>
    </row>
    <row r="131">
      <c r="A131" s="3" t="s">
        <v>394</v>
      </c>
      <c r="B131" s="31">
        <v>44562.0</v>
      </c>
      <c r="C131" s="31">
        <v>44645.0</v>
      </c>
      <c r="D131" s="3" t="s">
        <v>395</v>
      </c>
      <c r="E131" s="3" t="s">
        <v>211</v>
      </c>
      <c r="F131" s="10" t="s">
        <v>396</v>
      </c>
      <c r="G131" s="3" t="s">
        <v>56</v>
      </c>
      <c r="H131" s="3">
        <v>1.0</v>
      </c>
      <c r="I131" s="33">
        <v>0.5</v>
      </c>
      <c r="J131" s="9">
        <f>VLOOKUP(G131,rewardsModel,IFS(H131=1,2,H131=2,3,H131=3,4),false)*I131</f>
        <v>0.015</v>
      </c>
    </row>
    <row r="132">
      <c r="A132" s="3" t="s">
        <v>397</v>
      </c>
      <c r="B132" s="31">
        <v>44562.0</v>
      </c>
      <c r="C132" s="31">
        <v>44645.0</v>
      </c>
      <c r="D132" s="3" t="s">
        <v>193</v>
      </c>
      <c r="E132" s="3" t="s">
        <v>211</v>
      </c>
      <c r="F132" s="10" t="s">
        <v>398</v>
      </c>
      <c r="G132" s="3" t="s">
        <v>56</v>
      </c>
      <c r="H132" s="3">
        <v>2.0</v>
      </c>
      <c r="I132" s="33">
        <v>0.333</v>
      </c>
      <c r="J132" s="9">
        <f>VLOOKUP(G132,rewardsModel,IFS(H132=1,2,H132=2,3,H132=3,4),false)*I132</f>
        <v>0.01998</v>
      </c>
    </row>
    <row r="133">
      <c r="A133" s="3" t="s">
        <v>399</v>
      </c>
      <c r="B133" s="31">
        <v>44562.0</v>
      </c>
      <c r="C133" s="31">
        <v>44645.0</v>
      </c>
      <c r="D133" s="3" t="s">
        <v>207</v>
      </c>
      <c r="E133" s="3" t="s">
        <v>211</v>
      </c>
      <c r="F133" s="10" t="s">
        <v>400</v>
      </c>
      <c r="G133" s="3" t="s">
        <v>56</v>
      </c>
      <c r="H133" s="3">
        <v>2.0</v>
      </c>
      <c r="I133" s="33">
        <v>0.333</v>
      </c>
      <c r="J133" s="9">
        <f>VLOOKUP(G133,rewardsModel,IFS(H133=1,2,H133=2,3,H133=3,4),false)*I133</f>
        <v>0.01998</v>
      </c>
    </row>
    <row r="134">
      <c r="A134" s="3" t="s">
        <v>401</v>
      </c>
      <c r="B134" s="31">
        <v>44562.0</v>
      </c>
      <c r="C134" s="31">
        <v>44645.0</v>
      </c>
      <c r="D134" s="3" t="s">
        <v>193</v>
      </c>
      <c r="E134" s="3" t="s">
        <v>211</v>
      </c>
      <c r="F134" s="10" t="s">
        <v>402</v>
      </c>
      <c r="G134" s="3" t="s">
        <v>56</v>
      </c>
      <c r="H134" s="3">
        <v>2.0</v>
      </c>
      <c r="I134" s="33">
        <v>0.333</v>
      </c>
      <c r="J134" s="9">
        <f>VLOOKUP(G134,rewardsModel,IFS(H134=1,2,H134=2,3,H134=3,4),false)*I134</f>
        <v>0.01998</v>
      </c>
    </row>
    <row r="135">
      <c r="A135" s="3" t="s">
        <v>403</v>
      </c>
      <c r="B135" s="31">
        <v>44562.0</v>
      </c>
      <c r="C135" s="31">
        <v>44645.0</v>
      </c>
      <c r="D135" s="3" t="s">
        <v>193</v>
      </c>
      <c r="E135" s="3" t="s">
        <v>211</v>
      </c>
      <c r="F135" s="10" t="s">
        <v>404</v>
      </c>
      <c r="G135" s="3" t="s">
        <v>56</v>
      </c>
      <c r="H135" s="3">
        <v>1.0</v>
      </c>
      <c r="I135" s="33">
        <v>1.0</v>
      </c>
      <c r="J135" s="9">
        <f>VLOOKUP(G135,rewardsModel,IFS(H135=1,2,H135=2,3,H135=3,4),false)*I135</f>
        <v>0.03</v>
      </c>
    </row>
    <row r="136">
      <c r="A136" s="3" t="s">
        <v>405</v>
      </c>
      <c r="B136" s="31">
        <v>44562.0</v>
      </c>
      <c r="C136" s="31">
        <v>44645.0</v>
      </c>
      <c r="D136" s="3" t="s">
        <v>193</v>
      </c>
      <c r="E136" s="3" t="s">
        <v>211</v>
      </c>
      <c r="F136" s="10" t="s">
        <v>406</v>
      </c>
      <c r="G136" s="3" t="s">
        <v>56</v>
      </c>
      <c r="H136" s="3">
        <v>1.0</v>
      </c>
      <c r="I136" s="33">
        <v>1.0</v>
      </c>
      <c r="J136" s="9">
        <f>VLOOKUP(G136,rewardsModel,IFS(H136=1,2,H136=2,3,H136=3,4),false)*I136</f>
        <v>0.03</v>
      </c>
    </row>
    <row r="137">
      <c r="A137" s="3" t="s">
        <v>407</v>
      </c>
      <c r="B137" s="31">
        <v>44562.0</v>
      </c>
      <c r="C137" s="31">
        <v>44645.0</v>
      </c>
      <c r="D137" s="3" t="s">
        <v>207</v>
      </c>
      <c r="E137" s="3" t="s">
        <v>66</v>
      </c>
      <c r="F137" s="10" t="s">
        <v>408</v>
      </c>
      <c r="G137" s="3" t="s">
        <v>91</v>
      </c>
      <c r="H137" s="3">
        <v>1.0</v>
      </c>
      <c r="I137" s="33">
        <v>0.5</v>
      </c>
      <c r="J137" s="9">
        <f>VLOOKUP(G137,rewardsModel,IFS(H137=1,2,H137=2,3,H137=3,4),false)*I137</f>
        <v>0.015</v>
      </c>
    </row>
    <row r="138">
      <c r="A138" s="3" t="s">
        <v>403</v>
      </c>
      <c r="B138" s="31">
        <v>44562.0</v>
      </c>
      <c r="C138" s="31">
        <v>44645.0</v>
      </c>
      <c r="D138" s="3" t="s">
        <v>193</v>
      </c>
      <c r="E138" s="3" t="s">
        <v>66</v>
      </c>
      <c r="F138" s="10" t="s">
        <v>409</v>
      </c>
      <c r="G138" s="3" t="s">
        <v>91</v>
      </c>
      <c r="H138" s="3">
        <v>1.0</v>
      </c>
      <c r="I138" s="34">
        <v>0.5</v>
      </c>
      <c r="J138" s="9">
        <f>VLOOKUP(G138,rewardsModel,IFS(H138=1,2,H138=2,3,H138=3,4),false)*I138</f>
        <v>0.015</v>
      </c>
    </row>
    <row r="139">
      <c r="A139" s="3" t="s">
        <v>410</v>
      </c>
      <c r="B139" s="31">
        <v>44562.0</v>
      </c>
      <c r="C139" s="31">
        <v>44645.0</v>
      </c>
      <c r="D139" s="3" t="s">
        <v>193</v>
      </c>
      <c r="E139" s="3" t="s">
        <v>211</v>
      </c>
      <c r="F139" s="10" t="s">
        <v>411</v>
      </c>
      <c r="G139" s="3" t="s">
        <v>56</v>
      </c>
      <c r="H139" s="3">
        <v>1.0</v>
      </c>
      <c r="I139" s="33">
        <v>1.0</v>
      </c>
      <c r="J139" s="9">
        <f>VLOOKUP(G139,rewardsModel,IFS(H139=1,2,H139=2,3,H139=3,4),false)*I139</f>
        <v>0.03</v>
      </c>
    </row>
    <row r="140">
      <c r="A140" s="3" t="s">
        <v>412</v>
      </c>
      <c r="B140" s="31">
        <v>44562.0</v>
      </c>
      <c r="C140" s="31">
        <v>44645.0</v>
      </c>
      <c r="D140" s="3" t="s">
        <v>193</v>
      </c>
      <c r="E140" s="3" t="s">
        <v>211</v>
      </c>
      <c r="F140" s="10" t="s">
        <v>413</v>
      </c>
      <c r="G140" s="3" t="s">
        <v>56</v>
      </c>
      <c r="H140" s="3">
        <v>1.0</v>
      </c>
      <c r="I140" s="33">
        <v>1.0</v>
      </c>
      <c r="J140" s="9">
        <f>VLOOKUP(G140,rewardsModel,IFS(H140=1,2,H140=2,3,H140=3,4),false)*I140</f>
        <v>0.03</v>
      </c>
    </row>
    <row r="141">
      <c r="A141" s="3" t="s">
        <v>414</v>
      </c>
      <c r="B141" s="31">
        <v>44562.0</v>
      </c>
      <c r="C141" s="31">
        <v>44645.0</v>
      </c>
      <c r="D141" s="3" t="s">
        <v>193</v>
      </c>
      <c r="E141" s="3" t="s">
        <v>211</v>
      </c>
      <c r="F141" s="10" t="s">
        <v>415</v>
      </c>
      <c r="G141" s="3" t="s">
        <v>56</v>
      </c>
      <c r="H141" s="3">
        <v>1.0</v>
      </c>
      <c r="I141" s="33">
        <v>1.0</v>
      </c>
      <c r="J141" s="9">
        <f>VLOOKUP(G141,rewardsModel,IFS(H141=1,2,H141=2,3,H141=3,4),false)*I141</f>
        <v>0.03</v>
      </c>
    </row>
    <row r="142">
      <c r="A142" s="3" t="s">
        <v>414</v>
      </c>
      <c r="B142" s="31">
        <v>44562.0</v>
      </c>
      <c r="C142" s="31">
        <v>44645.0</v>
      </c>
      <c r="D142" s="3" t="s">
        <v>193</v>
      </c>
      <c r="E142" s="3" t="s">
        <v>375</v>
      </c>
      <c r="F142" s="10" t="s">
        <v>380</v>
      </c>
      <c r="G142" s="3" t="s">
        <v>50</v>
      </c>
      <c r="H142" s="3">
        <v>3.0</v>
      </c>
      <c r="I142" s="37">
        <v>0.5</v>
      </c>
      <c r="J142" s="9">
        <f>VLOOKUP(G142,rewardsModel,IFS(H142=1,2,H142=2,3,H142=3,4),false)*I142</f>
        <v>0.075</v>
      </c>
    </row>
    <row r="143">
      <c r="G143" s="5"/>
      <c r="I143" s="37"/>
      <c r="J143" s="9"/>
    </row>
    <row r="144">
      <c r="A144" s="28" t="s">
        <v>416</v>
      </c>
      <c r="B144" s="27"/>
      <c r="C144" s="28"/>
      <c r="D144" s="29"/>
      <c r="E144" s="29"/>
      <c r="F144" s="29"/>
      <c r="G144" s="29"/>
      <c r="H144" s="29"/>
      <c r="I144" s="29"/>
      <c r="J144" s="29"/>
      <c r="K144" s="29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>
      <c r="A145" s="3" t="s">
        <v>417</v>
      </c>
      <c r="B145" s="31">
        <v>44646.0</v>
      </c>
      <c r="C145" s="38">
        <v>44680.0</v>
      </c>
      <c r="D145" s="3" t="s">
        <v>193</v>
      </c>
      <c r="E145" s="3" t="s">
        <v>211</v>
      </c>
      <c r="F145" s="10" t="s">
        <v>418</v>
      </c>
      <c r="G145" s="3" t="s">
        <v>56</v>
      </c>
      <c r="H145" s="3">
        <v>1.0</v>
      </c>
      <c r="I145" s="37">
        <v>1.0</v>
      </c>
      <c r="J145" s="9">
        <f>VLOOKUP(G145,rewardsModel,IFS(H145=1,2,H145=2,3,H145=3,4),false)*I145</f>
        <v>0.03</v>
      </c>
    </row>
    <row r="146">
      <c r="A146" s="3" t="s">
        <v>394</v>
      </c>
      <c r="B146" s="31">
        <v>44646.0</v>
      </c>
      <c r="C146" s="38">
        <v>44680.0</v>
      </c>
      <c r="D146" s="3" t="s">
        <v>395</v>
      </c>
      <c r="E146" s="3" t="s">
        <v>211</v>
      </c>
      <c r="F146" s="10" t="s">
        <v>419</v>
      </c>
      <c r="G146" s="3" t="s">
        <v>56</v>
      </c>
      <c r="H146" s="3">
        <v>3.0</v>
      </c>
      <c r="I146" s="37">
        <v>1.0</v>
      </c>
      <c r="J146" s="9">
        <f>VLOOKUP(G146,rewardsModel,IFS(H146=1,2,H146=2,3,H146=3,4),false)*I146</f>
        <v>0.135</v>
      </c>
    </row>
    <row r="147">
      <c r="A147" s="3" t="s">
        <v>420</v>
      </c>
      <c r="B147" s="31">
        <v>44646.0</v>
      </c>
      <c r="C147" s="38">
        <v>44680.0</v>
      </c>
      <c r="D147" s="3" t="s">
        <v>193</v>
      </c>
      <c r="E147" s="3" t="s">
        <v>211</v>
      </c>
      <c r="F147" s="10" t="s">
        <v>421</v>
      </c>
      <c r="G147" s="3" t="s">
        <v>56</v>
      </c>
      <c r="H147" s="3">
        <v>1.0</v>
      </c>
      <c r="I147" s="37">
        <v>1.0</v>
      </c>
      <c r="J147" s="9">
        <f>VLOOKUP(G147,rewardsModel,IFS(H147=1,2,H147=2,3,H147=3,4),false)*I147</f>
        <v>0.03</v>
      </c>
    </row>
    <row r="148">
      <c r="A148" s="3" t="s">
        <v>412</v>
      </c>
      <c r="B148" s="31">
        <v>44646.0</v>
      </c>
      <c r="C148" s="38">
        <v>44680.0</v>
      </c>
      <c r="D148" s="3" t="s">
        <v>193</v>
      </c>
      <c r="E148" s="3" t="s">
        <v>211</v>
      </c>
      <c r="F148" s="8" t="s">
        <v>422</v>
      </c>
      <c r="G148" s="3" t="s">
        <v>56</v>
      </c>
      <c r="H148" s="3">
        <v>1.0</v>
      </c>
      <c r="I148" s="37">
        <v>1.0</v>
      </c>
      <c r="J148" s="9">
        <f>VLOOKUP(G148,rewardsModel,IFS(H148=1,2,H148=2,3,H148=3,4),false)*I148</f>
        <v>0.03</v>
      </c>
    </row>
    <row r="149">
      <c r="A149" s="3" t="s">
        <v>383</v>
      </c>
      <c r="B149" s="31">
        <v>44646.0</v>
      </c>
      <c r="C149" s="38">
        <v>44680.0</v>
      </c>
      <c r="D149" s="3" t="s">
        <v>193</v>
      </c>
      <c r="E149" s="3" t="s">
        <v>66</v>
      </c>
      <c r="F149" s="10" t="s">
        <v>423</v>
      </c>
      <c r="G149" s="3" t="s">
        <v>91</v>
      </c>
      <c r="H149" s="3">
        <v>1.0</v>
      </c>
      <c r="I149" s="37">
        <v>1.0</v>
      </c>
      <c r="J149" s="9">
        <f>VLOOKUP(G149,rewardsModel,IFS(H149=1,2,H149=2,3,H149=3,4),false)*I149</f>
        <v>0.03</v>
      </c>
    </row>
    <row r="150">
      <c r="A150" s="3" t="s">
        <v>424</v>
      </c>
      <c r="B150" s="31">
        <v>44646.0</v>
      </c>
      <c r="C150" s="38">
        <v>44680.0</v>
      </c>
      <c r="D150" s="3" t="s">
        <v>193</v>
      </c>
      <c r="E150" s="3" t="s">
        <v>66</v>
      </c>
      <c r="F150" s="10" t="s">
        <v>425</v>
      </c>
      <c r="G150" s="3" t="s">
        <v>91</v>
      </c>
      <c r="H150" s="3">
        <v>1.0</v>
      </c>
      <c r="I150" s="37">
        <v>1.0</v>
      </c>
      <c r="J150" s="9">
        <f>VLOOKUP(G150,rewardsModel,IFS(H150=1,2,H150=2,3,H150=3,4),false)*I150</f>
        <v>0.03</v>
      </c>
    </row>
    <row r="151">
      <c r="A151" s="39" t="s">
        <v>426</v>
      </c>
      <c r="B151" s="31">
        <v>44646.0</v>
      </c>
      <c r="C151" s="38">
        <v>44680.0</v>
      </c>
      <c r="D151" s="3" t="s">
        <v>193</v>
      </c>
      <c r="E151" s="3" t="s">
        <v>66</v>
      </c>
      <c r="F151" s="40" t="s">
        <v>427</v>
      </c>
      <c r="G151" s="3" t="s">
        <v>91</v>
      </c>
      <c r="H151" s="3">
        <v>2.0</v>
      </c>
      <c r="I151" s="37">
        <v>1.0</v>
      </c>
      <c r="J151" s="9">
        <f>VLOOKUP(G151,rewardsModel,IFS(H151=1,2,H151=2,3,H151=3,4),false)*I151</f>
        <v>0.06</v>
      </c>
    </row>
    <row r="152">
      <c r="A152" s="3" t="s">
        <v>428</v>
      </c>
      <c r="B152" s="31">
        <v>44646.0</v>
      </c>
      <c r="C152" s="38">
        <v>44680.0</v>
      </c>
      <c r="D152" s="3" t="s">
        <v>193</v>
      </c>
      <c r="E152" s="3" t="s">
        <v>66</v>
      </c>
      <c r="F152" s="10" t="s">
        <v>429</v>
      </c>
      <c r="G152" s="3" t="s">
        <v>91</v>
      </c>
      <c r="H152" s="3">
        <v>1.0</v>
      </c>
      <c r="I152" s="37">
        <v>1.0</v>
      </c>
      <c r="J152" s="9">
        <f>VLOOKUP(G152,rewardsModel,IFS(H152=1,2,H152=2,3,H152=3,4),false)*I152</f>
        <v>0.03</v>
      </c>
    </row>
    <row r="153">
      <c r="A153" s="3" t="s">
        <v>420</v>
      </c>
      <c r="B153" s="31">
        <v>44646.0</v>
      </c>
      <c r="C153" s="38">
        <v>44680.0</v>
      </c>
      <c r="D153" s="3" t="s">
        <v>193</v>
      </c>
      <c r="E153" s="3" t="s">
        <v>66</v>
      </c>
      <c r="F153" s="10" t="s">
        <v>430</v>
      </c>
      <c r="G153" s="3" t="s">
        <v>91</v>
      </c>
      <c r="H153" s="3">
        <v>1.0</v>
      </c>
      <c r="I153" s="37">
        <v>0.5</v>
      </c>
      <c r="J153" s="9">
        <f>VLOOKUP(G153,rewardsModel,IFS(H153=1,2,H153=2,3,H153=3,4),false)*I153</f>
        <v>0.015</v>
      </c>
    </row>
    <row r="154">
      <c r="A154" s="3" t="s">
        <v>206</v>
      </c>
      <c r="B154" s="31">
        <v>44646.0</v>
      </c>
      <c r="C154" s="38">
        <v>44680.0</v>
      </c>
      <c r="D154" s="3" t="s">
        <v>207</v>
      </c>
      <c r="E154" s="3" t="s">
        <v>66</v>
      </c>
      <c r="F154" s="8" t="s">
        <v>431</v>
      </c>
      <c r="G154" s="3" t="s">
        <v>91</v>
      </c>
      <c r="H154" s="3">
        <v>1.0</v>
      </c>
      <c r="I154" s="37">
        <v>0.5</v>
      </c>
      <c r="J154" s="9">
        <f>VLOOKUP(G154,rewardsModel,IFS(H154=1,2,H154=2,3,H154=3,4),false)*I154</f>
        <v>0.015</v>
      </c>
    </row>
    <row r="155">
      <c r="A155" s="3" t="s">
        <v>432</v>
      </c>
      <c r="B155" s="31">
        <v>44646.0</v>
      </c>
      <c r="C155" s="38">
        <v>44680.0</v>
      </c>
      <c r="D155" s="3" t="s">
        <v>193</v>
      </c>
      <c r="E155" s="3" t="s">
        <v>66</v>
      </c>
      <c r="F155" s="8" t="s">
        <v>433</v>
      </c>
      <c r="G155" s="3" t="s">
        <v>91</v>
      </c>
      <c r="H155" s="3">
        <v>1.0</v>
      </c>
      <c r="I155" s="37">
        <v>1.0</v>
      </c>
      <c r="J155" s="9">
        <f>VLOOKUP(G155,rewardsModel,IFS(H155=1,2,H155=2,3,H155=3,4),false)*I155</f>
        <v>0.03</v>
      </c>
    </row>
    <row r="156">
      <c r="A156" s="3" t="s">
        <v>432</v>
      </c>
      <c r="B156" s="31">
        <v>44646.0</v>
      </c>
      <c r="C156" s="38">
        <v>44680.0</v>
      </c>
      <c r="D156" s="3" t="s">
        <v>193</v>
      </c>
      <c r="E156" s="3" t="s">
        <v>66</v>
      </c>
      <c r="F156" s="8" t="s">
        <v>205</v>
      </c>
      <c r="G156" s="3" t="s">
        <v>91</v>
      </c>
      <c r="H156" s="3">
        <v>2.0</v>
      </c>
      <c r="I156" s="37">
        <v>0.5</v>
      </c>
      <c r="J156" s="9">
        <f>VLOOKUP(G156,rewardsModel,IFS(H156=1,2,H156=2,3,H156=3,4),false)*I156</f>
        <v>0.03</v>
      </c>
    </row>
    <row r="157">
      <c r="A157" s="3" t="s">
        <v>434</v>
      </c>
      <c r="B157" s="31">
        <v>44646.0</v>
      </c>
      <c r="C157" s="38">
        <v>44680.0</v>
      </c>
      <c r="D157" s="3" t="s">
        <v>193</v>
      </c>
      <c r="E157" s="3" t="s">
        <v>66</v>
      </c>
      <c r="F157" s="8" t="s">
        <v>435</v>
      </c>
      <c r="G157" s="3" t="s">
        <v>91</v>
      </c>
      <c r="H157" s="3">
        <v>2.0</v>
      </c>
      <c r="I157" s="37">
        <v>0.5</v>
      </c>
      <c r="J157" s="9">
        <f>VLOOKUP(G157,rewardsModel,IFS(H157=1,2,H157=2,3,H157=3,4),false)*I157</f>
        <v>0.03</v>
      </c>
    </row>
    <row r="158">
      <c r="A158" s="3" t="s">
        <v>417</v>
      </c>
      <c r="B158" s="31">
        <v>44646.0</v>
      </c>
      <c r="C158" s="38">
        <v>44680.0</v>
      </c>
      <c r="D158" s="3" t="s">
        <v>193</v>
      </c>
      <c r="E158" s="3" t="s">
        <v>66</v>
      </c>
      <c r="F158" s="8" t="s">
        <v>436</v>
      </c>
      <c r="G158" s="3" t="s">
        <v>91</v>
      </c>
      <c r="H158" s="3">
        <v>2.0</v>
      </c>
      <c r="I158" s="37">
        <v>0.5</v>
      </c>
      <c r="J158" s="9">
        <f>VLOOKUP(G158,rewardsModel,IFS(H158=1,2,H158=2,3,H158=3,4),false)*I158</f>
        <v>0.03</v>
      </c>
    </row>
    <row r="159">
      <c r="A159" s="41" t="s">
        <v>437</v>
      </c>
      <c r="B159" s="31">
        <v>44646.0</v>
      </c>
      <c r="C159" s="38">
        <v>44680.0</v>
      </c>
      <c r="D159" s="3" t="s">
        <v>193</v>
      </c>
      <c r="E159" s="3" t="s">
        <v>377</v>
      </c>
      <c r="F159" s="10" t="s">
        <v>438</v>
      </c>
      <c r="G159" s="3" t="s">
        <v>120</v>
      </c>
      <c r="H159" s="3">
        <v>3.0</v>
      </c>
      <c r="I159" s="37">
        <v>0.5</v>
      </c>
      <c r="J159" s="9">
        <f>VLOOKUP(G159,rewardsModel,IFS(H159=1,2,H159=2,3,H159=3,4),false)*I159</f>
        <v>0.15</v>
      </c>
    </row>
    <row r="160">
      <c r="A160" s="24" t="s">
        <v>369</v>
      </c>
      <c r="B160" s="31">
        <v>44646.0</v>
      </c>
      <c r="C160" s="38">
        <v>44680.0</v>
      </c>
      <c r="D160" s="3" t="s">
        <v>193</v>
      </c>
      <c r="E160" s="3" t="s">
        <v>377</v>
      </c>
      <c r="F160" s="10" t="s">
        <v>438</v>
      </c>
      <c r="G160" s="3" t="s">
        <v>120</v>
      </c>
      <c r="H160" s="3">
        <v>3.0</v>
      </c>
      <c r="I160" s="37">
        <v>0.25</v>
      </c>
      <c r="J160" s="9">
        <f>VLOOKUP(G160,rewardsModel,IFS(H160=1,2,H160=2,3,H160=3,4),false)*I160</f>
        <v>0.075</v>
      </c>
    </row>
    <row r="161">
      <c r="A161" s="3" t="s">
        <v>348</v>
      </c>
      <c r="B161" s="31">
        <v>44646.0</v>
      </c>
      <c r="C161" s="38">
        <v>44680.0</v>
      </c>
      <c r="D161" s="3" t="s">
        <v>193</v>
      </c>
      <c r="E161" s="3" t="s">
        <v>377</v>
      </c>
      <c r="F161" s="10" t="s">
        <v>438</v>
      </c>
      <c r="G161" s="3" t="s">
        <v>120</v>
      </c>
      <c r="H161" s="3">
        <v>3.0</v>
      </c>
      <c r="I161" s="37">
        <v>1.0</v>
      </c>
      <c r="J161" s="9">
        <f>VLOOKUP(G161,rewardsModel,IFS(H161=1,2,H161=2,3,H161=3,4),false)*I161</f>
        <v>0.3</v>
      </c>
    </row>
    <row r="162">
      <c r="A162" s="3" t="s">
        <v>439</v>
      </c>
      <c r="B162" s="31">
        <v>44646.0</v>
      </c>
      <c r="C162" s="38">
        <v>44680.0</v>
      </c>
      <c r="D162" s="3" t="s">
        <v>193</v>
      </c>
      <c r="E162" s="3" t="s">
        <v>377</v>
      </c>
      <c r="F162" s="10" t="s">
        <v>438</v>
      </c>
      <c r="G162" s="3" t="s">
        <v>120</v>
      </c>
      <c r="H162" s="3">
        <v>3.0</v>
      </c>
      <c r="I162" s="37">
        <v>1.0</v>
      </c>
      <c r="J162" s="9">
        <f>VLOOKUP(G162,rewardsModel,IFS(H162=1,2,H162=2,3,H162=3,4),false)*I162</f>
        <v>0.3</v>
      </c>
    </row>
    <row r="163">
      <c r="A163" s="3" t="s">
        <v>387</v>
      </c>
      <c r="B163" s="31">
        <v>44646.0</v>
      </c>
      <c r="C163" s="38">
        <v>44680.0</v>
      </c>
      <c r="D163" s="3" t="s">
        <v>193</v>
      </c>
      <c r="E163" s="3" t="s">
        <v>377</v>
      </c>
      <c r="F163" s="10" t="s">
        <v>438</v>
      </c>
      <c r="G163" s="3" t="s">
        <v>120</v>
      </c>
      <c r="H163" s="3">
        <v>3.0</v>
      </c>
      <c r="I163" s="37">
        <v>0.25</v>
      </c>
      <c r="J163" s="9">
        <f>VLOOKUP(G163,rewardsModel,IFS(H163=1,2,H163=2,3,H163=3,4),false)*I163</f>
        <v>0.075</v>
      </c>
    </row>
    <row r="164">
      <c r="A164" s="3" t="s">
        <v>348</v>
      </c>
      <c r="B164" s="31">
        <v>44646.0</v>
      </c>
      <c r="C164" s="38">
        <v>44680.0</v>
      </c>
      <c r="D164" s="3" t="s">
        <v>193</v>
      </c>
      <c r="E164" s="3" t="s">
        <v>377</v>
      </c>
      <c r="F164" s="8" t="s">
        <v>440</v>
      </c>
      <c r="G164" s="3" t="s">
        <v>120</v>
      </c>
      <c r="H164" s="3">
        <v>3.0</v>
      </c>
      <c r="I164" s="37">
        <v>1.0</v>
      </c>
      <c r="J164" s="9">
        <f>VLOOKUP(G164,rewardsModel,IFS(H164=1,2,H164=2,3,H164=3,4),false)*I164</f>
        <v>0.3</v>
      </c>
    </row>
    <row r="165">
      <c r="A165" s="3" t="s">
        <v>417</v>
      </c>
      <c r="B165" s="31">
        <v>44646.0</v>
      </c>
      <c r="C165" s="38">
        <v>44680.0</v>
      </c>
      <c r="D165" s="3" t="s">
        <v>193</v>
      </c>
      <c r="E165" s="3" t="s">
        <v>66</v>
      </c>
      <c r="F165" s="10" t="s">
        <v>441</v>
      </c>
      <c r="G165" s="3" t="s">
        <v>91</v>
      </c>
      <c r="H165" s="3">
        <v>1.0</v>
      </c>
      <c r="I165" s="37">
        <v>1.0</v>
      </c>
      <c r="J165" s="9">
        <f>VLOOKUP(G165,rewardsModel,IFS(H165=1,2,H165=2,3,H165=3,4),false)*I165</f>
        <v>0.03</v>
      </c>
    </row>
    <row r="166">
      <c r="A166" s="3" t="s">
        <v>442</v>
      </c>
      <c r="B166" s="31">
        <v>44646.0</v>
      </c>
      <c r="C166" s="38">
        <v>44680.0</v>
      </c>
      <c r="D166" s="3" t="s">
        <v>395</v>
      </c>
      <c r="E166" s="3" t="s">
        <v>211</v>
      </c>
      <c r="F166" s="10" t="s">
        <v>443</v>
      </c>
      <c r="G166" s="3" t="s">
        <v>56</v>
      </c>
      <c r="H166" s="3">
        <v>1.0</v>
      </c>
      <c r="I166" s="37">
        <v>1.0</v>
      </c>
      <c r="J166" s="9">
        <f>VLOOKUP(G166,rewardsModel,IFS(H166=1,2,H166=2,3,H166=3,4),false)*I166</f>
        <v>0.03</v>
      </c>
    </row>
    <row r="167">
      <c r="A167" s="3" t="s">
        <v>444</v>
      </c>
      <c r="B167" s="31">
        <v>44646.0</v>
      </c>
      <c r="C167" s="38">
        <v>44680.0</v>
      </c>
      <c r="D167" s="3" t="s">
        <v>193</v>
      </c>
      <c r="E167" s="3" t="s">
        <v>66</v>
      </c>
      <c r="F167" s="8" t="s">
        <v>445</v>
      </c>
      <c r="G167" s="3" t="s">
        <v>91</v>
      </c>
      <c r="H167" s="3">
        <v>1.0</v>
      </c>
      <c r="I167" s="37">
        <v>1.0</v>
      </c>
      <c r="J167" s="9">
        <f>VLOOKUP(G167,rewardsModel,IFS(H167=1,2,H167=2,3,H167=3,4),false)*I167</f>
        <v>0.03</v>
      </c>
    </row>
    <row r="168">
      <c r="A168" s="3" t="s">
        <v>426</v>
      </c>
      <c r="B168" s="31">
        <v>44646.0</v>
      </c>
      <c r="C168" s="38">
        <v>44680.0</v>
      </c>
      <c r="D168" s="3" t="s">
        <v>193</v>
      </c>
      <c r="E168" s="3" t="s">
        <v>66</v>
      </c>
      <c r="F168" s="10" t="s">
        <v>446</v>
      </c>
      <c r="G168" s="3" t="s">
        <v>91</v>
      </c>
      <c r="H168" s="3">
        <v>1.0</v>
      </c>
      <c r="I168" s="37">
        <v>1.0</v>
      </c>
      <c r="J168" s="9">
        <f>VLOOKUP(G168,rewardsModel,IFS(H168=1,2,H168=2,3,H168=3,4),false)*I168</f>
        <v>0.03</v>
      </c>
    </row>
    <row r="169">
      <c r="A169" s="3" t="s">
        <v>447</v>
      </c>
      <c r="B169" s="31">
        <v>44646.0</v>
      </c>
      <c r="C169" s="38">
        <v>44680.0</v>
      </c>
      <c r="D169" s="3" t="s">
        <v>193</v>
      </c>
      <c r="E169" s="3" t="s">
        <v>66</v>
      </c>
      <c r="F169" s="8" t="s">
        <v>448</v>
      </c>
      <c r="G169" s="3" t="s">
        <v>91</v>
      </c>
      <c r="H169" s="3">
        <v>2.0</v>
      </c>
      <c r="I169" s="37">
        <v>0.5</v>
      </c>
      <c r="J169" s="9">
        <f>VLOOKUP(G169,rewardsModel,IFS(H169=1,2,H169=2,3,H169=3,4),false)*I169</f>
        <v>0.03</v>
      </c>
    </row>
    <row r="170">
      <c r="A170" s="3" t="s">
        <v>426</v>
      </c>
      <c r="B170" s="31">
        <v>44646.0</v>
      </c>
      <c r="C170" s="38">
        <v>44680.0</v>
      </c>
      <c r="D170" s="3" t="s">
        <v>193</v>
      </c>
      <c r="E170" s="3" t="s">
        <v>211</v>
      </c>
      <c r="F170" s="10" t="s">
        <v>449</v>
      </c>
      <c r="G170" s="3" t="s">
        <v>56</v>
      </c>
      <c r="H170" s="3">
        <v>1.0</v>
      </c>
      <c r="I170" s="37">
        <v>1.0</v>
      </c>
      <c r="J170" s="9">
        <f>VLOOKUP(G170,rewardsModel,IFS(H170=1,2,H170=2,3,H170=3,4),false)*I170</f>
        <v>0.03</v>
      </c>
    </row>
    <row r="171">
      <c r="A171" s="3" t="s">
        <v>426</v>
      </c>
      <c r="B171" s="31">
        <v>44646.0</v>
      </c>
      <c r="C171" s="38">
        <v>44680.0</v>
      </c>
      <c r="D171" s="3" t="s">
        <v>193</v>
      </c>
      <c r="E171" s="3" t="s">
        <v>66</v>
      </c>
      <c r="F171" s="10" t="s">
        <v>450</v>
      </c>
      <c r="G171" s="3" t="s">
        <v>91</v>
      </c>
      <c r="H171" s="3">
        <v>1.0</v>
      </c>
      <c r="I171" s="37">
        <v>1.0</v>
      </c>
      <c r="J171" s="9">
        <f>VLOOKUP(G171,rewardsModel,IFS(H171=1,2,H171=2,3,H171=3,4),false)*I171</f>
        <v>0.03</v>
      </c>
    </row>
    <row r="172">
      <c r="A172" s="3" t="s">
        <v>451</v>
      </c>
      <c r="B172" s="31">
        <v>44646.0</v>
      </c>
      <c r="C172" s="38">
        <v>44680.0</v>
      </c>
      <c r="D172" s="3" t="s">
        <v>193</v>
      </c>
      <c r="E172" s="3" t="s">
        <v>211</v>
      </c>
      <c r="F172" s="10" t="s">
        <v>452</v>
      </c>
      <c r="G172" s="3" t="s">
        <v>56</v>
      </c>
      <c r="H172" s="3">
        <v>1.0</v>
      </c>
      <c r="I172" s="37">
        <v>1.0</v>
      </c>
      <c r="J172" s="9">
        <f>VLOOKUP(G172,rewardsModel,IFS(H172=1,2,H172=2,3,H172=3,4),false)*I172</f>
        <v>0.03</v>
      </c>
    </row>
    <row r="173">
      <c r="A173" s="3" t="s">
        <v>453</v>
      </c>
      <c r="B173" s="31">
        <v>44646.0</v>
      </c>
      <c r="C173" s="38">
        <v>44680.0</v>
      </c>
      <c r="D173" s="3" t="s">
        <v>395</v>
      </c>
      <c r="E173" s="3" t="s">
        <v>211</v>
      </c>
      <c r="F173" s="10" t="s">
        <v>454</v>
      </c>
      <c r="G173" s="3" t="s">
        <v>56</v>
      </c>
      <c r="H173" s="3">
        <v>1.0</v>
      </c>
      <c r="I173" s="37">
        <v>1.0</v>
      </c>
      <c r="J173" s="9">
        <f>VLOOKUP(G173,rewardsModel,IFS(H173=1,2,H173=2,3,H173=3,4),false)*I173</f>
        <v>0.03</v>
      </c>
    </row>
    <row r="174">
      <c r="A174" s="3" t="s">
        <v>405</v>
      </c>
      <c r="B174" s="31">
        <v>44646.0</v>
      </c>
      <c r="C174" s="38">
        <v>44680.0</v>
      </c>
      <c r="D174" s="3" t="s">
        <v>193</v>
      </c>
      <c r="E174" s="3" t="s">
        <v>66</v>
      </c>
      <c r="F174" s="8" t="s">
        <v>455</v>
      </c>
      <c r="G174" s="3" t="s">
        <v>91</v>
      </c>
      <c r="H174" s="3">
        <v>1.0</v>
      </c>
      <c r="I174" s="37">
        <v>1.0</v>
      </c>
      <c r="J174" s="9">
        <f>VLOOKUP(G174,rewardsModel,IFS(H174=1,2,H174=2,3,H174=3,4),false)*I174</f>
        <v>0.03</v>
      </c>
    </row>
    <row r="175">
      <c r="A175" s="3" t="s">
        <v>412</v>
      </c>
      <c r="B175" s="31">
        <v>44646.0</v>
      </c>
      <c r="C175" s="38">
        <v>44680.0</v>
      </c>
      <c r="D175" s="3" t="s">
        <v>193</v>
      </c>
      <c r="E175" s="3" t="s">
        <v>66</v>
      </c>
      <c r="F175" s="8" t="s">
        <v>456</v>
      </c>
      <c r="G175" s="3" t="s">
        <v>91</v>
      </c>
      <c r="H175" s="3">
        <v>2.0</v>
      </c>
      <c r="I175" s="37">
        <v>1.0</v>
      </c>
      <c r="J175" s="9">
        <f>VLOOKUP(G175,rewardsModel,IFS(H175=1,2,H175=2,3,H175=3,4),false)*I175</f>
        <v>0.06</v>
      </c>
    </row>
    <row r="176">
      <c r="A176" s="3" t="s">
        <v>457</v>
      </c>
      <c r="B176" s="31">
        <v>44646.0</v>
      </c>
      <c r="C176" s="38">
        <v>44680.0</v>
      </c>
      <c r="D176" s="3" t="s">
        <v>193</v>
      </c>
      <c r="E176" s="3" t="s">
        <v>458</v>
      </c>
      <c r="F176" s="8" t="s">
        <v>459</v>
      </c>
      <c r="G176" s="3" t="s">
        <v>174</v>
      </c>
      <c r="H176" s="3">
        <v>1.0</v>
      </c>
      <c r="I176" s="37">
        <v>1.0</v>
      </c>
      <c r="J176" s="9" t="str">
        <f>VLOOKUP(G176,rewardsModel,IFS(H176=1,2,H176=2,3,H176=3,4),false)*I176</f>
        <v>#N/A</v>
      </c>
    </row>
    <row r="177">
      <c r="A177" s="3" t="s">
        <v>412</v>
      </c>
      <c r="B177" s="31">
        <v>44646.0</v>
      </c>
      <c r="C177" s="38">
        <v>44680.0</v>
      </c>
      <c r="D177" s="3" t="s">
        <v>193</v>
      </c>
      <c r="E177" s="3" t="s">
        <v>211</v>
      </c>
      <c r="F177" s="10" t="s">
        <v>460</v>
      </c>
      <c r="G177" s="3" t="s">
        <v>56</v>
      </c>
      <c r="H177" s="3">
        <v>1.0</v>
      </c>
      <c r="I177" s="37">
        <v>1.0</v>
      </c>
      <c r="J177" s="9">
        <f>VLOOKUP(G177,rewardsModel,IFS(H177=1,2,H177=2,3,H177=3,4),false)*I177</f>
        <v>0.03</v>
      </c>
    </row>
    <row r="178">
      <c r="A178" s="3" t="s">
        <v>461</v>
      </c>
      <c r="B178" s="31">
        <v>44646.0</v>
      </c>
      <c r="C178" s="38">
        <v>44680.0</v>
      </c>
      <c r="D178" s="3" t="s">
        <v>207</v>
      </c>
      <c r="E178" s="3" t="s">
        <v>211</v>
      </c>
      <c r="F178" s="8" t="s">
        <v>462</v>
      </c>
      <c r="G178" s="3" t="s">
        <v>56</v>
      </c>
      <c r="H178" s="3">
        <v>1.0</v>
      </c>
      <c r="I178" s="37">
        <v>1.0</v>
      </c>
      <c r="J178" s="9">
        <f>VLOOKUP(G178,rewardsModel,IFS(H178=1,2,H178=2,3,H178=3,4),false)*I178</f>
        <v>0.03</v>
      </c>
    </row>
    <row r="179">
      <c r="A179" s="3" t="s">
        <v>348</v>
      </c>
      <c r="B179" s="31">
        <v>44646.0</v>
      </c>
      <c r="C179" s="38">
        <v>44680.0</v>
      </c>
      <c r="D179" s="3" t="s">
        <v>193</v>
      </c>
      <c r="E179" s="3" t="s">
        <v>377</v>
      </c>
      <c r="F179" s="8" t="s">
        <v>463</v>
      </c>
      <c r="G179" s="3" t="s">
        <v>120</v>
      </c>
      <c r="H179" s="3">
        <v>2.0</v>
      </c>
      <c r="I179" s="37">
        <v>1.0</v>
      </c>
      <c r="J179" s="9">
        <f>VLOOKUP(G179,rewardsModel,IFS(H179=1,2,H179=2,3,H179=3,4),false)*I179</f>
        <v>0.2</v>
      </c>
    </row>
    <row r="180">
      <c r="A180" s="24" t="s">
        <v>369</v>
      </c>
      <c r="B180" s="31">
        <v>44646.0</v>
      </c>
      <c r="C180" s="38">
        <v>44680.0</v>
      </c>
      <c r="D180" s="3" t="s">
        <v>193</v>
      </c>
      <c r="E180" s="3" t="s">
        <v>375</v>
      </c>
      <c r="F180" s="8" t="s">
        <v>464</v>
      </c>
      <c r="G180" s="3" t="s">
        <v>50</v>
      </c>
      <c r="H180" s="3">
        <v>2.0</v>
      </c>
      <c r="I180" s="37">
        <v>1.0</v>
      </c>
      <c r="J180" s="9">
        <f>VLOOKUP(G180,rewardsModel,IFS(H180=1,2,H180=2,3,H180=3,4),false)*I180</f>
        <v>0.07</v>
      </c>
    </row>
    <row r="181">
      <c r="G181" s="5"/>
    </row>
    <row r="182">
      <c r="A182" s="28" t="s">
        <v>465</v>
      </c>
      <c r="B182" s="27"/>
      <c r="C182" s="28"/>
      <c r="D182" s="29"/>
      <c r="E182" s="29"/>
      <c r="F182" s="29"/>
      <c r="G182" s="29"/>
      <c r="H182" s="29"/>
      <c r="I182" s="29"/>
      <c r="J182" s="29"/>
      <c r="K182" s="29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>
      <c r="A183" s="24" t="s">
        <v>369</v>
      </c>
      <c r="B183" s="38">
        <v>44800.0</v>
      </c>
      <c r="C183" s="38">
        <v>44827.0</v>
      </c>
      <c r="D183" s="3" t="s">
        <v>193</v>
      </c>
      <c r="E183" s="3" t="s">
        <v>377</v>
      </c>
      <c r="F183" s="10" t="s">
        <v>466</v>
      </c>
      <c r="G183" s="3" t="s">
        <v>120</v>
      </c>
      <c r="J183" s="3">
        <v>0.0133</v>
      </c>
      <c r="K183" s="3" t="s">
        <v>467</v>
      </c>
    </row>
    <row r="184">
      <c r="A184" s="39" t="s">
        <v>426</v>
      </c>
      <c r="B184" s="38">
        <v>44800.0</v>
      </c>
      <c r="C184" s="38">
        <v>44827.0</v>
      </c>
      <c r="D184" s="3" t="s">
        <v>193</v>
      </c>
      <c r="E184" s="3" t="s">
        <v>377</v>
      </c>
      <c r="F184" s="40" t="s">
        <v>466</v>
      </c>
      <c r="G184" s="3" t="s">
        <v>120</v>
      </c>
      <c r="J184" s="3">
        <v>0.0133</v>
      </c>
      <c r="K184" s="3" t="s">
        <v>467</v>
      </c>
    </row>
    <row r="185">
      <c r="A185" s="24" t="s">
        <v>369</v>
      </c>
      <c r="B185" s="38">
        <v>44800.0</v>
      </c>
      <c r="C185" s="38">
        <v>44827.0</v>
      </c>
      <c r="D185" s="3" t="s">
        <v>193</v>
      </c>
      <c r="E185" s="3" t="s">
        <v>377</v>
      </c>
      <c r="F185" s="10" t="s">
        <v>468</v>
      </c>
      <c r="G185" s="3" t="s">
        <v>120</v>
      </c>
      <c r="J185" s="3">
        <v>0.0133</v>
      </c>
      <c r="K185" s="3" t="s">
        <v>469</v>
      </c>
    </row>
    <row r="186">
      <c r="A186" s="39" t="s">
        <v>426</v>
      </c>
      <c r="B186" s="38">
        <v>44800.0</v>
      </c>
      <c r="C186" s="38">
        <v>44827.0</v>
      </c>
      <c r="D186" s="3" t="s">
        <v>193</v>
      </c>
      <c r="E186" s="3" t="s">
        <v>377</v>
      </c>
      <c r="F186" s="10" t="s">
        <v>468</v>
      </c>
      <c r="G186" s="3" t="s">
        <v>120</v>
      </c>
      <c r="J186" s="3">
        <v>0.0133</v>
      </c>
      <c r="K186" s="3" t="s">
        <v>469</v>
      </c>
    </row>
    <row r="187">
      <c r="A187" s="3" t="s">
        <v>412</v>
      </c>
      <c r="B187" s="38">
        <v>44800.0</v>
      </c>
      <c r="C187" s="38">
        <v>44827.0</v>
      </c>
      <c r="D187" s="3" t="s">
        <v>193</v>
      </c>
      <c r="E187" s="3" t="s">
        <v>66</v>
      </c>
      <c r="F187" s="40" t="s">
        <v>470</v>
      </c>
      <c r="G187" s="3" t="s">
        <v>91</v>
      </c>
      <c r="H187" s="3">
        <v>1.0</v>
      </c>
      <c r="I187" s="32">
        <v>1.0</v>
      </c>
      <c r="J187" s="5">
        <f>VLOOKUP(G187,rewardsModel,IFS(H187=1,2,H187=2,3,H187=3,4),false)*I187</f>
        <v>0.03</v>
      </c>
    </row>
    <row r="188">
      <c r="A188" s="3" t="s">
        <v>471</v>
      </c>
      <c r="B188" s="38">
        <v>44800.0</v>
      </c>
      <c r="C188" s="38">
        <v>44827.0</v>
      </c>
      <c r="D188" s="3" t="s">
        <v>193</v>
      </c>
      <c r="E188" s="3" t="s">
        <v>211</v>
      </c>
      <c r="F188" s="10" t="s">
        <v>472</v>
      </c>
      <c r="G188" s="3" t="s">
        <v>56</v>
      </c>
      <c r="H188" s="3">
        <v>1.0</v>
      </c>
      <c r="I188" s="32">
        <v>1.0</v>
      </c>
      <c r="J188" s="5">
        <f>VLOOKUP(G188,rewardsModel,IFS(H188=1,2,H188=2,3,H188=3,4),false)*I188</f>
        <v>0.03</v>
      </c>
    </row>
    <row r="189">
      <c r="A189" s="3" t="s">
        <v>473</v>
      </c>
      <c r="B189" s="38">
        <v>44800.0</v>
      </c>
      <c r="C189" s="38">
        <v>44827.0</v>
      </c>
      <c r="D189" s="3" t="s">
        <v>395</v>
      </c>
      <c r="E189" s="3" t="s">
        <v>66</v>
      </c>
      <c r="F189" s="10" t="s">
        <v>474</v>
      </c>
      <c r="G189" s="3" t="s">
        <v>91</v>
      </c>
      <c r="H189" s="3">
        <v>1.0</v>
      </c>
      <c r="I189" s="32">
        <v>1.0</v>
      </c>
      <c r="J189" s="5">
        <f>VLOOKUP(G189,rewardsModel,IFS(H189=1,2,H189=2,3,H189=3,4),false)*I189</f>
        <v>0.03</v>
      </c>
    </row>
    <row r="190">
      <c r="A190" s="3" t="s">
        <v>475</v>
      </c>
      <c r="B190" s="38">
        <v>44800.0</v>
      </c>
      <c r="C190" s="38">
        <v>44827.0</v>
      </c>
      <c r="D190" s="3" t="s">
        <v>193</v>
      </c>
      <c r="E190" s="3" t="s">
        <v>66</v>
      </c>
      <c r="F190" s="10" t="s">
        <v>476</v>
      </c>
      <c r="G190" s="3" t="s">
        <v>91</v>
      </c>
      <c r="H190" s="3">
        <v>2.0</v>
      </c>
      <c r="I190" s="32">
        <v>1.0</v>
      </c>
      <c r="J190" s="5">
        <f>VLOOKUP(G190,rewardsModel,IFS(H190=1,2,H190=2,3,H190=3,4),false)*I190</f>
        <v>0.06</v>
      </c>
    </row>
    <row r="191">
      <c r="A191" s="24" t="s">
        <v>369</v>
      </c>
      <c r="B191" s="38">
        <v>44800.0</v>
      </c>
      <c r="C191" s="38">
        <v>44827.0</v>
      </c>
      <c r="D191" s="3" t="s">
        <v>477</v>
      </c>
      <c r="E191" s="3" t="s">
        <v>375</v>
      </c>
      <c r="F191" s="10" t="s">
        <v>478</v>
      </c>
      <c r="G191" s="3" t="s">
        <v>50</v>
      </c>
      <c r="H191" s="3">
        <v>2.0</v>
      </c>
      <c r="I191" s="32">
        <v>1.0</v>
      </c>
      <c r="J191" s="5">
        <f>VLOOKUP(G191,rewardsModel,IFS(H191=1,2,H191=2,3,H191=3,4),false)*I191</f>
        <v>0.07</v>
      </c>
    </row>
    <row r="192">
      <c r="A192" s="3" t="s">
        <v>432</v>
      </c>
      <c r="B192" s="38">
        <v>44800.0</v>
      </c>
      <c r="C192" s="38">
        <v>44827.0</v>
      </c>
      <c r="D192" s="3" t="s">
        <v>477</v>
      </c>
      <c r="E192" s="3" t="s">
        <v>375</v>
      </c>
      <c r="F192" s="10" t="s">
        <v>478</v>
      </c>
      <c r="G192" s="3" t="s">
        <v>50</v>
      </c>
      <c r="H192" s="3">
        <v>2.0</v>
      </c>
      <c r="I192" s="32">
        <v>1.0</v>
      </c>
      <c r="J192" s="5">
        <f>VLOOKUP(G192,rewardsModel,IFS(H192=1,2,H192=2,3,H192=3,4),false)*I192</f>
        <v>0.07</v>
      </c>
    </row>
    <row r="193">
      <c r="A193" s="3" t="s">
        <v>479</v>
      </c>
      <c r="B193" s="38">
        <v>44800.0</v>
      </c>
      <c r="C193" s="38">
        <v>44827.0</v>
      </c>
      <c r="D193" s="3" t="s">
        <v>395</v>
      </c>
      <c r="E193" s="3" t="s">
        <v>211</v>
      </c>
      <c r="F193" s="40" t="s">
        <v>480</v>
      </c>
      <c r="G193" s="3" t="s">
        <v>56</v>
      </c>
      <c r="H193" s="3">
        <v>2.0</v>
      </c>
      <c r="I193" s="32">
        <v>1.0</v>
      </c>
      <c r="J193" s="5">
        <f>VLOOKUP(G193,rewardsModel,IFS(H193=1,2,H193=2,3,H193=3,4),false)*I193</f>
        <v>0.06</v>
      </c>
    </row>
    <row r="194">
      <c r="A194" s="3" t="s">
        <v>481</v>
      </c>
      <c r="B194" s="38">
        <v>44800.0</v>
      </c>
      <c r="C194" s="38">
        <v>44827.0</v>
      </c>
      <c r="D194" s="3" t="s">
        <v>193</v>
      </c>
      <c r="E194" s="3" t="s">
        <v>66</v>
      </c>
      <c r="F194" s="40" t="s">
        <v>482</v>
      </c>
      <c r="G194" s="3" t="s">
        <v>91</v>
      </c>
      <c r="H194" s="3">
        <v>1.0</v>
      </c>
      <c r="I194" s="32">
        <v>1.0</v>
      </c>
      <c r="J194" s="5">
        <f>VLOOKUP(G194,rewardsModel,IFS(H194=1,2,H194=2,3,H194=3,4),false)*I194</f>
        <v>0.03</v>
      </c>
    </row>
    <row r="195">
      <c r="A195" s="3" t="s">
        <v>483</v>
      </c>
      <c r="B195" s="38">
        <v>44800.0</v>
      </c>
      <c r="C195" s="38">
        <v>44827.0</v>
      </c>
      <c r="D195" s="3" t="s">
        <v>193</v>
      </c>
      <c r="E195" s="3" t="s">
        <v>66</v>
      </c>
      <c r="F195" s="40" t="s">
        <v>484</v>
      </c>
      <c r="G195" s="3" t="s">
        <v>91</v>
      </c>
      <c r="H195" s="3">
        <v>1.0</v>
      </c>
      <c r="I195" s="32">
        <v>1.0</v>
      </c>
      <c r="J195" s="5">
        <f>VLOOKUP(G195,rewardsModel,IFS(H195=1,2,H195=2,3,H195=3,4),false)*I195</f>
        <v>0.03</v>
      </c>
    </row>
    <row r="196">
      <c r="A196" s="3" t="s">
        <v>485</v>
      </c>
      <c r="B196" s="38">
        <v>44800.0</v>
      </c>
      <c r="C196" s="38">
        <v>44827.0</v>
      </c>
      <c r="D196" s="3" t="s">
        <v>193</v>
      </c>
      <c r="E196" s="3" t="s">
        <v>66</v>
      </c>
      <c r="F196" s="40" t="s">
        <v>486</v>
      </c>
      <c r="G196" s="3" t="s">
        <v>91</v>
      </c>
      <c r="H196" s="3">
        <v>1.0</v>
      </c>
      <c r="I196" s="32">
        <v>1.0</v>
      </c>
      <c r="J196" s="5">
        <f>VLOOKUP(G196,rewardsModel,IFS(H196=1,2,H196=2,3,H196=3,4),false)*I196</f>
        <v>0.03</v>
      </c>
    </row>
    <row r="197">
      <c r="A197" s="3" t="s">
        <v>412</v>
      </c>
      <c r="B197" s="38">
        <v>44800.0</v>
      </c>
      <c r="C197" s="38">
        <v>44827.0</v>
      </c>
      <c r="D197" s="3" t="s">
        <v>193</v>
      </c>
      <c r="E197" s="3" t="s">
        <v>211</v>
      </c>
      <c r="F197" s="10" t="s">
        <v>487</v>
      </c>
      <c r="G197" s="3" t="s">
        <v>56</v>
      </c>
      <c r="H197" s="3">
        <v>2.0</v>
      </c>
      <c r="I197" s="32">
        <v>1.0</v>
      </c>
      <c r="J197" s="5">
        <f>VLOOKUP(G197,rewardsModel,IFS(H197=1,2,H197=2,3,H197=3,4),false)*I197</f>
        <v>0.06</v>
      </c>
    </row>
    <row r="198">
      <c r="A198" s="3" t="s">
        <v>485</v>
      </c>
      <c r="B198" s="38">
        <v>44800.0</v>
      </c>
      <c r="C198" s="38">
        <v>44827.0</v>
      </c>
      <c r="D198" s="3" t="s">
        <v>193</v>
      </c>
      <c r="E198" s="3" t="s">
        <v>66</v>
      </c>
      <c r="F198" s="40" t="s">
        <v>488</v>
      </c>
      <c r="G198" s="3" t="s">
        <v>91</v>
      </c>
      <c r="H198" s="3">
        <v>1.0</v>
      </c>
      <c r="I198" s="32">
        <v>1.0</v>
      </c>
      <c r="J198" s="5">
        <f>VLOOKUP(G198,rewardsModel,IFS(H198=1,2,H198=2,3,H198=3,4),false)*I198</f>
        <v>0.03</v>
      </c>
    </row>
    <row r="199">
      <c r="A199" s="3" t="s">
        <v>412</v>
      </c>
      <c r="B199" s="38">
        <v>44800.0</v>
      </c>
      <c r="C199" s="38">
        <v>44827.0</v>
      </c>
      <c r="D199" s="3" t="s">
        <v>193</v>
      </c>
      <c r="E199" s="3" t="s">
        <v>66</v>
      </c>
      <c r="F199" s="40" t="s">
        <v>489</v>
      </c>
      <c r="G199" s="3" t="s">
        <v>91</v>
      </c>
      <c r="H199" s="3">
        <v>2.0</v>
      </c>
      <c r="I199" s="32">
        <v>1.0</v>
      </c>
      <c r="J199" s="5">
        <f>VLOOKUP(G199,rewardsModel,IFS(H199=1,2,H199=2,3,H199=3,4),false)*I199</f>
        <v>0.06</v>
      </c>
    </row>
    <row r="200">
      <c r="A200" s="3" t="s">
        <v>475</v>
      </c>
      <c r="B200" s="38">
        <v>44800.0</v>
      </c>
      <c r="C200" s="38">
        <v>44827.0</v>
      </c>
      <c r="D200" s="3" t="s">
        <v>193</v>
      </c>
      <c r="E200" s="3" t="s">
        <v>211</v>
      </c>
      <c r="F200" s="40" t="s">
        <v>490</v>
      </c>
      <c r="G200" s="3" t="s">
        <v>56</v>
      </c>
      <c r="H200" s="3">
        <v>2.0</v>
      </c>
      <c r="I200" s="32">
        <v>1.0</v>
      </c>
      <c r="J200" s="5">
        <f>VLOOKUP(G200,rewardsModel,IFS(H200=1,2,H200=2,3,H200=3,4),false)*I200</f>
        <v>0.06</v>
      </c>
    </row>
    <row r="201">
      <c r="A201" s="3" t="s">
        <v>479</v>
      </c>
      <c r="B201" s="38">
        <v>44800.0</v>
      </c>
      <c r="C201" s="38">
        <v>44827.0</v>
      </c>
      <c r="D201" s="3" t="s">
        <v>395</v>
      </c>
      <c r="E201" s="3" t="s">
        <v>211</v>
      </c>
      <c r="F201" s="40" t="s">
        <v>491</v>
      </c>
      <c r="G201" s="3" t="s">
        <v>56</v>
      </c>
      <c r="H201" s="3">
        <v>1.0</v>
      </c>
      <c r="I201" s="32">
        <v>1.0</v>
      </c>
      <c r="J201" s="5">
        <f>VLOOKUP(G201,rewardsModel,IFS(H201=1,2,H201=2,3,H201=3,4),false)*I201</f>
        <v>0.03</v>
      </c>
    </row>
    <row r="202">
      <c r="A202" s="24" t="s">
        <v>369</v>
      </c>
      <c r="B202" s="38">
        <v>44800.0</v>
      </c>
      <c r="C202" s="38">
        <v>44827.0</v>
      </c>
      <c r="D202" s="3" t="s">
        <v>193</v>
      </c>
      <c r="E202" s="3" t="s">
        <v>375</v>
      </c>
      <c r="F202" s="10" t="s">
        <v>492</v>
      </c>
      <c r="G202" s="3" t="s">
        <v>50</v>
      </c>
      <c r="H202" s="3">
        <v>1.0</v>
      </c>
      <c r="I202" s="32">
        <v>1.0</v>
      </c>
      <c r="J202" s="5">
        <f>VLOOKUP(G202,rewardsModel,IFS(H202=1,2,H202=2,3,H202=3,4),false)*I202</f>
        <v>0.035</v>
      </c>
    </row>
    <row r="203">
      <c r="A203" s="3" t="s">
        <v>475</v>
      </c>
      <c r="B203" s="38">
        <v>44800.0</v>
      </c>
      <c r="C203" s="38">
        <v>44827.0</v>
      </c>
      <c r="D203" s="3" t="s">
        <v>193</v>
      </c>
      <c r="E203" s="3" t="s">
        <v>211</v>
      </c>
      <c r="F203" s="40" t="s">
        <v>493</v>
      </c>
      <c r="G203" s="3" t="s">
        <v>56</v>
      </c>
      <c r="H203" s="3">
        <v>2.0</v>
      </c>
      <c r="I203" s="32">
        <v>1.0</v>
      </c>
      <c r="J203" s="5">
        <f>VLOOKUP(G203,rewardsModel,IFS(H203=1,2,H203=2,3,H203=3,4),false)*I203</f>
        <v>0.06</v>
      </c>
    </row>
    <row r="204">
      <c r="A204" s="39" t="s">
        <v>426</v>
      </c>
      <c r="B204" s="38">
        <v>44800.0</v>
      </c>
      <c r="C204" s="38">
        <v>44827.0</v>
      </c>
      <c r="D204" s="3" t="s">
        <v>193</v>
      </c>
      <c r="E204" s="3" t="s">
        <v>377</v>
      </c>
      <c r="F204" s="40" t="s">
        <v>494</v>
      </c>
      <c r="G204" s="3" t="s">
        <v>120</v>
      </c>
      <c r="J204" s="3">
        <v>0.02</v>
      </c>
      <c r="K204" s="3" t="s">
        <v>495</v>
      </c>
    </row>
    <row r="205">
      <c r="A205" s="3" t="s">
        <v>496</v>
      </c>
      <c r="B205" s="38">
        <v>44800.0</v>
      </c>
      <c r="C205" s="38">
        <v>44827.0</v>
      </c>
      <c r="D205" s="3" t="s">
        <v>193</v>
      </c>
      <c r="E205" s="3" t="s">
        <v>66</v>
      </c>
      <c r="F205" s="40" t="s">
        <v>497</v>
      </c>
      <c r="G205" s="3" t="s">
        <v>91</v>
      </c>
      <c r="H205" s="3">
        <v>1.0</v>
      </c>
      <c r="I205" s="32">
        <v>1.0</v>
      </c>
      <c r="J205" s="5">
        <f>VLOOKUP(G205,rewardsModel,IFS(H205=1,2,H205=2,3,H205=3,4),false)*I205</f>
        <v>0.03</v>
      </c>
    </row>
    <row r="206">
      <c r="G206" s="5"/>
    </row>
    <row r="207">
      <c r="A207" s="28" t="s">
        <v>498</v>
      </c>
      <c r="B207" s="27"/>
      <c r="C207" s="28"/>
      <c r="D207" s="29"/>
      <c r="E207" s="29"/>
      <c r="F207" s="29"/>
      <c r="G207" s="29"/>
      <c r="H207" s="29"/>
      <c r="I207" s="29"/>
      <c r="J207" s="29"/>
      <c r="K207" s="29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>
      <c r="A208" s="3" t="s">
        <v>461</v>
      </c>
      <c r="B208" s="38">
        <v>44828.0</v>
      </c>
      <c r="C208" s="38">
        <v>44855.0</v>
      </c>
      <c r="D208" s="3" t="s">
        <v>207</v>
      </c>
      <c r="E208" s="3" t="s">
        <v>66</v>
      </c>
      <c r="F208" s="10" t="s">
        <v>499</v>
      </c>
      <c r="G208" s="3" t="s">
        <v>91</v>
      </c>
      <c r="H208" s="3">
        <v>1.0</v>
      </c>
      <c r="I208" s="32">
        <v>1.0</v>
      </c>
      <c r="J208" s="5">
        <f>VLOOKUP(G208,rewardsModel,IFS(H208=1,2,H208=2,3,H208=3,4),false)*I208</f>
        <v>0.03</v>
      </c>
    </row>
    <row r="209">
      <c r="A209" s="3" t="s">
        <v>483</v>
      </c>
      <c r="B209" s="38">
        <v>44828.0</v>
      </c>
      <c r="C209" s="38">
        <v>44855.0</v>
      </c>
      <c r="D209" s="3" t="s">
        <v>193</v>
      </c>
      <c r="E209" s="3" t="s">
        <v>66</v>
      </c>
      <c r="F209" s="10" t="s">
        <v>500</v>
      </c>
      <c r="G209" s="3" t="s">
        <v>91</v>
      </c>
      <c r="H209" s="3">
        <v>2.0</v>
      </c>
      <c r="I209" s="32">
        <v>1.0</v>
      </c>
      <c r="J209" s="5">
        <f>VLOOKUP(G209,rewardsModel,IFS(H209=1,2,H209=2,3,H209=3,4),false)*I209</f>
        <v>0.06</v>
      </c>
    </row>
    <row r="210">
      <c r="A210" s="3" t="s">
        <v>348</v>
      </c>
      <c r="B210" s="38">
        <v>44828.0</v>
      </c>
      <c r="C210" s="38">
        <v>44855.0</v>
      </c>
      <c r="D210" s="3" t="s">
        <v>477</v>
      </c>
      <c r="E210" s="3" t="s">
        <v>211</v>
      </c>
      <c r="F210" s="10" t="s">
        <v>501</v>
      </c>
      <c r="G210" s="3" t="s">
        <v>56</v>
      </c>
      <c r="H210" s="3">
        <v>2.0</v>
      </c>
      <c r="I210" s="32">
        <v>1.0</v>
      </c>
      <c r="J210" s="5">
        <f>VLOOKUP(G210,rewardsModel,IFS(H210=1,2,H210=2,3,H210=3,4),false)*I210</f>
        <v>0.06</v>
      </c>
    </row>
    <row r="211">
      <c r="A211" s="3" t="s">
        <v>327</v>
      </c>
      <c r="B211" s="38">
        <v>44828.0</v>
      </c>
      <c r="C211" s="38">
        <v>44855.0</v>
      </c>
      <c r="D211" s="3" t="s">
        <v>193</v>
      </c>
      <c r="E211" s="3" t="s">
        <v>66</v>
      </c>
      <c r="F211" s="10" t="s">
        <v>502</v>
      </c>
      <c r="G211" s="3" t="s">
        <v>91</v>
      </c>
      <c r="H211" s="3">
        <v>1.0</v>
      </c>
      <c r="I211" s="32">
        <v>1.0</v>
      </c>
      <c r="J211" s="5">
        <f>VLOOKUP(G211,rewardsModel,IFS(H211=1,2,H211=2,3,H211=3,4),false)*I211</f>
        <v>0.03</v>
      </c>
    </row>
    <row r="212">
      <c r="A212" s="3" t="s">
        <v>412</v>
      </c>
      <c r="B212" s="38">
        <v>44828.0</v>
      </c>
      <c r="C212" s="38">
        <v>44855.0</v>
      </c>
      <c r="D212" s="3" t="s">
        <v>193</v>
      </c>
      <c r="E212" s="3" t="s">
        <v>66</v>
      </c>
      <c r="F212" s="10" t="s">
        <v>503</v>
      </c>
      <c r="G212" s="3" t="s">
        <v>91</v>
      </c>
      <c r="H212" s="3">
        <v>1.0</v>
      </c>
      <c r="I212" s="32">
        <v>1.0</v>
      </c>
      <c r="J212" s="5">
        <f>VLOOKUP(G212,rewardsModel,IFS(H212=1,2,H212=2,3,H212=3,4),false)*I212</f>
        <v>0.03</v>
      </c>
    </row>
    <row r="213">
      <c r="A213" s="3" t="s">
        <v>327</v>
      </c>
      <c r="B213" s="38">
        <v>44828.0</v>
      </c>
      <c r="C213" s="38">
        <v>44855.0</v>
      </c>
      <c r="D213" s="3" t="s">
        <v>477</v>
      </c>
      <c r="E213" s="3" t="s">
        <v>66</v>
      </c>
      <c r="F213" s="10" t="s">
        <v>504</v>
      </c>
      <c r="G213" s="3" t="s">
        <v>91</v>
      </c>
      <c r="H213" s="3">
        <v>1.0</v>
      </c>
      <c r="I213" s="32">
        <v>1.0</v>
      </c>
      <c r="J213" s="5">
        <f>VLOOKUP(G213,rewardsModel,IFS(H213=1,2,H213=2,3,H213=3,4),false)*I213</f>
        <v>0.03</v>
      </c>
    </row>
    <row r="214">
      <c r="A214" s="3" t="s">
        <v>505</v>
      </c>
      <c r="B214" s="38">
        <v>44828.0</v>
      </c>
      <c r="C214" s="38">
        <v>44855.0</v>
      </c>
      <c r="D214" s="3" t="s">
        <v>193</v>
      </c>
      <c r="E214" s="3" t="s">
        <v>211</v>
      </c>
      <c r="F214" s="10" t="s">
        <v>506</v>
      </c>
      <c r="G214" s="3" t="s">
        <v>56</v>
      </c>
      <c r="H214" s="3">
        <v>2.0</v>
      </c>
      <c r="I214" s="32">
        <v>1.0</v>
      </c>
      <c r="J214" s="5">
        <f>VLOOKUP(G214,rewardsModel,IFS(H214=1,2,H214=2,3,H214=3,4),false)*I214</f>
        <v>0.06</v>
      </c>
    </row>
    <row r="215">
      <c r="A215" s="3" t="s">
        <v>444</v>
      </c>
      <c r="B215" s="38">
        <v>44828.0</v>
      </c>
      <c r="C215" s="38">
        <v>44855.0</v>
      </c>
      <c r="D215" s="3" t="s">
        <v>193</v>
      </c>
      <c r="E215" s="3" t="s">
        <v>66</v>
      </c>
      <c r="F215" s="10" t="s">
        <v>507</v>
      </c>
      <c r="G215" s="3" t="s">
        <v>91</v>
      </c>
      <c r="H215" s="3">
        <v>1.0</v>
      </c>
      <c r="I215" s="32">
        <v>1.0</v>
      </c>
      <c r="J215" s="5">
        <f>VLOOKUP(G215,rewardsModel,IFS(H215=1,2,H215=2,3,H215=3,4),false)*I215</f>
        <v>0.03</v>
      </c>
    </row>
    <row r="216">
      <c r="A216" s="3" t="s">
        <v>508</v>
      </c>
      <c r="B216" s="38">
        <v>44828.0</v>
      </c>
      <c r="C216" s="38">
        <v>44855.0</v>
      </c>
      <c r="D216" s="3" t="s">
        <v>207</v>
      </c>
      <c r="E216" s="3" t="s">
        <v>211</v>
      </c>
      <c r="F216" s="40" t="s">
        <v>509</v>
      </c>
      <c r="G216" s="3" t="s">
        <v>56</v>
      </c>
      <c r="H216" s="3">
        <v>2.0</v>
      </c>
      <c r="I216" s="32">
        <v>1.0</v>
      </c>
      <c r="J216" s="5">
        <f>VLOOKUP(G216,rewardsModel,IFS(H216=1,2,H216=2,3,H216=3,4),false)*I216</f>
        <v>0.06</v>
      </c>
    </row>
    <row r="217">
      <c r="A217" s="3" t="s">
        <v>483</v>
      </c>
      <c r="B217" s="38">
        <v>44828.0</v>
      </c>
      <c r="C217" s="38">
        <v>44855.0</v>
      </c>
      <c r="D217" s="3" t="s">
        <v>477</v>
      </c>
      <c r="E217" s="3" t="s">
        <v>211</v>
      </c>
      <c r="F217" s="40" t="s">
        <v>510</v>
      </c>
      <c r="G217" s="3" t="s">
        <v>56</v>
      </c>
      <c r="H217" s="3">
        <v>2.0</v>
      </c>
      <c r="I217" s="32">
        <v>1.0</v>
      </c>
      <c r="J217" s="5">
        <f>VLOOKUP(G217,rewardsModel,IFS(H217=1,2,H217=2,3,H217=3,4),false)*I217</f>
        <v>0.06</v>
      </c>
    </row>
    <row r="218">
      <c r="A218" s="3" t="s">
        <v>442</v>
      </c>
      <c r="B218" s="38">
        <v>44828.0</v>
      </c>
      <c r="C218" s="38">
        <v>44855.0</v>
      </c>
      <c r="D218" s="3" t="s">
        <v>395</v>
      </c>
      <c r="E218" s="3" t="s">
        <v>66</v>
      </c>
      <c r="F218" s="40" t="s">
        <v>511</v>
      </c>
      <c r="G218" s="3" t="s">
        <v>91</v>
      </c>
      <c r="H218" s="3">
        <v>2.0</v>
      </c>
      <c r="I218" s="32">
        <v>1.0</v>
      </c>
      <c r="J218" s="5">
        <f>VLOOKUP(G218,rewardsModel,IFS(H218=1,2,H218=2,3,H218=3,4),false)*I218</f>
        <v>0.06</v>
      </c>
    </row>
    <row r="219">
      <c r="A219" s="3" t="s">
        <v>471</v>
      </c>
      <c r="B219" s="38">
        <v>44828.0</v>
      </c>
      <c r="C219" s="38">
        <v>44855.0</v>
      </c>
      <c r="D219" s="3" t="s">
        <v>193</v>
      </c>
      <c r="E219" s="3" t="s">
        <v>211</v>
      </c>
      <c r="F219" s="40" t="s">
        <v>512</v>
      </c>
      <c r="G219" s="3" t="s">
        <v>56</v>
      </c>
      <c r="H219" s="3">
        <v>1.0</v>
      </c>
      <c r="I219" s="32">
        <v>1.0</v>
      </c>
      <c r="J219" s="5">
        <f>VLOOKUP(G219,rewardsModel,IFS(H219=1,2,H219=2,3,H219=3,4),false)*I219</f>
        <v>0.03</v>
      </c>
    </row>
    <row r="220">
      <c r="A220" s="3" t="s">
        <v>485</v>
      </c>
      <c r="B220" s="38">
        <v>44828.0</v>
      </c>
      <c r="C220" s="38">
        <v>44855.0</v>
      </c>
      <c r="D220" s="3" t="s">
        <v>193</v>
      </c>
      <c r="E220" s="3" t="s">
        <v>66</v>
      </c>
      <c r="F220" s="40" t="s">
        <v>513</v>
      </c>
      <c r="G220" s="3" t="s">
        <v>91</v>
      </c>
      <c r="H220" s="3">
        <v>1.0</v>
      </c>
      <c r="I220" s="32">
        <v>1.0</v>
      </c>
      <c r="J220" s="5">
        <f>VLOOKUP(G220,rewardsModel,IFS(H220=1,2,H220=2,3,H220=3,4),false)*I220</f>
        <v>0.03</v>
      </c>
    </row>
    <row r="221">
      <c r="A221" s="3" t="s">
        <v>485</v>
      </c>
      <c r="B221" s="38">
        <v>44828.0</v>
      </c>
      <c r="C221" s="38">
        <v>44855.0</v>
      </c>
      <c r="D221" s="3" t="s">
        <v>477</v>
      </c>
      <c r="E221" s="3" t="s">
        <v>66</v>
      </c>
      <c r="F221" s="10" t="s">
        <v>514</v>
      </c>
      <c r="G221" s="3" t="s">
        <v>91</v>
      </c>
      <c r="H221" s="3">
        <v>2.0</v>
      </c>
      <c r="I221" s="32">
        <v>1.0</v>
      </c>
      <c r="J221" s="5">
        <f>VLOOKUP(G221,rewardsModel,IFS(H221=1,2,H221=2,3,H221=3,4),false)*I221</f>
        <v>0.06</v>
      </c>
    </row>
    <row r="222">
      <c r="A222" s="3" t="s">
        <v>412</v>
      </c>
      <c r="B222" s="38">
        <v>44828.0</v>
      </c>
      <c r="C222" s="38">
        <v>44855.0</v>
      </c>
      <c r="D222" s="3" t="s">
        <v>193</v>
      </c>
      <c r="E222" s="3" t="s">
        <v>66</v>
      </c>
      <c r="F222" s="40" t="s">
        <v>515</v>
      </c>
      <c r="G222" s="3" t="s">
        <v>91</v>
      </c>
      <c r="H222" s="3">
        <v>1.0</v>
      </c>
      <c r="I222" s="32">
        <v>1.0</v>
      </c>
      <c r="J222" s="5">
        <f>VLOOKUP(G222,rewardsModel,IFS(H222=1,2,H222=2,3,H222=3,4),false)*I222</f>
        <v>0.03</v>
      </c>
    </row>
    <row r="223">
      <c r="A223" s="3" t="s">
        <v>485</v>
      </c>
      <c r="B223" s="38">
        <v>44828.0</v>
      </c>
      <c r="C223" s="38">
        <v>44855.0</v>
      </c>
      <c r="D223" s="3" t="s">
        <v>477</v>
      </c>
      <c r="E223" s="3" t="s">
        <v>66</v>
      </c>
      <c r="F223" s="10" t="s">
        <v>516</v>
      </c>
      <c r="G223" s="3" t="s">
        <v>91</v>
      </c>
      <c r="H223" s="3">
        <v>2.0</v>
      </c>
      <c r="I223" s="32">
        <v>1.0</v>
      </c>
      <c r="J223" s="5">
        <f>VLOOKUP(G223,rewardsModel,IFS(H223=1,2,H223=2,3,H223=3,4),false)*I223</f>
        <v>0.06</v>
      </c>
    </row>
    <row r="224">
      <c r="A224" s="3" t="s">
        <v>483</v>
      </c>
      <c r="B224" s="38">
        <v>44828.0</v>
      </c>
      <c r="C224" s="38">
        <v>44855.0</v>
      </c>
      <c r="D224" s="3" t="s">
        <v>193</v>
      </c>
      <c r="E224" s="3" t="s">
        <v>66</v>
      </c>
      <c r="F224" s="40" t="s">
        <v>517</v>
      </c>
      <c r="G224" s="3" t="s">
        <v>91</v>
      </c>
      <c r="H224" s="3">
        <v>1.0</v>
      </c>
      <c r="I224" s="32">
        <v>1.0</v>
      </c>
      <c r="J224" s="5">
        <f>VLOOKUP(G224,rewardsModel,IFS(H224=1,2,H224=2,3,H224=3,4),false)*I224</f>
        <v>0.03</v>
      </c>
    </row>
    <row r="225">
      <c r="A225" s="3" t="s">
        <v>327</v>
      </c>
      <c r="B225" s="38">
        <v>44828.0</v>
      </c>
      <c r="C225" s="38">
        <v>44855.0</v>
      </c>
      <c r="D225" s="3" t="s">
        <v>193</v>
      </c>
      <c r="E225" s="3" t="s">
        <v>211</v>
      </c>
      <c r="F225" s="40" t="s">
        <v>518</v>
      </c>
      <c r="G225" s="3" t="s">
        <v>56</v>
      </c>
      <c r="H225" s="3">
        <v>1.0</v>
      </c>
      <c r="I225" s="32">
        <v>1.0</v>
      </c>
      <c r="J225" s="5">
        <f>VLOOKUP(G225,rewardsModel,IFS(H225=1,2,H225=2,3,H225=3,4),false)*I225</f>
        <v>0.03</v>
      </c>
    </row>
    <row r="226">
      <c r="A226" s="3" t="s">
        <v>412</v>
      </c>
      <c r="B226" s="38">
        <v>44828.0</v>
      </c>
      <c r="C226" s="38">
        <v>44855.0</v>
      </c>
      <c r="D226" s="3" t="s">
        <v>193</v>
      </c>
      <c r="E226" s="3" t="s">
        <v>211</v>
      </c>
      <c r="F226" s="10" t="s">
        <v>519</v>
      </c>
      <c r="G226" s="3" t="s">
        <v>56</v>
      </c>
      <c r="H226" s="3">
        <v>1.0</v>
      </c>
      <c r="I226" s="32">
        <v>1.0</v>
      </c>
      <c r="J226" s="5">
        <f>VLOOKUP(G226,rewardsModel,IFS(H226=1,2,H226=2,3,H226=3,4),false)*I226</f>
        <v>0.03</v>
      </c>
    </row>
    <row r="227">
      <c r="A227" s="3" t="s">
        <v>348</v>
      </c>
      <c r="B227" s="38">
        <v>44828.0</v>
      </c>
      <c r="C227" s="38">
        <v>44855.0</v>
      </c>
      <c r="D227" s="3" t="s">
        <v>477</v>
      </c>
      <c r="E227" s="3" t="s">
        <v>375</v>
      </c>
      <c r="F227" s="10" t="s">
        <v>520</v>
      </c>
      <c r="G227" s="3" t="s">
        <v>50</v>
      </c>
      <c r="H227" s="3">
        <v>3.0</v>
      </c>
      <c r="I227" s="32">
        <v>1.0</v>
      </c>
      <c r="J227" s="3">
        <v>0.1</v>
      </c>
      <c r="K227" s="3" t="s">
        <v>521</v>
      </c>
    </row>
    <row r="228">
      <c r="A228" s="3" t="s">
        <v>432</v>
      </c>
      <c r="B228" s="38">
        <v>44828.0</v>
      </c>
      <c r="C228" s="38">
        <v>44855.0</v>
      </c>
      <c r="D228" s="3" t="s">
        <v>477</v>
      </c>
      <c r="E228" s="3" t="s">
        <v>375</v>
      </c>
      <c r="F228" s="10" t="s">
        <v>520</v>
      </c>
      <c r="G228" s="3" t="s">
        <v>50</v>
      </c>
      <c r="H228" s="3">
        <v>3.0</v>
      </c>
      <c r="I228" s="32">
        <v>1.0</v>
      </c>
      <c r="J228" s="3">
        <v>0.066666667</v>
      </c>
      <c r="K228" s="3" t="s">
        <v>522</v>
      </c>
    </row>
    <row r="229">
      <c r="A229" s="24" t="s">
        <v>369</v>
      </c>
      <c r="B229" s="38">
        <v>44828.0</v>
      </c>
      <c r="C229" s="38">
        <v>44855.0</v>
      </c>
      <c r="D229" s="3" t="s">
        <v>477</v>
      </c>
      <c r="E229" s="3" t="s">
        <v>375</v>
      </c>
      <c r="F229" s="10" t="s">
        <v>523</v>
      </c>
      <c r="G229" s="3" t="s">
        <v>50</v>
      </c>
      <c r="H229" s="3">
        <v>2.0</v>
      </c>
      <c r="I229" s="32">
        <v>1.0</v>
      </c>
      <c r="J229" s="5">
        <f>VLOOKUP(G229,rewardsModel,IFS(H229=1,2,H229=2,3,H229=3,4),false)*I229</f>
        <v>0.07</v>
      </c>
    </row>
    <row r="230">
      <c r="A230" s="24" t="s">
        <v>369</v>
      </c>
      <c r="B230" s="38">
        <v>44828.0</v>
      </c>
      <c r="C230" s="38">
        <v>44855.0</v>
      </c>
      <c r="D230" s="3" t="s">
        <v>477</v>
      </c>
      <c r="E230" s="3" t="s">
        <v>375</v>
      </c>
      <c r="F230" s="10" t="s">
        <v>524</v>
      </c>
      <c r="G230" s="3" t="s">
        <v>50</v>
      </c>
      <c r="H230" s="3">
        <v>3.0</v>
      </c>
      <c r="I230" s="32">
        <v>1.0</v>
      </c>
      <c r="J230" s="3">
        <v>0.1</v>
      </c>
      <c r="K230" s="3" t="s">
        <v>521</v>
      </c>
    </row>
    <row r="231">
      <c r="A231" s="3" t="s">
        <v>412</v>
      </c>
      <c r="B231" s="38">
        <v>44828.0</v>
      </c>
      <c r="C231" s="38">
        <v>44855.0</v>
      </c>
      <c r="D231" s="3" t="s">
        <v>193</v>
      </c>
      <c r="E231" s="3" t="s">
        <v>66</v>
      </c>
      <c r="F231" s="10" t="s">
        <v>525</v>
      </c>
      <c r="G231" s="3" t="s">
        <v>91</v>
      </c>
      <c r="H231" s="3">
        <v>2.0</v>
      </c>
      <c r="I231" s="32">
        <v>1.0</v>
      </c>
      <c r="J231" s="5">
        <f>VLOOKUP(G231,rewardsModel,IFS(H231=1,2,H231=2,3,H231=3,4),false)*I231</f>
        <v>0.06</v>
      </c>
    </row>
    <row r="232">
      <c r="A232" s="3" t="s">
        <v>327</v>
      </c>
      <c r="B232" s="38">
        <v>44828.0</v>
      </c>
      <c r="C232" s="38">
        <v>44855.0</v>
      </c>
      <c r="D232" s="3" t="s">
        <v>477</v>
      </c>
      <c r="E232" s="3" t="s">
        <v>211</v>
      </c>
      <c r="F232" s="40" t="s">
        <v>523</v>
      </c>
      <c r="G232" s="3" t="s">
        <v>56</v>
      </c>
      <c r="H232" s="3">
        <v>1.0</v>
      </c>
      <c r="I232" s="32">
        <v>1.0</v>
      </c>
      <c r="J232" s="5">
        <f>VLOOKUP(G232,rewardsModel,IFS(H232=1,2,H232=2,3,H232=3,4),false)*I232</f>
        <v>0.03</v>
      </c>
    </row>
    <row r="233">
      <c r="G233" s="5"/>
    </row>
    <row r="234">
      <c r="A234" s="28" t="s">
        <v>526</v>
      </c>
      <c r="B234" s="27"/>
      <c r="C234" s="28"/>
      <c r="D234" s="29"/>
      <c r="E234" s="29"/>
      <c r="F234" s="29"/>
      <c r="G234" s="29"/>
      <c r="H234" s="29"/>
      <c r="I234" s="29"/>
      <c r="J234" s="29"/>
      <c r="K234" s="29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>
      <c r="A235" s="39" t="s">
        <v>426</v>
      </c>
      <c r="B235" s="38">
        <v>44856.0</v>
      </c>
      <c r="C235" s="38">
        <v>44883.0</v>
      </c>
      <c r="D235" s="3" t="s">
        <v>477</v>
      </c>
      <c r="E235" s="3" t="s">
        <v>66</v>
      </c>
      <c r="F235" s="10" t="s">
        <v>527</v>
      </c>
      <c r="G235" s="3" t="s">
        <v>91</v>
      </c>
      <c r="H235" s="3">
        <v>2.0</v>
      </c>
      <c r="I235" s="32">
        <v>1.0</v>
      </c>
      <c r="J235" s="5">
        <f>VLOOKUP(G235,rewardsModel,IFS(H235=1,2,H235=2,3,H235=3,4),false)*I235</f>
        <v>0.06</v>
      </c>
    </row>
    <row r="236">
      <c r="A236" s="3" t="s">
        <v>528</v>
      </c>
      <c r="B236" s="38">
        <v>44856.0</v>
      </c>
      <c r="C236" s="38">
        <v>44883.0</v>
      </c>
      <c r="D236" s="3" t="s">
        <v>193</v>
      </c>
      <c r="E236" s="3" t="s">
        <v>66</v>
      </c>
      <c r="F236" s="40" t="s">
        <v>529</v>
      </c>
      <c r="G236" s="3" t="s">
        <v>91</v>
      </c>
      <c r="H236" s="3">
        <v>1.0</v>
      </c>
      <c r="I236" s="32">
        <v>1.0</v>
      </c>
      <c r="J236" s="5">
        <f>VLOOKUP(G236,rewardsModel,IFS(H236=1,2,H236=2,3,H236=3,4),false)*I236</f>
        <v>0.03</v>
      </c>
    </row>
    <row r="237">
      <c r="A237" s="3" t="s">
        <v>327</v>
      </c>
      <c r="B237" s="38">
        <v>44856.0</v>
      </c>
      <c r="C237" s="38">
        <v>44883.0</v>
      </c>
      <c r="D237" s="3" t="s">
        <v>193</v>
      </c>
      <c r="E237" s="3" t="s">
        <v>211</v>
      </c>
      <c r="F237" s="40" t="s">
        <v>530</v>
      </c>
      <c r="G237" s="3" t="s">
        <v>91</v>
      </c>
      <c r="H237" s="3">
        <v>1.0</v>
      </c>
      <c r="I237" s="32">
        <v>1.0</v>
      </c>
      <c r="J237" s="5">
        <f>VLOOKUP(G237,rewardsModel,IFS(H237=1,2,H237=2,3,H237=3,4),false)*I237</f>
        <v>0.03</v>
      </c>
    </row>
    <row r="238">
      <c r="A238" s="3" t="s">
        <v>531</v>
      </c>
      <c r="B238" s="38">
        <v>44856.0</v>
      </c>
      <c r="C238" s="38">
        <v>44883.0</v>
      </c>
      <c r="D238" s="3" t="s">
        <v>477</v>
      </c>
      <c r="E238" s="3" t="s">
        <v>66</v>
      </c>
      <c r="F238" s="40" t="s">
        <v>532</v>
      </c>
      <c r="G238" s="3" t="s">
        <v>91</v>
      </c>
      <c r="H238" s="3">
        <v>1.0</v>
      </c>
      <c r="I238" s="32">
        <v>1.0</v>
      </c>
      <c r="J238" s="5">
        <f>VLOOKUP(G238,rewardsModel,IFS(H238=1,2,H238=2,3,H238=3,4),false)*I238</f>
        <v>0.03</v>
      </c>
    </row>
    <row r="239">
      <c r="A239" s="3" t="s">
        <v>531</v>
      </c>
      <c r="B239" s="38">
        <v>44856.0</v>
      </c>
      <c r="C239" s="38">
        <v>44883.0</v>
      </c>
      <c r="D239" s="3" t="s">
        <v>477</v>
      </c>
      <c r="E239" s="3" t="s">
        <v>66</v>
      </c>
      <c r="F239" s="40" t="s">
        <v>533</v>
      </c>
      <c r="G239" s="3" t="s">
        <v>91</v>
      </c>
      <c r="H239" s="3">
        <v>1.0</v>
      </c>
      <c r="I239" s="32">
        <v>1.0</v>
      </c>
      <c r="J239" s="5">
        <f>VLOOKUP(G239,rewardsModel,IFS(H239=1,2,H239=2,3,H239=3,4),false)*I239</f>
        <v>0.03</v>
      </c>
    </row>
    <row r="240">
      <c r="A240" s="3" t="s">
        <v>327</v>
      </c>
      <c r="B240" s="38">
        <v>44856.0</v>
      </c>
      <c r="C240" s="38">
        <v>44883.0</v>
      </c>
      <c r="D240" s="3" t="s">
        <v>477</v>
      </c>
      <c r="E240" s="3" t="s">
        <v>211</v>
      </c>
      <c r="F240" s="40" t="s">
        <v>534</v>
      </c>
      <c r="G240" s="3" t="s">
        <v>56</v>
      </c>
      <c r="H240" s="3">
        <v>1.0</v>
      </c>
      <c r="I240" s="32">
        <v>1.0</v>
      </c>
      <c r="J240" s="5">
        <f>VLOOKUP(G240,rewardsModel,IFS(H240=1,2,H240=2,3,H240=3,4),false)*I240</f>
        <v>0.03</v>
      </c>
    </row>
    <row r="241">
      <c r="A241" s="3" t="s">
        <v>481</v>
      </c>
      <c r="B241" s="38">
        <v>44856.0</v>
      </c>
      <c r="C241" s="38">
        <v>44883.0</v>
      </c>
      <c r="D241" s="3" t="s">
        <v>193</v>
      </c>
      <c r="E241" s="3" t="s">
        <v>66</v>
      </c>
      <c r="F241" s="40" t="s">
        <v>535</v>
      </c>
      <c r="G241" s="3" t="s">
        <v>91</v>
      </c>
      <c r="H241" s="3">
        <v>2.0</v>
      </c>
      <c r="I241" s="32">
        <v>0.5</v>
      </c>
      <c r="J241" s="5">
        <f>VLOOKUP(G241,rewardsModel,IFS(H241=1,2,H241=2,3,H241=3,4),false)*I241</f>
        <v>0.03</v>
      </c>
    </row>
    <row r="242">
      <c r="A242" s="3" t="s">
        <v>528</v>
      </c>
      <c r="B242" s="38">
        <v>44856.0</v>
      </c>
      <c r="C242" s="38">
        <v>44883.0</v>
      </c>
      <c r="D242" s="3" t="s">
        <v>193</v>
      </c>
      <c r="E242" s="3" t="s">
        <v>66</v>
      </c>
      <c r="F242" s="40" t="s">
        <v>536</v>
      </c>
      <c r="G242" s="3" t="s">
        <v>56</v>
      </c>
      <c r="H242" s="3">
        <v>2.0</v>
      </c>
      <c r="I242" s="32">
        <v>0.5</v>
      </c>
      <c r="J242" s="5">
        <f>VLOOKUP(G242,rewardsModel,IFS(H242=1,2,H242=2,3,H242=3,4),false)*I242</f>
        <v>0.03</v>
      </c>
    </row>
    <row r="243">
      <c r="A243" s="3" t="s">
        <v>531</v>
      </c>
      <c r="B243" s="38">
        <v>44856.0</v>
      </c>
      <c r="C243" s="38">
        <v>44883.0</v>
      </c>
      <c r="D243" s="3" t="s">
        <v>193</v>
      </c>
      <c r="E243" s="3" t="s">
        <v>211</v>
      </c>
      <c r="F243" s="40" t="s">
        <v>537</v>
      </c>
      <c r="G243" s="3" t="s">
        <v>56</v>
      </c>
      <c r="H243" s="3">
        <v>1.0</v>
      </c>
      <c r="I243" s="32">
        <v>1.0</v>
      </c>
      <c r="J243" s="5">
        <f>VLOOKUP(G243,rewardsModel,IFS(H243=1,2,H243=2,3,H243=3,4),false)*I243</f>
        <v>0.03</v>
      </c>
    </row>
    <row r="244">
      <c r="A244" s="3" t="s">
        <v>442</v>
      </c>
      <c r="B244" s="38">
        <v>44856.0</v>
      </c>
      <c r="C244" s="38">
        <v>44883.0</v>
      </c>
      <c r="D244" s="3" t="s">
        <v>395</v>
      </c>
      <c r="E244" s="3" t="s">
        <v>66</v>
      </c>
      <c r="F244" s="40" t="s">
        <v>538</v>
      </c>
      <c r="G244" s="3" t="s">
        <v>91</v>
      </c>
      <c r="H244" s="3">
        <v>1.0</v>
      </c>
      <c r="I244" s="32">
        <v>1.0</v>
      </c>
      <c r="J244" s="5">
        <f>VLOOKUP(G244,rewardsModel,IFS(H244=1,2,H244=2,3,H244=3,4),false)*I244</f>
        <v>0.03</v>
      </c>
    </row>
    <row r="245">
      <c r="A245" s="3" t="s">
        <v>531</v>
      </c>
      <c r="B245" s="38">
        <v>44856.0</v>
      </c>
      <c r="C245" s="38">
        <v>44883.0</v>
      </c>
      <c r="D245" s="3" t="s">
        <v>477</v>
      </c>
      <c r="E245" s="3" t="s">
        <v>66</v>
      </c>
      <c r="F245" s="40" t="s">
        <v>539</v>
      </c>
      <c r="G245" s="3" t="s">
        <v>91</v>
      </c>
      <c r="H245" s="3">
        <v>1.0</v>
      </c>
      <c r="I245" s="32">
        <v>1.0</v>
      </c>
      <c r="J245" s="5">
        <f>VLOOKUP(G245,rewardsModel,IFS(H245=1,2,H245=2,3,H245=3,4),false)*I245</f>
        <v>0.03</v>
      </c>
    </row>
    <row r="246">
      <c r="A246" s="3" t="s">
        <v>540</v>
      </c>
      <c r="B246" s="38">
        <v>44856.0</v>
      </c>
      <c r="C246" s="38">
        <v>44883.0</v>
      </c>
      <c r="D246" s="3" t="s">
        <v>395</v>
      </c>
      <c r="E246" s="3" t="s">
        <v>66</v>
      </c>
      <c r="F246" s="40" t="s">
        <v>541</v>
      </c>
      <c r="G246" s="3" t="s">
        <v>91</v>
      </c>
      <c r="H246" s="3">
        <v>1.0</v>
      </c>
      <c r="I246" s="32">
        <v>1.0</v>
      </c>
      <c r="J246" s="5">
        <f>VLOOKUP(G246,rewardsModel,IFS(H246=1,2,H246=2,3,H246=3,4),false)*I246</f>
        <v>0.03</v>
      </c>
    </row>
    <row r="247">
      <c r="A247" s="3" t="s">
        <v>542</v>
      </c>
      <c r="B247" s="38">
        <v>44856.0</v>
      </c>
      <c r="C247" s="38">
        <v>44883.0</v>
      </c>
      <c r="D247" s="3" t="s">
        <v>193</v>
      </c>
      <c r="E247" s="3" t="s">
        <v>66</v>
      </c>
      <c r="F247" s="40" t="s">
        <v>543</v>
      </c>
      <c r="G247" s="3" t="s">
        <v>91</v>
      </c>
      <c r="H247" s="3">
        <v>1.0</v>
      </c>
      <c r="I247" s="32">
        <v>1.0</v>
      </c>
      <c r="J247" s="5">
        <f>VLOOKUP(G247,rewardsModel,IFS(H247=1,2,H247=2,3,H247=3,4),false)*I247</f>
        <v>0.03</v>
      </c>
    </row>
    <row r="248">
      <c r="A248" s="3" t="s">
        <v>544</v>
      </c>
      <c r="B248" s="38">
        <v>44856.0</v>
      </c>
      <c r="C248" s="38">
        <v>44883.0</v>
      </c>
      <c r="D248" s="3" t="s">
        <v>193</v>
      </c>
      <c r="E248" s="3" t="s">
        <v>211</v>
      </c>
      <c r="F248" s="40" t="s">
        <v>545</v>
      </c>
      <c r="G248" s="3" t="s">
        <v>56</v>
      </c>
      <c r="H248" s="3">
        <v>2.0</v>
      </c>
      <c r="I248" s="32">
        <v>1.0</v>
      </c>
      <c r="J248" s="5">
        <f>VLOOKUP(G248,rewardsModel,IFS(H248=1,2,H248=2,3,H248=3,4),false)*I248</f>
        <v>0.06</v>
      </c>
    </row>
    <row r="249">
      <c r="A249" s="3" t="s">
        <v>531</v>
      </c>
      <c r="B249" s="38">
        <v>44856.0</v>
      </c>
      <c r="C249" s="38">
        <v>44883.0</v>
      </c>
      <c r="D249" s="3" t="s">
        <v>477</v>
      </c>
      <c r="E249" s="3" t="s">
        <v>66</v>
      </c>
      <c r="F249" s="40" t="s">
        <v>546</v>
      </c>
      <c r="G249" s="3" t="s">
        <v>91</v>
      </c>
      <c r="H249" s="3">
        <v>1.0</v>
      </c>
      <c r="I249" s="32">
        <v>1.0</v>
      </c>
      <c r="J249" s="5">
        <f>VLOOKUP(G249,rewardsModel,IFS(H249=1,2,H249=2,3,H249=3,4),false)*I249</f>
        <v>0.03</v>
      </c>
    </row>
    <row r="250">
      <c r="A250" s="3" t="s">
        <v>483</v>
      </c>
      <c r="B250" s="38">
        <v>44856.0</v>
      </c>
      <c r="C250" s="38">
        <v>44883.0</v>
      </c>
      <c r="D250" s="3" t="s">
        <v>477</v>
      </c>
      <c r="E250" s="3" t="s">
        <v>66</v>
      </c>
      <c r="F250" s="40" t="s">
        <v>547</v>
      </c>
      <c r="G250" s="3" t="s">
        <v>91</v>
      </c>
      <c r="H250" s="3">
        <v>1.0</v>
      </c>
      <c r="I250" s="32">
        <v>1.0</v>
      </c>
      <c r="J250" s="5">
        <f>VLOOKUP(G250,rewardsModel,IFS(H250=1,2,H250=2,3,H250=3,4),false)*I250</f>
        <v>0.03</v>
      </c>
    </row>
    <row r="251">
      <c r="A251" s="3" t="s">
        <v>327</v>
      </c>
      <c r="B251" s="38">
        <v>44856.0</v>
      </c>
      <c r="C251" s="38">
        <v>44883.0</v>
      </c>
      <c r="D251" s="3" t="s">
        <v>477</v>
      </c>
      <c r="E251" s="3" t="s">
        <v>211</v>
      </c>
      <c r="F251" s="40" t="s">
        <v>548</v>
      </c>
      <c r="G251" s="3" t="s">
        <v>56</v>
      </c>
      <c r="H251" s="3">
        <v>2.0</v>
      </c>
      <c r="I251" s="32">
        <v>1.0</v>
      </c>
      <c r="J251" s="5">
        <f>VLOOKUP(G251,rewardsModel,IFS(H251=1,2,H251=2,3,H251=3,4),false)*I251</f>
        <v>0.06</v>
      </c>
    </row>
    <row r="252">
      <c r="A252" s="3" t="s">
        <v>531</v>
      </c>
      <c r="B252" s="38">
        <v>44856.0</v>
      </c>
      <c r="C252" s="38">
        <v>44883.0</v>
      </c>
      <c r="D252" s="3" t="s">
        <v>477</v>
      </c>
      <c r="E252" s="3" t="s">
        <v>66</v>
      </c>
      <c r="F252" s="40" t="s">
        <v>549</v>
      </c>
      <c r="G252" s="3" t="s">
        <v>91</v>
      </c>
      <c r="H252" s="3">
        <v>1.0</v>
      </c>
      <c r="I252" s="32">
        <v>1.0</v>
      </c>
      <c r="J252" s="5">
        <f>VLOOKUP(G252,rewardsModel,IFS(H252=1,2,H252=2,3,H252=3,4),false)*I252</f>
        <v>0.03</v>
      </c>
    </row>
    <row r="253">
      <c r="A253" s="3" t="s">
        <v>483</v>
      </c>
      <c r="B253" s="38">
        <v>44856.0</v>
      </c>
      <c r="C253" s="38">
        <v>44883.0</v>
      </c>
      <c r="D253" s="3" t="s">
        <v>193</v>
      </c>
      <c r="E253" s="3" t="s">
        <v>377</v>
      </c>
      <c r="F253" s="10" t="s">
        <v>550</v>
      </c>
      <c r="G253" s="5"/>
      <c r="J253" s="3">
        <v>0.02333333</v>
      </c>
      <c r="K253" s="3" t="s">
        <v>551</v>
      </c>
    </row>
    <row r="254">
      <c r="A254" s="3" t="s">
        <v>412</v>
      </c>
      <c r="B254" s="38">
        <v>44856.0</v>
      </c>
      <c r="C254" s="38">
        <v>44883.0</v>
      </c>
      <c r="D254" s="3" t="s">
        <v>193</v>
      </c>
      <c r="E254" s="3" t="s">
        <v>377</v>
      </c>
      <c r="F254" s="10" t="s">
        <v>550</v>
      </c>
      <c r="G254" s="5"/>
      <c r="J254" s="3">
        <v>0.01</v>
      </c>
      <c r="K254" s="3" t="s">
        <v>551</v>
      </c>
    </row>
    <row r="255">
      <c r="A255" s="39" t="s">
        <v>426</v>
      </c>
      <c r="B255" s="38">
        <v>44856.0</v>
      </c>
      <c r="C255" s="38">
        <v>44883.0</v>
      </c>
      <c r="D255" s="3" t="s">
        <v>193</v>
      </c>
      <c r="E255" s="3" t="s">
        <v>377</v>
      </c>
      <c r="F255" s="10" t="s">
        <v>550</v>
      </c>
      <c r="G255" s="5"/>
      <c r="J255" s="3">
        <v>0.03333333</v>
      </c>
      <c r="K255" s="3" t="s">
        <v>551</v>
      </c>
    </row>
    <row r="256">
      <c r="A256" s="39" t="s">
        <v>426</v>
      </c>
      <c r="B256" s="38">
        <v>44856.0</v>
      </c>
      <c r="C256" s="38">
        <v>44883.0</v>
      </c>
      <c r="D256" s="3" t="s">
        <v>193</v>
      </c>
      <c r="E256" s="3" t="s">
        <v>377</v>
      </c>
      <c r="F256" s="10" t="s">
        <v>552</v>
      </c>
      <c r="G256" s="5"/>
      <c r="J256" s="3">
        <v>0.02</v>
      </c>
      <c r="K256" s="3" t="s">
        <v>553</v>
      </c>
    </row>
    <row r="257">
      <c r="A257" s="39" t="s">
        <v>426</v>
      </c>
      <c r="B257" s="38">
        <v>44856.0</v>
      </c>
      <c r="C257" s="38">
        <v>44883.0</v>
      </c>
      <c r="D257" s="3" t="s">
        <v>193</v>
      </c>
      <c r="E257" s="3" t="s">
        <v>377</v>
      </c>
      <c r="F257" s="40" t="s">
        <v>554</v>
      </c>
      <c r="G257" s="5"/>
      <c r="J257" s="3">
        <v>0.02</v>
      </c>
      <c r="K257" s="3" t="s">
        <v>555</v>
      </c>
    </row>
    <row r="258">
      <c r="A258" s="39" t="s">
        <v>426</v>
      </c>
      <c r="B258" s="38">
        <v>44856.0</v>
      </c>
      <c r="C258" s="38">
        <v>44883.0</v>
      </c>
      <c r="D258" s="3" t="s">
        <v>193</v>
      </c>
      <c r="E258" s="3" t="s">
        <v>377</v>
      </c>
      <c r="F258" s="10" t="s">
        <v>556</v>
      </c>
      <c r="G258" s="5"/>
      <c r="J258" s="3">
        <v>0.02</v>
      </c>
      <c r="K258" s="3" t="s">
        <v>557</v>
      </c>
    </row>
    <row r="259">
      <c r="A259" s="24" t="s">
        <v>369</v>
      </c>
      <c r="B259" s="38">
        <v>44856.0</v>
      </c>
      <c r="C259" s="38">
        <v>44883.0</v>
      </c>
      <c r="D259" s="3" t="s">
        <v>477</v>
      </c>
      <c r="E259" s="3" t="s">
        <v>375</v>
      </c>
      <c r="F259" s="10" t="s">
        <v>558</v>
      </c>
      <c r="G259" s="3" t="s">
        <v>50</v>
      </c>
      <c r="H259" s="3">
        <v>2.0</v>
      </c>
      <c r="I259" s="32">
        <v>1.0</v>
      </c>
      <c r="J259" s="5">
        <f>VLOOKUP(G259,rewardsModel,IFS(H259=1,2,H259=2,3,H259=3,4),false)*I259</f>
        <v>0.07</v>
      </c>
    </row>
    <row r="260">
      <c r="A260" s="3" t="s">
        <v>327</v>
      </c>
      <c r="B260" s="38">
        <v>44856.0</v>
      </c>
      <c r="C260" s="38">
        <v>44883.0</v>
      </c>
      <c r="D260" s="3" t="s">
        <v>193</v>
      </c>
      <c r="E260" s="3" t="s">
        <v>66</v>
      </c>
      <c r="F260" s="10" t="s">
        <v>559</v>
      </c>
      <c r="G260" s="3" t="s">
        <v>91</v>
      </c>
      <c r="H260" s="3">
        <v>1.0</v>
      </c>
      <c r="I260" s="32">
        <v>1.0</v>
      </c>
      <c r="J260" s="5">
        <f>VLOOKUP(G260,rewardsModel,IFS(H260=1,2,H260=2,3,H260=3,4),false)*I260</f>
        <v>0.03</v>
      </c>
    </row>
    <row r="261">
      <c r="A261" s="3" t="s">
        <v>412</v>
      </c>
      <c r="B261" s="38">
        <v>44856.0</v>
      </c>
      <c r="C261" s="38">
        <v>44883.0</v>
      </c>
      <c r="D261" s="3" t="s">
        <v>193</v>
      </c>
      <c r="E261" s="3" t="s">
        <v>66</v>
      </c>
      <c r="F261" s="10" t="s">
        <v>559</v>
      </c>
      <c r="G261" s="3" t="s">
        <v>91</v>
      </c>
      <c r="H261" s="3">
        <v>1.0</v>
      </c>
      <c r="I261" s="32">
        <v>1.0</v>
      </c>
      <c r="J261" s="5">
        <f>VLOOKUP(G261,rewardsModel,IFS(H261=1,2,H261=2,3,H261=3,4),false)*I261</f>
        <v>0.03</v>
      </c>
    </row>
    <row r="262">
      <c r="G262" s="5"/>
    </row>
    <row r="263">
      <c r="A263" s="28" t="s">
        <v>560</v>
      </c>
      <c r="B263" s="27"/>
      <c r="C263" s="28"/>
      <c r="D263" s="29"/>
      <c r="E263" s="29"/>
      <c r="F263" s="29"/>
      <c r="G263" s="29"/>
      <c r="H263" s="29"/>
      <c r="I263" s="29"/>
      <c r="J263" s="29"/>
      <c r="K263" s="29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>
      <c r="A264" s="3" t="s">
        <v>348</v>
      </c>
      <c r="B264" s="38">
        <v>44884.0</v>
      </c>
      <c r="C264" s="38">
        <v>44911.0</v>
      </c>
      <c r="D264" s="3" t="s">
        <v>477</v>
      </c>
      <c r="E264" s="3" t="s">
        <v>561</v>
      </c>
      <c r="F264" s="40" t="s">
        <v>562</v>
      </c>
      <c r="G264" s="3" t="s">
        <v>50</v>
      </c>
      <c r="H264" s="3">
        <v>1.0</v>
      </c>
      <c r="I264" s="32">
        <v>1.0</v>
      </c>
      <c r="J264" s="5">
        <f>VLOOKUP(G264,rewardsModel,IFS(H264=1,2,H264=2,3,H264=3,4),false)*I264</f>
        <v>0.035</v>
      </c>
    </row>
    <row r="265">
      <c r="A265" s="3" t="s">
        <v>483</v>
      </c>
      <c r="B265" s="42">
        <v>44884.0</v>
      </c>
      <c r="C265" s="42">
        <v>44911.0</v>
      </c>
      <c r="D265" s="3" t="s">
        <v>477</v>
      </c>
      <c r="E265" s="43" t="s">
        <v>561</v>
      </c>
      <c r="F265" s="44" t="s">
        <v>562</v>
      </c>
      <c r="G265" s="3" t="s">
        <v>50</v>
      </c>
      <c r="H265" s="3">
        <v>2.0</v>
      </c>
      <c r="I265" s="32">
        <v>1.0</v>
      </c>
      <c r="J265" s="5">
        <f>VLOOKUP(G265,rewardsModel,IFS(H265=1,2,H265=2,3,H265=3,4),false)*I265</f>
        <v>0.07</v>
      </c>
    </row>
    <row r="266">
      <c r="A266" s="39" t="s">
        <v>426</v>
      </c>
      <c r="B266" s="42">
        <v>44884.0</v>
      </c>
      <c r="C266" s="42">
        <v>44911.0</v>
      </c>
      <c r="D266" s="43" t="s">
        <v>193</v>
      </c>
      <c r="E266" s="3" t="s">
        <v>211</v>
      </c>
      <c r="F266" s="40" t="s">
        <v>563</v>
      </c>
      <c r="G266" s="3" t="s">
        <v>56</v>
      </c>
      <c r="H266" s="3">
        <v>2.0</v>
      </c>
      <c r="I266" s="32">
        <v>0.5</v>
      </c>
      <c r="J266" s="5">
        <f>VLOOKUP(G266,rewardsModel,IFS(H266=1,2,H266=2,3,H266=3,4),false)*I266</f>
        <v>0.03</v>
      </c>
    </row>
    <row r="267">
      <c r="A267" s="24" t="s">
        <v>369</v>
      </c>
      <c r="B267" s="42">
        <v>44884.0</v>
      </c>
      <c r="C267" s="42">
        <v>44911.0</v>
      </c>
      <c r="D267" s="43" t="s">
        <v>193</v>
      </c>
      <c r="E267" s="3" t="s">
        <v>211</v>
      </c>
      <c r="F267" s="40" t="s">
        <v>563</v>
      </c>
      <c r="G267" s="3" t="s">
        <v>56</v>
      </c>
      <c r="H267" s="3">
        <v>2.0</v>
      </c>
      <c r="I267" s="32">
        <v>0.5</v>
      </c>
      <c r="J267" s="5">
        <f>VLOOKUP(G267,rewardsModel,IFS(H267=1,2,H267=2,3,H267=3,4),false)*I267</f>
        <v>0.03</v>
      </c>
    </row>
    <row r="268">
      <c r="A268" s="3" t="s">
        <v>483</v>
      </c>
      <c r="B268" s="42">
        <v>44884.0</v>
      </c>
      <c r="C268" s="42">
        <v>44911.0</v>
      </c>
      <c r="D268" s="45" t="s">
        <v>193</v>
      </c>
      <c r="E268" s="45" t="s">
        <v>211</v>
      </c>
      <c r="F268" s="10" t="s">
        <v>564</v>
      </c>
      <c r="G268" s="3" t="s">
        <v>56</v>
      </c>
      <c r="H268" s="3">
        <v>2.0</v>
      </c>
      <c r="I268" s="32">
        <v>0.5</v>
      </c>
      <c r="J268" s="5">
        <f>VLOOKUP(G268,rewardsModel,IFS(H268=1,2,H268=2,3,H268=3,4),false)*I268</f>
        <v>0.03</v>
      </c>
    </row>
    <row r="269">
      <c r="A269" s="3" t="s">
        <v>348</v>
      </c>
      <c r="B269" s="42">
        <v>44884.0</v>
      </c>
      <c r="C269" s="42">
        <v>44911.0</v>
      </c>
      <c r="D269" s="46" t="s">
        <v>477</v>
      </c>
      <c r="E269" s="3" t="s">
        <v>211</v>
      </c>
      <c r="F269" s="10" t="s">
        <v>565</v>
      </c>
      <c r="G269" s="3" t="s">
        <v>56</v>
      </c>
      <c r="H269" s="3">
        <v>2.0</v>
      </c>
      <c r="I269" s="32">
        <v>0.5</v>
      </c>
      <c r="J269" s="5">
        <f>VLOOKUP(G269,rewardsModel,IFS(H269=1,2,H269=2,3,H269=3,4),false)*I269</f>
        <v>0.03</v>
      </c>
    </row>
    <row r="270">
      <c r="A270" s="3" t="s">
        <v>327</v>
      </c>
      <c r="B270" s="42">
        <v>44884.0</v>
      </c>
      <c r="C270" s="42">
        <v>44911.0</v>
      </c>
      <c r="D270" s="45" t="s">
        <v>193</v>
      </c>
      <c r="E270" s="45" t="s">
        <v>211</v>
      </c>
      <c r="F270" s="10" t="s">
        <v>566</v>
      </c>
      <c r="G270" s="3" t="s">
        <v>56</v>
      </c>
      <c r="H270" s="3">
        <v>1.0</v>
      </c>
      <c r="I270" s="32">
        <v>1.0</v>
      </c>
      <c r="J270" s="5">
        <f>VLOOKUP(G270,rewardsModel,IFS(H270=1,2,H270=2,3,H270=3,4),false)*I270</f>
        <v>0.03</v>
      </c>
    </row>
    <row r="271">
      <c r="A271" s="3" t="s">
        <v>412</v>
      </c>
      <c r="B271" s="42">
        <v>44884.0</v>
      </c>
      <c r="C271" s="42">
        <v>44911.0</v>
      </c>
      <c r="D271" s="45" t="s">
        <v>193</v>
      </c>
      <c r="E271" s="3" t="s">
        <v>66</v>
      </c>
      <c r="F271" s="10" t="s">
        <v>567</v>
      </c>
      <c r="G271" s="3" t="s">
        <v>91</v>
      </c>
      <c r="H271" s="3">
        <v>1.0</v>
      </c>
      <c r="I271" s="32">
        <v>1.0</v>
      </c>
      <c r="J271" s="5">
        <f>VLOOKUP(G271,rewardsModel,IFS(H271=1,2,H271=2,3,H271=3,4),false)*I271</f>
        <v>0.03</v>
      </c>
    </row>
    <row r="272">
      <c r="A272" s="3" t="s">
        <v>327</v>
      </c>
      <c r="B272" s="42">
        <v>44884.0</v>
      </c>
      <c r="C272" s="42">
        <v>44911.0</v>
      </c>
      <c r="D272" s="3" t="s">
        <v>477</v>
      </c>
      <c r="E272" s="3" t="s">
        <v>66</v>
      </c>
      <c r="F272" s="10" t="s">
        <v>568</v>
      </c>
      <c r="G272" s="3" t="s">
        <v>91</v>
      </c>
      <c r="H272" s="3">
        <v>1.0</v>
      </c>
      <c r="I272" s="32">
        <v>1.0</v>
      </c>
      <c r="J272" s="5">
        <f>VLOOKUP(G272,rewardsModel,IFS(H272=1,2,H272=2,3,H272=3,4),false)*I272</f>
        <v>0.03</v>
      </c>
    </row>
    <row r="273">
      <c r="A273" s="3" t="s">
        <v>383</v>
      </c>
      <c r="B273" s="42">
        <v>44884.0</v>
      </c>
      <c r="C273" s="42">
        <v>44911.0</v>
      </c>
      <c r="D273" s="45" t="s">
        <v>193</v>
      </c>
      <c r="E273" s="3" t="s">
        <v>66</v>
      </c>
      <c r="F273" s="10" t="s">
        <v>569</v>
      </c>
      <c r="G273" s="3" t="s">
        <v>91</v>
      </c>
      <c r="H273" s="3">
        <v>1.0</v>
      </c>
      <c r="I273" s="32">
        <v>1.0</v>
      </c>
      <c r="J273" s="5">
        <f>VLOOKUP(G273,rewardsModel,IFS(H273=1,2,H273=2,3,H273=3,4),false)*I273</f>
        <v>0.03</v>
      </c>
    </row>
    <row r="274">
      <c r="A274" s="3" t="s">
        <v>531</v>
      </c>
      <c r="B274" s="42">
        <v>44884.0</v>
      </c>
      <c r="C274" s="42">
        <v>44911.0</v>
      </c>
      <c r="D274" s="3" t="s">
        <v>477</v>
      </c>
      <c r="E274" s="43" t="s">
        <v>561</v>
      </c>
      <c r="F274" s="10" t="s">
        <v>570</v>
      </c>
      <c r="G274" s="3" t="s">
        <v>50</v>
      </c>
      <c r="H274" s="3">
        <v>1.0</v>
      </c>
      <c r="I274" s="32">
        <v>1.0</v>
      </c>
      <c r="J274" s="5">
        <f>VLOOKUP(G274,rewardsModel,IFS(H274=1,2,H274=2,3,H274=3,4),false)*I274</f>
        <v>0.035</v>
      </c>
    </row>
    <row r="275">
      <c r="A275" s="3" t="s">
        <v>571</v>
      </c>
      <c r="B275" s="42">
        <v>44884.0</v>
      </c>
      <c r="C275" s="42">
        <v>44911.0</v>
      </c>
      <c r="D275" s="45" t="s">
        <v>193</v>
      </c>
      <c r="E275" s="45" t="s">
        <v>211</v>
      </c>
      <c r="F275" s="40" t="s">
        <v>572</v>
      </c>
      <c r="G275" s="3" t="s">
        <v>56</v>
      </c>
      <c r="H275" s="3">
        <v>1.0</v>
      </c>
      <c r="I275" s="32">
        <v>1.0</v>
      </c>
      <c r="J275" s="5">
        <f>VLOOKUP(G275,rewardsModel,IFS(H275=1,2,H275=2,3,H275=3,4),false)*I275</f>
        <v>0.03</v>
      </c>
    </row>
    <row r="276">
      <c r="A276" s="3" t="s">
        <v>542</v>
      </c>
      <c r="B276" s="42">
        <v>44884.0</v>
      </c>
      <c r="C276" s="42">
        <v>44911.0</v>
      </c>
      <c r="D276" s="45" t="s">
        <v>193</v>
      </c>
      <c r="E276" s="3" t="s">
        <v>66</v>
      </c>
      <c r="F276" s="40" t="s">
        <v>573</v>
      </c>
      <c r="G276" s="3" t="s">
        <v>91</v>
      </c>
      <c r="H276" s="3">
        <v>1.0</v>
      </c>
      <c r="I276" s="32">
        <v>1.0</v>
      </c>
      <c r="J276" s="5">
        <f>VLOOKUP(G276,rewardsModel,IFS(H276=1,2,H276=2,3,H276=3,4),false)*I276</f>
        <v>0.03</v>
      </c>
    </row>
    <row r="277">
      <c r="A277" s="3" t="s">
        <v>531</v>
      </c>
      <c r="B277" s="42">
        <v>44884.0</v>
      </c>
      <c r="C277" s="42">
        <v>44911.0</v>
      </c>
      <c r="D277" s="45" t="s">
        <v>193</v>
      </c>
      <c r="E277" s="3" t="s">
        <v>66</v>
      </c>
      <c r="F277" s="40" t="s">
        <v>574</v>
      </c>
      <c r="G277" s="3" t="s">
        <v>91</v>
      </c>
      <c r="H277" s="3">
        <v>1.0</v>
      </c>
      <c r="I277" s="32">
        <v>1.0</v>
      </c>
      <c r="J277" s="5">
        <f>VLOOKUP(G277,rewardsModel,IFS(H277=1,2,H277=2,3,H277=3,4),false)*I277</f>
        <v>0.03</v>
      </c>
    </row>
    <row r="278">
      <c r="A278" s="3" t="s">
        <v>531</v>
      </c>
      <c r="B278" s="42">
        <v>44884.0</v>
      </c>
      <c r="C278" s="42">
        <v>44911.0</v>
      </c>
      <c r="D278" s="45" t="s">
        <v>193</v>
      </c>
      <c r="E278" s="3" t="s">
        <v>66</v>
      </c>
      <c r="F278" s="10" t="s">
        <v>575</v>
      </c>
      <c r="G278" s="3" t="s">
        <v>91</v>
      </c>
      <c r="H278" s="3">
        <v>1.0</v>
      </c>
      <c r="I278" s="32">
        <v>1.0</v>
      </c>
      <c r="J278" s="5">
        <f>VLOOKUP(G278,rewardsModel,IFS(H278=1,2,H278=2,3,H278=3,4),false)*I278</f>
        <v>0.03</v>
      </c>
    </row>
    <row r="279">
      <c r="A279" s="3" t="s">
        <v>383</v>
      </c>
      <c r="B279" s="42">
        <v>44884.0</v>
      </c>
      <c r="C279" s="42">
        <v>44911.0</v>
      </c>
      <c r="D279" s="45" t="s">
        <v>193</v>
      </c>
      <c r="E279" s="3" t="s">
        <v>66</v>
      </c>
      <c r="F279" s="40" t="s">
        <v>576</v>
      </c>
      <c r="G279" s="3" t="s">
        <v>91</v>
      </c>
      <c r="H279" s="3">
        <v>1.0</v>
      </c>
      <c r="I279" s="32">
        <v>1.0</v>
      </c>
      <c r="J279" s="5">
        <f>VLOOKUP(G279,rewardsModel,IFS(H279=1,2,H279=2,3,H279=3,4),false)*I279</f>
        <v>0.03</v>
      </c>
    </row>
    <row r="280">
      <c r="A280" s="3" t="s">
        <v>531</v>
      </c>
      <c r="B280" s="42">
        <v>44884.0</v>
      </c>
      <c r="C280" s="42">
        <v>44911.0</v>
      </c>
      <c r="D280" s="3" t="s">
        <v>477</v>
      </c>
      <c r="E280" s="43" t="s">
        <v>561</v>
      </c>
      <c r="F280" s="40" t="s">
        <v>577</v>
      </c>
      <c r="G280" s="3" t="s">
        <v>91</v>
      </c>
      <c r="H280" s="3">
        <v>1.0</v>
      </c>
      <c r="I280" s="32">
        <v>1.0</v>
      </c>
      <c r="J280" s="5">
        <f>VLOOKUP(G280,rewardsModel,IFS(H280=1,2,H280=2,3,H280=3,4),false)*I280</f>
        <v>0.03</v>
      </c>
    </row>
    <row r="281">
      <c r="A281" s="3" t="s">
        <v>531</v>
      </c>
      <c r="B281" s="42">
        <v>44884.0</v>
      </c>
      <c r="C281" s="42">
        <v>44911.0</v>
      </c>
      <c r="D281" s="3" t="s">
        <v>477</v>
      </c>
      <c r="E281" s="3" t="s">
        <v>66</v>
      </c>
      <c r="F281" s="40" t="s">
        <v>578</v>
      </c>
      <c r="G281" s="3" t="s">
        <v>91</v>
      </c>
      <c r="H281" s="3">
        <v>1.0</v>
      </c>
      <c r="I281" s="32">
        <v>1.0</v>
      </c>
      <c r="J281" s="5">
        <f>VLOOKUP(G281,rewardsModel,IFS(H281=1,2,H281=2,3,H281=3,4),false)*I281</f>
        <v>0.03</v>
      </c>
    </row>
    <row r="282">
      <c r="A282" s="39" t="s">
        <v>426</v>
      </c>
      <c r="B282" s="42">
        <v>44884.0</v>
      </c>
      <c r="C282" s="42">
        <v>44911.0</v>
      </c>
      <c r="D282" s="45" t="s">
        <v>193</v>
      </c>
      <c r="E282" s="3" t="s">
        <v>377</v>
      </c>
      <c r="F282" s="10" t="s">
        <v>579</v>
      </c>
      <c r="G282" s="5"/>
      <c r="J282" s="3">
        <v>0.01</v>
      </c>
      <c r="K282" s="3" t="s">
        <v>580</v>
      </c>
    </row>
    <row r="283">
      <c r="A283" s="3" t="s">
        <v>581</v>
      </c>
      <c r="B283" s="42">
        <v>44884.0</v>
      </c>
      <c r="C283" s="42">
        <v>44911.0</v>
      </c>
      <c r="D283" s="45" t="s">
        <v>193</v>
      </c>
      <c r="E283" s="3" t="s">
        <v>377</v>
      </c>
      <c r="F283" s="10" t="s">
        <v>579</v>
      </c>
      <c r="G283" s="5"/>
      <c r="J283" s="3">
        <v>0.01</v>
      </c>
      <c r="K283" s="3" t="s">
        <v>580</v>
      </c>
    </row>
    <row r="284">
      <c r="A284" s="3" t="s">
        <v>327</v>
      </c>
      <c r="B284" s="42">
        <v>44884.0</v>
      </c>
      <c r="C284" s="42">
        <v>44911.0</v>
      </c>
      <c r="D284" s="3" t="s">
        <v>477</v>
      </c>
      <c r="E284" s="3" t="s">
        <v>66</v>
      </c>
      <c r="F284" s="10" t="s">
        <v>582</v>
      </c>
      <c r="G284" s="3" t="s">
        <v>91</v>
      </c>
      <c r="H284" s="3">
        <v>2.0</v>
      </c>
      <c r="I284" s="32">
        <v>1.0</v>
      </c>
      <c r="J284" s="5">
        <f>VLOOKUP(G284,rewardsModel,IFS(H284=1,2,H284=2,3,H284=3,4),false)*I284</f>
        <v>0.06</v>
      </c>
    </row>
    <row r="285">
      <c r="A285" s="39" t="s">
        <v>426</v>
      </c>
      <c r="B285" s="42">
        <v>44884.0</v>
      </c>
      <c r="C285" s="42">
        <v>44911.0</v>
      </c>
      <c r="D285" s="45" t="s">
        <v>193</v>
      </c>
      <c r="E285" s="3" t="s">
        <v>377</v>
      </c>
      <c r="F285" s="10" t="s">
        <v>583</v>
      </c>
      <c r="G285" s="5"/>
      <c r="J285" s="3">
        <v>0.02</v>
      </c>
      <c r="K285" s="3" t="s">
        <v>584</v>
      </c>
    </row>
    <row r="286">
      <c r="A286" s="3" t="s">
        <v>483</v>
      </c>
      <c r="B286" s="42">
        <v>44884.0</v>
      </c>
      <c r="C286" s="42">
        <v>44911.0</v>
      </c>
      <c r="D286" s="45" t="s">
        <v>193</v>
      </c>
      <c r="E286" s="3" t="s">
        <v>377</v>
      </c>
      <c r="F286" s="10" t="s">
        <v>585</v>
      </c>
      <c r="G286" s="5"/>
      <c r="J286" s="3">
        <v>0.03333</v>
      </c>
      <c r="K286" s="3" t="s">
        <v>586</v>
      </c>
    </row>
    <row r="287">
      <c r="A287" s="39" t="s">
        <v>426</v>
      </c>
      <c r="B287" s="42">
        <v>44884.0</v>
      </c>
      <c r="C287" s="42">
        <v>44911.0</v>
      </c>
      <c r="D287" s="45" t="s">
        <v>193</v>
      </c>
      <c r="E287" s="3" t="s">
        <v>377</v>
      </c>
      <c r="F287" s="10" t="s">
        <v>585</v>
      </c>
      <c r="G287" s="5"/>
      <c r="J287" s="3">
        <v>0.03333</v>
      </c>
      <c r="K287" s="3" t="s">
        <v>586</v>
      </c>
    </row>
    <row r="288">
      <c r="A288" s="39" t="s">
        <v>426</v>
      </c>
      <c r="B288" s="42">
        <v>44884.0</v>
      </c>
      <c r="C288" s="42">
        <v>44911.0</v>
      </c>
      <c r="D288" s="45" t="s">
        <v>193</v>
      </c>
      <c r="E288" s="3" t="s">
        <v>377</v>
      </c>
      <c r="F288" s="10" t="s">
        <v>585</v>
      </c>
      <c r="G288" s="5"/>
      <c r="J288" s="3">
        <v>0.02</v>
      </c>
      <c r="K288" s="3" t="s">
        <v>587</v>
      </c>
    </row>
    <row r="289">
      <c r="A289" s="24" t="s">
        <v>369</v>
      </c>
      <c r="B289" s="42">
        <v>44884.0</v>
      </c>
      <c r="C289" s="42">
        <v>44911.0</v>
      </c>
      <c r="D289" s="3" t="s">
        <v>477</v>
      </c>
      <c r="E289" s="3" t="s">
        <v>375</v>
      </c>
      <c r="F289" s="3" t="s">
        <v>588</v>
      </c>
      <c r="G289" s="3" t="s">
        <v>50</v>
      </c>
      <c r="H289" s="3">
        <v>2.0</v>
      </c>
      <c r="I289" s="32">
        <v>1.0</v>
      </c>
      <c r="J289" s="5">
        <f>VLOOKUP(G289,rewardsModel,IFS(H289=1,2,H289=2,3,H289=3,4),false)*I289</f>
        <v>0.07</v>
      </c>
    </row>
    <row r="290">
      <c r="A290" s="39" t="s">
        <v>426</v>
      </c>
      <c r="B290" s="42">
        <v>44884.0</v>
      </c>
      <c r="C290" s="42">
        <v>44911.0</v>
      </c>
      <c r="D290" s="45" t="s">
        <v>193</v>
      </c>
      <c r="E290" s="3" t="s">
        <v>211</v>
      </c>
      <c r="F290" s="10" t="s">
        <v>589</v>
      </c>
      <c r="G290" s="3" t="s">
        <v>56</v>
      </c>
      <c r="H290" s="3">
        <v>1.0</v>
      </c>
      <c r="I290" s="32">
        <v>1.0</v>
      </c>
      <c r="J290" s="5">
        <f>VLOOKUP(G290,rewardsModel,IFS(H290=1,2,H290=2,3,H290=3,4),false)*I290</f>
        <v>0.03</v>
      </c>
    </row>
    <row r="291">
      <c r="A291" s="3" t="s">
        <v>590</v>
      </c>
      <c r="B291" s="42">
        <v>44884.0</v>
      </c>
      <c r="C291" s="42">
        <v>44911.0</v>
      </c>
      <c r="D291" s="45" t="s">
        <v>193</v>
      </c>
      <c r="E291" s="3" t="s">
        <v>211</v>
      </c>
      <c r="F291" s="10" t="s">
        <v>589</v>
      </c>
      <c r="G291" s="3" t="s">
        <v>56</v>
      </c>
      <c r="H291" s="3">
        <v>1.0</v>
      </c>
      <c r="I291" s="32">
        <v>1.0</v>
      </c>
      <c r="J291" s="5">
        <f>VLOOKUP(G291,rewardsModel,IFS(H291=1,2,H291=2,3,H291=3,4),false)*I291</f>
        <v>0.03</v>
      </c>
      <c r="K291" s="3" t="s">
        <v>591</v>
      </c>
    </row>
    <row r="292">
      <c r="G292" s="5"/>
    </row>
    <row r="293">
      <c r="A293" s="28" t="s">
        <v>592</v>
      </c>
      <c r="B293" s="27"/>
      <c r="C293" s="28"/>
      <c r="D293" s="29"/>
      <c r="E293" s="29"/>
      <c r="F293" s="29"/>
      <c r="G293" s="29"/>
      <c r="H293" s="29"/>
      <c r="I293" s="29"/>
      <c r="J293" s="29"/>
      <c r="K293" s="29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>
      <c r="A294" s="24" t="s">
        <v>369</v>
      </c>
      <c r="B294" s="38">
        <v>44912.0</v>
      </c>
      <c r="C294" s="38">
        <v>44939.0</v>
      </c>
      <c r="D294" s="3" t="s">
        <v>477</v>
      </c>
      <c r="E294" s="3" t="s">
        <v>375</v>
      </c>
      <c r="F294" s="47" t="s">
        <v>588</v>
      </c>
      <c r="G294" s="3" t="s">
        <v>50</v>
      </c>
      <c r="H294" s="3">
        <v>3.0</v>
      </c>
      <c r="I294" s="32">
        <v>1.0</v>
      </c>
      <c r="J294" s="5">
        <f>VLOOKUP(G294,rewardsModel,IFS(H294=1,2,H294=2,3,H294=3,4),false)*I294</f>
        <v>0.15</v>
      </c>
    </row>
    <row r="295">
      <c r="A295" s="3" t="s">
        <v>405</v>
      </c>
      <c r="B295" s="38">
        <v>44912.0</v>
      </c>
      <c r="C295" s="38">
        <v>44939.0</v>
      </c>
      <c r="D295" s="45" t="s">
        <v>193</v>
      </c>
      <c r="E295" s="3" t="s">
        <v>66</v>
      </c>
      <c r="F295" s="48" t="s">
        <v>593</v>
      </c>
      <c r="G295" s="3" t="s">
        <v>91</v>
      </c>
      <c r="H295" s="3">
        <v>1.0</v>
      </c>
      <c r="I295" s="32">
        <v>1.0</v>
      </c>
      <c r="J295" s="5">
        <f>VLOOKUP(G295,rewardsModel,IFS(H295=1,2,H295=2,3,H295=3,4),false)*I295</f>
        <v>0.03</v>
      </c>
    </row>
    <row r="296">
      <c r="A296" s="3" t="s">
        <v>417</v>
      </c>
      <c r="B296" s="38">
        <v>44912.0</v>
      </c>
      <c r="C296" s="38">
        <v>44939.0</v>
      </c>
      <c r="D296" s="45" t="s">
        <v>193</v>
      </c>
      <c r="E296" s="3" t="s">
        <v>66</v>
      </c>
      <c r="F296" s="48" t="s">
        <v>593</v>
      </c>
      <c r="G296" s="3" t="s">
        <v>91</v>
      </c>
      <c r="H296" s="3">
        <v>1.0</v>
      </c>
      <c r="I296" s="32">
        <v>1.0</v>
      </c>
      <c r="J296" s="5">
        <f>VLOOKUP(G296,rewardsModel,IFS(H296=1,2,H296=2,3,H296=3,4),false)*I296</f>
        <v>0.03</v>
      </c>
    </row>
    <row r="297">
      <c r="A297" s="3" t="s">
        <v>417</v>
      </c>
      <c r="B297" s="38">
        <v>44912.0</v>
      </c>
      <c r="C297" s="38">
        <v>44939.0</v>
      </c>
      <c r="D297" s="45" t="s">
        <v>193</v>
      </c>
      <c r="E297" s="3" t="s">
        <v>211</v>
      </c>
      <c r="F297" s="10" t="s">
        <v>594</v>
      </c>
      <c r="G297" s="3" t="s">
        <v>56</v>
      </c>
      <c r="H297" s="3">
        <v>1.0</v>
      </c>
      <c r="I297" s="32">
        <v>1.0</v>
      </c>
      <c r="J297" s="5">
        <f>VLOOKUP(G297,rewardsModel,IFS(H297=1,2,H297=2,3,H297=3,4),false)*I297</f>
        <v>0.03</v>
      </c>
    </row>
    <row r="298">
      <c r="A298" s="3" t="s">
        <v>595</v>
      </c>
      <c r="B298" s="38">
        <v>44912.0</v>
      </c>
      <c r="C298" s="38">
        <v>44939.0</v>
      </c>
      <c r="D298" s="3" t="s">
        <v>207</v>
      </c>
      <c r="E298" s="3" t="s">
        <v>211</v>
      </c>
      <c r="F298" s="40" t="s">
        <v>596</v>
      </c>
      <c r="G298" s="3" t="s">
        <v>56</v>
      </c>
      <c r="H298" s="3">
        <v>1.0</v>
      </c>
      <c r="I298" s="32">
        <v>1.0</v>
      </c>
      <c r="J298" s="5">
        <f>VLOOKUP(G298,rewardsModel,IFS(H298=1,2,H298=2,3,H298=3,4),false)*I298</f>
        <v>0.03</v>
      </c>
    </row>
    <row r="299">
      <c r="A299" s="3" t="s">
        <v>531</v>
      </c>
      <c r="B299" s="38">
        <v>44912.0</v>
      </c>
      <c r="C299" s="38">
        <v>44939.0</v>
      </c>
      <c r="D299" s="3" t="s">
        <v>477</v>
      </c>
      <c r="E299" s="3" t="s">
        <v>66</v>
      </c>
      <c r="F299" s="10" t="s">
        <v>597</v>
      </c>
      <c r="G299" s="3" t="s">
        <v>91</v>
      </c>
      <c r="H299" s="3">
        <v>1.0</v>
      </c>
      <c r="I299" s="32">
        <v>1.0</v>
      </c>
      <c r="J299" s="5">
        <f>VLOOKUP(G299,rewardsModel,IFS(H299=1,2,H299=2,3,H299=3,4),false)*I299</f>
        <v>0.03</v>
      </c>
    </row>
    <row r="300">
      <c r="A300" s="3" t="s">
        <v>531</v>
      </c>
      <c r="B300" s="38">
        <v>44912.0</v>
      </c>
      <c r="C300" s="38">
        <v>44939.0</v>
      </c>
      <c r="D300" s="3" t="s">
        <v>477</v>
      </c>
      <c r="E300" s="3" t="s">
        <v>598</v>
      </c>
      <c r="F300" s="10" t="s">
        <v>597</v>
      </c>
      <c r="G300" s="3" t="s">
        <v>97</v>
      </c>
      <c r="H300" s="3">
        <v>1.0</v>
      </c>
      <c r="I300" s="32">
        <v>1.0</v>
      </c>
      <c r="J300" s="5">
        <f>VLOOKUP(G300,rewardsModel,IFS(H300=1,2,H300=2,3,H300=3,4),false)*I300</f>
        <v>0.03</v>
      </c>
    </row>
    <row r="301">
      <c r="A301" s="39" t="s">
        <v>426</v>
      </c>
      <c r="B301" s="38">
        <v>44912.0</v>
      </c>
      <c r="C301" s="38">
        <v>44939.0</v>
      </c>
      <c r="D301" s="3" t="s">
        <v>477</v>
      </c>
      <c r="E301" s="3" t="s">
        <v>66</v>
      </c>
      <c r="F301" s="10" t="s">
        <v>599</v>
      </c>
      <c r="G301" s="3" t="s">
        <v>91</v>
      </c>
      <c r="H301" s="3">
        <v>1.0</v>
      </c>
      <c r="I301" s="32">
        <v>1.0</v>
      </c>
      <c r="J301" s="5">
        <f>VLOOKUP(G301,rewardsModel,IFS(H301=1,2,H301=2,3,H301=3,4),false)*I301</f>
        <v>0.03</v>
      </c>
    </row>
    <row r="302">
      <c r="A302" s="39" t="s">
        <v>426</v>
      </c>
      <c r="B302" s="38">
        <v>44912.0</v>
      </c>
      <c r="C302" s="38">
        <v>44939.0</v>
      </c>
      <c r="D302" s="3" t="s">
        <v>477</v>
      </c>
      <c r="E302" s="3" t="s">
        <v>598</v>
      </c>
      <c r="F302" s="10" t="s">
        <v>599</v>
      </c>
      <c r="G302" s="3" t="s">
        <v>97</v>
      </c>
      <c r="H302" s="3">
        <v>1.0</v>
      </c>
      <c r="I302" s="32">
        <v>1.0</v>
      </c>
      <c r="J302" s="5">
        <f>VLOOKUP(G302,rewardsModel,IFS(H302=1,2,H302=2,3,H302=3,4),false)*I302</f>
        <v>0.03</v>
      </c>
    </row>
    <row r="303">
      <c r="A303" s="3" t="s">
        <v>542</v>
      </c>
      <c r="B303" s="38">
        <v>44912.0</v>
      </c>
      <c r="C303" s="38">
        <v>44939.0</v>
      </c>
      <c r="D303" s="45" t="s">
        <v>193</v>
      </c>
      <c r="E303" s="3" t="s">
        <v>66</v>
      </c>
      <c r="F303" s="40" t="s">
        <v>600</v>
      </c>
      <c r="G303" s="3" t="s">
        <v>91</v>
      </c>
      <c r="H303" s="3">
        <v>1.0</v>
      </c>
      <c r="I303" s="32">
        <v>1.0</v>
      </c>
      <c r="J303" s="5">
        <f>VLOOKUP(G303,rewardsModel,IFS(H303=1,2,H303=2,3,H303=3,4),false)*I303</f>
        <v>0.03</v>
      </c>
    </row>
    <row r="304">
      <c r="A304" s="3" t="s">
        <v>531</v>
      </c>
      <c r="B304" s="38">
        <v>44912.0</v>
      </c>
      <c r="C304" s="38">
        <v>44939.0</v>
      </c>
      <c r="D304" s="3" t="s">
        <v>477</v>
      </c>
      <c r="E304" s="3" t="s">
        <v>66</v>
      </c>
      <c r="F304" s="10" t="s">
        <v>601</v>
      </c>
      <c r="G304" s="3" t="s">
        <v>91</v>
      </c>
      <c r="H304" s="3">
        <v>1.0</v>
      </c>
      <c r="I304" s="32">
        <v>1.0</v>
      </c>
      <c r="J304" s="5">
        <f>VLOOKUP(G304,rewardsModel,IFS(H304=1,2,H304=2,3,H304=3,4),false)*I304</f>
        <v>0.03</v>
      </c>
    </row>
    <row r="305">
      <c r="A305" s="3" t="s">
        <v>531</v>
      </c>
      <c r="B305" s="38">
        <v>44912.0</v>
      </c>
      <c r="C305" s="38">
        <v>44939.0</v>
      </c>
      <c r="D305" s="3" t="s">
        <v>477</v>
      </c>
      <c r="E305" s="3" t="s">
        <v>598</v>
      </c>
      <c r="F305" s="10" t="s">
        <v>601</v>
      </c>
      <c r="G305" s="3" t="s">
        <v>97</v>
      </c>
      <c r="H305" s="3">
        <v>1.0</v>
      </c>
      <c r="I305" s="32">
        <v>1.0</v>
      </c>
      <c r="J305" s="5">
        <f>VLOOKUP(G305,rewardsModel,IFS(H305=1,2,H305=2,3,H305=3,4),false)*I305</f>
        <v>0.03</v>
      </c>
    </row>
    <row r="306">
      <c r="A306" s="3" t="s">
        <v>531</v>
      </c>
      <c r="B306" s="38">
        <v>44912.0</v>
      </c>
      <c r="C306" s="38">
        <v>44939.0</v>
      </c>
      <c r="D306" s="3" t="s">
        <v>193</v>
      </c>
      <c r="E306" s="3" t="s">
        <v>66</v>
      </c>
      <c r="F306" s="10" t="s">
        <v>602</v>
      </c>
      <c r="G306" s="3" t="s">
        <v>91</v>
      </c>
      <c r="H306" s="3">
        <v>1.0</v>
      </c>
      <c r="I306" s="32">
        <v>1.0</v>
      </c>
      <c r="J306" s="5">
        <f>VLOOKUP(G306,rewardsModel,IFS(H306=1,2,H306=2,3,H306=3,4),false)*I306</f>
        <v>0.03</v>
      </c>
    </row>
    <row r="307">
      <c r="A307" s="3" t="s">
        <v>603</v>
      </c>
      <c r="B307" s="38">
        <v>44912.0</v>
      </c>
      <c r="C307" s="38">
        <v>44939.0</v>
      </c>
      <c r="D307" s="3" t="s">
        <v>395</v>
      </c>
      <c r="E307" s="3" t="s">
        <v>211</v>
      </c>
      <c r="F307" s="40" t="s">
        <v>604</v>
      </c>
      <c r="G307" s="3" t="s">
        <v>56</v>
      </c>
      <c r="H307" s="3">
        <v>1.0</v>
      </c>
      <c r="I307" s="32">
        <v>1.0</v>
      </c>
      <c r="J307" s="5">
        <f>VLOOKUP(G307,rewardsModel,IFS(H307=1,2,H307=2,3,H307=3,4),false)*I307</f>
        <v>0.03</v>
      </c>
    </row>
    <row r="308">
      <c r="A308" s="3" t="s">
        <v>531</v>
      </c>
      <c r="B308" s="38">
        <v>44912.0</v>
      </c>
      <c r="C308" s="38">
        <v>44939.0</v>
      </c>
      <c r="D308" s="3" t="s">
        <v>477</v>
      </c>
      <c r="E308" s="3" t="s">
        <v>598</v>
      </c>
      <c r="F308" s="10" t="s">
        <v>605</v>
      </c>
      <c r="G308" s="3" t="s">
        <v>97</v>
      </c>
      <c r="H308" s="3">
        <v>1.0</v>
      </c>
      <c r="I308" s="32">
        <v>1.0</v>
      </c>
      <c r="J308" s="5">
        <f>VLOOKUP(G308,rewardsModel,IFS(H308=1,2,H308=2,3,H308=3,4),false)*I308</f>
        <v>0.03</v>
      </c>
    </row>
    <row r="309">
      <c r="A309" s="3" t="s">
        <v>531</v>
      </c>
      <c r="B309" s="38">
        <v>44912.0</v>
      </c>
      <c r="C309" s="38">
        <v>44939.0</v>
      </c>
      <c r="D309" s="3" t="s">
        <v>477</v>
      </c>
      <c r="E309" s="3" t="s">
        <v>66</v>
      </c>
      <c r="F309" s="10" t="s">
        <v>605</v>
      </c>
      <c r="G309" s="3" t="s">
        <v>91</v>
      </c>
      <c r="H309" s="3">
        <v>1.0</v>
      </c>
      <c r="I309" s="32">
        <v>1.0</v>
      </c>
      <c r="J309" s="5">
        <f>VLOOKUP(G309,rewardsModel,IFS(H309=1,2,H309=2,3,H309=3,4),false)*I309</f>
        <v>0.03</v>
      </c>
    </row>
    <row r="310">
      <c r="A310" s="3" t="s">
        <v>571</v>
      </c>
      <c r="B310" s="38">
        <v>44912.0</v>
      </c>
      <c r="C310" s="38">
        <v>44939.0</v>
      </c>
      <c r="D310" s="45" t="s">
        <v>193</v>
      </c>
      <c r="E310" s="3" t="s">
        <v>211</v>
      </c>
      <c r="F310" s="10" t="s">
        <v>606</v>
      </c>
      <c r="G310" s="3" t="s">
        <v>56</v>
      </c>
      <c r="H310" s="3">
        <v>2.0</v>
      </c>
      <c r="I310" s="32">
        <v>1.0</v>
      </c>
      <c r="J310" s="5">
        <f>VLOOKUP(G310,rewardsModel,IFS(H310=1,2,H310=2,3,H310=3,4),false)*I310</f>
        <v>0.06</v>
      </c>
    </row>
    <row r="311">
      <c r="A311" s="3" t="s">
        <v>531</v>
      </c>
      <c r="B311" s="38">
        <v>44912.0</v>
      </c>
      <c r="C311" s="38">
        <v>44939.0</v>
      </c>
      <c r="D311" s="3" t="s">
        <v>477</v>
      </c>
      <c r="E311" s="3" t="s">
        <v>598</v>
      </c>
      <c r="F311" s="10" t="s">
        <v>607</v>
      </c>
      <c r="G311" s="3" t="s">
        <v>97</v>
      </c>
      <c r="H311" s="3">
        <v>1.0</v>
      </c>
      <c r="I311" s="32">
        <v>1.0</v>
      </c>
      <c r="J311" s="5">
        <f>VLOOKUP(G311,rewardsModel,IFS(H311=1,2,H311=2,3,H311=3,4),false)*I311</f>
        <v>0.03</v>
      </c>
    </row>
    <row r="312">
      <c r="A312" s="3" t="s">
        <v>531</v>
      </c>
      <c r="B312" s="38">
        <v>44912.0</v>
      </c>
      <c r="C312" s="38">
        <v>44939.0</v>
      </c>
      <c r="D312" s="3" t="s">
        <v>477</v>
      </c>
      <c r="E312" s="3" t="s">
        <v>66</v>
      </c>
      <c r="F312" s="10" t="s">
        <v>607</v>
      </c>
      <c r="G312" s="3" t="s">
        <v>91</v>
      </c>
      <c r="H312" s="3">
        <v>1.0</v>
      </c>
      <c r="I312" s="32">
        <v>1.0</v>
      </c>
      <c r="J312" s="5">
        <f>VLOOKUP(G312,rewardsModel,IFS(H312=1,2,H312=2,3,H312=3,4),false)*I312</f>
        <v>0.03</v>
      </c>
    </row>
    <row r="313">
      <c r="A313" s="39" t="s">
        <v>426</v>
      </c>
      <c r="B313" s="38">
        <v>44912.0</v>
      </c>
      <c r="C313" s="38">
        <v>44939.0</v>
      </c>
      <c r="D313" s="45" t="s">
        <v>193</v>
      </c>
      <c r="E313" s="3" t="s">
        <v>66</v>
      </c>
      <c r="F313" s="10" t="s">
        <v>608</v>
      </c>
      <c r="G313" s="3" t="s">
        <v>91</v>
      </c>
      <c r="H313" s="3">
        <v>1.0</v>
      </c>
      <c r="I313" s="32">
        <v>1.0</v>
      </c>
      <c r="J313" s="5">
        <f>VLOOKUP(G313,rewardsModel,IFS(H313=1,2,H313=2,3,H313=3,4),false)*I313</f>
        <v>0.03</v>
      </c>
    </row>
    <row r="314">
      <c r="A314" s="3" t="s">
        <v>609</v>
      </c>
      <c r="B314" s="38">
        <v>44912.0</v>
      </c>
      <c r="C314" s="38">
        <v>44939.0</v>
      </c>
      <c r="D314" s="45" t="s">
        <v>193</v>
      </c>
      <c r="E314" s="3" t="s">
        <v>211</v>
      </c>
      <c r="F314" s="10" t="s">
        <v>610</v>
      </c>
      <c r="G314" s="3" t="s">
        <v>56</v>
      </c>
      <c r="H314" s="3">
        <v>2.0</v>
      </c>
      <c r="I314" s="32">
        <v>1.0</v>
      </c>
      <c r="J314" s="5">
        <f>VLOOKUP(G314,rewardsModel,IFS(H314=1,2,H314=2,3,H314=3,4),false)*I314</f>
        <v>0.06</v>
      </c>
    </row>
    <row r="315">
      <c r="A315" s="49" t="s">
        <v>609</v>
      </c>
      <c r="B315" s="38">
        <v>44912.0</v>
      </c>
      <c r="C315" s="38">
        <v>44939.0</v>
      </c>
      <c r="D315" s="3" t="s">
        <v>477</v>
      </c>
      <c r="E315" s="3" t="s">
        <v>211</v>
      </c>
      <c r="F315" s="10" t="s">
        <v>611</v>
      </c>
      <c r="G315" s="3" t="s">
        <v>56</v>
      </c>
      <c r="H315" s="3">
        <v>1.0</v>
      </c>
      <c r="I315" s="32">
        <v>1.0</v>
      </c>
      <c r="J315" s="5">
        <f>VLOOKUP(G315,rewardsModel,IFS(H315=1,2,H315=2,3,H315=3,4),false)*I315</f>
        <v>0.03</v>
      </c>
    </row>
    <row r="316">
      <c r="A316" s="39" t="s">
        <v>426</v>
      </c>
      <c r="B316" s="38">
        <v>44912.0</v>
      </c>
      <c r="C316" s="38">
        <v>44939.0</v>
      </c>
      <c r="D316" s="3" t="s">
        <v>477</v>
      </c>
      <c r="E316" s="3" t="s">
        <v>598</v>
      </c>
      <c r="F316" s="10" t="s">
        <v>611</v>
      </c>
      <c r="G316" s="3" t="s">
        <v>97</v>
      </c>
      <c r="H316" s="3">
        <v>1.0</v>
      </c>
      <c r="I316" s="32">
        <v>1.0</v>
      </c>
      <c r="J316" s="5">
        <f>VLOOKUP(G316,rewardsModel,IFS(H316=1,2,H316=2,3,H316=3,4),false)*I316</f>
        <v>0.03</v>
      </c>
    </row>
    <row r="317">
      <c r="A317" s="50" t="s">
        <v>612</v>
      </c>
      <c r="B317" s="38">
        <v>44912.0</v>
      </c>
      <c r="C317" s="38">
        <v>44939.0</v>
      </c>
      <c r="D317" s="3" t="s">
        <v>477</v>
      </c>
      <c r="E317" s="3" t="s">
        <v>66</v>
      </c>
      <c r="F317" s="10" t="s">
        <v>613</v>
      </c>
      <c r="G317" s="3" t="s">
        <v>91</v>
      </c>
      <c r="H317" s="3">
        <v>1.0</v>
      </c>
      <c r="I317" s="32">
        <v>1.0</v>
      </c>
      <c r="J317" s="5">
        <f>VLOOKUP(G317,rewardsModel,IFS(H317=1,2,H317=2,3,H317=3,4),false)*I317</f>
        <v>0.03</v>
      </c>
    </row>
    <row r="318">
      <c r="A318" s="51" t="s">
        <v>426</v>
      </c>
      <c r="B318" s="38">
        <v>44912.0</v>
      </c>
      <c r="C318" s="38">
        <v>44939.0</v>
      </c>
      <c r="D318" s="3" t="s">
        <v>477</v>
      </c>
      <c r="E318" s="3" t="s">
        <v>598</v>
      </c>
      <c r="F318" s="10" t="s">
        <v>613</v>
      </c>
      <c r="G318" s="3" t="s">
        <v>97</v>
      </c>
      <c r="H318" s="3">
        <v>1.0</v>
      </c>
      <c r="I318" s="32">
        <v>1.0</v>
      </c>
      <c r="J318" s="5">
        <f>VLOOKUP(G318,rewardsModel,IFS(H318=1,2,H318=2,3,H318=3,4),false)*I318</f>
        <v>0.03</v>
      </c>
    </row>
    <row r="319">
      <c r="A319" s="39" t="s">
        <v>426</v>
      </c>
      <c r="B319" s="38">
        <v>44912.0</v>
      </c>
      <c r="C319" s="38">
        <v>44939.0</v>
      </c>
      <c r="D319" s="45" t="s">
        <v>193</v>
      </c>
      <c r="E319" s="3" t="s">
        <v>614</v>
      </c>
      <c r="F319" s="10" t="s">
        <v>615</v>
      </c>
      <c r="G319" s="3" t="s">
        <v>108</v>
      </c>
      <c r="H319" s="3">
        <v>2.0</v>
      </c>
      <c r="I319" s="32">
        <v>1.0</v>
      </c>
      <c r="J319" s="5">
        <f>VLOOKUP(G319,rewardsModel,IFS(H319=1,2,H319=2,3,H319=3,4),false)*I319</f>
        <v>0.06</v>
      </c>
    </row>
    <row r="320">
      <c r="A320" s="52" t="s">
        <v>426</v>
      </c>
      <c r="B320" s="38">
        <v>44912.0</v>
      </c>
      <c r="C320" s="38">
        <v>44939.0</v>
      </c>
      <c r="D320" s="45" t="s">
        <v>193</v>
      </c>
      <c r="E320" s="3" t="s">
        <v>614</v>
      </c>
      <c r="F320" s="10" t="s">
        <v>615</v>
      </c>
      <c r="G320" s="3" t="s">
        <v>108</v>
      </c>
      <c r="H320" s="3">
        <v>2.0</v>
      </c>
      <c r="I320" s="32">
        <v>1.0</v>
      </c>
      <c r="J320" s="5">
        <f>VLOOKUP(G320,rewardsModel,IFS(H320=1,2,H320=2,3,H320=3,4),false)*I320</f>
        <v>0.06</v>
      </c>
    </row>
    <row r="321">
      <c r="A321" s="51" t="s">
        <v>426</v>
      </c>
      <c r="B321" s="38">
        <v>44912.0</v>
      </c>
      <c r="C321" s="38">
        <v>44939.0</v>
      </c>
      <c r="D321" s="45" t="s">
        <v>193</v>
      </c>
      <c r="E321" s="3" t="s">
        <v>614</v>
      </c>
      <c r="F321" s="10" t="s">
        <v>616</v>
      </c>
      <c r="G321" s="3" t="s">
        <v>108</v>
      </c>
      <c r="H321" s="3">
        <v>1.0</v>
      </c>
      <c r="I321" s="32">
        <v>1.0</v>
      </c>
      <c r="J321" s="5">
        <f>VLOOKUP(G321,rewardsModel,IFS(H321=1,2,H321=2,3,H321=3,4),false)*I321</f>
        <v>0.03</v>
      </c>
    </row>
    <row r="322">
      <c r="A322" s="51" t="s">
        <v>426</v>
      </c>
      <c r="B322" s="38">
        <v>44912.0</v>
      </c>
      <c r="C322" s="38">
        <v>44939.0</v>
      </c>
      <c r="D322" s="45" t="s">
        <v>193</v>
      </c>
      <c r="E322" s="3" t="s">
        <v>614</v>
      </c>
      <c r="F322" s="10" t="s">
        <v>617</v>
      </c>
      <c r="G322" s="3" t="s">
        <v>108</v>
      </c>
      <c r="H322" s="3">
        <v>3.0</v>
      </c>
      <c r="I322" s="32">
        <v>1.0</v>
      </c>
      <c r="J322" s="5">
        <f>VLOOKUP(G322,rewardsModel,IFS(H322=1,2,H322=2,3,H322=3,4),false)*I322</f>
        <v>0.135</v>
      </c>
    </row>
    <row r="323">
      <c r="A323" s="24" t="s">
        <v>618</v>
      </c>
      <c r="B323" s="38">
        <v>44912.0</v>
      </c>
      <c r="C323" s="38">
        <v>44939.0</v>
      </c>
      <c r="D323" s="3" t="s">
        <v>619</v>
      </c>
      <c r="E323" s="3" t="s">
        <v>66</v>
      </c>
      <c r="F323" s="10" t="s">
        <v>620</v>
      </c>
      <c r="G323" s="3" t="s">
        <v>91</v>
      </c>
      <c r="H323" s="3">
        <v>1.0</v>
      </c>
      <c r="I323" s="32">
        <v>1.0</v>
      </c>
      <c r="J323" s="5">
        <f>VLOOKUP(G323,rewardsModel,IFS(H323=1,2,H323=2,3,H323=3,4),false)*I323</f>
        <v>0.03</v>
      </c>
    </row>
    <row r="324">
      <c r="A324" s="24" t="s">
        <v>618</v>
      </c>
      <c r="B324" s="38">
        <v>44912.0</v>
      </c>
      <c r="C324" s="38">
        <v>44939.0</v>
      </c>
      <c r="D324" s="3" t="s">
        <v>619</v>
      </c>
      <c r="E324" s="3" t="s">
        <v>66</v>
      </c>
      <c r="F324" s="10" t="s">
        <v>621</v>
      </c>
      <c r="G324" s="3" t="s">
        <v>91</v>
      </c>
      <c r="H324" s="3">
        <v>1.0</v>
      </c>
      <c r="I324" s="32">
        <v>1.0</v>
      </c>
      <c r="J324" s="5">
        <f>VLOOKUP(G324,rewardsModel,IFS(H324=1,2,H324=2,3,H324=3,4),false)*I324</f>
        <v>0.03</v>
      </c>
    </row>
    <row r="325">
      <c r="A325" s="24" t="s">
        <v>618</v>
      </c>
      <c r="B325" s="38">
        <v>44912.0</v>
      </c>
      <c r="C325" s="38">
        <v>44939.0</v>
      </c>
      <c r="D325" s="3" t="s">
        <v>619</v>
      </c>
      <c r="E325" s="3" t="s">
        <v>66</v>
      </c>
      <c r="F325" s="10" t="s">
        <v>622</v>
      </c>
      <c r="G325" s="3" t="s">
        <v>91</v>
      </c>
      <c r="H325" s="3">
        <v>1.0</v>
      </c>
      <c r="I325" s="32">
        <v>1.0</v>
      </c>
      <c r="J325" s="5">
        <f>VLOOKUP(G325,rewardsModel,IFS(H325=1,2,H325=2,3,H325=3,4),false)*I325</f>
        <v>0.03</v>
      </c>
    </row>
    <row r="326">
      <c r="A326" s="3" t="s">
        <v>612</v>
      </c>
      <c r="B326" s="38">
        <v>44912.0</v>
      </c>
      <c r="C326" s="38">
        <v>44939.0</v>
      </c>
      <c r="D326" s="3" t="s">
        <v>207</v>
      </c>
      <c r="E326" s="3" t="s">
        <v>66</v>
      </c>
      <c r="F326" s="10" t="s">
        <v>623</v>
      </c>
      <c r="G326" s="3" t="s">
        <v>91</v>
      </c>
      <c r="H326" s="3">
        <v>1.0</v>
      </c>
      <c r="I326" s="32">
        <v>1.0</v>
      </c>
      <c r="J326" s="5">
        <f>VLOOKUP(G326,rewardsModel,IFS(H326=1,2,H326=2,3,H326=3,4),false)*I326</f>
        <v>0.03</v>
      </c>
    </row>
    <row r="327">
      <c r="A327" s="3" t="s">
        <v>571</v>
      </c>
      <c r="B327" s="38">
        <v>44912.0</v>
      </c>
      <c r="C327" s="38">
        <v>44939.0</v>
      </c>
      <c r="D327" s="45" t="s">
        <v>193</v>
      </c>
      <c r="E327" s="3" t="s">
        <v>66</v>
      </c>
      <c r="F327" s="40" t="s">
        <v>624</v>
      </c>
      <c r="G327" s="3" t="s">
        <v>91</v>
      </c>
      <c r="H327" s="3">
        <v>1.0</v>
      </c>
      <c r="I327" s="32">
        <v>1.0</v>
      </c>
      <c r="J327" s="5">
        <f>VLOOKUP(G327,rewardsModel,IFS(H327=1,2,H327=2,3,H327=3,4),false)*I327</f>
        <v>0.03</v>
      </c>
    </row>
    <row r="328">
      <c r="A328" s="3" t="s">
        <v>571</v>
      </c>
      <c r="B328" s="38">
        <v>44912.0</v>
      </c>
      <c r="C328" s="38">
        <v>44939.0</v>
      </c>
      <c r="D328" s="3" t="s">
        <v>477</v>
      </c>
      <c r="E328" s="3" t="s">
        <v>598</v>
      </c>
      <c r="F328" s="10" t="s">
        <v>625</v>
      </c>
      <c r="G328" s="3" t="s">
        <v>97</v>
      </c>
      <c r="H328" s="3">
        <v>1.0</v>
      </c>
      <c r="I328" s="32">
        <v>1.0</v>
      </c>
      <c r="J328" s="5">
        <f>VLOOKUP(G328,rewardsModel,IFS(H328=1,2,H328=2,3,H328=3,4),false)*I328</f>
        <v>0.03</v>
      </c>
    </row>
    <row r="329">
      <c r="A329" s="3" t="s">
        <v>571</v>
      </c>
      <c r="B329" s="38">
        <v>44912.0</v>
      </c>
      <c r="C329" s="38">
        <v>44939.0</v>
      </c>
      <c r="D329" s="3" t="s">
        <v>477</v>
      </c>
      <c r="E329" s="3" t="s">
        <v>211</v>
      </c>
      <c r="F329" s="10" t="s">
        <v>625</v>
      </c>
      <c r="G329" s="3" t="s">
        <v>56</v>
      </c>
      <c r="H329" s="3">
        <v>1.0</v>
      </c>
      <c r="I329" s="32">
        <v>1.0</v>
      </c>
      <c r="J329" s="5">
        <f>VLOOKUP(G329,rewardsModel,IFS(H329=1,2,H329=2,3,H329=3,4),false)*I329</f>
        <v>0.03</v>
      </c>
    </row>
    <row r="330">
      <c r="A330" s="39" t="s">
        <v>426</v>
      </c>
      <c r="B330" s="38">
        <v>44912.0</v>
      </c>
      <c r="C330" s="38">
        <v>44939.0</v>
      </c>
      <c r="D330" s="45" t="s">
        <v>193</v>
      </c>
      <c r="E330" s="3" t="s">
        <v>614</v>
      </c>
      <c r="F330" s="10" t="s">
        <v>626</v>
      </c>
      <c r="G330" s="3" t="s">
        <v>108</v>
      </c>
      <c r="H330" s="3">
        <v>1.0</v>
      </c>
      <c r="I330" s="32">
        <v>1.0</v>
      </c>
      <c r="J330" s="5">
        <f>VLOOKUP(G330,rewardsModel,IFS(H330=1,2,H330=2,3,H330=3,4),false)*I330</f>
        <v>0.03</v>
      </c>
    </row>
    <row r="331">
      <c r="G331" s="5"/>
    </row>
    <row r="332">
      <c r="A332" s="28" t="s">
        <v>627</v>
      </c>
      <c r="B332" s="27"/>
      <c r="C332" s="28"/>
      <c r="D332" s="29"/>
      <c r="E332" s="29"/>
      <c r="F332" s="29"/>
      <c r="G332" s="29"/>
      <c r="H332" s="29"/>
      <c r="I332" s="29"/>
      <c r="J332" s="29"/>
      <c r="K332" s="29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>
      <c r="A333" s="24" t="s">
        <v>369</v>
      </c>
      <c r="B333" s="38">
        <v>44940.0</v>
      </c>
      <c r="C333" s="38">
        <v>44967.0</v>
      </c>
      <c r="D333" s="3" t="s">
        <v>477</v>
      </c>
      <c r="E333" s="3" t="s">
        <v>375</v>
      </c>
      <c r="F333" s="47" t="s">
        <v>588</v>
      </c>
      <c r="G333" s="3" t="s">
        <v>50</v>
      </c>
      <c r="H333" s="3">
        <v>3.0</v>
      </c>
      <c r="I333" s="32">
        <v>1.0</v>
      </c>
      <c r="J333" s="5">
        <f>VLOOKUP(G333,rewardsModel,IFS(H333=1,2,H333=2,3,H333=3,4),false)*I333</f>
        <v>0.15</v>
      </c>
    </row>
    <row r="334">
      <c r="A334" s="3" t="s">
        <v>327</v>
      </c>
      <c r="B334" s="38">
        <v>44940.0</v>
      </c>
      <c r="C334" s="38">
        <v>44967.0</v>
      </c>
      <c r="D334" s="3" t="s">
        <v>477</v>
      </c>
      <c r="E334" s="3" t="s">
        <v>598</v>
      </c>
      <c r="F334" s="10" t="s">
        <v>628</v>
      </c>
      <c r="G334" s="3" t="s">
        <v>97</v>
      </c>
      <c r="H334" s="3">
        <v>1.0</v>
      </c>
      <c r="I334" s="32">
        <v>1.0</v>
      </c>
      <c r="J334" s="5">
        <f>VLOOKUP(G334,rewardsModel,IFS(H334=1,2,H334=2,3,H334=3,4),false)*I334</f>
        <v>0.03</v>
      </c>
    </row>
    <row r="335">
      <c r="A335" s="3" t="s">
        <v>327</v>
      </c>
      <c r="B335" s="38">
        <v>44940.0</v>
      </c>
      <c r="C335" s="38">
        <v>44967.0</v>
      </c>
      <c r="D335" s="3" t="s">
        <v>477</v>
      </c>
      <c r="E335" s="3" t="s">
        <v>211</v>
      </c>
      <c r="F335" s="10" t="s">
        <v>628</v>
      </c>
      <c r="G335" s="3" t="s">
        <v>56</v>
      </c>
      <c r="H335" s="3">
        <v>1.0</v>
      </c>
      <c r="I335" s="32">
        <v>1.0</v>
      </c>
      <c r="J335" s="5">
        <f>VLOOKUP(G335,rewardsModel,IFS(H335=1,2,H335=2,3,H335=3,4),false)*I335</f>
        <v>0.03</v>
      </c>
    </row>
    <row r="336">
      <c r="A336" s="39" t="s">
        <v>426</v>
      </c>
      <c r="B336" s="38">
        <v>44940.0</v>
      </c>
      <c r="C336" s="38">
        <v>44967.0</v>
      </c>
      <c r="D336" s="3" t="s">
        <v>619</v>
      </c>
      <c r="E336" s="3" t="s">
        <v>211</v>
      </c>
      <c r="F336" s="10" t="s">
        <v>629</v>
      </c>
      <c r="G336" s="3" t="s">
        <v>56</v>
      </c>
      <c r="H336" s="3">
        <v>2.0</v>
      </c>
      <c r="I336" s="32">
        <v>1.0</v>
      </c>
      <c r="J336" s="5">
        <f>VLOOKUP(G336,rewardsModel,IFS(H336=1,2,H336=2,3,H336=3,4),false)*I336</f>
        <v>0.06</v>
      </c>
    </row>
    <row r="337">
      <c r="A337" s="3" t="s">
        <v>383</v>
      </c>
      <c r="B337" s="38">
        <v>44940.0</v>
      </c>
      <c r="C337" s="38">
        <v>44967.0</v>
      </c>
      <c r="D337" s="45" t="s">
        <v>193</v>
      </c>
      <c r="E337" s="3" t="s">
        <v>211</v>
      </c>
      <c r="F337" s="10" t="s">
        <v>630</v>
      </c>
      <c r="G337" s="3" t="s">
        <v>56</v>
      </c>
      <c r="H337" s="3">
        <v>1.0</v>
      </c>
      <c r="I337" s="32">
        <v>1.0</v>
      </c>
      <c r="J337" s="5">
        <f>VLOOKUP(G337,rewardsModel,IFS(H337=1,2,H337=2,3,H337=3,4),false)*I337</f>
        <v>0.03</v>
      </c>
    </row>
    <row r="338">
      <c r="A338" s="3" t="s">
        <v>327</v>
      </c>
      <c r="B338" s="38">
        <v>44940.0</v>
      </c>
      <c r="C338" s="38">
        <v>44967.0</v>
      </c>
      <c r="D338" s="3" t="s">
        <v>477</v>
      </c>
      <c r="E338" s="3" t="s">
        <v>598</v>
      </c>
      <c r="F338" s="10" t="s">
        <v>631</v>
      </c>
      <c r="G338" s="3" t="s">
        <v>97</v>
      </c>
      <c r="H338" s="3">
        <v>1.0</v>
      </c>
      <c r="I338" s="32">
        <v>1.0</v>
      </c>
      <c r="J338" s="5">
        <f>VLOOKUP(G338,rewardsModel,IFS(H338=1,2,H338=2,3,H338=3,4),false)*I338</f>
        <v>0.03</v>
      </c>
    </row>
    <row r="339">
      <c r="A339" s="3" t="s">
        <v>327</v>
      </c>
      <c r="B339" s="38">
        <v>44940.0</v>
      </c>
      <c r="C339" s="38">
        <v>44967.0</v>
      </c>
      <c r="D339" s="3" t="s">
        <v>477</v>
      </c>
      <c r="E339" s="3" t="s">
        <v>211</v>
      </c>
      <c r="F339" s="10" t="s">
        <v>631</v>
      </c>
      <c r="G339" s="3" t="s">
        <v>56</v>
      </c>
      <c r="H339" s="3">
        <v>1.0</v>
      </c>
      <c r="I339" s="32">
        <v>1.0</v>
      </c>
      <c r="J339" s="5">
        <f>VLOOKUP(G339,rewardsModel,IFS(H339=1,2,H339=2,3,H339=3,4),false)*I339</f>
        <v>0.03</v>
      </c>
    </row>
    <row r="340">
      <c r="A340" s="3" t="s">
        <v>412</v>
      </c>
      <c r="B340" s="38">
        <v>44940.0</v>
      </c>
      <c r="C340" s="38">
        <v>44967.0</v>
      </c>
      <c r="D340" s="45" t="s">
        <v>193</v>
      </c>
      <c r="E340" s="3" t="s">
        <v>66</v>
      </c>
      <c r="F340" s="10" t="s">
        <v>632</v>
      </c>
      <c r="G340" s="3" t="s">
        <v>91</v>
      </c>
      <c r="H340" s="3">
        <v>2.0</v>
      </c>
      <c r="I340" s="32">
        <v>1.0</v>
      </c>
      <c r="J340" s="5">
        <f>VLOOKUP(G340,rewardsModel,IFS(H340=1,2,H340=2,3,H340=3,4),false)*I340</f>
        <v>0.06</v>
      </c>
    </row>
    <row r="341">
      <c r="A341" s="3" t="s">
        <v>327</v>
      </c>
      <c r="B341" s="38">
        <v>44940.0</v>
      </c>
      <c r="C341" s="38">
        <v>44967.0</v>
      </c>
      <c r="D341" s="3" t="s">
        <v>477</v>
      </c>
      <c r="E341" s="3" t="s">
        <v>598</v>
      </c>
      <c r="F341" s="10" t="s">
        <v>633</v>
      </c>
      <c r="G341" s="3" t="s">
        <v>97</v>
      </c>
      <c r="H341" s="3">
        <v>1.0</v>
      </c>
      <c r="I341" s="32">
        <v>1.0</v>
      </c>
      <c r="J341" s="5">
        <f>VLOOKUP(G341,rewardsModel,IFS(H341=1,2,H341=2,3,H341=3,4),false)*I341</f>
        <v>0.03</v>
      </c>
    </row>
    <row r="342">
      <c r="A342" s="3" t="s">
        <v>327</v>
      </c>
      <c r="B342" s="38">
        <v>44940.0</v>
      </c>
      <c r="C342" s="38">
        <v>44967.0</v>
      </c>
      <c r="D342" s="3" t="s">
        <v>477</v>
      </c>
      <c r="E342" s="3" t="s">
        <v>211</v>
      </c>
      <c r="F342" s="10" t="s">
        <v>633</v>
      </c>
      <c r="G342" s="3" t="s">
        <v>56</v>
      </c>
      <c r="H342" s="3">
        <v>2.0</v>
      </c>
      <c r="I342" s="32">
        <v>1.0</v>
      </c>
      <c r="J342" s="5">
        <f>VLOOKUP(G342,rewardsModel,IFS(H342=1,2,H342=2,3,H342=3,4),false)*I342</f>
        <v>0.06</v>
      </c>
    </row>
    <row r="343">
      <c r="A343" s="39" t="s">
        <v>426</v>
      </c>
      <c r="B343" s="38">
        <v>44940.0</v>
      </c>
      <c r="C343" s="38">
        <v>44967.0</v>
      </c>
      <c r="D343" s="3" t="s">
        <v>477</v>
      </c>
      <c r="E343" s="3" t="s">
        <v>598</v>
      </c>
      <c r="F343" s="10" t="s">
        <v>634</v>
      </c>
      <c r="G343" s="3" t="s">
        <v>97</v>
      </c>
      <c r="H343" s="3">
        <v>1.0</v>
      </c>
      <c r="I343" s="32">
        <v>1.0</v>
      </c>
      <c r="J343" s="5">
        <f>VLOOKUP(G343,rewardsModel,IFS(H343=1,2,H343=2,3,H343=3,4),false)*I343</f>
        <v>0.03</v>
      </c>
    </row>
    <row r="344">
      <c r="A344" s="3" t="s">
        <v>542</v>
      </c>
      <c r="B344" s="38">
        <v>44940.0</v>
      </c>
      <c r="C344" s="38">
        <v>44967.0</v>
      </c>
      <c r="D344" s="45" t="s">
        <v>193</v>
      </c>
      <c r="E344" s="3" t="s">
        <v>66</v>
      </c>
      <c r="F344" s="40" t="s">
        <v>635</v>
      </c>
      <c r="G344" s="3" t="s">
        <v>56</v>
      </c>
      <c r="H344" s="3">
        <v>1.0</v>
      </c>
      <c r="I344" s="32">
        <v>1.0</v>
      </c>
      <c r="J344" s="5">
        <f>VLOOKUP(G344,rewardsModel,IFS(H344=1,2,H344=2,3,H344=3,4),false)*I344</f>
        <v>0.03</v>
      </c>
    </row>
    <row r="345">
      <c r="A345" s="39" t="s">
        <v>426</v>
      </c>
      <c r="B345" s="38">
        <v>44940.0</v>
      </c>
      <c r="C345" s="38">
        <v>44967.0</v>
      </c>
      <c r="D345" s="45" t="s">
        <v>193</v>
      </c>
      <c r="E345" s="3" t="s">
        <v>211</v>
      </c>
      <c r="F345" s="10" t="s">
        <v>636</v>
      </c>
      <c r="G345" s="3" t="s">
        <v>56</v>
      </c>
      <c r="H345" s="3">
        <v>1.0</v>
      </c>
      <c r="I345" s="32">
        <v>1.0</v>
      </c>
      <c r="J345" s="5">
        <f>VLOOKUP(G345,rewardsModel,IFS(H345=1,2,H345=2,3,H345=3,4),false)*I345</f>
        <v>0.03</v>
      </c>
    </row>
    <row r="346">
      <c r="A346" s="39" t="s">
        <v>426</v>
      </c>
      <c r="B346" s="38">
        <v>44940.0</v>
      </c>
      <c r="C346" s="38">
        <v>44967.0</v>
      </c>
      <c r="D346" s="45" t="s">
        <v>193</v>
      </c>
      <c r="E346" s="3" t="s">
        <v>375</v>
      </c>
      <c r="F346" s="10" t="s">
        <v>637</v>
      </c>
      <c r="G346" s="3" t="s">
        <v>50</v>
      </c>
      <c r="H346" s="3">
        <v>2.0</v>
      </c>
      <c r="I346" s="32">
        <v>1.0</v>
      </c>
      <c r="J346" s="5">
        <f>VLOOKUP(G346,rewardsModel,IFS(H346=1,2,H346=2,3,H346=3,4),false)*I346</f>
        <v>0.07</v>
      </c>
    </row>
    <row r="347">
      <c r="A347" s="24" t="s">
        <v>618</v>
      </c>
      <c r="B347" s="38">
        <v>44940.0</v>
      </c>
      <c r="C347" s="38">
        <v>44967.0</v>
      </c>
      <c r="D347" s="3" t="s">
        <v>619</v>
      </c>
      <c r="E347" s="3" t="s">
        <v>66</v>
      </c>
      <c r="F347" s="10" t="s">
        <v>638</v>
      </c>
      <c r="G347" s="3" t="s">
        <v>91</v>
      </c>
      <c r="H347" s="3">
        <v>1.0</v>
      </c>
      <c r="I347" s="32">
        <v>1.0</v>
      </c>
      <c r="J347" s="5">
        <f>VLOOKUP(G347,rewardsModel,IFS(H347=1,2,H347=2,3,H347=3,4),false)*I347</f>
        <v>0.03</v>
      </c>
    </row>
    <row r="348">
      <c r="A348" s="24" t="s">
        <v>618</v>
      </c>
      <c r="B348" s="38">
        <v>44940.0</v>
      </c>
      <c r="C348" s="38">
        <v>44967.0</v>
      </c>
      <c r="D348" s="3" t="s">
        <v>619</v>
      </c>
      <c r="E348" s="3" t="s">
        <v>66</v>
      </c>
      <c r="F348" s="10" t="s">
        <v>639</v>
      </c>
      <c r="G348" s="3" t="s">
        <v>91</v>
      </c>
      <c r="H348" s="3">
        <v>1.0</v>
      </c>
      <c r="I348" s="32">
        <v>1.0</v>
      </c>
      <c r="J348" s="5">
        <f>VLOOKUP(G348,rewardsModel,IFS(H348=1,2,H348=2,3,H348=3,4),false)*I348</f>
        <v>0.03</v>
      </c>
    </row>
    <row r="349">
      <c r="A349" s="3" t="s">
        <v>405</v>
      </c>
      <c r="B349" s="38">
        <v>44940.0</v>
      </c>
      <c r="C349" s="38">
        <v>44967.0</v>
      </c>
      <c r="D349" s="45" t="s">
        <v>193</v>
      </c>
      <c r="E349" s="3" t="s">
        <v>211</v>
      </c>
      <c r="F349" s="10" t="s">
        <v>640</v>
      </c>
      <c r="G349" s="3" t="s">
        <v>56</v>
      </c>
      <c r="H349" s="3">
        <v>1.0</v>
      </c>
      <c r="I349" s="32">
        <v>1.0</v>
      </c>
      <c r="J349" s="5">
        <f>VLOOKUP(G349,rewardsModel,IFS(H349=1,2,H349=2,3,H349=3,4),false)*I349</f>
        <v>0.03</v>
      </c>
    </row>
    <row r="350">
      <c r="A350" s="3" t="s">
        <v>641</v>
      </c>
      <c r="B350" s="38">
        <v>44940.0</v>
      </c>
      <c r="C350" s="38">
        <v>44967.0</v>
      </c>
      <c r="D350" s="45" t="s">
        <v>193</v>
      </c>
      <c r="E350" s="3" t="s">
        <v>66</v>
      </c>
      <c r="F350" s="10" t="s">
        <v>642</v>
      </c>
      <c r="G350" s="3" t="s">
        <v>91</v>
      </c>
      <c r="H350" s="3">
        <v>1.0</v>
      </c>
      <c r="I350" s="32">
        <v>1.0</v>
      </c>
      <c r="J350" s="5">
        <f>VLOOKUP(G350,rewardsModel,IFS(H350=1,2,H350=2,3,H350=3,4),false)*I350</f>
        <v>0.03</v>
      </c>
    </row>
    <row r="351">
      <c r="A351" s="3" t="s">
        <v>641</v>
      </c>
      <c r="B351" s="38">
        <v>44940.0</v>
      </c>
      <c r="C351" s="38">
        <v>44967.0</v>
      </c>
      <c r="D351" s="45" t="s">
        <v>193</v>
      </c>
      <c r="E351" s="3" t="s">
        <v>66</v>
      </c>
      <c r="F351" s="10" t="s">
        <v>643</v>
      </c>
      <c r="G351" s="3" t="s">
        <v>91</v>
      </c>
      <c r="H351" s="3">
        <v>1.0</v>
      </c>
      <c r="I351" s="32">
        <v>1.0</v>
      </c>
      <c r="J351" s="5">
        <f>VLOOKUP(G351,rewardsModel,IFS(H351=1,2,H351=2,3,H351=3,4),false)*I351</f>
        <v>0.03</v>
      </c>
    </row>
    <row r="352">
      <c r="A352" s="3" t="s">
        <v>641</v>
      </c>
      <c r="B352" s="38">
        <v>44940.0</v>
      </c>
      <c r="C352" s="38">
        <v>44967.0</v>
      </c>
      <c r="D352" s="3" t="s">
        <v>477</v>
      </c>
      <c r="E352" s="3" t="s">
        <v>598</v>
      </c>
      <c r="F352" s="10" t="s">
        <v>644</v>
      </c>
      <c r="G352" s="3" t="s">
        <v>97</v>
      </c>
      <c r="H352" s="3">
        <v>1.0</v>
      </c>
      <c r="I352" s="32">
        <v>1.0</v>
      </c>
      <c r="J352" s="5">
        <f>VLOOKUP(G352,rewardsModel,IFS(H352=1,2,H352=2,3,H352=3,4),false)*I352</f>
        <v>0.03</v>
      </c>
    </row>
    <row r="353">
      <c r="A353" s="3" t="s">
        <v>641</v>
      </c>
      <c r="B353" s="38">
        <v>44940.0</v>
      </c>
      <c r="C353" s="38">
        <v>44967.0</v>
      </c>
      <c r="D353" s="3" t="s">
        <v>477</v>
      </c>
      <c r="E353" s="3" t="s">
        <v>66</v>
      </c>
      <c r="F353" s="40" t="s">
        <v>644</v>
      </c>
      <c r="G353" s="3" t="s">
        <v>91</v>
      </c>
      <c r="H353" s="3">
        <v>1.0</v>
      </c>
      <c r="I353" s="32">
        <v>1.0</v>
      </c>
      <c r="J353" s="5">
        <f>VLOOKUP(G353,rewardsModel,IFS(H353=1,2,H353=2,3,H353=3,4),false)*I353</f>
        <v>0.03</v>
      </c>
    </row>
    <row r="354">
      <c r="A354" s="3" t="s">
        <v>603</v>
      </c>
      <c r="B354" s="38">
        <v>44940.0</v>
      </c>
      <c r="C354" s="38">
        <v>44967.0</v>
      </c>
      <c r="D354" s="3" t="s">
        <v>395</v>
      </c>
      <c r="E354" s="3" t="s">
        <v>211</v>
      </c>
      <c r="F354" s="40" t="s">
        <v>645</v>
      </c>
      <c r="G354" s="3" t="s">
        <v>56</v>
      </c>
      <c r="H354" s="3">
        <v>1.0</v>
      </c>
      <c r="I354" s="32">
        <v>1.0</v>
      </c>
      <c r="J354" s="5">
        <f>VLOOKUP(G354,rewardsModel,IFS(H354=1,2,H354=2,3,H354=3,4),false)*I354</f>
        <v>0.03</v>
      </c>
    </row>
    <row r="355">
      <c r="A355" s="39" t="s">
        <v>426</v>
      </c>
      <c r="B355" s="38">
        <v>44940.0</v>
      </c>
      <c r="C355" s="38">
        <v>44967.0</v>
      </c>
      <c r="D355" s="45" t="s">
        <v>193</v>
      </c>
      <c r="E355" s="3" t="s">
        <v>375</v>
      </c>
      <c r="F355" s="10" t="s">
        <v>646</v>
      </c>
      <c r="G355" s="3" t="s">
        <v>50</v>
      </c>
      <c r="H355" s="3">
        <v>3.0</v>
      </c>
      <c r="I355" s="32">
        <v>1.0</v>
      </c>
      <c r="J355" s="5">
        <f>VLOOKUP(G355,rewardsModel,IFS(H355=1,2,H355=2,3,H355=3,4),false)*I355</f>
        <v>0.15</v>
      </c>
    </row>
    <row r="356">
      <c r="A356" s="3" t="s">
        <v>327</v>
      </c>
      <c r="B356" s="38">
        <v>44940.0</v>
      </c>
      <c r="C356" s="38">
        <v>44967.0</v>
      </c>
      <c r="D356" s="3" t="s">
        <v>477</v>
      </c>
      <c r="E356" s="3" t="s">
        <v>598</v>
      </c>
      <c r="F356" s="10" t="s">
        <v>647</v>
      </c>
      <c r="G356" s="3" t="s">
        <v>97</v>
      </c>
      <c r="H356" s="3">
        <v>1.0</v>
      </c>
      <c r="I356" s="32">
        <v>1.0</v>
      </c>
      <c r="J356" s="5">
        <f>VLOOKUP(G356,rewardsModel,IFS(H356=1,2,H356=2,3,H356=3,4),false)*I356</f>
        <v>0.03</v>
      </c>
    </row>
    <row r="357">
      <c r="A357" s="3" t="s">
        <v>327</v>
      </c>
      <c r="B357" s="38">
        <v>44940.0</v>
      </c>
      <c r="C357" s="38">
        <v>44967.0</v>
      </c>
      <c r="D357" s="3" t="s">
        <v>477</v>
      </c>
      <c r="E357" s="3" t="s">
        <v>211</v>
      </c>
      <c r="F357" s="10" t="s">
        <v>647</v>
      </c>
      <c r="G357" s="3" t="s">
        <v>56</v>
      </c>
      <c r="H357" s="3">
        <v>1.0</v>
      </c>
      <c r="I357" s="32">
        <v>1.0</v>
      </c>
      <c r="J357" s="5">
        <f>VLOOKUP(G357,rewardsModel,IFS(H357=1,2,H357=2,3,H357=3,4),false)*I357</f>
        <v>0.03</v>
      </c>
    </row>
    <row r="358">
      <c r="A358" s="3" t="s">
        <v>648</v>
      </c>
      <c r="B358" s="38">
        <v>44940.0</v>
      </c>
      <c r="C358" s="38">
        <v>44967.0</v>
      </c>
      <c r="D358" s="45" t="s">
        <v>193</v>
      </c>
      <c r="E358" s="3" t="s">
        <v>375</v>
      </c>
      <c r="F358" s="10" t="s">
        <v>649</v>
      </c>
      <c r="G358" s="3" t="s">
        <v>50</v>
      </c>
      <c r="H358" s="3">
        <v>2.0</v>
      </c>
      <c r="I358" s="32">
        <v>1.0</v>
      </c>
      <c r="J358" s="5">
        <f>VLOOKUP(G358,rewardsModel,IFS(H358=1,2,H358=2,3,H358=3,4),false)*I358</f>
        <v>0.07</v>
      </c>
    </row>
    <row r="359">
      <c r="A359" s="3" t="s">
        <v>327</v>
      </c>
      <c r="B359" s="38">
        <v>44940.0</v>
      </c>
      <c r="C359" s="38">
        <v>44967.0</v>
      </c>
      <c r="D359" s="3" t="s">
        <v>477</v>
      </c>
      <c r="E359" s="3" t="s">
        <v>598</v>
      </c>
      <c r="F359" s="10" t="s">
        <v>650</v>
      </c>
      <c r="G359" s="3" t="s">
        <v>97</v>
      </c>
      <c r="H359" s="3">
        <v>1.0</v>
      </c>
      <c r="I359" s="32">
        <v>1.0</v>
      </c>
      <c r="J359" s="5">
        <f>VLOOKUP(G359,rewardsModel,IFS(H359=1,2,H359=2,3,H359=3,4),false)*I359</f>
        <v>0.03</v>
      </c>
    </row>
    <row r="360">
      <c r="A360" s="3" t="s">
        <v>327</v>
      </c>
      <c r="B360" s="38">
        <v>44940.0</v>
      </c>
      <c r="C360" s="38">
        <v>44967.0</v>
      </c>
      <c r="D360" s="3" t="s">
        <v>477</v>
      </c>
      <c r="E360" s="3" t="s">
        <v>211</v>
      </c>
      <c r="F360" s="10" t="s">
        <v>650</v>
      </c>
      <c r="G360" s="3" t="s">
        <v>56</v>
      </c>
      <c r="H360" s="3">
        <v>2.0</v>
      </c>
      <c r="I360" s="32">
        <v>1.0</v>
      </c>
      <c r="J360" s="5">
        <f>VLOOKUP(G360,rewardsModel,IFS(H360=1,2,H360=2,3,H360=3,4),false)*I360</f>
        <v>0.06</v>
      </c>
    </row>
    <row r="361">
      <c r="A361" s="39" t="s">
        <v>426</v>
      </c>
      <c r="B361" s="38">
        <v>44940.0</v>
      </c>
      <c r="C361" s="38">
        <v>44967.0</v>
      </c>
      <c r="D361" s="45" t="s">
        <v>193</v>
      </c>
      <c r="E361" s="3" t="s">
        <v>375</v>
      </c>
      <c r="F361" s="10" t="s">
        <v>651</v>
      </c>
      <c r="G361" s="3" t="s">
        <v>50</v>
      </c>
      <c r="H361" s="3">
        <v>1.0</v>
      </c>
      <c r="I361" s="32">
        <v>1.0</v>
      </c>
      <c r="J361" s="5">
        <f>VLOOKUP(G361,rewardsModel,IFS(H361=1,2,H361=2,3,H361=3,4),false)*I361</f>
        <v>0.035</v>
      </c>
    </row>
    <row r="362">
      <c r="A362" s="3" t="s">
        <v>652</v>
      </c>
      <c r="B362" s="38">
        <v>44940.0</v>
      </c>
      <c r="C362" s="38">
        <v>44967.0</v>
      </c>
      <c r="D362" s="3" t="s">
        <v>477</v>
      </c>
      <c r="E362" s="3" t="s">
        <v>598</v>
      </c>
      <c r="F362" s="10" t="s">
        <v>653</v>
      </c>
      <c r="G362" s="3" t="s">
        <v>97</v>
      </c>
      <c r="H362" s="3">
        <v>1.0</v>
      </c>
      <c r="I362" s="32">
        <v>1.0</v>
      </c>
      <c r="J362" s="5">
        <f>VLOOKUP(G362,rewardsModel,IFS(H362=1,2,H362=2,3,H362=3,4),false)*I362</f>
        <v>0.03</v>
      </c>
    </row>
    <row r="363">
      <c r="A363" s="3" t="s">
        <v>652</v>
      </c>
      <c r="B363" s="38">
        <v>44940.0</v>
      </c>
      <c r="C363" s="38">
        <v>44967.0</v>
      </c>
      <c r="D363" s="3" t="s">
        <v>477</v>
      </c>
      <c r="E363" s="3" t="s">
        <v>211</v>
      </c>
      <c r="F363" s="10" t="s">
        <v>653</v>
      </c>
      <c r="G363" s="3" t="s">
        <v>91</v>
      </c>
      <c r="H363" s="3">
        <v>1.0</v>
      </c>
      <c r="I363" s="32">
        <v>1.0</v>
      </c>
      <c r="J363" s="5">
        <f>VLOOKUP(G363,rewardsModel,IFS(H363=1,2,H363=2,3,H363=3,4),false)*I363</f>
        <v>0.03</v>
      </c>
    </row>
    <row r="364">
      <c r="A364" s="3" t="s">
        <v>641</v>
      </c>
      <c r="B364" s="38">
        <v>44940.0</v>
      </c>
      <c r="C364" s="38">
        <v>44967.0</v>
      </c>
      <c r="D364" s="3" t="s">
        <v>477</v>
      </c>
      <c r="E364" s="3" t="s">
        <v>598</v>
      </c>
      <c r="F364" s="10" t="s">
        <v>654</v>
      </c>
      <c r="G364" s="3" t="s">
        <v>97</v>
      </c>
      <c r="H364" s="3">
        <v>1.0</v>
      </c>
      <c r="I364" s="32">
        <v>1.0</v>
      </c>
      <c r="J364" s="5">
        <f>VLOOKUP(G364,rewardsModel,IFS(H364=1,2,H364=2,3,H364=3,4),false)*I364</f>
        <v>0.03</v>
      </c>
    </row>
    <row r="365">
      <c r="A365" s="3" t="s">
        <v>641</v>
      </c>
      <c r="B365" s="38">
        <v>44940.0</v>
      </c>
      <c r="C365" s="38">
        <v>44967.0</v>
      </c>
      <c r="D365" s="3" t="s">
        <v>477</v>
      </c>
      <c r="E365" s="3" t="s">
        <v>66</v>
      </c>
      <c r="F365" s="10" t="s">
        <v>654</v>
      </c>
      <c r="G365" s="3" t="s">
        <v>91</v>
      </c>
      <c r="H365" s="3">
        <v>1.0</v>
      </c>
      <c r="I365" s="32">
        <v>1.0</v>
      </c>
      <c r="J365" s="5">
        <f>VLOOKUP(G365,rewardsModel,IFS(H365=1,2,H365=2,3,H365=3,4),false)*I365</f>
        <v>0.03</v>
      </c>
    </row>
    <row r="366">
      <c r="A366" s="39" t="s">
        <v>426</v>
      </c>
      <c r="B366" s="38">
        <v>44940.0</v>
      </c>
      <c r="C366" s="38">
        <v>44967.0</v>
      </c>
      <c r="D366" s="45" t="s">
        <v>193</v>
      </c>
      <c r="E366" s="3" t="s">
        <v>211</v>
      </c>
      <c r="F366" s="10" t="s">
        <v>655</v>
      </c>
      <c r="G366" s="3" t="s">
        <v>56</v>
      </c>
      <c r="H366" s="3">
        <v>1.0</v>
      </c>
      <c r="I366" s="32">
        <v>1.0</v>
      </c>
      <c r="J366" s="5">
        <f>VLOOKUP(G366,rewardsModel,IFS(H366=1,2,H366=2,3,H366=3,4),false)*I366</f>
        <v>0.03</v>
      </c>
    </row>
    <row r="367">
      <c r="A367" s="3" t="s">
        <v>475</v>
      </c>
      <c r="B367" s="38">
        <v>44940.0</v>
      </c>
      <c r="C367" s="38">
        <v>44967.0</v>
      </c>
      <c r="D367" s="45" t="s">
        <v>193</v>
      </c>
      <c r="E367" s="3" t="s">
        <v>211</v>
      </c>
      <c r="F367" s="10" t="s">
        <v>656</v>
      </c>
      <c r="G367" s="3" t="s">
        <v>56</v>
      </c>
      <c r="H367" s="3">
        <v>1.0</v>
      </c>
      <c r="I367" s="32">
        <v>1.0</v>
      </c>
      <c r="J367" s="5">
        <f>VLOOKUP(G367,rewardsModel,IFS(H367=1,2,H367=2,3,H367=3,4),false)*I367</f>
        <v>0.03</v>
      </c>
    </row>
    <row r="368">
      <c r="A368" s="3" t="s">
        <v>652</v>
      </c>
      <c r="B368" s="38">
        <v>44940.0</v>
      </c>
      <c r="C368" s="38">
        <v>44967.0</v>
      </c>
      <c r="D368" s="3" t="s">
        <v>477</v>
      </c>
      <c r="E368" s="3" t="s">
        <v>598</v>
      </c>
      <c r="F368" s="10" t="s">
        <v>657</v>
      </c>
      <c r="G368" s="3" t="s">
        <v>97</v>
      </c>
      <c r="H368" s="3">
        <v>1.0</v>
      </c>
      <c r="I368" s="32">
        <v>1.0</v>
      </c>
      <c r="J368" s="5">
        <f>VLOOKUP(G368,rewardsModel,IFS(H368=1,2,H368=2,3,H368=3,4),false)*I368</f>
        <v>0.03</v>
      </c>
    </row>
    <row r="369">
      <c r="A369" s="3" t="s">
        <v>652</v>
      </c>
      <c r="B369" s="38">
        <v>44940.0</v>
      </c>
      <c r="C369" s="38">
        <v>44967.0</v>
      </c>
      <c r="D369" s="3" t="s">
        <v>477</v>
      </c>
      <c r="E369" s="3" t="s">
        <v>66</v>
      </c>
      <c r="F369" s="10" t="s">
        <v>657</v>
      </c>
      <c r="G369" s="3" t="s">
        <v>91</v>
      </c>
      <c r="H369" s="3">
        <v>1.0</v>
      </c>
      <c r="I369" s="32">
        <v>1.0</v>
      </c>
      <c r="J369" s="5">
        <f>VLOOKUP(G369,rewardsModel,IFS(H369=1,2,H369=2,3,H369=3,4),false)*I369</f>
        <v>0.03</v>
      </c>
    </row>
    <row r="370">
      <c r="A370" s="39" t="s">
        <v>426</v>
      </c>
      <c r="B370" s="38">
        <v>44940.0</v>
      </c>
      <c r="C370" s="38">
        <v>44967.0</v>
      </c>
      <c r="D370" s="3" t="s">
        <v>477</v>
      </c>
      <c r="E370" s="3" t="s">
        <v>598</v>
      </c>
      <c r="F370" s="10" t="s">
        <v>658</v>
      </c>
      <c r="G370" s="3" t="s">
        <v>97</v>
      </c>
      <c r="H370" s="3">
        <v>1.0</v>
      </c>
      <c r="I370" s="32">
        <v>1.0</v>
      </c>
      <c r="J370" s="5">
        <f>VLOOKUP(G370,rewardsModel,IFS(H370=1,2,H370=2,3,H370=3,4),false)*I370</f>
        <v>0.03</v>
      </c>
    </row>
    <row r="371">
      <c r="A371" s="3" t="s">
        <v>659</v>
      </c>
      <c r="B371" s="38">
        <v>44940.0</v>
      </c>
      <c r="C371" s="38">
        <v>44967.0</v>
      </c>
      <c r="D371" s="3" t="s">
        <v>477</v>
      </c>
      <c r="E371" s="3" t="s">
        <v>66</v>
      </c>
      <c r="F371" s="10" t="s">
        <v>658</v>
      </c>
      <c r="G371" s="3" t="s">
        <v>91</v>
      </c>
      <c r="H371" s="3">
        <v>1.0</v>
      </c>
      <c r="I371" s="32">
        <v>1.0</v>
      </c>
      <c r="J371" s="5">
        <f>VLOOKUP(G371,rewardsModel,IFS(H371=1,2,H371=2,3,H371=3,4),false)*I371</f>
        <v>0.03</v>
      </c>
    </row>
    <row r="372">
      <c r="A372" s="39" t="s">
        <v>426</v>
      </c>
      <c r="B372" s="38">
        <v>44940.0</v>
      </c>
      <c r="C372" s="38">
        <v>44967.0</v>
      </c>
      <c r="D372" s="3" t="s">
        <v>477</v>
      </c>
      <c r="E372" s="3" t="s">
        <v>598</v>
      </c>
      <c r="F372" s="10" t="s">
        <v>660</v>
      </c>
      <c r="G372" s="3" t="s">
        <v>97</v>
      </c>
      <c r="H372" s="3">
        <v>1.0</v>
      </c>
      <c r="I372" s="32">
        <v>1.0</v>
      </c>
      <c r="J372" s="5">
        <f>VLOOKUP(G372,rewardsModel,IFS(H372=1,2,H372=2,3,H372=3,4),false)*I372</f>
        <v>0.03</v>
      </c>
    </row>
    <row r="373">
      <c r="A373" s="39" t="s">
        <v>426</v>
      </c>
      <c r="B373" s="38">
        <v>44940.0</v>
      </c>
      <c r="C373" s="38">
        <v>44967.0</v>
      </c>
      <c r="D373" s="3" t="s">
        <v>395</v>
      </c>
      <c r="E373" s="3" t="s">
        <v>66</v>
      </c>
      <c r="F373" s="10" t="s">
        <v>660</v>
      </c>
      <c r="G373" s="3" t="s">
        <v>91</v>
      </c>
      <c r="H373" s="3">
        <v>2.0</v>
      </c>
      <c r="I373" s="32">
        <v>0.5</v>
      </c>
      <c r="J373" s="5">
        <f>VLOOKUP(G373,rewardsModel,IFS(H373=1,2,H373=2,3,H373=3,4),false)*I373</f>
        <v>0.03</v>
      </c>
    </row>
    <row r="374">
      <c r="A374" s="3" t="s">
        <v>661</v>
      </c>
      <c r="B374" s="38">
        <v>44940.0</v>
      </c>
      <c r="C374" s="38">
        <v>44967.0</v>
      </c>
      <c r="D374" s="3" t="s">
        <v>395</v>
      </c>
      <c r="E374" s="3" t="s">
        <v>66</v>
      </c>
      <c r="F374" s="10" t="s">
        <v>660</v>
      </c>
      <c r="G374" s="3" t="s">
        <v>91</v>
      </c>
      <c r="H374" s="3">
        <v>2.0</v>
      </c>
      <c r="I374" s="32">
        <v>0.5</v>
      </c>
      <c r="J374" s="5">
        <f>VLOOKUP(G374,rewardsModel,IFS(H374=1,2,H374=2,3,H374=3,4),false)*I374</f>
        <v>0.03</v>
      </c>
    </row>
    <row r="375">
      <c r="A375" s="3" t="s">
        <v>540</v>
      </c>
      <c r="B375" s="38">
        <v>44940.0</v>
      </c>
      <c r="C375" s="38">
        <v>44967.0</v>
      </c>
      <c r="D375" s="3" t="s">
        <v>395</v>
      </c>
      <c r="E375" s="3" t="s">
        <v>211</v>
      </c>
      <c r="F375" s="40" t="s">
        <v>662</v>
      </c>
      <c r="G375" s="3" t="s">
        <v>56</v>
      </c>
      <c r="H375" s="3">
        <v>1.0</v>
      </c>
      <c r="I375" s="32">
        <v>1.0</v>
      </c>
      <c r="J375" s="5">
        <f>VLOOKUP(G375,rewardsModel,IFS(H375=1,2,H375=2,3,H375=3,4),false)*I375</f>
        <v>0.03</v>
      </c>
    </row>
    <row r="376">
      <c r="A376" s="39" t="s">
        <v>426</v>
      </c>
      <c r="B376" s="38">
        <v>44940.0</v>
      </c>
      <c r="C376" s="38">
        <v>44967.0</v>
      </c>
      <c r="D376" s="45" t="s">
        <v>193</v>
      </c>
      <c r="E376" s="3" t="s">
        <v>614</v>
      </c>
      <c r="F376" s="10" t="s">
        <v>663</v>
      </c>
      <c r="G376" s="3" t="s">
        <v>108</v>
      </c>
      <c r="H376" s="3">
        <v>2.0</v>
      </c>
      <c r="I376" s="32">
        <v>1.0</v>
      </c>
      <c r="J376" s="5">
        <f>VLOOKUP(G376,rewardsModel,IFS(H376=1,2,H376=2,3,H376=3,4),false)*I376</f>
        <v>0.06</v>
      </c>
      <c r="K376" s="3" t="s">
        <v>664</v>
      </c>
    </row>
    <row r="377">
      <c r="A377" s="39" t="s">
        <v>426</v>
      </c>
      <c r="B377" s="38">
        <v>44940.0</v>
      </c>
      <c r="C377" s="38">
        <v>44967.0</v>
      </c>
      <c r="D377" s="45" t="s">
        <v>193</v>
      </c>
      <c r="E377" s="3" t="s">
        <v>614</v>
      </c>
      <c r="F377" s="10" t="s">
        <v>665</v>
      </c>
      <c r="G377" s="3" t="s">
        <v>108</v>
      </c>
      <c r="H377" s="3">
        <v>2.0</v>
      </c>
      <c r="I377" s="32">
        <v>1.0</v>
      </c>
      <c r="J377" s="5">
        <f>VLOOKUP(G377,rewardsModel,IFS(H377=1,2,H377=2,3,H377=3,4),false)*I377</f>
        <v>0.06</v>
      </c>
      <c r="K377" s="3" t="s">
        <v>666</v>
      </c>
      <c r="Q377" s="3" t="s">
        <v>475</v>
      </c>
    </row>
    <row r="378">
      <c r="A378" s="39" t="s">
        <v>426</v>
      </c>
      <c r="B378" s="38">
        <v>44940.0</v>
      </c>
      <c r="C378" s="38">
        <v>44967.0</v>
      </c>
      <c r="D378" s="45" t="s">
        <v>193</v>
      </c>
      <c r="E378" s="3" t="s">
        <v>614</v>
      </c>
      <c r="F378" s="10" t="s">
        <v>667</v>
      </c>
      <c r="G378" s="3" t="s">
        <v>108</v>
      </c>
      <c r="H378" s="3">
        <v>2.0</v>
      </c>
      <c r="I378" s="32">
        <v>1.0</v>
      </c>
      <c r="J378" s="5">
        <f>VLOOKUP(G378,rewardsModel,IFS(H378=1,2,H378=2,3,H378=3,4),false)*I378</f>
        <v>0.06</v>
      </c>
      <c r="K378" s="3" t="s">
        <v>668</v>
      </c>
    </row>
    <row r="379">
      <c r="G379" s="5"/>
      <c r="I379" s="32"/>
      <c r="J379" s="32"/>
    </row>
    <row r="380">
      <c r="A380" s="28" t="s">
        <v>669</v>
      </c>
      <c r="B380" s="27"/>
      <c r="C380" s="28"/>
      <c r="D380" s="29"/>
      <c r="E380" s="29"/>
      <c r="F380" s="29"/>
      <c r="G380" s="29"/>
      <c r="H380" s="29"/>
      <c r="I380" s="29"/>
      <c r="J380" s="29"/>
      <c r="K380" s="29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>
      <c r="A381" s="39" t="s">
        <v>426</v>
      </c>
      <c r="B381" s="38">
        <v>44968.0</v>
      </c>
      <c r="C381" s="38">
        <v>44995.0</v>
      </c>
      <c r="D381" s="45" t="s">
        <v>193</v>
      </c>
      <c r="E381" s="3" t="s">
        <v>377</v>
      </c>
      <c r="F381" s="40" t="s">
        <v>670</v>
      </c>
      <c r="G381" s="3" t="s">
        <v>120</v>
      </c>
      <c r="H381" s="3">
        <v>1.0</v>
      </c>
      <c r="I381" s="32">
        <v>1.0</v>
      </c>
      <c r="J381" s="5">
        <f>VLOOKUP(G381,rewardsModel,IFS(H381=1,2,H381=2,3,H381=3,4),false)*I381</f>
        <v>0.1</v>
      </c>
      <c r="K381" s="40" t="s">
        <v>671</v>
      </c>
    </row>
    <row r="382">
      <c r="A382" s="3" t="s">
        <v>348</v>
      </c>
      <c r="B382" s="38">
        <v>44968.0</v>
      </c>
      <c r="C382" s="38">
        <v>44995.0</v>
      </c>
      <c r="D382" s="45" t="s">
        <v>193</v>
      </c>
      <c r="E382" s="3" t="s">
        <v>377</v>
      </c>
      <c r="F382" s="10" t="s">
        <v>670</v>
      </c>
      <c r="G382" s="3" t="s">
        <v>120</v>
      </c>
      <c r="H382" s="3">
        <v>3.0</v>
      </c>
      <c r="I382" s="32">
        <v>1.0</v>
      </c>
      <c r="J382" s="5">
        <f>VLOOKUP(G382,rewardsModel,IFS(H382=1,2,H382=2,3,H382=3,4),false)*I382</f>
        <v>0.3</v>
      </c>
      <c r="K382" s="10" t="s">
        <v>671</v>
      </c>
    </row>
    <row r="383">
      <c r="A383" s="39" t="s">
        <v>426</v>
      </c>
      <c r="B383" s="38">
        <v>44968.0</v>
      </c>
      <c r="C383" s="38">
        <v>44995.0</v>
      </c>
      <c r="D383" s="45" t="s">
        <v>193</v>
      </c>
      <c r="E383" s="3" t="s">
        <v>375</v>
      </c>
      <c r="F383" s="10" t="s">
        <v>670</v>
      </c>
      <c r="G383" s="3" t="s">
        <v>50</v>
      </c>
      <c r="H383" s="3">
        <v>2.0</v>
      </c>
      <c r="I383" s="32">
        <v>1.0</v>
      </c>
      <c r="J383" s="5">
        <f>VLOOKUP(G383,rewardsModel,IFS(H383=1,2,H383=2,3,H383=3,4),false)*I383</f>
        <v>0.07</v>
      </c>
      <c r="K383" s="10" t="s">
        <v>671</v>
      </c>
    </row>
    <row r="384">
      <c r="A384" s="3" t="s">
        <v>348</v>
      </c>
      <c r="B384" s="38">
        <v>44968.0</v>
      </c>
      <c r="C384" s="38">
        <v>44995.0</v>
      </c>
      <c r="D384" s="45" t="s">
        <v>193</v>
      </c>
      <c r="E384" s="3" t="s">
        <v>375</v>
      </c>
      <c r="F384" s="10" t="s">
        <v>670</v>
      </c>
      <c r="G384" s="3" t="s">
        <v>50</v>
      </c>
      <c r="H384" s="3">
        <v>2.0</v>
      </c>
      <c r="I384" s="32">
        <v>1.0</v>
      </c>
      <c r="J384" s="5">
        <f>VLOOKUP(G384,rewardsModel,IFS(H384=1,2,H384=2,3,H384=3,4),false)*I384</f>
        <v>0.07</v>
      </c>
      <c r="K384" s="10" t="s">
        <v>671</v>
      </c>
    </row>
    <row r="385">
      <c r="A385" s="39" t="s">
        <v>426</v>
      </c>
      <c r="B385" s="38">
        <v>44968.0</v>
      </c>
      <c r="C385" s="38">
        <v>44995.0</v>
      </c>
      <c r="D385" s="45" t="s">
        <v>193</v>
      </c>
      <c r="E385" s="3" t="s">
        <v>377</v>
      </c>
      <c r="F385" s="10" t="s">
        <v>672</v>
      </c>
      <c r="G385" s="3" t="s">
        <v>120</v>
      </c>
      <c r="H385" s="3">
        <v>2.0</v>
      </c>
      <c r="I385" s="32">
        <v>1.0</v>
      </c>
      <c r="J385" s="5">
        <f>VLOOKUP(G385,rewardsModel,IFS(H385=1,2,H385=2,3,H385=3,4),false)*I385</f>
        <v>0.2</v>
      </c>
      <c r="K385" s="10" t="s">
        <v>673</v>
      </c>
    </row>
    <row r="386">
      <c r="A386" s="3" t="s">
        <v>348</v>
      </c>
      <c r="B386" s="38">
        <v>44968.0</v>
      </c>
      <c r="C386" s="38">
        <v>44995.0</v>
      </c>
      <c r="D386" s="45" t="s">
        <v>193</v>
      </c>
      <c r="E386" s="3" t="s">
        <v>377</v>
      </c>
      <c r="F386" s="10" t="s">
        <v>672</v>
      </c>
      <c r="G386" s="3" t="s">
        <v>120</v>
      </c>
      <c r="H386" s="3">
        <v>3.0</v>
      </c>
      <c r="I386" s="32">
        <v>1.0</v>
      </c>
      <c r="J386" s="5">
        <f>VLOOKUP(G386,rewardsModel,IFS(H386=1,2,H386=2,3,H386=3,4),false)*I386</f>
        <v>0.3</v>
      </c>
      <c r="K386" s="10" t="s">
        <v>673</v>
      </c>
    </row>
    <row r="387">
      <c r="A387" s="39" t="s">
        <v>426</v>
      </c>
      <c r="B387" s="38">
        <v>44968.0</v>
      </c>
      <c r="C387" s="38">
        <v>44995.0</v>
      </c>
      <c r="D387" s="45" t="s">
        <v>193</v>
      </c>
      <c r="E387" s="3" t="s">
        <v>377</v>
      </c>
      <c r="F387" s="10" t="s">
        <v>674</v>
      </c>
      <c r="G387" s="3" t="s">
        <v>120</v>
      </c>
      <c r="H387" s="3">
        <v>3.0</v>
      </c>
      <c r="I387" s="32">
        <v>1.0</v>
      </c>
      <c r="J387" s="5">
        <f>VLOOKUP(G387,rewardsModel,IFS(H387=1,2,H387=2,3,H387=3,4),false)*I387</f>
        <v>0.3</v>
      </c>
      <c r="K387" s="10" t="s">
        <v>675</v>
      </c>
    </row>
    <row r="388">
      <c r="A388" s="24" t="s">
        <v>369</v>
      </c>
      <c r="B388" s="38">
        <v>44968.0</v>
      </c>
      <c r="C388" s="38">
        <v>44995.0</v>
      </c>
      <c r="D388" s="45" t="s">
        <v>193</v>
      </c>
      <c r="E388" s="3" t="s">
        <v>377</v>
      </c>
      <c r="F388" s="10" t="s">
        <v>674</v>
      </c>
      <c r="G388" s="3" t="s">
        <v>120</v>
      </c>
      <c r="H388" s="3">
        <v>2.0</v>
      </c>
      <c r="I388" s="32">
        <v>1.0</v>
      </c>
      <c r="J388" s="5">
        <f>VLOOKUP(G388,rewardsModel,IFS(H388=1,2,H388=2,3,H388=3,4),false)*I388</f>
        <v>0.2</v>
      </c>
      <c r="K388" s="10" t="s">
        <v>675</v>
      </c>
    </row>
    <row r="389">
      <c r="A389" s="3" t="s">
        <v>348</v>
      </c>
      <c r="B389" s="38">
        <v>44968.0</v>
      </c>
      <c r="C389" s="38">
        <v>44995.0</v>
      </c>
      <c r="D389" s="45" t="s">
        <v>193</v>
      </c>
      <c r="E389" s="3" t="s">
        <v>377</v>
      </c>
      <c r="F389" s="10" t="s">
        <v>674</v>
      </c>
      <c r="G389" s="3" t="s">
        <v>120</v>
      </c>
      <c r="H389" s="3">
        <v>1.0</v>
      </c>
      <c r="I389" s="32">
        <v>1.0</v>
      </c>
      <c r="J389" s="5">
        <f>VLOOKUP(G389,rewardsModel,IFS(H389=1,2,H389=2,3,H389=3,4),false)*I389</f>
        <v>0.1</v>
      </c>
      <c r="K389" s="10" t="s">
        <v>675</v>
      </c>
    </row>
    <row r="390">
      <c r="A390" s="3" t="s">
        <v>348</v>
      </c>
      <c r="B390" s="38">
        <v>44968.0</v>
      </c>
      <c r="C390" s="38">
        <v>44995.0</v>
      </c>
      <c r="D390" s="45" t="s">
        <v>193</v>
      </c>
      <c r="E390" s="3" t="s">
        <v>614</v>
      </c>
      <c r="F390" s="10" t="s">
        <v>676</v>
      </c>
      <c r="G390" s="3" t="s">
        <v>108</v>
      </c>
      <c r="H390" s="3">
        <v>2.0</v>
      </c>
      <c r="I390" s="32">
        <v>1.0</v>
      </c>
      <c r="J390" s="5">
        <f>VLOOKUP(G390,rewardsModel,IFS(H390=1,2,H390=2,3,H390=3,4),false)*I390</f>
        <v>0.06</v>
      </c>
      <c r="K390" s="3" t="s">
        <v>677</v>
      </c>
    </row>
    <row r="391">
      <c r="A391" s="39" t="s">
        <v>426</v>
      </c>
      <c r="B391" s="38">
        <v>44968.0</v>
      </c>
      <c r="C391" s="38">
        <v>44995.0</v>
      </c>
      <c r="D391" s="45" t="s">
        <v>193</v>
      </c>
      <c r="E391" s="3" t="s">
        <v>614</v>
      </c>
      <c r="F391" s="10" t="s">
        <v>676</v>
      </c>
      <c r="G391" s="3" t="s">
        <v>108</v>
      </c>
      <c r="H391" s="3">
        <v>1.0</v>
      </c>
      <c r="I391" s="32">
        <v>1.0</v>
      </c>
      <c r="J391" s="5">
        <f>VLOOKUP(G391,rewardsModel,IFS(H391=1,2,H391=2,3,H391=3,4),false)*I391</f>
        <v>0.03</v>
      </c>
      <c r="K391" s="3" t="s">
        <v>677</v>
      </c>
    </row>
    <row r="392">
      <c r="A392" s="39" t="s">
        <v>426</v>
      </c>
      <c r="B392" s="38">
        <v>44968.0</v>
      </c>
      <c r="C392" s="38">
        <v>44995.0</v>
      </c>
      <c r="D392" s="45" t="s">
        <v>193</v>
      </c>
      <c r="E392" s="3" t="s">
        <v>614</v>
      </c>
      <c r="F392" s="40" t="s">
        <v>678</v>
      </c>
      <c r="G392" s="3" t="s">
        <v>108</v>
      </c>
      <c r="H392" s="3">
        <v>1.0</v>
      </c>
      <c r="I392" s="32">
        <v>1.0</v>
      </c>
      <c r="J392" s="5">
        <f>VLOOKUP(G392,rewardsModel,IFS(H392=1,2,H392=2,3,H392=3,4),false)*I392</f>
        <v>0.03</v>
      </c>
      <c r="K392" s="3" t="s">
        <v>679</v>
      </c>
    </row>
    <row r="393">
      <c r="A393" s="3" t="s">
        <v>348</v>
      </c>
      <c r="B393" s="38">
        <v>44968.0</v>
      </c>
      <c r="C393" s="38">
        <v>44995.0</v>
      </c>
      <c r="D393" s="45" t="s">
        <v>193</v>
      </c>
      <c r="E393" s="3" t="s">
        <v>614</v>
      </c>
      <c r="F393" s="10" t="s">
        <v>680</v>
      </c>
      <c r="G393" s="3" t="s">
        <v>108</v>
      </c>
      <c r="H393" s="3">
        <v>2.0</v>
      </c>
      <c r="I393" s="32">
        <v>1.0</v>
      </c>
      <c r="J393" s="5">
        <f>VLOOKUP(G393,rewardsModel,IFS(H393=1,2,H393=2,3,H393=3,4),false)*I393</f>
        <v>0.06</v>
      </c>
      <c r="K393" s="3" t="s">
        <v>681</v>
      </c>
    </row>
    <row r="394">
      <c r="A394" s="3" t="s">
        <v>641</v>
      </c>
      <c r="B394" s="38">
        <v>44968.0</v>
      </c>
      <c r="C394" s="38">
        <v>44995.0</v>
      </c>
      <c r="D394" s="3" t="s">
        <v>477</v>
      </c>
      <c r="E394" s="3" t="s">
        <v>598</v>
      </c>
      <c r="F394" s="10" t="s">
        <v>682</v>
      </c>
      <c r="G394" s="3" t="s">
        <v>97</v>
      </c>
      <c r="H394" s="3">
        <v>1.0</v>
      </c>
      <c r="I394" s="32">
        <v>1.0</v>
      </c>
      <c r="J394" s="5">
        <f>VLOOKUP(G394,rewardsModel,IFS(H394=1,2,H394=2,3,H394=3,4),false)*I394</f>
        <v>0.03</v>
      </c>
    </row>
    <row r="395">
      <c r="A395" s="3" t="s">
        <v>641</v>
      </c>
      <c r="B395" s="38">
        <v>44968.0</v>
      </c>
      <c r="C395" s="38">
        <v>44995.0</v>
      </c>
      <c r="D395" s="3" t="s">
        <v>477</v>
      </c>
      <c r="E395" s="3" t="s">
        <v>66</v>
      </c>
      <c r="F395" s="10" t="s">
        <v>682</v>
      </c>
      <c r="G395" s="3" t="s">
        <v>91</v>
      </c>
      <c r="H395" s="3">
        <v>1.0</v>
      </c>
      <c r="I395" s="32">
        <v>1.0</v>
      </c>
      <c r="J395" s="5">
        <f>VLOOKUP(G395,rewardsModel,IFS(H395=1,2,H395=2,3,H395=3,4),false)*I395</f>
        <v>0.03</v>
      </c>
    </row>
    <row r="396">
      <c r="A396" s="3" t="s">
        <v>397</v>
      </c>
      <c r="B396" s="38">
        <v>44968.0</v>
      </c>
      <c r="C396" s="38">
        <v>44995.0</v>
      </c>
      <c r="D396" s="45" t="s">
        <v>193</v>
      </c>
      <c r="E396" s="3" t="s">
        <v>211</v>
      </c>
      <c r="F396" s="10" t="s">
        <v>683</v>
      </c>
      <c r="G396" s="3" t="s">
        <v>56</v>
      </c>
      <c r="H396" s="3">
        <v>1.0</v>
      </c>
      <c r="I396" s="32">
        <v>1.0</v>
      </c>
      <c r="J396" s="5">
        <f>VLOOKUP(G396,rewardsModel,IFS(H396=1,2,H396=2,3,H396=3,4),false)*I396</f>
        <v>0.03</v>
      </c>
    </row>
    <row r="397">
      <c r="A397" s="39" t="s">
        <v>426</v>
      </c>
      <c r="B397" s="38">
        <v>44968.0</v>
      </c>
      <c r="C397" s="38">
        <v>44995.0</v>
      </c>
      <c r="D397" s="3" t="s">
        <v>477</v>
      </c>
      <c r="E397" s="3" t="s">
        <v>211</v>
      </c>
      <c r="F397" s="10" t="s">
        <v>684</v>
      </c>
      <c r="G397" s="3" t="s">
        <v>56</v>
      </c>
      <c r="H397" s="3">
        <v>1.0</v>
      </c>
      <c r="I397" s="32">
        <v>1.0</v>
      </c>
      <c r="J397" s="5">
        <f>VLOOKUP(G397,rewardsModel,IFS(H397=1,2,H397=2,3,H397=3,4),false)*I397</f>
        <v>0.03</v>
      </c>
    </row>
    <row r="398">
      <c r="A398" s="3" t="s">
        <v>348</v>
      </c>
      <c r="B398" s="38">
        <v>44968.0</v>
      </c>
      <c r="C398" s="38">
        <v>44995.0</v>
      </c>
      <c r="D398" s="3" t="s">
        <v>477</v>
      </c>
      <c r="E398" s="3" t="s">
        <v>66</v>
      </c>
      <c r="F398" s="10" t="s">
        <v>685</v>
      </c>
      <c r="G398" s="3" t="s">
        <v>91</v>
      </c>
      <c r="H398" s="3">
        <v>1.0</v>
      </c>
      <c r="I398" s="32">
        <v>1.0</v>
      </c>
      <c r="J398" s="5">
        <f>VLOOKUP(G398,rewardsModel,IFS(H398=1,2,H398=2,3,H398=3,4),false)*I398</f>
        <v>0.03</v>
      </c>
    </row>
    <row r="399">
      <c r="A399" s="3" t="s">
        <v>327</v>
      </c>
      <c r="B399" s="38">
        <v>44968.0</v>
      </c>
      <c r="C399" s="38">
        <v>44995.0</v>
      </c>
      <c r="D399" s="3" t="s">
        <v>477</v>
      </c>
      <c r="E399" s="3" t="s">
        <v>598</v>
      </c>
      <c r="F399" s="10" t="s">
        <v>686</v>
      </c>
      <c r="G399" s="3" t="s">
        <v>97</v>
      </c>
      <c r="H399" s="3">
        <v>1.0</v>
      </c>
      <c r="I399" s="32">
        <v>1.0</v>
      </c>
      <c r="J399" s="5">
        <f>VLOOKUP(G399,rewardsModel,IFS(H399=1,2,H399=2,3,H399=3,4),false)*I399</f>
        <v>0.03</v>
      </c>
    </row>
    <row r="400">
      <c r="A400" s="3" t="s">
        <v>327</v>
      </c>
      <c r="B400" s="38">
        <v>44968.0</v>
      </c>
      <c r="C400" s="38">
        <v>44995.0</v>
      </c>
      <c r="D400" s="3" t="s">
        <v>477</v>
      </c>
      <c r="E400" s="3" t="s">
        <v>211</v>
      </c>
      <c r="F400" s="10" t="s">
        <v>686</v>
      </c>
      <c r="G400" s="3" t="s">
        <v>56</v>
      </c>
      <c r="H400" s="3">
        <v>1.0</v>
      </c>
      <c r="I400" s="32">
        <v>1.0</v>
      </c>
      <c r="J400" s="5">
        <f>VLOOKUP(G400,rewardsModel,IFS(H400=1,2,H400=2,3,H400=3,4),false)*I400</f>
        <v>0.03</v>
      </c>
    </row>
    <row r="401">
      <c r="A401" s="3" t="s">
        <v>641</v>
      </c>
      <c r="B401" s="38">
        <v>44968.0</v>
      </c>
      <c r="C401" s="38">
        <v>44995.0</v>
      </c>
      <c r="D401" s="3" t="s">
        <v>477</v>
      </c>
      <c r="E401" s="3" t="s">
        <v>598</v>
      </c>
      <c r="F401" s="10" t="s">
        <v>687</v>
      </c>
      <c r="G401" s="3" t="s">
        <v>97</v>
      </c>
      <c r="H401" s="3">
        <v>1.0</v>
      </c>
      <c r="I401" s="32">
        <v>1.0</v>
      </c>
      <c r="J401" s="5">
        <f>VLOOKUP(G401,rewardsModel,IFS(H401=1,2,H401=2,3,H401=3,4),false)*I401</f>
        <v>0.03</v>
      </c>
    </row>
    <row r="402">
      <c r="A402" s="3" t="s">
        <v>641</v>
      </c>
      <c r="B402" s="38">
        <v>44968.0</v>
      </c>
      <c r="C402" s="38">
        <v>44995.0</v>
      </c>
      <c r="D402" s="3" t="s">
        <v>477</v>
      </c>
      <c r="E402" s="3" t="s">
        <v>66</v>
      </c>
      <c r="F402" s="10" t="s">
        <v>687</v>
      </c>
      <c r="G402" s="3" t="s">
        <v>91</v>
      </c>
      <c r="H402" s="3">
        <v>1.0</v>
      </c>
      <c r="I402" s="32">
        <v>1.0</v>
      </c>
      <c r="J402" s="5">
        <f>VLOOKUP(G402,rewardsModel,IFS(H402=1,2,H402=2,3,H402=3,4),false)*I402</f>
        <v>0.03</v>
      </c>
    </row>
    <row r="403">
      <c r="A403" s="3" t="s">
        <v>652</v>
      </c>
      <c r="B403" s="38">
        <v>44968.0</v>
      </c>
      <c r="C403" s="38">
        <v>44995.0</v>
      </c>
      <c r="D403" s="3" t="s">
        <v>477</v>
      </c>
      <c r="E403" s="3" t="s">
        <v>598</v>
      </c>
      <c r="F403" s="10" t="s">
        <v>688</v>
      </c>
      <c r="G403" s="3" t="s">
        <v>97</v>
      </c>
      <c r="H403" s="3">
        <v>1.0</v>
      </c>
      <c r="I403" s="32">
        <v>1.0</v>
      </c>
      <c r="J403" s="5">
        <f>VLOOKUP(G403,rewardsModel,IFS(H403=1,2,H403=2,3,H403=3,4),false)*I403</f>
        <v>0.03</v>
      </c>
    </row>
    <row r="404">
      <c r="A404" s="3" t="s">
        <v>652</v>
      </c>
      <c r="B404" s="38">
        <v>44968.0</v>
      </c>
      <c r="C404" s="38">
        <v>44995.0</v>
      </c>
      <c r="D404" s="3" t="s">
        <v>477</v>
      </c>
      <c r="E404" s="3" t="s">
        <v>66</v>
      </c>
      <c r="F404" s="10" t="s">
        <v>688</v>
      </c>
      <c r="G404" s="3" t="s">
        <v>91</v>
      </c>
      <c r="H404" s="3">
        <v>1.0</v>
      </c>
      <c r="I404" s="32">
        <v>1.0</v>
      </c>
      <c r="J404" s="5">
        <f>VLOOKUP(G404,rewardsModel,IFS(H404=1,2,H404=2,3,H404=3,4),false)*I404</f>
        <v>0.03</v>
      </c>
    </row>
    <row r="405">
      <c r="A405" s="24" t="s">
        <v>369</v>
      </c>
      <c r="B405" s="38">
        <v>44968.0</v>
      </c>
      <c r="C405" s="38">
        <v>44995.0</v>
      </c>
      <c r="D405" s="3" t="s">
        <v>477</v>
      </c>
      <c r="E405" s="3" t="s">
        <v>375</v>
      </c>
      <c r="F405" s="10" t="s">
        <v>689</v>
      </c>
      <c r="G405" s="3" t="s">
        <v>50</v>
      </c>
      <c r="H405" s="3">
        <v>3.0</v>
      </c>
      <c r="I405" s="32">
        <v>1.0</v>
      </c>
      <c r="J405" s="5">
        <f>VLOOKUP(G405,rewardsModel,IFS(H405=1,2,H405=2,3,H405=3,4),false)*I405</f>
        <v>0.15</v>
      </c>
    </row>
    <row r="406">
      <c r="A406" s="3" t="s">
        <v>412</v>
      </c>
      <c r="B406" s="38">
        <v>44968.0</v>
      </c>
      <c r="C406" s="38">
        <v>44995.0</v>
      </c>
      <c r="D406" s="3" t="s">
        <v>477</v>
      </c>
      <c r="E406" s="3" t="s">
        <v>375</v>
      </c>
      <c r="F406" s="10" t="s">
        <v>689</v>
      </c>
      <c r="G406" s="3" t="s">
        <v>50</v>
      </c>
      <c r="H406" s="3">
        <v>2.0</v>
      </c>
      <c r="I406" s="32">
        <v>1.0</v>
      </c>
      <c r="J406" s="5">
        <f>VLOOKUP(G406,rewardsModel,IFS(H406=1,2,H406=2,3,H406=3,4),false)*I406</f>
        <v>0.07</v>
      </c>
    </row>
    <row r="407">
      <c r="A407" s="39" t="s">
        <v>426</v>
      </c>
      <c r="B407" s="38">
        <v>44968.0</v>
      </c>
      <c r="C407" s="38">
        <v>44995.0</v>
      </c>
      <c r="D407" s="3" t="s">
        <v>477</v>
      </c>
      <c r="E407" s="3" t="s">
        <v>598</v>
      </c>
      <c r="F407" s="10" t="s">
        <v>690</v>
      </c>
      <c r="G407" s="3" t="s">
        <v>97</v>
      </c>
      <c r="H407" s="3">
        <v>1.0</v>
      </c>
      <c r="I407" s="32">
        <v>1.0</v>
      </c>
      <c r="J407" s="5">
        <f>VLOOKUP(G407,rewardsModel,IFS(H407=1,2,H407=2,3,H407=3,4),false)*I407</f>
        <v>0.03</v>
      </c>
    </row>
    <row r="408">
      <c r="A408" s="39" t="s">
        <v>426</v>
      </c>
      <c r="B408" s="38">
        <v>44968.0</v>
      </c>
      <c r="C408" s="38">
        <v>44995.0</v>
      </c>
      <c r="D408" s="3" t="s">
        <v>477</v>
      </c>
      <c r="E408" s="3" t="s">
        <v>66</v>
      </c>
      <c r="F408" s="10" t="s">
        <v>690</v>
      </c>
      <c r="G408" s="3" t="s">
        <v>91</v>
      </c>
      <c r="H408" s="3">
        <v>1.0</v>
      </c>
      <c r="I408" s="32">
        <v>1.0</v>
      </c>
      <c r="J408" s="5">
        <f>VLOOKUP(G408,rewardsModel,IFS(H408=1,2,H408=2,3,H408=3,4),false)*I408</f>
        <v>0.03</v>
      </c>
    </row>
    <row r="409">
      <c r="A409" s="3" t="s">
        <v>412</v>
      </c>
      <c r="B409" s="38">
        <v>44968.0</v>
      </c>
      <c r="C409" s="38">
        <v>44995.0</v>
      </c>
      <c r="D409" s="3" t="s">
        <v>477</v>
      </c>
      <c r="E409" s="3" t="s">
        <v>375</v>
      </c>
      <c r="F409" s="10" t="s">
        <v>691</v>
      </c>
      <c r="G409" s="3" t="s">
        <v>50</v>
      </c>
      <c r="H409" s="3">
        <v>3.0</v>
      </c>
      <c r="I409" s="32">
        <v>1.0</v>
      </c>
      <c r="J409" s="5">
        <f>VLOOKUP(G409,rewardsModel,IFS(H409=1,2,H409=2,3,H409=3,4),false)*I409</f>
        <v>0.15</v>
      </c>
    </row>
    <row r="410">
      <c r="A410" s="3" t="s">
        <v>412</v>
      </c>
      <c r="B410" s="38">
        <v>44968.0</v>
      </c>
      <c r="C410" s="38">
        <v>44995.0</v>
      </c>
      <c r="D410" s="3" t="s">
        <v>477</v>
      </c>
      <c r="E410" s="3" t="s">
        <v>375</v>
      </c>
      <c r="F410" s="10" t="s">
        <v>691</v>
      </c>
      <c r="G410" s="3" t="s">
        <v>50</v>
      </c>
      <c r="H410" s="3">
        <v>3.0</v>
      </c>
      <c r="I410" s="32">
        <v>1.0</v>
      </c>
      <c r="J410" s="5">
        <f>VLOOKUP(G410,rewardsModel,IFS(H410=1,2,H410=2,3,H410=3,4),false)*I410</f>
        <v>0.15</v>
      </c>
    </row>
    <row r="411">
      <c r="A411" s="3" t="s">
        <v>412</v>
      </c>
      <c r="B411" s="38">
        <v>44968.0</v>
      </c>
      <c r="C411" s="38">
        <v>44995.0</v>
      </c>
      <c r="D411" s="3" t="s">
        <v>477</v>
      </c>
      <c r="E411" s="3" t="s">
        <v>375</v>
      </c>
      <c r="F411" s="10" t="s">
        <v>691</v>
      </c>
      <c r="G411" s="3" t="s">
        <v>50</v>
      </c>
      <c r="H411" s="3">
        <v>3.0</v>
      </c>
      <c r="I411" s="32">
        <v>1.0</v>
      </c>
      <c r="J411" s="5">
        <f>VLOOKUP(G411,rewardsModel,IFS(H411=1,2,H411=2,3,H411=3,4),false)*I411</f>
        <v>0.15</v>
      </c>
    </row>
    <row r="412">
      <c r="A412" s="3" t="s">
        <v>412</v>
      </c>
      <c r="B412" s="38">
        <v>44968.0</v>
      </c>
      <c r="C412" s="38">
        <v>44995.0</v>
      </c>
      <c r="D412" s="3" t="s">
        <v>477</v>
      </c>
      <c r="E412" s="3" t="s">
        <v>375</v>
      </c>
      <c r="F412" s="10" t="s">
        <v>691</v>
      </c>
      <c r="G412" s="3" t="s">
        <v>50</v>
      </c>
      <c r="H412" s="3">
        <v>3.0</v>
      </c>
      <c r="I412" s="32">
        <v>1.0</v>
      </c>
      <c r="J412" s="5">
        <f>VLOOKUP(G412,rewardsModel,IFS(H412=1,2,H412=2,3,H412=3,4),false)*I412</f>
        <v>0.15</v>
      </c>
    </row>
    <row r="413">
      <c r="A413" s="3" t="s">
        <v>412</v>
      </c>
      <c r="B413" s="38">
        <v>44968.0</v>
      </c>
      <c r="C413" s="38">
        <v>44995.0</v>
      </c>
      <c r="D413" s="3" t="s">
        <v>477</v>
      </c>
      <c r="E413" s="3" t="s">
        <v>375</v>
      </c>
      <c r="F413" s="10" t="s">
        <v>691</v>
      </c>
      <c r="G413" s="3" t="s">
        <v>50</v>
      </c>
      <c r="H413" s="3">
        <v>3.0</v>
      </c>
      <c r="I413" s="32">
        <v>1.0</v>
      </c>
      <c r="J413" s="5">
        <f>VLOOKUP(G413,rewardsModel,IFS(H413=1,2,H413=2,3,H413=3,4),false)*I413</f>
        <v>0.15</v>
      </c>
    </row>
    <row r="414">
      <c r="A414" s="3" t="s">
        <v>412</v>
      </c>
      <c r="B414" s="38">
        <v>44968.0</v>
      </c>
      <c r="C414" s="38">
        <v>44995.0</v>
      </c>
      <c r="D414" s="3" t="s">
        <v>477</v>
      </c>
      <c r="E414" s="3" t="s">
        <v>375</v>
      </c>
      <c r="F414" s="10" t="s">
        <v>692</v>
      </c>
      <c r="G414" s="3" t="s">
        <v>50</v>
      </c>
      <c r="H414" s="3">
        <v>3.0</v>
      </c>
      <c r="I414" s="32">
        <v>1.0</v>
      </c>
      <c r="J414" s="5">
        <f>VLOOKUP(G414,rewardsModel,IFS(H414=1,2,H414=2,3,H414=3,4),false)*I414</f>
        <v>0.15</v>
      </c>
    </row>
    <row r="415">
      <c r="A415" s="24" t="s">
        <v>369</v>
      </c>
      <c r="B415" s="38">
        <v>44968.0</v>
      </c>
      <c r="C415" s="38">
        <v>44995.0</v>
      </c>
      <c r="D415" s="3" t="s">
        <v>477</v>
      </c>
      <c r="E415" s="3" t="s">
        <v>375</v>
      </c>
      <c r="F415" s="10" t="s">
        <v>692</v>
      </c>
      <c r="G415" s="3" t="s">
        <v>50</v>
      </c>
      <c r="H415" s="3">
        <v>3.0</v>
      </c>
      <c r="I415" s="32">
        <v>1.0</v>
      </c>
      <c r="J415" s="5">
        <f>VLOOKUP(G415,rewardsModel,IFS(H415=1,2,H415=2,3,H415=3,4),false)*I415</f>
        <v>0.15</v>
      </c>
    </row>
    <row r="416">
      <c r="A416" s="39" t="s">
        <v>426</v>
      </c>
      <c r="B416" s="38">
        <v>44968.0</v>
      </c>
      <c r="C416" s="38">
        <v>44995.0</v>
      </c>
      <c r="D416" s="3" t="s">
        <v>477</v>
      </c>
      <c r="E416" s="3" t="s">
        <v>375</v>
      </c>
      <c r="F416" s="10" t="s">
        <v>692</v>
      </c>
      <c r="G416" s="3" t="s">
        <v>50</v>
      </c>
      <c r="H416" s="3">
        <v>3.0</v>
      </c>
      <c r="I416" s="32">
        <v>1.0</v>
      </c>
      <c r="J416" s="5">
        <f>VLOOKUP(G416,rewardsModel,IFS(H416=1,2,H416=2,3,H416=3,4),false)*I416</f>
        <v>0.15</v>
      </c>
    </row>
    <row r="417">
      <c r="A417" s="3" t="s">
        <v>348</v>
      </c>
      <c r="B417" s="38">
        <v>44968.0</v>
      </c>
      <c r="C417" s="38">
        <v>44995.0</v>
      </c>
      <c r="D417" s="3" t="s">
        <v>477</v>
      </c>
      <c r="E417" s="3" t="s">
        <v>375</v>
      </c>
      <c r="F417" s="10" t="s">
        <v>692</v>
      </c>
      <c r="G417" s="3" t="s">
        <v>50</v>
      </c>
      <c r="H417" s="3">
        <v>3.0</v>
      </c>
      <c r="I417" s="32">
        <v>1.0</v>
      </c>
      <c r="J417" s="5">
        <f>VLOOKUP(G417,rewardsModel,IFS(H417=1,2,H417=2,3,H417=3,4),false)*I417</f>
        <v>0.15</v>
      </c>
    </row>
    <row r="418">
      <c r="A418" s="3" t="s">
        <v>348</v>
      </c>
      <c r="B418" s="42">
        <v>44968.0</v>
      </c>
      <c r="C418" s="42">
        <v>44995.0</v>
      </c>
      <c r="D418" s="45" t="s">
        <v>193</v>
      </c>
      <c r="E418" s="3" t="s">
        <v>211</v>
      </c>
      <c r="F418" s="10" t="s">
        <v>693</v>
      </c>
      <c r="G418" s="3" t="s">
        <v>56</v>
      </c>
      <c r="H418" s="3">
        <v>1.0</v>
      </c>
      <c r="I418" s="32">
        <v>1.0</v>
      </c>
      <c r="J418" s="5">
        <f>VLOOKUP(G418,rewardsModel,IFS(H418=1,2,H418=2,3,H418=3,4),false)*I418</f>
        <v>0.03</v>
      </c>
    </row>
    <row r="419">
      <c r="A419" s="39" t="s">
        <v>426</v>
      </c>
      <c r="B419" s="38">
        <v>44968.0</v>
      </c>
      <c r="C419" s="38">
        <v>44995.0</v>
      </c>
      <c r="D419" s="3" t="s">
        <v>477</v>
      </c>
      <c r="E419" s="3" t="s">
        <v>375</v>
      </c>
      <c r="F419" s="10" t="s">
        <v>694</v>
      </c>
      <c r="G419" s="3" t="s">
        <v>50</v>
      </c>
      <c r="H419" s="3">
        <v>2.0</v>
      </c>
      <c r="I419" s="32">
        <v>1.0</v>
      </c>
      <c r="J419" s="5">
        <f>VLOOKUP(G419,rewardsModel,IFS(H419=1,2,H419=2,3,H419=3,4),false)*I419</f>
        <v>0.07</v>
      </c>
    </row>
    <row r="420">
      <c r="A420" s="39" t="s">
        <v>426</v>
      </c>
      <c r="B420" s="38">
        <v>44968.0</v>
      </c>
      <c r="C420" s="38">
        <v>44995.0</v>
      </c>
      <c r="D420" s="3" t="s">
        <v>477</v>
      </c>
      <c r="E420" s="3" t="s">
        <v>598</v>
      </c>
      <c r="F420" s="10" t="s">
        <v>695</v>
      </c>
      <c r="G420" s="3" t="s">
        <v>97</v>
      </c>
      <c r="H420" s="3">
        <v>1.0</v>
      </c>
      <c r="I420" s="32">
        <v>1.0</v>
      </c>
      <c r="J420" s="5">
        <f>VLOOKUP(G420,rewardsModel,IFS(H420=1,2,H420=2,3,H420=3,4),false)*I420</f>
        <v>0.03</v>
      </c>
    </row>
    <row r="421">
      <c r="A421" s="3" t="s">
        <v>659</v>
      </c>
      <c r="B421" s="38">
        <v>44968.0</v>
      </c>
      <c r="C421" s="38">
        <v>44995.0</v>
      </c>
      <c r="D421" s="45" t="s">
        <v>193</v>
      </c>
      <c r="E421" s="3" t="s">
        <v>66</v>
      </c>
      <c r="F421" s="40" t="s">
        <v>696</v>
      </c>
      <c r="G421" s="3" t="s">
        <v>91</v>
      </c>
      <c r="H421" s="3">
        <v>1.0</v>
      </c>
      <c r="I421" s="32">
        <v>1.0</v>
      </c>
      <c r="J421" s="5">
        <f>VLOOKUP(G421,rewardsModel,IFS(H421=1,2,H421=2,3,H421=3,4),false)*I421</f>
        <v>0.03</v>
      </c>
    </row>
    <row r="422">
      <c r="A422" s="3" t="s">
        <v>652</v>
      </c>
      <c r="B422" s="38">
        <v>44968.0</v>
      </c>
      <c r="C422" s="38">
        <v>44995.0</v>
      </c>
      <c r="D422" s="3" t="s">
        <v>477</v>
      </c>
      <c r="E422" s="3" t="s">
        <v>598</v>
      </c>
      <c r="F422" s="10" t="s">
        <v>697</v>
      </c>
      <c r="G422" s="3" t="s">
        <v>97</v>
      </c>
      <c r="H422" s="3">
        <v>1.0</v>
      </c>
      <c r="I422" s="32">
        <v>1.0</v>
      </c>
      <c r="J422" s="5">
        <f>VLOOKUP(G422,rewardsModel,IFS(H422=1,2,H422=2,3,H422=3,4),false)*I422</f>
        <v>0.03</v>
      </c>
    </row>
    <row r="423">
      <c r="A423" s="3" t="s">
        <v>652</v>
      </c>
      <c r="B423" s="38">
        <v>44968.0</v>
      </c>
      <c r="C423" s="38">
        <v>44995.0</v>
      </c>
      <c r="D423" s="3" t="s">
        <v>477</v>
      </c>
      <c r="E423" s="3" t="s">
        <v>66</v>
      </c>
      <c r="F423" s="10" t="s">
        <v>697</v>
      </c>
      <c r="G423" s="3" t="s">
        <v>97</v>
      </c>
      <c r="H423" s="3">
        <v>1.0</v>
      </c>
      <c r="I423" s="32">
        <v>1.0</v>
      </c>
      <c r="J423" s="5">
        <f>VLOOKUP(G423,rewardsModel,IFS(H423=1,2,H423=2,3,H423=3,4),false)*I423</f>
        <v>0.03</v>
      </c>
    </row>
    <row r="424">
      <c r="A424" s="3" t="s">
        <v>652</v>
      </c>
      <c r="B424" s="38">
        <v>44968.0</v>
      </c>
      <c r="C424" s="38">
        <v>44995.0</v>
      </c>
      <c r="D424" s="3" t="s">
        <v>477</v>
      </c>
      <c r="E424" s="3" t="s">
        <v>598</v>
      </c>
      <c r="F424" s="10" t="s">
        <v>698</v>
      </c>
      <c r="G424" s="3" t="s">
        <v>97</v>
      </c>
      <c r="H424" s="3">
        <v>1.0</v>
      </c>
      <c r="I424" s="32">
        <v>1.0</v>
      </c>
      <c r="J424" s="5">
        <f>VLOOKUP(G424,rewardsModel,IFS(H424=1,2,H424=2,3,H424=3,4),false)*I424</f>
        <v>0.03</v>
      </c>
    </row>
    <row r="425">
      <c r="A425" s="3" t="s">
        <v>652</v>
      </c>
      <c r="B425" s="38">
        <v>44968.0</v>
      </c>
      <c r="C425" s="38">
        <v>44995.0</v>
      </c>
      <c r="D425" s="3" t="s">
        <v>477</v>
      </c>
      <c r="E425" s="3" t="s">
        <v>66</v>
      </c>
      <c r="F425" s="10" t="s">
        <v>698</v>
      </c>
      <c r="G425" s="3" t="s">
        <v>97</v>
      </c>
      <c r="H425" s="3">
        <v>1.0</v>
      </c>
      <c r="I425" s="32">
        <v>1.0</v>
      </c>
      <c r="J425" s="5">
        <f>VLOOKUP(G425,rewardsModel,IFS(H425=1,2,H425=2,3,H425=3,4),false)*I425</f>
        <v>0.03</v>
      </c>
    </row>
    <row r="426">
      <c r="A426" s="39" t="s">
        <v>426</v>
      </c>
      <c r="B426" s="38">
        <v>44968.0</v>
      </c>
      <c r="C426" s="38">
        <v>44995.0</v>
      </c>
      <c r="D426" s="45" t="s">
        <v>193</v>
      </c>
      <c r="E426" s="3" t="s">
        <v>66</v>
      </c>
      <c r="F426" s="10" t="s">
        <v>699</v>
      </c>
      <c r="G426" s="3" t="s">
        <v>91</v>
      </c>
      <c r="H426" s="3">
        <v>1.0</v>
      </c>
      <c r="I426" s="32">
        <v>1.0</v>
      </c>
      <c r="J426" s="5">
        <f>VLOOKUP(G426,rewardsModel,IFS(H426=1,2,H426=2,3,H426=3,4),false)*I426</f>
        <v>0.03</v>
      </c>
    </row>
    <row r="427">
      <c r="A427" s="3" t="s">
        <v>412</v>
      </c>
      <c r="B427" s="38">
        <v>44968.0</v>
      </c>
      <c r="C427" s="38">
        <v>44995.0</v>
      </c>
      <c r="D427" s="3" t="s">
        <v>477</v>
      </c>
      <c r="E427" s="3" t="s">
        <v>375</v>
      </c>
      <c r="F427" s="10" t="s">
        <v>700</v>
      </c>
      <c r="G427" s="3" t="s">
        <v>50</v>
      </c>
      <c r="H427" s="3">
        <v>3.0</v>
      </c>
      <c r="I427" s="32">
        <v>1.0</v>
      </c>
      <c r="J427" s="5">
        <f>VLOOKUP(G427,rewardsModel,IFS(H427=1,2,H427=2,3,H427=3,4),false)*I427</f>
        <v>0.15</v>
      </c>
    </row>
    <row r="428">
      <c r="A428" s="39" t="s">
        <v>426</v>
      </c>
      <c r="B428" s="38">
        <v>44968.0</v>
      </c>
      <c r="C428" s="38">
        <v>44995.0</v>
      </c>
      <c r="D428" s="3" t="s">
        <v>477</v>
      </c>
      <c r="E428" s="3" t="s">
        <v>375</v>
      </c>
      <c r="F428" s="10" t="s">
        <v>700</v>
      </c>
      <c r="G428" s="3" t="s">
        <v>50</v>
      </c>
      <c r="H428" s="3">
        <v>2.0</v>
      </c>
      <c r="I428" s="32">
        <v>1.0</v>
      </c>
      <c r="J428" s="5">
        <f>VLOOKUP(G428,rewardsModel,IFS(H428=1,2,H428=2,3,H428=3,4),false)*I428</f>
        <v>0.07</v>
      </c>
    </row>
    <row r="429">
      <c r="A429" s="3" t="s">
        <v>383</v>
      </c>
      <c r="B429" s="38">
        <v>44968.0</v>
      </c>
      <c r="C429" s="38">
        <v>44995.0</v>
      </c>
      <c r="D429" s="45" t="s">
        <v>193</v>
      </c>
      <c r="E429" s="3" t="s">
        <v>66</v>
      </c>
      <c r="F429" s="10" t="s">
        <v>701</v>
      </c>
      <c r="G429" s="3" t="s">
        <v>91</v>
      </c>
      <c r="H429" s="3">
        <v>1.0</v>
      </c>
      <c r="I429" s="32">
        <v>1.0</v>
      </c>
      <c r="J429" s="5">
        <f>VLOOKUP(G429,rewardsModel,IFS(H429=1,2,H429=2,3,H429=3,4),false)*I429</f>
        <v>0.03</v>
      </c>
    </row>
    <row r="430">
      <c r="A430" s="39" t="s">
        <v>426</v>
      </c>
      <c r="B430" s="38">
        <v>44968.0</v>
      </c>
      <c r="C430" s="38">
        <v>44995.0</v>
      </c>
      <c r="D430" s="3" t="s">
        <v>477</v>
      </c>
      <c r="E430" s="3" t="s">
        <v>598</v>
      </c>
      <c r="F430" s="10" t="s">
        <v>702</v>
      </c>
      <c r="G430" s="3" t="s">
        <v>97</v>
      </c>
      <c r="H430" s="3">
        <v>1.0</v>
      </c>
      <c r="I430" s="32">
        <v>1.0</v>
      </c>
      <c r="J430" s="5">
        <f>VLOOKUP(G430,rewardsModel,IFS(H430=1,2,H430=2,3,H430=3,4),false)*I430</f>
        <v>0.03</v>
      </c>
    </row>
    <row r="431">
      <c r="A431" s="3" t="s">
        <v>540</v>
      </c>
      <c r="B431" s="38">
        <v>44968.0</v>
      </c>
      <c r="C431" s="38">
        <v>44995.0</v>
      </c>
      <c r="D431" s="3" t="s">
        <v>395</v>
      </c>
      <c r="E431" s="3" t="s">
        <v>211</v>
      </c>
      <c r="F431" s="10" t="s">
        <v>702</v>
      </c>
      <c r="G431" s="3" t="s">
        <v>56</v>
      </c>
      <c r="H431" s="3">
        <v>1.0</v>
      </c>
      <c r="I431" s="32">
        <v>1.0</v>
      </c>
      <c r="J431" s="5">
        <f>VLOOKUP(G431,rewardsModel,IFS(H431=1,2,H431=2,3,H431=3,4),false)*I431</f>
        <v>0.03</v>
      </c>
    </row>
    <row r="432">
      <c r="A432" s="39" t="s">
        <v>426</v>
      </c>
      <c r="B432" s="38">
        <v>44968.0</v>
      </c>
      <c r="C432" s="38">
        <v>44995.0</v>
      </c>
      <c r="D432" s="3" t="s">
        <v>477</v>
      </c>
      <c r="E432" s="3" t="s">
        <v>598</v>
      </c>
      <c r="F432" s="10" t="s">
        <v>703</v>
      </c>
      <c r="G432" s="3" t="s">
        <v>97</v>
      </c>
      <c r="H432" s="3">
        <v>1.0</v>
      </c>
      <c r="I432" s="32">
        <v>1.0</v>
      </c>
      <c r="J432" s="5">
        <f>VLOOKUP(G432,rewardsModel,IFS(H432=1,2,H432=2,3,H432=3,4),false)*I432</f>
        <v>0.03</v>
      </c>
    </row>
    <row r="433">
      <c r="A433" s="3" t="s">
        <v>581</v>
      </c>
      <c r="B433" s="38">
        <v>44968.0</v>
      </c>
      <c r="C433" s="38">
        <v>44995.0</v>
      </c>
      <c r="D433" s="45" t="s">
        <v>193</v>
      </c>
      <c r="E433" s="3" t="s">
        <v>66</v>
      </c>
      <c r="F433" s="10" t="s">
        <v>703</v>
      </c>
      <c r="G433" s="3" t="s">
        <v>91</v>
      </c>
      <c r="H433" s="3">
        <v>1.0</v>
      </c>
      <c r="I433" s="32">
        <v>1.0</v>
      </c>
      <c r="J433" s="5">
        <f>VLOOKUP(G433,rewardsModel,IFS(H433=1,2,H433=2,3,H433=3,4),false)*I433</f>
        <v>0.03</v>
      </c>
    </row>
    <row r="434">
      <c r="A434" s="3" t="s">
        <v>327</v>
      </c>
      <c r="B434" s="38">
        <v>44968.0</v>
      </c>
      <c r="C434" s="38">
        <v>44995.0</v>
      </c>
      <c r="D434" s="3" t="s">
        <v>477</v>
      </c>
      <c r="E434" s="3" t="s">
        <v>598</v>
      </c>
      <c r="F434" s="10" t="s">
        <v>704</v>
      </c>
      <c r="G434" s="3" t="s">
        <v>97</v>
      </c>
      <c r="H434" s="3">
        <v>1.0</v>
      </c>
      <c r="I434" s="32">
        <v>1.0</v>
      </c>
      <c r="J434" s="5">
        <f>VLOOKUP(G434,rewardsModel,IFS(H434=1,2,H434=2,3,H434=3,4),false)*I434</f>
        <v>0.03</v>
      </c>
    </row>
    <row r="435">
      <c r="A435" s="3" t="s">
        <v>327</v>
      </c>
      <c r="B435" s="38">
        <v>44968.0</v>
      </c>
      <c r="C435" s="38">
        <v>44995.0</v>
      </c>
      <c r="D435" s="3" t="s">
        <v>477</v>
      </c>
      <c r="E435" s="3" t="s">
        <v>211</v>
      </c>
      <c r="F435" s="10" t="s">
        <v>704</v>
      </c>
      <c r="G435" s="3" t="s">
        <v>56</v>
      </c>
      <c r="H435" s="3">
        <v>2.0</v>
      </c>
      <c r="I435" s="32">
        <v>1.0</v>
      </c>
      <c r="J435" s="5">
        <f>VLOOKUP(G435,rewardsModel,IFS(H435=1,2,H435=2,3,H435=3,4),false)*I435</f>
        <v>0.06</v>
      </c>
    </row>
    <row r="436">
      <c r="A436" s="3" t="s">
        <v>652</v>
      </c>
      <c r="B436" s="38">
        <v>44968.0</v>
      </c>
      <c r="C436" s="38">
        <v>44995.0</v>
      </c>
      <c r="D436" s="3" t="s">
        <v>477</v>
      </c>
      <c r="E436" s="3" t="s">
        <v>598</v>
      </c>
      <c r="F436" s="10" t="s">
        <v>705</v>
      </c>
      <c r="G436" s="3" t="s">
        <v>97</v>
      </c>
      <c r="H436" s="3">
        <v>1.0</v>
      </c>
      <c r="I436" s="32">
        <v>1.0</v>
      </c>
      <c r="J436" s="5">
        <f>VLOOKUP(G436,rewardsModel,IFS(H436=1,2,H436=2,3,H436=3,4),false)*I436</f>
        <v>0.03</v>
      </c>
    </row>
    <row r="437">
      <c r="A437" s="3" t="s">
        <v>652</v>
      </c>
      <c r="B437" s="38">
        <v>44968.0</v>
      </c>
      <c r="C437" s="38">
        <v>44995.0</v>
      </c>
      <c r="D437" s="3" t="s">
        <v>477</v>
      </c>
      <c r="E437" s="3" t="s">
        <v>66</v>
      </c>
      <c r="F437" s="10" t="s">
        <v>705</v>
      </c>
      <c r="G437" s="3" t="s">
        <v>91</v>
      </c>
      <c r="H437" s="3">
        <v>1.0</v>
      </c>
      <c r="I437" s="32">
        <v>1.0</v>
      </c>
      <c r="J437" s="5">
        <f>VLOOKUP(G437,rewardsModel,IFS(H437=1,2,H437=2,3,H437=3,4),false)*I437</f>
        <v>0.03</v>
      </c>
    </row>
    <row r="438">
      <c r="A438" s="3" t="s">
        <v>641</v>
      </c>
      <c r="B438" s="38">
        <v>44968.0</v>
      </c>
      <c r="C438" s="38">
        <v>44995.0</v>
      </c>
      <c r="D438" s="3" t="s">
        <v>477</v>
      </c>
      <c r="E438" s="3" t="s">
        <v>598</v>
      </c>
      <c r="F438" s="10" t="s">
        <v>706</v>
      </c>
      <c r="G438" s="3" t="s">
        <v>97</v>
      </c>
      <c r="H438" s="3">
        <v>1.0</v>
      </c>
      <c r="I438" s="32">
        <v>1.0</v>
      </c>
      <c r="J438" s="5">
        <f>VLOOKUP(G438,rewardsModel,IFS(H438=1,2,H438=2,3,H438=3,4),false)*I438</f>
        <v>0.03</v>
      </c>
    </row>
    <row r="439">
      <c r="A439" s="3" t="s">
        <v>641</v>
      </c>
      <c r="B439" s="38">
        <v>44968.0</v>
      </c>
      <c r="C439" s="38">
        <v>44995.0</v>
      </c>
      <c r="D439" s="3" t="s">
        <v>477</v>
      </c>
      <c r="E439" s="3" t="s">
        <v>66</v>
      </c>
      <c r="F439" s="10" t="s">
        <v>706</v>
      </c>
      <c r="G439" s="3" t="s">
        <v>91</v>
      </c>
      <c r="H439" s="3">
        <v>1.0</v>
      </c>
      <c r="I439" s="32">
        <v>1.0</v>
      </c>
      <c r="J439" s="5">
        <f>VLOOKUP(G439,rewardsModel,IFS(H439=1,2,H439=2,3,H439=3,4),false)*I439</f>
        <v>0.03</v>
      </c>
    </row>
    <row r="440">
      <c r="A440" s="3" t="s">
        <v>652</v>
      </c>
      <c r="B440" s="38">
        <v>44968.0</v>
      </c>
      <c r="C440" s="38">
        <v>44995.0</v>
      </c>
      <c r="D440" s="3" t="s">
        <v>477</v>
      </c>
      <c r="E440" s="3" t="s">
        <v>598</v>
      </c>
      <c r="F440" s="10" t="s">
        <v>707</v>
      </c>
      <c r="G440" s="3" t="s">
        <v>97</v>
      </c>
      <c r="H440" s="3">
        <v>1.0</v>
      </c>
      <c r="I440" s="32">
        <v>1.0</v>
      </c>
      <c r="J440" s="5">
        <f>VLOOKUP(G440,rewardsModel,IFS(H440=1,2,H440=2,3,H440=3,4),false)*I440</f>
        <v>0.03</v>
      </c>
    </row>
    <row r="441">
      <c r="A441" s="3" t="s">
        <v>652</v>
      </c>
      <c r="B441" s="38">
        <v>44968.0</v>
      </c>
      <c r="C441" s="38">
        <v>44995.0</v>
      </c>
      <c r="D441" s="3" t="s">
        <v>477</v>
      </c>
      <c r="E441" s="3" t="s">
        <v>66</v>
      </c>
      <c r="F441" s="10" t="s">
        <v>707</v>
      </c>
      <c r="G441" s="3" t="s">
        <v>91</v>
      </c>
      <c r="H441" s="3">
        <v>1.0</v>
      </c>
      <c r="I441" s="32">
        <v>1.0</v>
      </c>
      <c r="J441" s="5">
        <f>VLOOKUP(G441,rewardsModel,IFS(H441=1,2,H441=2,3,H441=3,4),false)*I441</f>
        <v>0.03</v>
      </c>
    </row>
    <row r="442">
      <c r="A442" s="3" t="s">
        <v>652</v>
      </c>
      <c r="B442" s="38">
        <v>44968.0</v>
      </c>
      <c r="C442" s="38">
        <v>44995.0</v>
      </c>
      <c r="D442" s="3" t="s">
        <v>477</v>
      </c>
      <c r="E442" s="3" t="s">
        <v>598</v>
      </c>
      <c r="F442" s="10" t="s">
        <v>708</v>
      </c>
      <c r="G442" s="3" t="s">
        <v>97</v>
      </c>
      <c r="H442" s="3">
        <v>1.0</v>
      </c>
      <c r="I442" s="32">
        <v>1.0</v>
      </c>
      <c r="J442" s="5">
        <f>VLOOKUP(G442,rewardsModel,IFS(H442=1,2,H442=2,3,H442=3,4),false)*I442</f>
        <v>0.03</v>
      </c>
    </row>
    <row r="443">
      <c r="A443" s="3" t="s">
        <v>652</v>
      </c>
      <c r="B443" s="38">
        <v>44968.0</v>
      </c>
      <c r="C443" s="38">
        <v>44995.0</v>
      </c>
      <c r="D443" s="3" t="s">
        <v>477</v>
      </c>
      <c r="E443" s="3" t="s">
        <v>66</v>
      </c>
      <c r="F443" s="10" t="s">
        <v>708</v>
      </c>
      <c r="G443" s="3" t="s">
        <v>91</v>
      </c>
      <c r="H443" s="3">
        <v>1.0</v>
      </c>
      <c r="I443" s="32">
        <v>1.0</v>
      </c>
      <c r="J443" s="5">
        <f>VLOOKUP(G443,rewardsModel,IFS(H443=1,2,H443=2,3,H443=3,4),false)*I443</f>
        <v>0.03</v>
      </c>
    </row>
    <row r="444">
      <c r="A444" s="3" t="s">
        <v>641</v>
      </c>
      <c r="B444" s="38">
        <v>44968.0</v>
      </c>
      <c r="C444" s="38">
        <v>44995.0</v>
      </c>
      <c r="D444" s="3" t="s">
        <v>477</v>
      </c>
      <c r="E444" s="3" t="s">
        <v>598</v>
      </c>
      <c r="F444" s="10" t="s">
        <v>709</v>
      </c>
      <c r="G444" s="3" t="s">
        <v>97</v>
      </c>
      <c r="H444" s="3">
        <v>1.0</v>
      </c>
      <c r="I444" s="32">
        <v>1.0</v>
      </c>
      <c r="J444" s="5">
        <f>VLOOKUP(G444,rewardsModel,IFS(H444=1,2,H444=2,3,H444=3,4),false)*I444</f>
        <v>0.03</v>
      </c>
    </row>
    <row r="445">
      <c r="A445" s="3" t="s">
        <v>641</v>
      </c>
      <c r="B445" s="38">
        <v>44968.0</v>
      </c>
      <c r="C445" s="38">
        <v>44995.0</v>
      </c>
      <c r="D445" s="3" t="s">
        <v>477</v>
      </c>
      <c r="E445" s="3" t="s">
        <v>66</v>
      </c>
      <c r="F445" s="10" t="s">
        <v>709</v>
      </c>
      <c r="G445" s="3" t="s">
        <v>91</v>
      </c>
      <c r="H445" s="3">
        <v>1.0</v>
      </c>
      <c r="I445" s="32">
        <v>1.0</v>
      </c>
      <c r="J445" s="5">
        <f>VLOOKUP(G445,rewardsModel,IFS(H445=1,2,H445=2,3,H445=3,4),false)*I445</f>
        <v>0.03</v>
      </c>
    </row>
    <row r="446">
      <c r="A446" s="3" t="s">
        <v>659</v>
      </c>
      <c r="B446" s="38">
        <v>44968.0</v>
      </c>
      <c r="C446" s="38">
        <v>44995.0</v>
      </c>
      <c r="D446" s="45" t="s">
        <v>193</v>
      </c>
      <c r="E446" s="3" t="s">
        <v>66</v>
      </c>
      <c r="F446" s="10" t="s">
        <v>710</v>
      </c>
      <c r="G446" s="3" t="s">
        <v>91</v>
      </c>
      <c r="H446" s="3">
        <v>1.0</v>
      </c>
      <c r="I446" s="32">
        <v>1.0</v>
      </c>
      <c r="J446" s="5">
        <f>VLOOKUP(G446,rewardsModel,IFS(H446=1,2,H446=2,3,H446=3,4),false)*I446</f>
        <v>0.03</v>
      </c>
    </row>
    <row r="447">
      <c r="A447" s="24" t="s">
        <v>369</v>
      </c>
      <c r="B447" s="38">
        <v>44968.0</v>
      </c>
      <c r="C447" s="38">
        <v>44995.0</v>
      </c>
      <c r="D447" s="3" t="s">
        <v>477</v>
      </c>
      <c r="E447" s="3" t="s">
        <v>375</v>
      </c>
      <c r="F447" s="40" t="s">
        <v>711</v>
      </c>
      <c r="G447" s="3" t="s">
        <v>50</v>
      </c>
      <c r="H447" s="3">
        <v>3.0</v>
      </c>
      <c r="I447" s="32">
        <v>1.0</v>
      </c>
      <c r="J447" s="5">
        <f>VLOOKUP(G447,rewardsModel,IFS(H447=1,2,H447=2,3,H447=3,4),false)*I447</f>
        <v>0.15</v>
      </c>
    </row>
    <row r="448">
      <c r="A448" s="3" t="s">
        <v>652</v>
      </c>
      <c r="B448" s="38">
        <v>44968.0</v>
      </c>
      <c r="C448" s="38">
        <v>44995.0</v>
      </c>
      <c r="D448" s="3" t="s">
        <v>477</v>
      </c>
      <c r="E448" s="3" t="s">
        <v>598</v>
      </c>
      <c r="F448" s="10" t="s">
        <v>712</v>
      </c>
      <c r="G448" s="3" t="s">
        <v>97</v>
      </c>
      <c r="H448" s="3">
        <v>1.0</v>
      </c>
      <c r="I448" s="32">
        <v>1.0</v>
      </c>
      <c r="J448" s="5">
        <f>VLOOKUP(G448,rewardsModel,IFS(H448=1,2,H448=2,3,H448=3,4),false)*I448</f>
        <v>0.03</v>
      </c>
    </row>
    <row r="449">
      <c r="A449" s="3" t="s">
        <v>652</v>
      </c>
      <c r="B449" s="38">
        <v>44968.0</v>
      </c>
      <c r="C449" s="38">
        <v>44995.0</v>
      </c>
      <c r="D449" s="3" t="s">
        <v>477</v>
      </c>
      <c r="E449" s="3" t="s">
        <v>66</v>
      </c>
      <c r="F449" s="10" t="s">
        <v>712</v>
      </c>
      <c r="G449" s="3" t="s">
        <v>91</v>
      </c>
      <c r="H449" s="3">
        <v>1.0</v>
      </c>
      <c r="I449" s="32">
        <v>1.0</v>
      </c>
      <c r="J449" s="5">
        <f>VLOOKUP(G449,rewardsModel,IFS(H449=1,2,H449=2,3,H449=3,4),false)*I449</f>
        <v>0.03</v>
      </c>
    </row>
    <row r="450">
      <c r="A450" s="39" t="s">
        <v>426</v>
      </c>
      <c r="B450" s="38">
        <v>44968.0</v>
      </c>
      <c r="C450" s="38">
        <v>44995.0</v>
      </c>
      <c r="D450" s="3" t="s">
        <v>477</v>
      </c>
      <c r="E450" s="3" t="s">
        <v>66</v>
      </c>
      <c r="F450" s="10" t="s">
        <v>712</v>
      </c>
      <c r="G450" s="3" t="s">
        <v>91</v>
      </c>
      <c r="H450" s="3">
        <v>1.0</v>
      </c>
      <c r="I450" s="32">
        <v>1.0</v>
      </c>
      <c r="J450" s="5">
        <f>VLOOKUP(G450,rewardsModel,IFS(H450=1,2,H450=2,3,H450=3,4),false)*I450</f>
        <v>0.03</v>
      </c>
    </row>
    <row r="451">
      <c r="A451" s="3" t="s">
        <v>652</v>
      </c>
      <c r="B451" s="38">
        <v>44968.0</v>
      </c>
      <c r="C451" s="38">
        <v>44995.0</v>
      </c>
      <c r="D451" s="3" t="s">
        <v>477</v>
      </c>
      <c r="E451" s="3" t="s">
        <v>598</v>
      </c>
      <c r="F451" s="10" t="s">
        <v>713</v>
      </c>
      <c r="G451" s="3" t="s">
        <v>97</v>
      </c>
      <c r="H451" s="3">
        <v>1.0</v>
      </c>
      <c r="I451" s="32">
        <v>1.0</v>
      </c>
      <c r="J451" s="5">
        <f>VLOOKUP(G451,rewardsModel,IFS(H451=1,2,H451=2,3,H451=3,4),false)*I451</f>
        <v>0.03</v>
      </c>
    </row>
    <row r="452">
      <c r="A452" s="3" t="s">
        <v>652</v>
      </c>
      <c r="B452" s="38">
        <v>44968.0</v>
      </c>
      <c r="C452" s="38">
        <v>44995.0</v>
      </c>
      <c r="D452" s="3" t="s">
        <v>477</v>
      </c>
      <c r="E452" s="3" t="s">
        <v>66</v>
      </c>
      <c r="F452" s="10" t="s">
        <v>713</v>
      </c>
      <c r="G452" s="3" t="s">
        <v>91</v>
      </c>
      <c r="H452" s="3">
        <v>1.0</v>
      </c>
      <c r="I452" s="32">
        <v>1.0</v>
      </c>
      <c r="J452" s="5">
        <f>VLOOKUP(G452,rewardsModel,IFS(H452=1,2,H452=2,3,H452=3,4),false)*I452</f>
        <v>0.03</v>
      </c>
    </row>
    <row r="453">
      <c r="A453" s="39" t="s">
        <v>426</v>
      </c>
      <c r="B453" s="38">
        <v>44968.0</v>
      </c>
      <c r="C453" s="38">
        <v>44995.0</v>
      </c>
      <c r="D453" s="3" t="s">
        <v>477</v>
      </c>
      <c r="E453" s="3" t="s">
        <v>66</v>
      </c>
      <c r="F453" s="10" t="s">
        <v>713</v>
      </c>
      <c r="G453" s="3" t="s">
        <v>91</v>
      </c>
      <c r="H453" s="3">
        <v>1.0</v>
      </c>
      <c r="I453" s="32">
        <v>1.0</v>
      </c>
      <c r="J453" s="5">
        <f>VLOOKUP(G453,rewardsModel,IFS(H453=1,2,H453=2,3,H453=3,4),false)*I453</f>
        <v>0.03</v>
      </c>
    </row>
    <row r="454">
      <c r="A454" s="3" t="s">
        <v>652</v>
      </c>
      <c r="B454" s="38">
        <v>44968.0</v>
      </c>
      <c r="C454" s="38">
        <v>44995.0</v>
      </c>
      <c r="D454" s="3" t="s">
        <v>477</v>
      </c>
      <c r="E454" s="3" t="s">
        <v>598</v>
      </c>
      <c r="F454" s="10" t="s">
        <v>714</v>
      </c>
      <c r="G454" s="3" t="s">
        <v>97</v>
      </c>
      <c r="H454" s="3">
        <v>1.0</v>
      </c>
      <c r="I454" s="32">
        <v>1.0</v>
      </c>
      <c r="J454" s="5">
        <f>VLOOKUP(G454,rewardsModel,IFS(H454=1,2,H454=2,3,H454=3,4),false)*I454</f>
        <v>0.03</v>
      </c>
    </row>
    <row r="455">
      <c r="A455" s="3" t="s">
        <v>652</v>
      </c>
      <c r="B455" s="38">
        <v>44968.0</v>
      </c>
      <c r="C455" s="38">
        <v>44995.0</v>
      </c>
      <c r="D455" s="3" t="s">
        <v>477</v>
      </c>
      <c r="E455" s="3" t="s">
        <v>66</v>
      </c>
      <c r="F455" s="10" t="s">
        <v>714</v>
      </c>
      <c r="G455" s="3" t="s">
        <v>91</v>
      </c>
      <c r="H455" s="3">
        <v>1.0</v>
      </c>
      <c r="I455" s="32">
        <v>1.0</v>
      </c>
      <c r="J455" s="5">
        <f>VLOOKUP(G455,rewardsModel,IFS(H455=1,2,H455=2,3,H455=3,4),false)*I455</f>
        <v>0.03</v>
      </c>
    </row>
    <row r="456">
      <c r="G456" s="5"/>
      <c r="I456" s="32"/>
      <c r="J456" s="32"/>
    </row>
    <row r="457">
      <c r="A457" s="28" t="s">
        <v>715</v>
      </c>
      <c r="B457" s="27"/>
      <c r="C457" s="28"/>
      <c r="D457" s="29"/>
      <c r="E457" s="29"/>
      <c r="F457" s="29"/>
      <c r="G457" s="29"/>
      <c r="H457" s="29"/>
      <c r="I457" s="29"/>
      <c r="J457" s="29"/>
      <c r="K457" s="29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>
      <c r="A458" s="3" t="s">
        <v>348</v>
      </c>
      <c r="B458" s="38">
        <v>44996.0</v>
      </c>
      <c r="C458" s="38">
        <v>45023.0</v>
      </c>
      <c r="D458" s="46" t="s">
        <v>477</v>
      </c>
      <c r="E458" s="3" t="s">
        <v>377</v>
      </c>
      <c r="F458" s="40" t="s">
        <v>716</v>
      </c>
      <c r="G458" s="3" t="s">
        <v>120</v>
      </c>
      <c r="H458" s="3">
        <v>2.0</v>
      </c>
      <c r="I458" s="32">
        <v>1.0</v>
      </c>
      <c r="J458" s="5">
        <f>VLOOKUP(G458,rewardsModel,IFS(H458=1,2,H458=2,3,H458=3,4),false)*I458</f>
        <v>0.2</v>
      </c>
      <c r="K458" s="47"/>
    </row>
    <row r="459">
      <c r="A459" s="3" t="s">
        <v>717</v>
      </c>
      <c r="B459" s="38">
        <v>44996.0</v>
      </c>
      <c r="C459" s="38">
        <v>45023.0</v>
      </c>
      <c r="D459" s="45" t="s">
        <v>193</v>
      </c>
      <c r="E459" s="3" t="s">
        <v>66</v>
      </c>
      <c r="F459" s="10" t="s">
        <v>718</v>
      </c>
      <c r="G459" s="3" t="s">
        <v>91</v>
      </c>
      <c r="H459" s="3">
        <v>1.0</v>
      </c>
      <c r="I459" s="32">
        <v>1.0</v>
      </c>
      <c r="J459" s="5">
        <f>VLOOKUP(G459,rewardsModel,IFS(H459=1,2,H459=2,3,H459=3,4),false)*I459</f>
        <v>0.03</v>
      </c>
    </row>
    <row r="460">
      <c r="A460" s="3" t="s">
        <v>327</v>
      </c>
      <c r="B460" s="38">
        <v>44996.0</v>
      </c>
      <c r="C460" s="38">
        <v>45023.0</v>
      </c>
      <c r="D460" s="45" t="s">
        <v>193</v>
      </c>
      <c r="E460" s="3" t="s">
        <v>66</v>
      </c>
      <c r="F460" s="10" t="s">
        <v>718</v>
      </c>
      <c r="G460" s="3" t="s">
        <v>91</v>
      </c>
      <c r="H460" s="3">
        <v>1.0</v>
      </c>
      <c r="I460" s="32">
        <v>1.0</v>
      </c>
      <c r="J460" s="5">
        <f>VLOOKUP(G460,rewardsModel,IFS(H460=1,2,H460=2,3,H460=3,4),false)*I460</f>
        <v>0.03</v>
      </c>
    </row>
    <row r="461">
      <c r="A461" s="3" t="s">
        <v>719</v>
      </c>
      <c r="B461" s="38">
        <v>44996.0</v>
      </c>
      <c r="C461" s="38">
        <v>45023.0</v>
      </c>
      <c r="D461" s="3" t="s">
        <v>395</v>
      </c>
      <c r="E461" s="3" t="s">
        <v>211</v>
      </c>
      <c r="F461" s="10" t="s">
        <v>720</v>
      </c>
      <c r="G461" s="3" t="s">
        <v>56</v>
      </c>
      <c r="H461" s="3">
        <v>1.0</v>
      </c>
      <c r="I461" s="32">
        <v>1.0</v>
      </c>
      <c r="J461" s="5">
        <f>VLOOKUP(G461,rewardsModel,IFS(H461=1,2,H461=2,3,H461=3,4),false)*I461</f>
        <v>0.03</v>
      </c>
    </row>
    <row r="462">
      <c r="A462" s="3" t="s">
        <v>719</v>
      </c>
      <c r="B462" s="38">
        <v>44996.0</v>
      </c>
      <c r="C462" s="38">
        <v>45023.0</v>
      </c>
      <c r="D462" s="3" t="s">
        <v>395</v>
      </c>
      <c r="E462" s="3" t="s">
        <v>66</v>
      </c>
      <c r="F462" s="10" t="s">
        <v>721</v>
      </c>
      <c r="G462" s="3" t="s">
        <v>91</v>
      </c>
      <c r="H462" s="3">
        <v>2.0</v>
      </c>
      <c r="I462" s="32">
        <v>1.0</v>
      </c>
      <c r="J462" s="5">
        <f>VLOOKUP(G462,rewardsModel,IFS(H462=1,2,H462=2,3,H462=3,4),false)*I462</f>
        <v>0.06</v>
      </c>
    </row>
    <row r="463">
      <c r="A463" s="3" t="s">
        <v>327</v>
      </c>
      <c r="B463" s="38">
        <v>44996.0</v>
      </c>
      <c r="C463" s="38">
        <v>45023.0</v>
      </c>
      <c r="D463" s="3" t="s">
        <v>477</v>
      </c>
      <c r="E463" s="3" t="s">
        <v>598</v>
      </c>
      <c r="F463" s="10" t="s">
        <v>722</v>
      </c>
      <c r="G463" s="3" t="s">
        <v>97</v>
      </c>
      <c r="H463" s="3">
        <v>1.0</v>
      </c>
      <c r="I463" s="32">
        <v>1.0</v>
      </c>
      <c r="J463" s="5">
        <f>VLOOKUP(G463,rewardsModel,IFS(H463=1,2,H463=2,3,H463=3,4),false)*I463</f>
        <v>0.03</v>
      </c>
    </row>
    <row r="464">
      <c r="A464" s="3" t="s">
        <v>327</v>
      </c>
      <c r="B464" s="38">
        <v>44996.0</v>
      </c>
      <c r="C464" s="38">
        <v>45023.0</v>
      </c>
      <c r="D464" s="3" t="s">
        <v>477</v>
      </c>
      <c r="E464" s="3" t="s">
        <v>211</v>
      </c>
      <c r="F464" s="10" t="s">
        <v>722</v>
      </c>
      <c r="G464" s="3" t="s">
        <v>56</v>
      </c>
      <c r="H464" s="3">
        <v>1.0</v>
      </c>
      <c r="I464" s="32">
        <v>1.0</v>
      </c>
      <c r="J464" s="5">
        <f>VLOOKUP(G464,rewardsModel,IFS(H464=1,2,H464=2,3,H464=3,4),false)*I464</f>
        <v>0.03</v>
      </c>
    </row>
    <row r="465">
      <c r="A465" s="3" t="s">
        <v>348</v>
      </c>
      <c r="B465" s="38">
        <v>44996.0</v>
      </c>
      <c r="C465" s="38">
        <v>45023.0</v>
      </c>
      <c r="D465" s="3" t="s">
        <v>477</v>
      </c>
      <c r="E465" s="3" t="s">
        <v>598</v>
      </c>
      <c r="F465" s="10" t="s">
        <v>723</v>
      </c>
      <c r="G465" s="3" t="s">
        <v>97</v>
      </c>
      <c r="H465" s="3">
        <v>1.0</v>
      </c>
      <c r="I465" s="32">
        <v>1.0</v>
      </c>
      <c r="J465" s="5">
        <f>VLOOKUP(G465,rewardsModel,IFS(H465=1,2,H465=2,3,H465=3,4),false)*I465</f>
        <v>0.03</v>
      </c>
    </row>
    <row r="466">
      <c r="A466" s="3" t="s">
        <v>348</v>
      </c>
      <c r="B466" s="38">
        <v>44996.0</v>
      </c>
      <c r="C466" s="38">
        <v>45023.0</v>
      </c>
      <c r="D466" s="3" t="s">
        <v>477</v>
      </c>
      <c r="E466" s="3" t="s">
        <v>211</v>
      </c>
      <c r="F466" s="10" t="s">
        <v>723</v>
      </c>
      <c r="G466" s="3" t="s">
        <v>56</v>
      </c>
      <c r="H466" s="3">
        <v>1.0</v>
      </c>
      <c r="I466" s="32">
        <v>1.0</v>
      </c>
      <c r="J466" s="5">
        <f>VLOOKUP(G466,rewardsModel,IFS(H466=1,2,H466=2,3,H466=3,4),false)*I466</f>
        <v>0.03</v>
      </c>
    </row>
    <row r="467">
      <c r="A467" s="3" t="s">
        <v>327</v>
      </c>
      <c r="B467" s="38">
        <v>44996.0</v>
      </c>
      <c r="C467" s="38">
        <v>45023.0</v>
      </c>
      <c r="D467" s="3" t="s">
        <v>477</v>
      </c>
      <c r="E467" s="3" t="s">
        <v>598</v>
      </c>
      <c r="F467" s="10" t="s">
        <v>724</v>
      </c>
      <c r="G467" s="3" t="s">
        <v>97</v>
      </c>
      <c r="H467" s="3">
        <v>1.0</v>
      </c>
      <c r="I467" s="32">
        <v>1.0</v>
      </c>
      <c r="J467" s="5">
        <f>VLOOKUP(G467,rewardsModel,IFS(H467=1,2,H467=2,3,H467=3,4),false)*I467</f>
        <v>0.03</v>
      </c>
    </row>
    <row r="468">
      <c r="A468" s="3" t="s">
        <v>327</v>
      </c>
      <c r="B468" s="38">
        <v>44996.0</v>
      </c>
      <c r="C468" s="38">
        <v>45023.0</v>
      </c>
      <c r="D468" s="3" t="s">
        <v>477</v>
      </c>
      <c r="E468" s="3" t="s">
        <v>211</v>
      </c>
      <c r="F468" s="10" t="s">
        <v>724</v>
      </c>
      <c r="G468" s="3" t="s">
        <v>56</v>
      </c>
      <c r="H468" s="3">
        <v>1.0</v>
      </c>
      <c r="I468" s="32">
        <v>1.0</v>
      </c>
      <c r="J468" s="5">
        <f>VLOOKUP(G468,rewardsModel,IFS(H468=1,2,H468=2,3,H468=3,4),false)*I468</f>
        <v>0.03</v>
      </c>
    </row>
    <row r="469">
      <c r="A469" s="3" t="s">
        <v>327</v>
      </c>
      <c r="B469" s="38">
        <v>44996.0</v>
      </c>
      <c r="C469" s="38">
        <v>45023.0</v>
      </c>
      <c r="D469" s="3" t="s">
        <v>477</v>
      </c>
      <c r="E469" s="3" t="s">
        <v>598</v>
      </c>
      <c r="F469" s="10" t="s">
        <v>725</v>
      </c>
      <c r="G469" s="3" t="s">
        <v>97</v>
      </c>
      <c r="H469" s="3">
        <v>1.0</v>
      </c>
      <c r="I469" s="32">
        <v>1.0</v>
      </c>
      <c r="J469" s="5">
        <f>VLOOKUP(G469,rewardsModel,IFS(H469=1,2,H469=2,3,H469=3,4),false)*I469</f>
        <v>0.03</v>
      </c>
    </row>
    <row r="470">
      <c r="A470" s="3" t="s">
        <v>327</v>
      </c>
      <c r="B470" s="38">
        <v>44996.0</v>
      </c>
      <c r="C470" s="38">
        <v>45023.0</v>
      </c>
      <c r="D470" s="3" t="s">
        <v>477</v>
      </c>
      <c r="E470" s="3" t="s">
        <v>211</v>
      </c>
      <c r="F470" s="10" t="s">
        <v>725</v>
      </c>
      <c r="G470" s="3" t="s">
        <v>56</v>
      </c>
      <c r="H470" s="3">
        <v>1.0</v>
      </c>
      <c r="I470" s="32">
        <v>1.0</v>
      </c>
      <c r="J470" s="5">
        <f>VLOOKUP(G470,rewardsModel,IFS(H470=1,2,H470=2,3,H470=3,4),false)*I470</f>
        <v>0.03</v>
      </c>
    </row>
    <row r="471">
      <c r="A471" s="3" t="s">
        <v>327</v>
      </c>
      <c r="B471" s="38">
        <v>44996.0</v>
      </c>
      <c r="C471" s="38">
        <v>45023.0</v>
      </c>
      <c r="D471" s="3" t="s">
        <v>477</v>
      </c>
      <c r="E471" s="3" t="s">
        <v>598</v>
      </c>
      <c r="F471" s="10" t="s">
        <v>726</v>
      </c>
      <c r="G471" s="3" t="s">
        <v>97</v>
      </c>
      <c r="H471" s="3">
        <v>1.0</v>
      </c>
      <c r="I471" s="32">
        <v>1.0</v>
      </c>
      <c r="J471" s="5">
        <f>VLOOKUP(G471,rewardsModel,IFS(H471=1,2,H471=2,3,H471=3,4),false)*I471</f>
        <v>0.03</v>
      </c>
    </row>
    <row r="472">
      <c r="A472" s="3" t="s">
        <v>327</v>
      </c>
      <c r="B472" s="38">
        <v>44996.0</v>
      </c>
      <c r="C472" s="38">
        <v>45023.0</v>
      </c>
      <c r="D472" s="3" t="s">
        <v>477</v>
      </c>
      <c r="E472" s="3" t="s">
        <v>211</v>
      </c>
      <c r="F472" s="10" t="s">
        <v>726</v>
      </c>
      <c r="G472" s="3" t="s">
        <v>56</v>
      </c>
      <c r="H472" s="3">
        <v>1.0</v>
      </c>
      <c r="I472" s="32">
        <v>1.0</v>
      </c>
      <c r="J472" s="5">
        <f>VLOOKUP(G472,rewardsModel,IFS(H472=1,2,H472=2,3,H472=3,4),false)*I472</f>
        <v>0.03</v>
      </c>
    </row>
    <row r="473">
      <c r="A473" s="3" t="s">
        <v>327</v>
      </c>
      <c r="B473" s="38">
        <v>44996.0</v>
      </c>
      <c r="C473" s="38">
        <v>45023.0</v>
      </c>
      <c r="D473" s="45" t="s">
        <v>193</v>
      </c>
      <c r="E473" s="3" t="s">
        <v>66</v>
      </c>
      <c r="F473" s="10" t="s">
        <v>727</v>
      </c>
      <c r="G473" s="3" t="s">
        <v>91</v>
      </c>
      <c r="H473" s="3">
        <v>1.0</v>
      </c>
      <c r="I473" s="32">
        <v>1.0</v>
      </c>
      <c r="J473" s="5">
        <f>VLOOKUP(G473,rewardsModel,IFS(H473=1,2,H473=2,3,H473=3,4),false)*I473</f>
        <v>0.03</v>
      </c>
    </row>
    <row r="474">
      <c r="A474" s="39" t="s">
        <v>426</v>
      </c>
      <c r="B474" s="38">
        <v>44996.0</v>
      </c>
      <c r="C474" s="38">
        <v>45023.0</v>
      </c>
      <c r="D474" s="45" t="s">
        <v>193</v>
      </c>
      <c r="E474" s="3" t="s">
        <v>66</v>
      </c>
      <c r="F474" s="10" t="s">
        <v>728</v>
      </c>
      <c r="G474" s="3" t="s">
        <v>91</v>
      </c>
      <c r="H474" s="3">
        <v>1.0</v>
      </c>
      <c r="I474" s="32">
        <v>1.0</v>
      </c>
      <c r="J474" s="5">
        <f>VLOOKUP(G474,rewardsModel,IFS(H474=1,2,H474=2,3,H474=3,4),false)*I474</f>
        <v>0.03</v>
      </c>
    </row>
    <row r="475">
      <c r="A475" s="3" t="s">
        <v>641</v>
      </c>
      <c r="B475" s="38">
        <v>44996.0</v>
      </c>
      <c r="C475" s="38">
        <v>45023.0</v>
      </c>
      <c r="D475" s="3" t="s">
        <v>477</v>
      </c>
      <c r="E475" s="3" t="s">
        <v>598</v>
      </c>
      <c r="F475" s="10" t="s">
        <v>729</v>
      </c>
      <c r="G475" s="3" t="s">
        <v>97</v>
      </c>
      <c r="H475" s="3">
        <v>1.0</v>
      </c>
      <c r="I475" s="32">
        <v>1.0</v>
      </c>
      <c r="J475" s="5">
        <f>VLOOKUP(G475,rewardsModel,IFS(H475=1,2,H475=2,3,H475=3,4),false)*I475</f>
        <v>0.03</v>
      </c>
    </row>
    <row r="476">
      <c r="A476" s="3" t="s">
        <v>641</v>
      </c>
      <c r="B476" s="38">
        <v>44996.0</v>
      </c>
      <c r="C476" s="38">
        <v>45023.0</v>
      </c>
      <c r="D476" s="3" t="s">
        <v>477</v>
      </c>
      <c r="E476" s="3" t="s">
        <v>66</v>
      </c>
      <c r="F476" s="10" t="s">
        <v>729</v>
      </c>
      <c r="G476" s="3" t="s">
        <v>91</v>
      </c>
      <c r="H476" s="3">
        <v>1.0</v>
      </c>
      <c r="I476" s="32">
        <v>1.0</v>
      </c>
      <c r="J476" s="5">
        <f>VLOOKUP(G476,rewardsModel,IFS(H476=1,2,H476=2,3,H476=3,4),false)*I476</f>
        <v>0.03</v>
      </c>
    </row>
    <row r="477">
      <c r="A477" s="39" t="s">
        <v>426</v>
      </c>
      <c r="B477" s="38">
        <v>44996.0</v>
      </c>
      <c r="C477" s="38">
        <v>45023.0</v>
      </c>
      <c r="D477" s="45" t="s">
        <v>193</v>
      </c>
      <c r="E477" s="3" t="s">
        <v>211</v>
      </c>
      <c r="F477" s="10" t="s">
        <v>730</v>
      </c>
      <c r="G477" s="3" t="s">
        <v>56</v>
      </c>
      <c r="H477" s="3">
        <v>1.0</v>
      </c>
      <c r="I477" s="32">
        <v>1.0</v>
      </c>
      <c r="J477" s="5">
        <f>VLOOKUP(G477,rewardsModel,IFS(H477=1,2,H477=2,3,H477=3,4),false)*I477</f>
        <v>0.03</v>
      </c>
    </row>
    <row r="478">
      <c r="A478" s="39" t="s">
        <v>426</v>
      </c>
      <c r="B478" s="38">
        <v>44996.0</v>
      </c>
      <c r="C478" s="38">
        <v>45023.0</v>
      </c>
      <c r="D478" s="45" t="s">
        <v>193</v>
      </c>
      <c r="E478" s="3" t="s">
        <v>66</v>
      </c>
      <c r="F478" s="10" t="s">
        <v>731</v>
      </c>
      <c r="G478" s="3" t="s">
        <v>91</v>
      </c>
      <c r="H478" s="3">
        <v>1.0</v>
      </c>
      <c r="I478" s="32">
        <v>1.0</v>
      </c>
      <c r="J478" s="5">
        <f>VLOOKUP(G478,rewardsModel,IFS(H478=1,2,H478=2,3,H478=3,4),false)*I478</f>
        <v>0.03</v>
      </c>
    </row>
    <row r="479">
      <c r="A479" s="3" t="s">
        <v>652</v>
      </c>
      <c r="B479" s="38">
        <v>44996.0</v>
      </c>
      <c r="C479" s="38">
        <v>45023.0</v>
      </c>
      <c r="D479" s="3" t="s">
        <v>477</v>
      </c>
      <c r="E479" s="3" t="s">
        <v>598</v>
      </c>
      <c r="F479" s="10" t="s">
        <v>732</v>
      </c>
      <c r="G479" s="3" t="s">
        <v>97</v>
      </c>
      <c r="H479" s="3">
        <v>1.0</v>
      </c>
      <c r="I479" s="32">
        <v>1.0</v>
      </c>
      <c r="J479" s="5">
        <f>VLOOKUP(G479,rewardsModel,IFS(H479=1,2,H479=2,3,H479=3,4),false)*I479</f>
        <v>0.03</v>
      </c>
    </row>
    <row r="480">
      <c r="A480" s="3" t="s">
        <v>652</v>
      </c>
      <c r="B480" s="38">
        <v>44996.0</v>
      </c>
      <c r="C480" s="38">
        <v>45023.0</v>
      </c>
      <c r="D480" s="3" t="s">
        <v>477</v>
      </c>
      <c r="E480" s="3" t="s">
        <v>66</v>
      </c>
      <c r="F480" s="10" t="s">
        <v>732</v>
      </c>
      <c r="G480" s="3" t="s">
        <v>91</v>
      </c>
      <c r="H480" s="3">
        <v>1.0</v>
      </c>
      <c r="I480" s="32">
        <v>1.0</v>
      </c>
      <c r="J480" s="5">
        <f>VLOOKUP(G480,rewardsModel,IFS(H480=1,2,H480=2,3,H480=3,4),false)*I480</f>
        <v>0.03</v>
      </c>
    </row>
    <row r="481">
      <c r="A481" s="3" t="s">
        <v>475</v>
      </c>
      <c r="B481" s="38">
        <v>44996.0</v>
      </c>
      <c r="C481" s="38">
        <v>45023.0</v>
      </c>
      <c r="D481" s="45" t="s">
        <v>193</v>
      </c>
      <c r="E481" s="3" t="s">
        <v>211</v>
      </c>
      <c r="F481" s="10" t="s">
        <v>733</v>
      </c>
      <c r="G481" s="3" t="s">
        <v>56</v>
      </c>
      <c r="H481" s="3">
        <v>1.0</v>
      </c>
      <c r="I481" s="32">
        <v>1.0</v>
      </c>
      <c r="J481" s="5">
        <f>VLOOKUP(G481,rewardsModel,IFS(H481=1,2,H481=2,3,H481=3,4),false)*I481</f>
        <v>0.03</v>
      </c>
    </row>
    <row r="482">
      <c r="A482" s="3" t="s">
        <v>652</v>
      </c>
      <c r="B482" s="38">
        <v>44996.0</v>
      </c>
      <c r="C482" s="38">
        <v>45023.0</v>
      </c>
      <c r="D482" s="3" t="s">
        <v>477</v>
      </c>
      <c r="E482" s="3" t="s">
        <v>598</v>
      </c>
      <c r="F482" s="10" t="s">
        <v>734</v>
      </c>
      <c r="G482" s="3" t="s">
        <v>97</v>
      </c>
      <c r="H482" s="3">
        <v>1.0</v>
      </c>
      <c r="I482" s="32">
        <v>1.0</v>
      </c>
      <c r="J482" s="5">
        <f>VLOOKUP(G482,rewardsModel,IFS(H482=1,2,H482=2,3,H482=3,4),false)*I482</f>
        <v>0.03</v>
      </c>
    </row>
    <row r="483">
      <c r="A483" s="3" t="s">
        <v>652</v>
      </c>
      <c r="B483" s="38">
        <v>44996.0</v>
      </c>
      <c r="C483" s="38">
        <v>45023.0</v>
      </c>
      <c r="D483" s="3" t="s">
        <v>477</v>
      </c>
      <c r="E483" s="3" t="s">
        <v>66</v>
      </c>
      <c r="F483" s="10" t="s">
        <v>734</v>
      </c>
      <c r="G483" s="3" t="s">
        <v>91</v>
      </c>
      <c r="H483" s="3">
        <v>1.0</v>
      </c>
      <c r="I483" s="32">
        <v>1.0</v>
      </c>
      <c r="J483" s="5">
        <f>VLOOKUP(G483,rewardsModel,IFS(H483=1,2,H483=2,3,H483=3,4),false)*I483</f>
        <v>0.03</v>
      </c>
    </row>
    <row r="484">
      <c r="A484" s="3" t="s">
        <v>652</v>
      </c>
      <c r="B484" s="38">
        <v>44996.0</v>
      </c>
      <c r="C484" s="38">
        <v>45023.0</v>
      </c>
      <c r="D484" s="3" t="s">
        <v>477</v>
      </c>
      <c r="E484" s="3" t="s">
        <v>598</v>
      </c>
      <c r="F484" s="10" t="s">
        <v>735</v>
      </c>
      <c r="G484" s="3" t="s">
        <v>97</v>
      </c>
      <c r="H484" s="3">
        <v>1.0</v>
      </c>
      <c r="I484" s="32">
        <v>1.0</v>
      </c>
      <c r="J484" s="5">
        <f>VLOOKUP(G484,rewardsModel,IFS(H484=1,2,H484=2,3,H484=3,4),false)*I484</f>
        <v>0.03</v>
      </c>
    </row>
    <row r="485">
      <c r="A485" s="3" t="s">
        <v>652</v>
      </c>
      <c r="B485" s="38">
        <v>44996.0</v>
      </c>
      <c r="C485" s="38">
        <v>45023.0</v>
      </c>
      <c r="D485" s="3" t="s">
        <v>477</v>
      </c>
      <c r="E485" s="3" t="s">
        <v>66</v>
      </c>
      <c r="F485" s="10" t="s">
        <v>735</v>
      </c>
      <c r="G485" s="3" t="s">
        <v>91</v>
      </c>
      <c r="H485" s="3">
        <v>1.0</v>
      </c>
      <c r="I485" s="32">
        <v>1.0</v>
      </c>
      <c r="J485" s="5">
        <f>VLOOKUP(G485,rewardsModel,IFS(H485=1,2,H485=2,3,H485=3,4),false)*I485</f>
        <v>0.03</v>
      </c>
    </row>
    <row r="486">
      <c r="A486" s="3" t="s">
        <v>571</v>
      </c>
      <c r="B486" s="38">
        <v>44996.0</v>
      </c>
      <c r="C486" s="38">
        <v>45023.0</v>
      </c>
      <c r="D486" s="45" t="s">
        <v>193</v>
      </c>
      <c r="E486" s="3" t="s">
        <v>211</v>
      </c>
      <c r="F486" s="10" t="s">
        <v>736</v>
      </c>
      <c r="G486" s="3" t="s">
        <v>56</v>
      </c>
      <c r="H486" s="3">
        <v>2.0</v>
      </c>
      <c r="I486" s="32">
        <v>1.0</v>
      </c>
      <c r="J486" s="5">
        <f>VLOOKUP(G486,rewardsModel,IFS(H486=1,2,H486=2,3,H486=3,4),false)*I486</f>
        <v>0.06</v>
      </c>
    </row>
    <row r="487">
      <c r="A487" s="39" t="s">
        <v>426</v>
      </c>
      <c r="B487" s="38">
        <v>44996.0</v>
      </c>
      <c r="C487" s="38">
        <v>45023.0</v>
      </c>
      <c r="D487" s="3" t="s">
        <v>477</v>
      </c>
      <c r="E487" s="3" t="s">
        <v>598</v>
      </c>
      <c r="F487" s="40" t="s">
        <v>737</v>
      </c>
      <c r="G487" s="3" t="s">
        <v>97</v>
      </c>
      <c r="H487" s="3">
        <v>1.0</v>
      </c>
      <c r="I487" s="32">
        <v>1.0</v>
      </c>
      <c r="J487" s="5">
        <f>VLOOKUP(G487,rewardsModel,IFS(H487=1,2,H487=2,3,H487=3,4),false)*I487</f>
        <v>0.03</v>
      </c>
    </row>
    <row r="488">
      <c r="A488" s="39" t="s">
        <v>426</v>
      </c>
      <c r="B488" s="38">
        <v>44996.0</v>
      </c>
      <c r="C488" s="38">
        <v>45023.0</v>
      </c>
      <c r="D488" s="3" t="s">
        <v>477</v>
      </c>
      <c r="E488" s="3" t="s">
        <v>211</v>
      </c>
      <c r="F488" s="10" t="s">
        <v>737</v>
      </c>
      <c r="G488" s="3" t="s">
        <v>56</v>
      </c>
      <c r="H488" s="3">
        <v>2.0</v>
      </c>
      <c r="I488" s="32">
        <v>1.0</v>
      </c>
      <c r="J488" s="5">
        <f>VLOOKUP(G488,rewardsModel,IFS(H488=1,2,H488=2,3,H488=3,4),false)*I488</f>
        <v>0.06</v>
      </c>
    </row>
    <row r="489">
      <c r="A489" s="39" t="s">
        <v>426</v>
      </c>
      <c r="B489" s="38">
        <v>44996.0</v>
      </c>
      <c r="C489" s="38">
        <v>45023.0</v>
      </c>
      <c r="D489" s="3" t="s">
        <v>477</v>
      </c>
      <c r="E489" s="3" t="s">
        <v>598</v>
      </c>
      <c r="F489" s="10" t="s">
        <v>738</v>
      </c>
      <c r="G489" s="3" t="s">
        <v>97</v>
      </c>
      <c r="H489" s="3">
        <v>1.0</v>
      </c>
      <c r="I489" s="32">
        <v>1.0</v>
      </c>
      <c r="J489" s="5">
        <f>VLOOKUP(G489,rewardsModel,IFS(H489=1,2,H489=2,3,H489=3,4),false)*I489</f>
        <v>0.03</v>
      </c>
    </row>
    <row r="490">
      <c r="A490" s="39" t="s">
        <v>426</v>
      </c>
      <c r="B490" s="38">
        <v>44996.0</v>
      </c>
      <c r="C490" s="38">
        <v>45023.0</v>
      </c>
      <c r="D490" s="3" t="s">
        <v>477</v>
      </c>
      <c r="E490" s="3" t="s">
        <v>211</v>
      </c>
      <c r="F490" s="10" t="s">
        <v>738</v>
      </c>
      <c r="G490" s="3" t="s">
        <v>56</v>
      </c>
      <c r="H490" s="3">
        <v>1.0</v>
      </c>
      <c r="I490" s="32">
        <v>1.0</v>
      </c>
      <c r="J490" s="5">
        <f>VLOOKUP(G490,rewardsModel,IFS(H490=1,2,H490=2,3,H490=3,4),false)*I490</f>
        <v>0.03</v>
      </c>
    </row>
    <row r="491">
      <c r="A491" s="3" t="s">
        <v>739</v>
      </c>
      <c r="B491" s="38">
        <v>44996.0</v>
      </c>
      <c r="C491" s="38">
        <v>45023.0</v>
      </c>
      <c r="D491" s="3" t="s">
        <v>395</v>
      </c>
      <c r="E491" s="3" t="s">
        <v>211</v>
      </c>
      <c r="F491" s="10" t="s">
        <v>740</v>
      </c>
      <c r="G491" s="3" t="s">
        <v>56</v>
      </c>
      <c r="H491" s="3">
        <v>1.0</v>
      </c>
      <c r="I491" s="32">
        <v>1.0</v>
      </c>
      <c r="J491" s="5">
        <f>VLOOKUP(G491,rewardsModel,IFS(H491=1,2,H491=2,3,H491=3,4),false)*I491</f>
        <v>0.03</v>
      </c>
    </row>
    <row r="492">
      <c r="A492" s="3" t="s">
        <v>659</v>
      </c>
      <c r="B492" s="38">
        <v>44996.0</v>
      </c>
      <c r="C492" s="38">
        <v>45023.0</v>
      </c>
      <c r="D492" s="45" t="s">
        <v>193</v>
      </c>
      <c r="E492" s="3" t="s">
        <v>66</v>
      </c>
      <c r="F492" s="53" t="s">
        <v>741</v>
      </c>
      <c r="G492" s="3" t="s">
        <v>91</v>
      </c>
      <c r="H492" s="3">
        <v>1.0</v>
      </c>
      <c r="I492" s="32">
        <v>1.0</v>
      </c>
      <c r="J492" s="5">
        <f>VLOOKUP(G492,rewardsModel,IFS(H492=1,2,H492=2,3,H492=3,4),false)*I492</f>
        <v>0.03</v>
      </c>
    </row>
    <row r="493">
      <c r="A493" s="39" t="s">
        <v>426</v>
      </c>
      <c r="B493" s="38">
        <v>44996.0</v>
      </c>
      <c r="C493" s="38">
        <v>45023.0</v>
      </c>
      <c r="D493" s="3" t="s">
        <v>477</v>
      </c>
      <c r="E493" s="3" t="s">
        <v>598</v>
      </c>
      <c r="F493" s="10" t="s">
        <v>742</v>
      </c>
      <c r="G493" s="3" t="s">
        <v>97</v>
      </c>
      <c r="H493" s="3">
        <v>1.0</v>
      </c>
      <c r="I493" s="32">
        <v>1.0</v>
      </c>
      <c r="J493" s="5">
        <f>VLOOKUP(G493,rewardsModel,IFS(H493=1,2,H493=2,3,H493=3,4),false)*I493</f>
        <v>0.03</v>
      </c>
    </row>
    <row r="494">
      <c r="A494" s="3" t="s">
        <v>652</v>
      </c>
      <c r="B494" s="38">
        <v>44996.0</v>
      </c>
      <c r="C494" s="38">
        <v>45023.0</v>
      </c>
      <c r="D494" s="45" t="s">
        <v>193</v>
      </c>
      <c r="E494" s="3" t="s">
        <v>211</v>
      </c>
      <c r="F494" s="10" t="s">
        <v>742</v>
      </c>
      <c r="G494" s="3" t="s">
        <v>56</v>
      </c>
      <c r="H494" s="3">
        <v>1.0</v>
      </c>
      <c r="I494" s="32">
        <v>1.0</v>
      </c>
      <c r="J494" s="5">
        <f>VLOOKUP(G494,rewardsModel,IFS(H494=1,2,H494=2,3,H494=3,4),false)*I494</f>
        <v>0.03</v>
      </c>
    </row>
    <row r="495">
      <c r="A495" s="3" t="s">
        <v>417</v>
      </c>
      <c r="B495" s="38">
        <v>44996.0</v>
      </c>
      <c r="C495" s="38">
        <v>45023.0</v>
      </c>
      <c r="D495" s="45" t="s">
        <v>193</v>
      </c>
      <c r="E495" s="3" t="s">
        <v>211</v>
      </c>
      <c r="F495" s="10" t="s">
        <v>743</v>
      </c>
      <c r="G495" s="3" t="s">
        <v>56</v>
      </c>
      <c r="H495" s="3">
        <v>1.0</v>
      </c>
      <c r="I495" s="32">
        <v>1.0</v>
      </c>
      <c r="J495" s="5">
        <f>VLOOKUP(G495,rewardsModel,IFS(H495=1,2,H495=2,3,H495=3,4),false)*I495</f>
        <v>0.03</v>
      </c>
    </row>
    <row r="496">
      <c r="A496" s="3" t="s">
        <v>744</v>
      </c>
      <c r="B496" s="38">
        <v>44996.0</v>
      </c>
      <c r="C496" s="38">
        <v>45023.0</v>
      </c>
      <c r="D496" s="45" t="s">
        <v>193</v>
      </c>
      <c r="E496" s="3" t="s">
        <v>211</v>
      </c>
      <c r="F496" s="10" t="s">
        <v>743</v>
      </c>
      <c r="G496" s="3" t="s">
        <v>56</v>
      </c>
      <c r="H496" s="3">
        <v>1.0</v>
      </c>
      <c r="I496" s="32">
        <v>1.0</v>
      </c>
      <c r="J496" s="5">
        <f>VLOOKUP(G496,rewardsModel,IFS(H496=1,2,H496=2,3,H496=3,4),false)*I496</f>
        <v>0.03</v>
      </c>
    </row>
    <row r="497">
      <c r="A497" s="39" t="s">
        <v>426</v>
      </c>
      <c r="B497" s="38">
        <v>44996.0</v>
      </c>
      <c r="C497" s="38">
        <v>45023.0</v>
      </c>
      <c r="D497" s="45" t="s">
        <v>193</v>
      </c>
      <c r="E497" s="3" t="s">
        <v>211</v>
      </c>
      <c r="F497" s="10" t="s">
        <v>743</v>
      </c>
      <c r="G497" s="3" t="s">
        <v>56</v>
      </c>
      <c r="H497" s="3">
        <v>1.0</v>
      </c>
      <c r="I497" s="32">
        <v>1.0</v>
      </c>
      <c r="J497" s="5">
        <f>VLOOKUP(G497,rewardsModel,IFS(H497=1,2,H497=2,3,H497=3,4),false)*I497</f>
        <v>0.03</v>
      </c>
    </row>
    <row r="498">
      <c r="A498" s="3" t="s">
        <v>348</v>
      </c>
      <c r="B498" s="38">
        <v>44996.0</v>
      </c>
      <c r="C498" s="38">
        <v>45023.0</v>
      </c>
      <c r="D498" s="45" t="s">
        <v>193</v>
      </c>
      <c r="E498" s="3" t="s">
        <v>211</v>
      </c>
      <c r="F498" s="10" t="s">
        <v>743</v>
      </c>
      <c r="G498" s="3" t="s">
        <v>56</v>
      </c>
      <c r="H498" s="3">
        <v>1.0</v>
      </c>
      <c r="I498" s="32">
        <v>1.0</v>
      </c>
      <c r="J498" s="5">
        <f>VLOOKUP(G498,rewardsModel,IFS(H498=1,2,H498=2,3,H498=3,4),false)*I498</f>
        <v>0.03</v>
      </c>
    </row>
    <row r="499">
      <c r="A499" s="3" t="s">
        <v>652</v>
      </c>
      <c r="B499" s="38">
        <v>44996.0</v>
      </c>
      <c r="C499" s="38">
        <v>45023.0</v>
      </c>
      <c r="D499" s="3" t="s">
        <v>477</v>
      </c>
      <c r="E499" s="3" t="s">
        <v>598</v>
      </c>
      <c r="F499" s="10" t="s">
        <v>745</v>
      </c>
      <c r="G499" s="3" t="s">
        <v>97</v>
      </c>
      <c r="H499" s="3">
        <v>1.0</v>
      </c>
      <c r="I499" s="32">
        <v>1.0</v>
      </c>
      <c r="J499" s="5">
        <f>VLOOKUP(G499,rewardsModel,IFS(H499=1,2,H499=2,3,H499=3,4),false)*I499</f>
        <v>0.03</v>
      </c>
    </row>
    <row r="500">
      <c r="A500" s="3" t="s">
        <v>652</v>
      </c>
      <c r="B500" s="38">
        <v>44996.0</v>
      </c>
      <c r="C500" s="38">
        <v>45023.0</v>
      </c>
      <c r="D500" s="3" t="s">
        <v>477</v>
      </c>
      <c r="E500" s="3" t="s">
        <v>66</v>
      </c>
      <c r="F500" s="10" t="s">
        <v>745</v>
      </c>
      <c r="G500" s="3" t="s">
        <v>91</v>
      </c>
      <c r="H500" s="3">
        <v>1.0</v>
      </c>
      <c r="I500" s="32">
        <v>1.0</v>
      </c>
      <c r="J500" s="5">
        <f>VLOOKUP(G500,rewardsModel,IFS(H500=1,2,H500=2,3,H500=3,4),false)*I500</f>
        <v>0.03</v>
      </c>
    </row>
    <row r="501">
      <c r="A501" s="3" t="s">
        <v>652</v>
      </c>
      <c r="B501" s="38">
        <v>44996.0</v>
      </c>
      <c r="C501" s="38">
        <v>45023.0</v>
      </c>
      <c r="D501" s="3" t="s">
        <v>477</v>
      </c>
      <c r="E501" s="3" t="s">
        <v>598</v>
      </c>
      <c r="F501" s="10" t="s">
        <v>746</v>
      </c>
      <c r="G501" s="3" t="s">
        <v>97</v>
      </c>
      <c r="H501" s="3">
        <v>1.0</v>
      </c>
      <c r="I501" s="32">
        <v>1.0</v>
      </c>
      <c r="J501" s="5">
        <f>VLOOKUP(G501,rewardsModel,IFS(H501=1,2,H501=2,3,H501=3,4),false)*I501</f>
        <v>0.03</v>
      </c>
    </row>
    <row r="502">
      <c r="A502" s="3" t="s">
        <v>652</v>
      </c>
      <c r="B502" s="38">
        <v>44996.0</v>
      </c>
      <c r="C502" s="38">
        <v>45023.0</v>
      </c>
      <c r="D502" s="3" t="s">
        <v>477</v>
      </c>
      <c r="E502" s="3" t="s">
        <v>66</v>
      </c>
      <c r="F502" s="10" t="s">
        <v>746</v>
      </c>
      <c r="G502" s="3" t="s">
        <v>91</v>
      </c>
      <c r="H502" s="3">
        <v>1.0</v>
      </c>
      <c r="I502" s="32">
        <v>1.0</v>
      </c>
      <c r="J502" s="5">
        <f>VLOOKUP(G502,rewardsModel,IFS(H502=1,2,H502=2,3,H502=3,4),false)*I502</f>
        <v>0.03</v>
      </c>
    </row>
    <row r="503">
      <c r="A503" s="3" t="s">
        <v>652</v>
      </c>
      <c r="B503" s="38">
        <v>44996.0</v>
      </c>
      <c r="C503" s="38">
        <v>45023.0</v>
      </c>
      <c r="D503" s="3" t="s">
        <v>477</v>
      </c>
      <c r="E503" s="3" t="s">
        <v>598</v>
      </c>
      <c r="F503" s="10" t="s">
        <v>747</v>
      </c>
      <c r="G503" s="3" t="s">
        <v>97</v>
      </c>
      <c r="H503" s="3">
        <v>1.0</v>
      </c>
      <c r="I503" s="32">
        <v>1.0</v>
      </c>
      <c r="J503" s="5">
        <f>VLOOKUP(G503,rewardsModel,IFS(H503=1,2,H503=2,3,H503=3,4),false)*I503</f>
        <v>0.03</v>
      </c>
    </row>
    <row r="504">
      <c r="A504" s="3" t="s">
        <v>652</v>
      </c>
      <c r="B504" s="38">
        <v>44996.0</v>
      </c>
      <c r="C504" s="38">
        <v>45023.0</v>
      </c>
      <c r="D504" s="3" t="s">
        <v>477</v>
      </c>
      <c r="E504" s="3" t="s">
        <v>66</v>
      </c>
      <c r="F504" s="10" t="s">
        <v>747</v>
      </c>
      <c r="G504" s="3" t="s">
        <v>91</v>
      </c>
      <c r="H504" s="3">
        <v>1.0</v>
      </c>
      <c r="I504" s="32">
        <v>1.0</v>
      </c>
      <c r="J504" s="5">
        <f>VLOOKUP(G504,rewardsModel,IFS(H504=1,2,H504=2,3,H504=3,4),false)*I504</f>
        <v>0.03</v>
      </c>
    </row>
    <row r="505">
      <c r="A505" s="3" t="s">
        <v>748</v>
      </c>
      <c r="B505" s="38">
        <v>44996.0</v>
      </c>
      <c r="C505" s="38">
        <v>45023.0</v>
      </c>
      <c r="D505" s="45" t="s">
        <v>193</v>
      </c>
      <c r="E505" s="3" t="s">
        <v>66</v>
      </c>
      <c r="F505" s="10" t="s">
        <v>749</v>
      </c>
      <c r="G505" s="3" t="s">
        <v>91</v>
      </c>
      <c r="H505" s="3">
        <v>2.0</v>
      </c>
      <c r="I505" s="32">
        <v>1.0</v>
      </c>
      <c r="J505" s="5">
        <f>VLOOKUP(G505,rewardsModel,IFS(H505=1,2,H505=2,3,H505=3,4),false)*I505</f>
        <v>0.06</v>
      </c>
    </row>
    <row r="506">
      <c r="A506" s="39" t="s">
        <v>426</v>
      </c>
      <c r="B506" s="38">
        <v>44996.0</v>
      </c>
      <c r="C506" s="38">
        <v>45023.0</v>
      </c>
      <c r="D506" s="45" t="s">
        <v>193</v>
      </c>
      <c r="E506" s="3" t="s">
        <v>377</v>
      </c>
      <c r="F506" s="40" t="s">
        <v>750</v>
      </c>
      <c r="G506" s="3" t="s">
        <v>120</v>
      </c>
      <c r="H506" s="3">
        <v>2.0</v>
      </c>
      <c r="I506" s="32">
        <v>1.0</v>
      </c>
      <c r="J506" s="5">
        <f>VLOOKUP(G506,rewardsModel,IFS(H506=1,2,H506=2,3,H506=3,4),false)*I506</f>
        <v>0.2</v>
      </c>
    </row>
    <row r="507">
      <c r="A507" s="39" t="s">
        <v>426</v>
      </c>
      <c r="B507" s="38">
        <v>44996.0</v>
      </c>
      <c r="C507" s="38">
        <v>45023.0</v>
      </c>
      <c r="D507" s="45" t="s">
        <v>193</v>
      </c>
      <c r="E507" s="3" t="s">
        <v>614</v>
      </c>
      <c r="F507" s="10" t="s">
        <v>751</v>
      </c>
      <c r="G507" s="3" t="s">
        <v>108</v>
      </c>
      <c r="H507" s="3">
        <v>1.0</v>
      </c>
      <c r="I507" s="32">
        <v>1.0</v>
      </c>
      <c r="J507" s="5">
        <f>VLOOKUP(G507,rewardsModel,IFS(H507=1,2,H507=2,3,H507=3,4),false)*I507</f>
        <v>0.03</v>
      </c>
      <c r="K507" s="3" t="s">
        <v>752</v>
      </c>
    </row>
    <row r="508">
      <c r="A508" s="39" t="s">
        <v>426</v>
      </c>
      <c r="B508" s="38">
        <v>44996.0</v>
      </c>
      <c r="C508" s="38">
        <v>45023.0</v>
      </c>
      <c r="D508" s="45" t="s">
        <v>193</v>
      </c>
      <c r="E508" s="3" t="s">
        <v>614</v>
      </c>
      <c r="F508" s="40" t="s">
        <v>753</v>
      </c>
      <c r="G508" s="3" t="s">
        <v>108</v>
      </c>
      <c r="H508" s="3">
        <v>2.0</v>
      </c>
      <c r="I508" s="32">
        <v>1.0</v>
      </c>
      <c r="J508" s="5">
        <f>VLOOKUP(G508,rewardsModel,IFS(H508=1,2,H508=2,3,H508=3,4),false)*I508</f>
        <v>0.06</v>
      </c>
      <c r="K508" s="3" t="s">
        <v>754</v>
      </c>
    </row>
    <row r="509">
      <c r="A509" s="39" t="s">
        <v>426</v>
      </c>
      <c r="B509" s="38">
        <v>44996.0</v>
      </c>
      <c r="C509" s="38">
        <v>45023.0</v>
      </c>
      <c r="D509" s="45" t="s">
        <v>193</v>
      </c>
      <c r="E509" s="3" t="s">
        <v>614</v>
      </c>
      <c r="F509" s="10" t="s">
        <v>755</v>
      </c>
      <c r="G509" s="3" t="s">
        <v>108</v>
      </c>
      <c r="H509" s="3">
        <v>2.0</v>
      </c>
      <c r="I509" s="32">
        <v>1.0</v>
      </c>
      <c r="J509" s="5">
        <f>VLOOKUP(G509,rewardsModel,IFS(H509=1,2,H509=2,3,H509=3,4),false)*I509</f>
        <v>0.06</v>
      </c>
      <c r="K509" s="3" t="s">
        <v>756</v>
      </c>
    </row>
    <row r="510">
      <c r="A510" s="24" t="s">
        <v>369</v>
      </c>
      <c r="B510" s="38">
        <v>44996.0</v>
      </c>
      <c r="C510" s="38">
        <v>45023.0</v>
      </c>
      <c r="D510" s="3" t="s">
        <v>477</v>
      </c>
      <c r="E510" s="3" t="s">
        <v>375</v>
      </c>
      <c r="F510" s="3" t="s">
        <v>588</v>
      </c>
      <c r="G510" s="3" t="s">
        <v>50</v>
      </c>
      <c r="H510" s="3">
        <v>3.0</v>
      </c>
      <c r="I510" s="32">
        <v>1.0</v>
      </c>
      <c r="J510" s="5">
        <f>VLOOKUP(G510,rewardsModel,IFS(H510=1,2,H510=2,3,H510=3,4),false)*I510</f>
        <v>0.15</v>
      </c>
    </row>
    <row r="511">
      <c r="A511" s="39" t="s">
        <v>426</v>
      </c>
      <c r="B511" s="38">
        <v>44996.0</v>
      </c>
      <c r="C511" s="38">
        <v>45023.0</v>
      </c>
      <c r="D511" s="45" t="s">
        <v>193</v>
      </c>
      <c r="E511" s="3" t="s">
        <v>66</v>
      </c>
      <c r="F511" s="10" t="s">
        <v>757</v>
      </c>
      <c r="G511" s="3" t="s">
        <v>91</v>
      </c>
      <c r="H511" s="3">
        <v>2.0</v>
      </c>
      <c r="I511" s="32">
        <v>1.0</v>
      </c>
      <c r="J511" s="5">
        <f>VLOOKUP(G511,rewardsModel,IFS(H511=1,2,H511=2,3,H511=3,4),false)*I511</f>
        <v>0.06</v>
      </c>
    </row>
    <row r="512">
      <c r="G512" s="5"/>
    </row>
    <row r="513">
      <c r="A513" s="28" t="s">
        <v>758</v>
      </c>
      <c r="B513" s="27"/>
      <c r="C513" s="28"/>
      <c r="D513" s="29"/>
      <c r="E513" s="29"/>
      <c r="F513" s="29"/>
      <c r="G513" s="29"/>
      <c r="H513" s="29"/>
      <c r="I513" s="29"/>
      <c r="J513" s="29"/>
      <c r="K513" s="29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>
      <c r="A514" s="39" t="s">
        <v>426</v>
      </c>
      <c r="B514" s="38">
        <v>45024.0</v>
      </c>
      <c r="C514" s="38">
        <v>45051.0</v>
      </c>
      <c r="D514" s="3" t="s">
        <v>477</v>
      </c>
      <c r="E514" s="3" t="s">
        <v>598</v>
      </c>
      <c r="F514" s="10" t="s">
        <v>759</v>
      </c>
      <c r="G514" s="3" t="s">
        <v>97</v>
      </c>
      <c r="H514" s="3">
        <v>1.0</v>
      </c>
      <c r="I514" s="32">
        <v>1.0</v>
      </c>
      <c r="J514" s="5">
        <f>VLOOKUP(G514,rewardsModel,IFS(H514=1,2,H514=2,3,H514=3,4),false)*I514</f>
        <v>0.03</v>
      </c>
    </row>
    <row r="515">
      <c r="A515" s="39" t="s">
        <v>426</v>
      </c>
      <c r="B515" s="38">
        <v>45024.0</v>
      </c>
      <c r="C515" s="38">
        <v>45051.0</v>
      </c>
      <c r="D515" s="3" t="s">
        <v>477</v>
      </c>
      <c r="E515" s="3" t="s">
        <v>66</v>
      </c>
      <c r="F515" s="10" t="s">
        <v>759</v>
      </c>
      <c r="G515" s="3" t="s">
        <v>91</v>
      </c>
      <c r="H515" s="3">
        <v>2.0</v>
      </c>
      <c r="I515" s="32">
        <v>1.0</v>
      </c>
      <c r="J515" s="5">
        <f>VLOOKUP(G515,rewardsModel,IFS(H515=1,2,H515=2,3,H515=3,4),false)*I515</f>
        <v>0.06</v>
      </c>
    </row>
    <row r="516">
      <c r="A516" s="39" t="s">
        <v>426</v>
      </c>
      <c r="B516" s="38">
        <v>45024.0</v>
      </c>
      <c r="C516" s="38">
        <v>45051.0</v>
      </c>
      <c r="D516" s="3" t="s">
        <v>477</v>
      </c>
      <c r="E516" s="3" t="s">
        <v>598</v>
      </c>
      <c r="F516" s="10" t="s">
        <v>760</v>
      </c>
      <c r="G516" s="3" t="s">
        <v>97</v>
      </c>
      <c r="H516" s="3">
        <v>1.0</v>
      </c>
      <c r="I516" s="32">
        <v>1.0</v>
      </c>
      <c r="J516" s="5">
        <f>VLOOKUP(G516,rewardsModel,IFS(H516=1,2,H516=2,3,H516=3,4),false)*I516</f>
        <v>0.03</v>
      </c>
    </row>
    <row r="517">
      <c r="A517" s="39" t="s">
        <v>426</v>
      </c>
      <c r="B517" s="38">
        <v>45024.0</v>
      </c>
      <c r="C517" s="38">
        <v>45051.0</v>
      </c>
      <c r="D517" s="3" t="s">
        <v>477</v>
      </c>
      <c r="E517" s="3" t="s">
        <v>211</v>
      </c>
      <c r="F517" s="10" t="s">
        <v>760</v>
      </c>
      <c r="G517" s="3" t="s">
        <v>56</v>
      </c>
      <c r="H517" s="3">
        <v>2.0</v>
      </c>
      <c r="I517" s="32">
        <v>1.0</v>
      </c>
      <c r="J517" s="5">
        <f>VLOOKUP(G517,rewardsModel,IFS(H517=1,2,H517=2,3,H517=3,4),false)*I517</f>
        <v>0.06</v>
      </c>
    </row>
    <row r="518">
      <c r="A518" s="39" t="s">
        <v>426</v>
      </c>
      <c r="B518" s="38">
        <v>45024.0</v>
      </c>
      <c r="C518" s="38">
        <v>45051.0</v>
      </c>
      <c r="D518" s="3" t="s">
        <v>477</v>
      </c>
      <c r="E518" s="3" t="s">
        <v>598</v>
      </c>
      <c r="F518" s="10" t="s">
        <v>761</v>
      </c>
      <c r="G518" s="3" t="s">
        <v>97</v>
      </c>
      <c r="H518" s="3">
        <v>1.0</v>
      </c>
      <c r="I518" s="32">
        <v>1.0</v>
      </c>
      <c r="J518" s="5">
        <f>VLOOKUP(G518,rewardsModel,IFS(H518=1,2,H518=2,3,H518=3,4),false)*I518</f>
        <v>0.03</v>
      </c>
    </row>
    <row r="519">
      <c r="A519" s="39" t="s">
        <v>426</v>
      </c>
      <c r="B519" s="38">
        <v>45024.0</v>
      </c>
      <c r="C519" s="38">
        <v>45051.0</v>
      </c>
      <c r="D519" s="3" t="s">
        <v>477</v>
      </c>
      <c r="E519" s="3" t="s">
        <v>66</v>
      </c>
      <c r="F519" s="10" t="s">
        <v>761</v>
      </c>
      <c r="G519" s="3" t="s">
        <v>91</v>
      </c>
      <c r="H519" s="3">
        <v>1.0</v>
      </c>
      <c r="I519" s="32">
        <v>1.0</v>
      </c>
      <c r="J519" s="5">
        <f>VLOOKUP(G519,rewardsModel,IFS(H519=1,2,H519=2,3,H519=3,4),false)*I519</f>
        <v>0.03</v>
      </c>
    </row>
    <row r="520">
      <c r="A520" s="3" t="s">
        <v>417</v>
      </c>
      <c r="B520" s="38">
        <v>45024.0</v>
      </c>
      <c r="C520" s="38">
        <v>45051.0</v>
      </c>
      <c r="D520" s="45" t="s">
        <v>193</v>
      </c>
      <c r="E520" s="3" t="s">
        <v>211</v>
      </c>
      <c r="F520" s="10" t="s">
        <v>762</v>
      </c>
      <c r="G520" s="3" t="s">
        <v>56</v>
      </c>
      <c r="H520" s="3">
        <v>1.0</v>
      </c>
      <c r="I520" s="32">
        <v>1.0</v>
      </c>
      <c r="J520" s="5">
        <f>VLOOKUP(G520,rewardsModel,IFS(H520=1,2,H520=2,3,H520=3,4),false)*I520</f>
        <v>0.03</v>
      </c>
    </row>
    <row r="521">
      <c r="A521" s="39" t="s">
        <v>426</v>
      </c>
      <c r="B521" s="38">
        <v>45024.0</v>
      </c>
      <c r="C521" s="38">
        <v>45051.0</v>
      </c>
      <c r="D521" s="3" t="s">
        <v>477</v>
      </c>
      <c r="E521" s="3" t="s">
        <v>598</v>
      </c>
      <c r="F521" s="10" t="s">
        <v>763</v>
      </c>
      <c r="G521" s="3" t="s">
        <v>97</v>
      </c>
      <c r="H521" s="3">
        <v>1.0</v>
      </c>
      <c r="I521" s="32">
        <v>1.0</v>
      </c>
      <c r="J521" s="5">
        <f>VLOOKUP(G521,rewardsModel,IFS(H521=1,2,H521=2,3,H521=3,4),false)*I521</f>
        <v>0.03</v>
      </c>
    </row>
    <row r="522">
      <c r="A522" s="39" t="s">
        <v>426</v>
      </c>
      <c r="B522" s="38">
        <v>45024.0</v>
      </c>
      <c r="C522" s="38">
        <v>45051.0</v>
      </c>
      <c r="D522" s="3" t="s">
        <v>477</v>
      </c>
      <c r="E522" s="3" t="s">
        <v>66</v>
      </c>
      <c r="F522" s="10" t="s">
        <v>763</v>
      </c>
      <c r="G522" s="3" t="s">
        <v>91</v>
      </c>
      <c r="H522" s="3">
        <v>2.0</v>
      </c>
      <c r="I522" s="32">
        <v>1.0</v>
      </c>
      <c r="J522" s="5">
        <f>VLOOKUP(G522,rewardsModel,IFS(H522=1,2,H522=2,3,H522=3,4),false)*I522</f>
        <v>0.06</v>
      </c>
    </row>
    <row r="523">
      <c r="A523" s="39" t="s">
        <v>426</v>
      </c>
      <c r="B523" s="38">
        <v>45024.0</v>
      </c>
      <c r="C523" s="38">
        <v>45051.0</v>
      </c>
      <c r="D523" s="3" t="s">
        <v>477</v>
      </c>
      <c r="E523" s="3" t="s">
        <v>598</v>
      </c>
      <c r="F523" s="10" t="s">
        <v>764</v>
      </c>
      <c r="G523" s="3" t="s">
        <v>97</v>
      </c>
      <c r="H523" s="3">
        <v>1.0</v>
      </c>
      <c r="I523" s="32">
        <v>1.0</v>
      </c>
      <c r="J523" s="5">
        <f>VLOOKUP(G523,rewardsModel,IFS(H523=1,2,H523=2,3,H523=3,4),false)*I523</f>
        <v>0.03</v>
      </c>
    </row>
    <row r="524">
      <c r="A524" s="39" t="s">
        <v>426</v>
      </c>
      <c r="B524" s="38">
        <v>45024.0</v>
      </c>
      <c r="C524" s="38">
        <v>45051.0</v>
      </c>
      <c r="D524" s="3" t="s">
        <v>477</v>
      </c>
      <c r="E524" s="3" t="s">
        <v>66</v>
      </c>
      <c r="F524" s="10" t="s">
        <v>764</v>
      </c>
      <c r="G524" s="3" t="s">
        <v>91</v>
      </c>
      <c r="H524" s="3">
        <v>1.0</v>
      </c>
      <c r="I524" s="32">
        <v>1.0</v>
      </c>
      <c r="J524" s="5">
        <f>VLOOKUP(G524,rewardsModel,IFS(H524=1,2,H524=2,3,H524=3,4),false)*I524</f>
        <v>0.03</v>
      </c>
    </row>
    <row r="525">
      <c r="A525" s="3" t="s">
        <v>327</v>
      </c>
      <c r="B525" s="38">
        <v>45024.0</v>
      </c>
      <c r="C525" s="38">
        <v>45051.0</v>
      </c>
      <c r="D525" s="3" t="s">
        <v>477</v>
      </c>
      <c r="E525" s="3" t="s">
        <v>598</v>
      </c>
      <c r="F525" s="10" t="s">
        <v>765</v>
      </c>
      <c r="G525" s="3" t="s">
        <v>97</v>
      </c>
      <c r="H525" s="3">
        <v>1.0</v>
      </c>
      <c r="I525" s="32">
        <v>1.0</v>
      </c>
      <c r="J525" s="5">
        <f>VLOOKUP(G525,rewardsModel,IFS(H525=1,2,H525=2,3,H525=3,4),false)*I525</f>
        <v>0.03</v>
      </c>
    </row>
    <row r="526">
      <c r="A526" s="3" t="s">
        <v>327</v>
      </c>
      <c r="B526" s="38">
        <v>45024.0</v>
      </c>
      <c r="C526" s="38">
        <v>45051.0</v>
      </c>
      <c r="D526" s="3" t="s">
        <v>477</v>
      </c>
      <c r="E526" s="3" t="s">
        <v>211</v>
      </c>
      <c r="F526" s="10" t="s">
        <v>765</v>
      </c>
      <c r="G526" s="3" t="s">
        <v>56</v>
      </c>
      <c r="H526" s="3">
        <v>1.0</v>
      </c>
      <c r="I526" s="32">
        <v>1.0</v>
      </c>
      <c r="J526" s="5">
        <f>VLOOKUP(G526,rewardsModel,IFS(H526=1,2,H526=2,3,H526=3,4),false)*I526</f>
        <v>0.03</v>
      </c>
    </row>
    <row r="527">
      <c r="A527" s="3" t="s">
        <v>652</v>
      </c>
      <c r="B527" s="38">
        <v>45024.0</v>
      </c>
      <c r="C527" s="38">
        <v>45051.0</v>
      </c>
      <c r="D527" s="3" t="s">
        <v>477</v>
      </c>
      <c r="E527" s="3" t="s">
        <v>598</v>
      </c>
      <c r="F527" s="10" t="s">
        <v>766</v>
      </c>
      <c r="G527" s="3" t="s">
        <v>97</v>
      </c>
      <c r="H527" s="3">
        <v>1.0</v>
      </c>
      <c r="I527" s="32">
        <v>1.0</v>
      </c>
      <c r="J527" s="5">
        <f>VLOOKUP(G527,rewardsModel,IFS(H527=1,2,H527=2,3,H527=3,4),false)*I527</f>
        <v>0.03</v>
      </c>
    </row>
    <row r="528">
      <c r="A528" s="3" t="s">
        <v>652</v>
      </c>
      <c r="B528" s="38">
        <v>45024.0</v>
      </c>
      <c r="C528" s="38">
        <v>45051.0</v>
      </c>
      <c r="D528" s="3" t="s">
        <v>477</v>
      </c>
      <c r="E528" s="3" t="s">
        <v>66</v>
      </c>
      <c r="F528" s="10" t="s">
        <v>766</v>
      </c>
      <c r="G528" s="3" t="s">
        <v>91</v>
      </c>
      <c r="H528" s="3">
        <v>1.0</v>
      </c>
      <c r="I528" s="32">
        <v>1.0</v>
      </c>
      <c r="J528" s="5">
        <f>VLOOKUP(G528,rewardsModel,IFS(H528=1,2,H528=2,3,H528=3,4),false)*I528</f>
        <v>0.03</v>
      </c>
    </row>
    <row r="529">
      <c r="A529" s="3" t="s">
        <v>652</v>
      </c>
      <c r="B529" s="38">
        <v>45024.0</v>
      </c>
      <c r="C529" s="38">
        <v>45051.0</v>
      </c>
      <c r="D529" s="3" t="s">
        <v>477</v>
      </c>
      <c r="E529" s="3" t="s">
        <v>598</v>
      </c>
      <c r="F529" s="10" t="s">
        <v>767</v>
      </c>
      <c r="G529" s="3" t="s">
        <v>97</v>
      </c>
      <c r="H529" s="3">
        <v>1.0</v>
      </c>
      <c r="I529" s="32">
        <v>1.0</v>
      </c>
      <c r="J529" s="5">
        <f>VLOOKUP(G529,rewardsModel,IFS(H529=1,2,H529=2,3,H529=3,4),false)*I529</f>
        <v>0.03</v>
      </c>
    </row>
    <row r="530">
      <c r="A530" s="3" t="s">
        <v>652</v>
      </c>
      <c r="B530" s="38">
        <v>45024.0</v>
      </c>
      <c r="C530" s="38">
        <v>45051.0</v>
      </c>
      <c r="D530" s="3" t="s">
        <v>477</v>
      </c>
      <c r="E530" s="3" t="s">
        <v>66</v>
      </c>
      <c r="F530" s="10" t="s">
        <v>767</v>
      </c>
      <c r="G530" s="3" t="s">
        <v>91</v>
      </c>
      <c r="H530" s="3">
        <v>1.0</v>
      </c>
      <c r="I530" s="32">
        <v>1.0</v>
      </c>
      <c r="J530" s="5">
        <f>VLOOKUP(G530,rewardsModel,IFS(H530=1,2,H530=2,3,H530=3,4),false)*I530</f>
        <v>0.03</v>
      </c>
    </row>
    <row r="531">
      <c r="A531" s="3" t="s">
        <v>652</v>
      </c>
      <c r="B531" s="38">
        <v>45024.0</v>
      </c>
      <c r="C531" s="38">
        <v>45051.0</v>
      </c>
      <c r="D531" s="3" t="s">
        <v>477</v>
      </c>
      <c r="E531" s="3" t="s">
        <v>598</v>
      </c>
      <c r="F531" s="10" t="s">
        <v>768</v>
      </c>
      <c r="G531" s="3" t="s">
        <v>97</v>
      </c>
      <c r="H531" s="3">
        <v>1.0</v>
      </c>
      <c r="I531" s="32">
        <v>1.0</v>
      </c>
      <c r="J531" s="5">
        <f>VLOOKUP(G531,rewardsModel,IFS(H531=1,2,H531=2,3,H531=3,4),false)*I531</f>
        <v>0.03</v>
      </c>
    </row>
    <row r="532">
      <c r="A532" s="3" t="s">
        <v>652</v>
      </c>
      <c r="B532" s="38">
        <v>45024.0</v>
      </c>
      <c r="C532" s="38">
        <v>45051.0</v>
      </c>
      <c r="D532" s="3" t="s">
        <v>477</v>
      </c>
      <c r="E532" s="3" t="s">
        <v>66</v>
      </c>
      <c r="F532" s="10" t="s">
        <v>768</v>
      </c>
      <c r="G532" s="3" t="s">
        <v>91</v>
      </c>
      <c r="H532" s="3">
        <v>1.0</v>
      </c>
      <c r="I532" s="32">
        <v>1.0</v>
      </c>
      <c r="J532" s="5">
        <f>VLOOKUP(G532,rewardsModel,IFS(H532=1,2,H532=2,3,H532=3,4),false)*I532</f>
        <v>0.03</v>
      </c>
    </row>
    <row r="533">
      <c r="A533" s="3" t="s">
        <v>648</v>
      </c>
      <c r="B533" s="38">
        <v>45024.0</v>
      </c>
      <c r="C533" s="38">
        <v>45051.0</v>
      </c>
      <c r="D533" s="3" t="s">
        <v>477</v>
      </c>
      <c r="E533" s="3" t="s">
        <v>211</v>
      </c>
      <c r="F533" s="10" t="s">
        <v>769</v>
      </c>
      <c r="G533" s="3" t="s">
        <v>56</v>
      </c>
      <c r="H533" s="3">
        <v>1.0</v>
      </c>
      <c r="I533" s="32">
        <v>1.0</v>
      </c>
      <c r="J533" s="5">
        <f>VLOOKUP(G533,rewardsModel,IFS(H533=1,2,H533=2,3,H533=3,4),false)*I533</f>
        <v>0.03</v>
      </c>
    </row>
    <row r="534">
      <c r="A534" s="39" t="s">
        <v>426</v>
      </c>
      <c r="B534" s="38">
        <v>45024.0</v>
      </c>
      <c r="C534" s="38">
        <v>45051.0</v>
      </c>
      <c r="D534" s="3" t="s">
        <v>477</v>
      </c>
      <c r="E534" s="3" t="s">
        <v>211</v>
      </c>
      <c r="F534" s="10" t="s">
        <v>769</v>
      </c>
      <c r="G534" s="3" t="s">
        <v>56</v>
      </c>
      <c r="H534" s="3">
        <v>1.0</v>
      </c>
      <c r="I534" s="32">
        <v>1.0</v>
      </c>
      <c r="J534" s="5">
        <f>VLOOKUP(G534,rewardsModel,IFS(H534=1,2,H534=2,3,H534=3,4),false)*I534</f>
        <v>0.03</v>
      </c>
    </row>
    <row r="535">
      <c r="A535" s="3" t="s">
        <v>609</v>
      </c>
      <c r="B535" s="38">
        <v>45024.0</v>
      </c>
      <c r="C535" s="38">
        <v>45051.0</v>
      </c>
      <c r="D535" s="45" t="s">
        <v>193</v>
      </c>
      <c r="E535" s="3" t="s">
        <v>211</v>
      </c>
      <c r="F535" s="10" t="s">
        <v>770</v>
      </c>
      <c r="G535" s="3" t="s">
        <v>56</v>
      </c>
      <c r="H535" s="3">
        <v>1.0</v>
      </c>
      <c r="I535" s="32">
        <v>1.0</v>
      </c>
      <c r="J535" s="5">
        <f>VLOOKUP(G535,rewardsModel,IFS(H535=1,2,H535=2,3,H535=3,4),false)*I535</f>
        <v>0.03</v>
      </c>
    </row>
    <row r="536">
      <c r="A536" s="3" t="s">
        <v>771</v>
      </c>
      <c r="B536" s="38">
        <v>45024.0</v>
      </c>
      <c r="C536" s="38">
        <v>45051.0</v>
      </c>
      <c r="D536" s="3" t="s">
        <v>207</v>
      </c>
      <c r="E536" s="3" t="s">
        <v>211</v>
      </c>
      <c r="F536" s="10" t="s">
        <v>772</v>
      </c>
      <c r="G536" s="3" t="s">
        <v>56</v>
      </c>
      <c r="H536" s="3">
        <v>1.0</v>
      </c>
      <c r="I536" s="32">
        <v>1.0</v>
      </c>
      <c r="J536" s="5">
        <f>VLOOKUP(G536,rewardsModel,IFS(H536=1,2,H536=2,3,H536=3,4),false)*I536</f>
        <v>0.03</v>
      </c>
    </row>
    <row r="537">
      <c r="A537" s="39" t="s">
        <v>426</v>
      </c>
      <c r="B537" s="38">
        <v>45024.0</v>
      </c>
      <c r="C537" s="38">
        <v>45051.0</v>
      </c>
      <c r="D537" s="3" t="s">
        <v>207</v>
      </c>
      <c r="E537" s="3" t="s">
        <v>598</v>
      </c>
      <c r="F537" s="10" t="s">
        <v>772</v>
      </c>
      <c r="G537" s="3" t="s">
        <v>97</v>
      </c>
      <c r="H537" s="3">
        <v>1.0</v>
      </c>
      <c r="I537" s="32">
        <v>1.0</v>
      </c>
      <c r="J537" s="5">
        <f>VLOOKUP(G537,rewardsModel,IFS(H537=1,2,H537=2,3,H537=3,4),false)*I537</f>
        <v>0.03</v>
      </c>
    </row>
    <row r="538">
      <c r="A538" s="3" t="s">
        <v>641</v>
      </c>
      <c r="B538" s="38">
        <v>45024.0</v>
      </c>
      <c r="C538" s="38">
        <v>45051.0</v>
      </c>
      <c r="D538" s="3" t="s">
        <v>477</v>
      </c>
      <c r="E538" s="3" t="s">
        <v>598</v>
      </c>
      <c r="F538" s="10" t="s">
        <v>773</v>
      </c>
      <c r="G538" s="3" t="s">
        <v>97</v>
      </c>
      <c r="H538" s="3">
        <v>1.0</v>
      </c>
      <c r="I538" s="32">
        <v>1.0</v>
      </c>
      <c r="J538" s="5">
        <f>VLOOKUP(G538,rewardsModel,IFS(H538=1,2,H538=2,3,H538=3,4),false)*I538</f>
        <v>0.03</v>
      </c>
    </row>
    <row r="539">
      <c r="A539" s="3" t="s">
        <v>641</v>
      </c>
      <c r="B539" s="38">
        <v>45024.0</v>
      </c>
      <c r="C539" s="38">
        <v>45051.0</v>
      </c>
      <c r="D539" s="3" t="s">
        <v>477</v>
      </c>
      <c r="E539" s="3" t="s">
        <v>66</v>
      </c>
      <c r="F539" s="10" t="s">
        <v>773</v>
      </c>
      <c r="G539" s="3" t="s">
        <v>91</v>
      </c>
      <c r="H539" s="3">
        <v>1.0</v>
      </c>
      <c r="I539" s="32">
        <v>1.0</v>
      </c>
      <c r="J539" s="5">
        <f>VLOOKUP(G539,rewardsModel,IFS(H539=1,2,H539=2,3,H539=3,4),false)*I539</f>
        <v>0.03</v>
      </c>
    </row>
    <row r="540">
      <c r="A540" s="3" t="s">
        <v>652</v>
      </c>
      <c r="B540" s="38">
        <v>45024.0</v>
      </c>
      <c r="C540" s="38">
        <v>45051.0</v>
      </c>
      <c r="D540" s="3" t="s">
        <v>477</v>
      </c>
      <c r="E540" s="3" t="s">
        <v>598</v>
      </c>
      <c r="F540" s="10" t="s">
        <v>774</v>
      </c>
      <c r="G540" s="3" t="s">
        <v>97</v>
      </c>
      <c r="H540" s="3">
        <v>1.0</v>
      </c>
      <c r="I540" s="32">
        <v>1.0</v>
      </c>
      <c r="J540" s="5">
        <f>VLOOKUP(G540,rewardsModel,IFS(H540=1,2,H540=2,3,H540=3,4),false)*I540</f>
        <v>0.03</v>
      </c>
    </row>
    <row r="541">
      <c r="A541" s="3" t="s">
        <v>652</v>
      </c>
      <c r="B541" s="38">
        <v>45024.0</v>
      </c>
      <c r="C541" s="38">
        <v>45051.0</v>
      </c>
      <c r="D541" s="3" t="s">
        <v>477</v>
      </c>
      <c r="E541" s="3" t="s">
        <v>66</v>
      </c>
      <c r="F541" s="10" t="s">
        <v>774</v>
      </c>
      <c r="G541" s="3" t="s">
        <v>91</v>
      </c>
      <c r="H541" s="3">
        <v>1.0</v>
      </c>
      <c r="I541" s="32">
        <v>1.0</v>
      </c>
      <c r="J541" s="5">
        <f>VLOOKUP(G541,rewardsModel,IFS(H541=1,2,H541=2,3,H541=3,4),false)*I541</f>
        <v>0.03</v>
      </c>
    </row>
    <row r="542">
      <c r="A542" s="3" t="s">
        <v>775</v>
      </c>
      <c r="B542" s="38">
        <v>45024.0</v>
      </c>
      <c r="C542" s="38">
        <v>45051.0</v>
      </c>
      <c r="D542" s="3" t="s">
        <v>395</v>
      </c>
      <c r="E542" s="3" t="s">
        <v>66</v>
      </c>
      <c r="F542" s="10" t="s">
        <v>776</v>
      </c>
      <c r="G542" s="3" t="s">
        <v>91</v>
      </c>
      <c r="H542" s="3">
        <v>1.0</v>
      </c>
      <c r="I542" s="32">
        <v>1.0</v>
      </c>
      <c r="J542" s="5">
        <f>VLOOKUP(G542,rewardsModel,IFS(H542=1,2,H542=2,3,H542=3,4),false)*I542</f>
        <v>0.03</v>
      </c>
    </row>
    <row r="543">
      <c r="A543" s="3" t="s">
        <v>652</v>
      </c>
      <c r="B543" s="38">
        <v>45024.0</v>
      </c>
      <c r="C543" s="38">
        <v>45051.0</v>
      </c>
      <c r="D543" s="3" t="s">
        <v>477</v>
      </c>
      <c r="E543" s="3" t="s">
        <v>598</v>
      </c>
      <c r="F543" s="10" t="s">
        <v>777</v>
      </c>
      <c r="G543" s="3" t="s">
        <v>97</v>
      </c>
      <c r="H543" s="3">
        <v>1.0</v>
      </c>
      <c r="I543" s="32">
        <v>1.0</v>
      </c>
      <c r="J543" s="5">
        <f>VLOOKUP(G543,rewardsModel,IFS(H543=1,2,H543=2,3,H543=3,4),false)*I543</f>
        <v>0.03</v>
      </c>
    </row>
    <row r="544">
      <c r="A544" s="3" t="s">
        <v>652</v>
      </c>
      <c r="B544" s="38">
        <v>45024.0</v>
      </c>
      <c r="C544" s="38">
        <v>45051.0</v>
      </c>
      <c r="D544" s="3" t="s">
        <v>477</v>
      </c>
      <c r="E544" s="3" t="s">
        <v>66</v>
      </c>
      <c r="F544" s="10" t="s">
        <v>777</v>
      </c>
      <c r="G544" s="3" t="s">
        <v>91</v>
      </c>
      <c r="H544" s="3">
        <v>1.0</v>
      </c>
      <c r="I544" s="32">
        <v>1.0</v>
      </c>
      <c r="J544" s="5">
        <f>VLOOKUP(G544,rewardsModel,IFS(H544=1,2,H544=2,3,H544=3,4),false)*I544</f>
        <v>0.03</v>
      </c>
    </row>
    <row r="545">
      <c r="A545" s="3" t="s">
        <v>641</v>
      </c>
      <c r="B545" s="38">
        <v>45024.0</v>
      </c>
      <c r="C545" s="38">
        <v>45051.0</v>
      </c>
      <c r="D545" s="3" t="s">
        <v>477</v>
      </c>
      <c r="E545" s="3" t="s">
        <v>598</v>
      </c>
      <c r="F545" s="10" t="s">
        <v>778</v>
      </c>
      <c r="G545" s="3" t="s">
        <v>97</v>
      </c>
      <c r="H545" s="3">
        <v>1.0</v>
      </c>
      <c r="I545" s="32">
        <v>1.0</v>
      </c>
      <c r="J545" s="5">
        <f>VLOOKUP(G545,rewardsModel,IFS(H545=1,2,H545=2,3,H545=3,4),false)*I545</f>
        <v>0.03</v>
      </c>
    </row>
    <row r="546">
      <c r="A546" s="3" t="s">
        <v>641</v>
      </c>
      <c r="B546" s="38">
        <v>45024.0</v>
      </c>
      <c r="C546" s="38">
        <v>45051.0</v>
      </c>
      <c r="D546" s="3" t="s">
        <v>477</v>
      </c>
      <c r="E546" s="3" t="s">
        <v>66</v>
      </c>
      <c r="F546" s="10" t="s">
        <v>778</v>
      </c>
      <c r="G546" s="3" t="s">
        <v>91</v>
      </c>
      <c r="H546" s="3">
        <v>1.0</v>
      </c>
      <c r="I546" s="32">
        <v>1.0</v>
      </c>
      <c r="J546" s="5">
        <f>VLOOKUP(G546,rewardsModel,IFS(H546=1,2,H546=2,3,H546=3,4),false)*I546</f>
        <v>0.03</v>
      </c>
    </row>
    <row r="547">
      <c r="A547" s="3" t="s">
        <v>652</v>
      </c>
      <c r="B547" s="38">
        <v>45024.0</v>
      </c>
      <c r="C547" s="38">
        <v>45051.0</v>
      </c>
      <c r="D547" s="3" t="s">
        <v>477</v>
      </c>
      <c r="E547" s="3" t="s">
        <v>598</v>
      </c>
      <c r="F547" s="10" t="s">
        <v>779</v>
      </c>
      <c r="G547" s="3" t="s">
        <v>97</v>
      </c>
      <c r="H547" s="3">
        <v>1.0</v>
      </c>
      <c r="I547" s="32">
        <v>1.0</v>
      </c>
      <c r="J547" s="5">
        <f>VLOOKUP(G547,rewardsModel,IFS(H547=1,2,H547=2,3,H547=3,4),false)*I547</f>
        <v>0.03</v>
      </c>
    </row>
    <row r="548">
      <c r="A548" s="3" t="s">
        <v>652</v>
      </c>
      <c r="B548" s="38">
        <v>45024.0</v>
      </c>
      <c r="C548" s="38">
        <v>45051.0</v>
      </c>
      <c r="D548" s="3" t="s">
        <v>477</v>
      </c>
      <c r="E548" s="3" t="s">
        <v>66</v>
      </c>
      <c r="F548" s="10" t="s">
        <v>779</v>
      </c>
      <c r="G548" s="3" t="s">
        <v>91</v>
      </c>
      <c r="H548" s="3">
        <v>1.0</v>
      </c>
      <c r="I548" s="32">
        <v>1.0</v>
      </c>
      <c r="J548" s="5">
        <f>VLOOKUP(G548,rewardsModel,IFS(H548=1,2,H548=2,3,H548=3,4),false)*I548</f>
        <v>0.03</v>
      </c>
    </row>
    <row r="549">
      <c r="A549" s="3" t="s">
        <v>383</v>
      </c>
      <c r="B549" s="38">
        <v>45024.0</v>
      </c>
      <c r="C549" s="38">
        <v>45051.0</v>
      </c>
      <c r="D549" s="45" t="s">
        <v>193</v>
      </c>
      <c r="E549" s="3" t="s">
        <v>211</v>
      </c>
      <c r="F549" s="10" t="s">
        <v>780</v>
      </c>
      <c r="G549" s="3" t="s">
        <v>56</v>
      </c>
      <c r="H549" s="3">
        <v>2.0</v>
      </c>
      <c r="I549" s="32">
        <v>1.0</v>
      </c>
      <c r="J549" s="5">
        <f>VLOOKUP(G549,rewardsModel,IFS(H549=1,2,H549=2,3,H549=3,4),false)*I549</f>
        <v>0.06</v>
      </c>
    </row>
    <row r="550">
      <c r="A550" s="3" t="s">
        <v>748</v>
      </c>
      <c r="B550" s="38">
        <v>45024.0</v>
      </c>
      <c r="C550" s="38">
        <v>45051.0</v>
      </c>
      <c r="D550" s="45" t="s">
        <v>193</v>
      </c>
      <c r="E550" s="3" t="s">
        <v>211</v>
      </c>
      <c r="F550" s="10" t="s">
        <v>781</v>
      </c>
      <c r="G550" s="3" t="s">
        <v>56</v>
      </c>
      <c r="H550" s="3">
        <v>1.0</v>
      </c>
      <c r="I550" s="32">
        <v>1.0</v>
      </c>
      <c r="J550" s="5">
        <f>VLOOKUP(G550,rewardsModel,IFS(H550=1,2,H550=2,3,H550=3,4),false)*I550</f>
        <v>0.03</v>
      </c>
    </row>
    <row r="551">
      <c r="A551" s="3" t="s">
        <v>771</v>
      </c>
      <c r="B551" s="38">
        <v>45024.0</v>
      </c>
      <c r="C551" s="38">
        <v>45051.0</v>
      </c>
      <c r="D551" s="3" t="s">
        <v>207</v>
      </c>
      <c r="E551" s="3" t="s">
        <v>211</v>
      </c>
      <c r="F551" s="10" t="s">
        <v>781</v>
      </c>
      <c r="G551" s="3" t="s">
        <v>56</v>
      </c>
      <c r="H551" s="3">
        <v>1.0</v>
      </c>
      <c r="I551" s="32">
        <v>1.0</v>
      </c>
      <c r="J551" s="5">
        <f>VLOOKUP(G551,rewardsModel,IFS(H551=1,2,H551=2,3,H551=3,4),false)*I551</f>
        <v>0.03</v>
      </c>
    </row>
    <row r="552">
      <c r="A552" s="3" t="s">
        <v>542</v>
      </c>
      <c r="B552" s="38">
        <v>45024.0</v>
      </c>
      <c r="C552" s="38">
        <v>45051.0</v>
      </c>
      <c r="D552" s="45" t="s">
        <v>193</v>
      </c>
      <c r="E552" s="3" t="s">
        <v>211</v>
      </c>
      <c r="F552" s="10" t="s">
        <v>781</v>
      </c>
      <c r="G552" s="3" t="s">
        <v>56</v>
      </c>
      <c r="H552" s="3">
        <v>1.0</v>
      </c>
      <c r="I552" s="32">
        <v>1.0</v>
      </c>
      <c r="J552" s="5">
        <f>VLOOKUP(G552,rewardsModel,IFS(H552=1,2,H552=2,3,H552=3,4),false)*I552</f>
        <v>0.03</v>
      </c>
    </row>
    <row r="553">
      <c r="A553" s="3" t="s">
        <v>659</v>
      </c>
      <c r="B553" s="38">
        <v>45024.0</v>
      </c>
      <c r="C553" s="38">
        <v>45051.0</v>
      </c>
      <c r="D553" s="45" t="s">
        <v>193</v>
      </c>
      <c r="E553" s="3" t="s">
        <v>66</v>
      </c>
      <c r="F553" s="10" t="s">
        <v>782</v>
      </c>
      <c r="G553" s="3" t="s">
        <v>91</v>
      </c>
      <c r="H553" s="3">
        <v>1.0</v>
      </c>
      <c r="I553" s="32">
        <v>1.0</v>
      </c>
      <c r="J553" s="5">
        <f>VLOOKUP(G553,rewardsModel,IFS(H553=1,2,H553=2,3,H553=3,4),false)*I553</f>
        <v>0.03</v>
      </c>
    </row>
    <row r="554">
      <c r="A554" s="3" t="s">
        <v>652</v>
      </c>
      <c r="B554" s="38">
        <v>45024.0</v>
      </c>
      <c r="C554" s="38">
        <v>45051.0</v>
      </c>
      <c r="D554" s="3" t="s">
        <v>477</v>
      </c>
      <c r="E554" s="3" t="s">
        <v>598</v>
      </c>
      <c r="F554" s="10" t="s">
        <v>783</v>
      </c>
      <c r="G554" s="3" t="s">
        <v>97</v>
      </c>
      <c r="H554" s="3">
        <v>1.0</v>
      </c>
      <c r="I554" s="32">
        <v>1.0</v>
      </c>
      <c r="J554" s="5">
        <f>VLOOKUP(G554,rewardsModel,IFS(H554=1,2,H554=2,3,H554=3,4),false)*I554</f>
        <v>0.03</v>
      </c>
    </row>
    <row r="555">
      <c r="A555" s="3" t="s">
        <v>652</v>
      </c>
      <c r="B555" s="38">
        <v>45024.0</v>
      </c>
      <c r="C555" s="38">
        <v>45051.0</v>
      </c>
      <c r="D555" s="3" t="s">
        <v>477</v>
      </c>
      <c r="E555" s="3" t="s">
        <v>66</v>
      </c>
      <c r="F555" s="10" t="s">
        <v>783</v>
      </c>
      <c r="G555" s="3" t="s">
        <v>91</v>
      </c>
      <c r="H555" s="3">
        <v>1.0</v>
      </c>
      <c r="I555" s="32">
        <v>1.0</v>
      </c>
      <c r="J555" s="5">
        <f>VLOOKUP(G555,rewardsModel,IFS(H555=1,2,H555=2,3,H555=3,4),false)*I555</f>
        <v>0.03</v>
      </c>
    </row>
    <row r="556">
      <c r="A556" s="3" t="s">
        <v>659</v>
      </c>
      <c r="B556" s="38">
        <v>45024.0</v>
      </c>
      <c r="C556" s="38">
        <v>45051.0</v>
      </c>
      <c r="D556" s="45" t="s">
        <v>193</v>
      </c>
      <c r="E556" s="3" t="s">
        <v>66</v>
      </c>
      <c r="F556" s="10" t="s">
        <v>784</v>
      </c>
      <c r="G556" s="3" t="s">
        <v>91</v>
      </c>
      <c r="H556" s="3">
        <v>1.0</v>
      </c>
      <c r="I556" s="32">
        <v>1.0</v>
      </c>
      <c r="J556" s="5">
        <f>VLOOKUP(G556,rewardsModel,IFS(H556=1,2,H556=2,3,H556=3,4),false)*I556</f>
        <v>0.03</v>
      </c>
    </row>
    <row r="557">
      <c r="A557" s="24" t="s">
        <v>369</v>
      </c>
      <c r="B557" s="38">
        <v>45024.0</v>
      </c>
      <c r="C557" s="38">
        <v>45051.0</v>
      </c>
      <c r="D557" s="3" t="s">
        <v>477</v>
      </c>
      <c r="E557" s="3" t="s">
        <v>375</v>
      </c>
      <c r="F557" s="3" t="s">
        <v>588</v>
      </c>
      <c r="G557" s="3" t="s">
        <v>50</v>
      </c>
      <c r="H557" s="3">
        <v>3.0</v>
      </c>
      <c r="I557" s="32">
        <v>1.0</v>
      </c>
      <c r="J557" s="5">
        <f>VLOOKUP(G557,rewardsModel,IFS(H557=1,2,H557=2,3,H557=3,4),false)*I557</f>
        <v>0.15</v>
      </c>
    </row>
    <row r="558">
      <c r="A558" s="3" t="s">
        <v>785</v>
      </c>
      <c r="B558" s="38">
        <v>45024.0</v>
      </c>
      <c r="C558" s="38">
        <v>45051.0</v>
      </c>
      <c r="D558" s="3" t="s">
        <v>395</v>
      </c>
      <c r="E558" s="3" t="s">
        <v>614</v>
      </c>
      <c r="F558" s="40" t="s">
        <v>786</v>
      </c>
      <c r="G558" s="3" t="s">
        <v>108</v>
      </c>
      <c r="H558" s="3">
        <v>2.0</v>
      </c>
      <c r="I558" s="32">
        <v>1.0</v>
      </c>
      <c r="J558" s="5">
        <f>VLOOKUP(G558,rewardsModel,IFS(H558=1,2,H558=2,3,H558=3,4),false)*I558</f>
        <v>0.06</v>
      </c>
      <c r="K558" s="3" t="s">
        <v>787</v>
      </c>
    </row>
    <row r="559">
      <c r="A559" s="39" t="s">
        <v>426</v>
      </c>
      <c r="B559" s="38">
        <v>45024.0</v>
      </c>
      <c r="C559" s="38">
        <v>45051.0</v>
      </c>
      <c r="D559" s="3" t="s">
        <v>395</v>
      </c>
      <c r="E559" s="3" t="s">
        <v>614</v>
      </c>
      <c r="F559" s="40" t="s">
        <v>788</v>
      </c>
      <c r="G559" s="3" t="s">
        <v>108</v>
      </c>
      <c r="H559" s="3">
        <v>1.0</v>
      </c>
      <c r="I559" s="32">
        <v>1.0</v>
      </c>
      <c r="J559" s="5">
        <f>VLOOKUP(G559,rewardsModel,IFS(H559=1,2,H559=2,3,H559=3,4),false)*I559</f>
        <v>0.03</v>
      </c>
      <c r="K559" s="3" t="s">
        <v>789</v>
      </c>
    </row>
    <row r="560">
      <c r="A560" s="3" t="s">
        <v>652</v>
      </c>
      <c r="B560" s="38">
        <v>45024.0</v>
      </c>
      <c r="C560" s="38">
        <v>45051.0</v>
      </c>
      <c r="D560" s="3" t="s">
        <v>477</v>
      </c>
      <c r="E560" s="3" t="s">
        <v>598</v>
      </c>
      <c r="F560" s="10" t="s">
        <v>790</v>
      </c>
      <c r="G560" s="3" t="s">
        <v>97</v>
      </c>
      <c r="H560" s="3">
        <v>1.0</v>
      </c>
      <c r="I560" s="32">
        <v>1.0</v>
      </c>
      <c r="J560" s="5">
        <f>VLOOKUP(G560,rewardsModel,IFS(H560=1,2,H560=2,3,H560=3,4),false)*I560</f>
        <v>0.03</v>
      </c>
    </row>
    <row r="561">
      <c r="A561" s="3" t="s">
        <v>652</v>
      </c>
      <c r="B561" s="38">
        <v>45024.0</v>
      </c>
      <c r="C561" s="38">
        <v>45051.0</v>
      </c>
      <c r="D561" s="3" t="s">
        <v>477</v>
      </c>
      <c r="E561" s="3" t="s">
        <v>66</v>
      </c>
      <c r="F561" s="10" t="s">
        <v>790</v>
      </c>
      <c r="G561" s="3" t="s">
        <v>91</v>
      </c>
      <c r="H561" s="3">
        <v>1.0</v>
      </c>
      <c r="I561" s="32">
        <v>1.0</v>
      </c>
      <c r="J561" s="5">
        <f>VLOOKUP(G561,rewardsModel,IFS(H561=1,2,H561=2,3,H561=3,4),false)*I561</f>
        <v>0.03</v>
      </c>
    </row>
    <row r="562">
      <c r="A562" s="3" t="s">
        <v>652</v>
      </c>
      <c r="B562" s="38">
        <v>45024.0</v>
      </c>
      <c r="C562" s="38">
        <v>45051.0</v>
      </c>
      <c r="D562" s="3" t="s">
        <v>477</v>
      </c>
      <c r="E562" s="3" t="s">
        <v>598</v>
      </c>
      <c r="F562" s="10" t="s">
        <v>791</v>
      </c>
      <c r="G562" s="3" t="s">
        <v>97</v>
      </c>
      <c r="H562" s="3">
        <v>1.0</v>
      </c>
      <c r="I562" s="32">
        <v>1.0</v>
      </c>
      <c r="J562" s="5">
        <f>VLOOKUP(G562,rewardsModel,IFS(H562=1,2,H562=2,3,H562=3,4),false)*I562</f>
        <v>0.03</v>
      </c>
    </row>
    <row r="563">
      <c r="A563" s="3" t="s">
        <v>652</v>
      </c>
      <c r="B563" s="38">
        <v>45024.0</v>
      </c>
      <c r="C563" s="38">
        <v>45051.0</v>
      </c>
      <c r="D563" s="3" t="s">
        <v>477</v>
      </c>
      <c r="E563" s="3" t="s">
        <v>66</v>
      </c>
      <c r="F563" s="10" t="s">
        <v>791</v>
      </c>
      <c r="G563" s="3" t="s">
        <v>91</v>
      </c>
      <c r="H563" s="3">
        <v>1.0</v>
      </c>
      <c r="I563" s="32">
        <v>1.0</v>
      </c>
      <c r="J563" s="5">
        <f>VLOOKUP(G563,rewardsModel,IFS(H563=1,2,H563=2,3,H563=3,4),false)*I563</f>
        <v>0.03</v>
      </c>
    </row>
    <row r="564">
      <c r="G564" s="5"/>
    </row>
    <row r="565">
      <c r="A565" s="28" t="s">
        <v>792</v>
      </c>
      <c r="B565" s="27"/>
      <c r="C565" s="28"/>
      <c r="D565" s="29"/>
      <c r="E565" s="29"/>
      <c r="F565" s="29"/>
      <c r="G565" s="29"/>
      <c r="H565" s="29"/>
      <c r="I565" s="29"/>
      <c r="J565" s="29"/>
      <c r="K565" s="29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>
      <c r="A566" s="3" t="s">
        <v>785</v>
      </c>
      <c r="B566" s="38">
        <v>45052.0</v>
      </c>
      <c r="C566" s="38">
        <v>45079.0</v>
      </c>
      <c r="D566" s="3" t="s">
        <v>477</v>
      </c>
      <c r="E566" s="3" t="s">
        <v>598</v>
      </c>
      <c r="F566" s="10" t="s">
        <v>793</v>
      </c>
      <c r="G566" s="3" t="s">
        <v>97</v>
      </c>
      <c r="H566" s="3">
        <v>1.0</v>
      </c>
      <c r="I566" s="32">
        <v>1.0</v>
      </c>
      <c r="J566" s="5">
        <f>VLOOKUP(G566,rewardsModel,IFS(H566=1,2,H566=2,3,H566=3,4),false)*I566</f>
        <v>0.03</v>
      </c>
    </row>
    <row r="567">
      <c r="A567" s="3" t="s">
        <v>785</v>
      </c>
      <c r="B567" s="38">
        <v>45052.0</v>
      </c>
      <c r="C567" s="38">
        <v>45079.0</v>
      </c>
      <c r="D567" s="3" t="s">
        <v>477</v>
      </c>
      <c r="E567" s="3" t="s">
        <v>375</v>
      </c>
      <c r="F567" s="10" t="s">
        <v>793</v>
      </c>
      <c r="G567" s="3" t="s">
        <v>50</v>
      </c>
      <c r="H567" s="3">
        <v>1.0</v>
      </c>
      <c r="I567" s="32">
        <v>1.0</v>
      </c>
      <c r="J567" s="5">
        <f>VLOOKUP(G567,rewardsModel,IFS(H567=1,2,H567=2,3,H567=3,4),false)*I567</f>
        <v>0.035</v>
      </c>
    </row>
    <row r="568">
      <c r="A568" s="3" t="s">
        <v>327</v>
      </c>
      <c r="B568" s="38">
        <v>45052.0</v>
      </c>
      <c r="C568" s="38">
        <v>45079.0</v>
      </c>
      <c r="D568" s="3" t="s">
        <v>477</v>
      </c>
      <c r="E568" s="3" t="s">
        <v>598</v>
      </c>
      <c r="F568" s="10" t="s">
        <v>794</v>
      </c>
      <c r="G568" s="3" t="s">
        <v>97</v>
      </c>
      <c r="H568" s="3">
        <v>1.0</v>
      </c>
      <c r="I568" s="32">
        <v>1.0</v>
      </c>
      <c r="J568" s="5">
        <f>VLOOKUP(G568,rewardsModel,IFS(H568=1,2,H568=2,3,H568=3,4),false)*I568</f>
        <v>0.03</v>
      </c>
    </row>
    <row r="569">
      <c r="A569" s="3" t="s">
        <v>327</v>
      </c>
      <c r="B569" s="38">
        <v>45052.0</v>
      </c>
      <c r="C569" s="38">
        <v>45079.0</v>
      </c>
      <c r="D569" s="3" t="s">
        <v>477</v>
      </c>
      <c r="E569" s="3" t="s">
        <v>211</v>
      </c>
      <c r="F569" s="10" t="s">
        <v>794</v>
      </c>
      <c r="G569" s="3" t="s">
        <v>56</v>
      </c>
      <c r="H569" s="3">
        <v>1.0</v>
      </c>
      <c r="I569" s="32">
        <v>1.0</v>
      </c>
      <c r="J569" s="5">
        <f>VLOOKUP(G569,rewardsModel,IFS(H569=1,2,H569=2,3,H569=3,4),false)*I569</f>
        <v>0.03</v>
      </c>
    </row>
    <row r="570">
      <c r="A570" s="3" t="s">
        <v>327</v>
      </c>
      <c r="B570" s="38">
        <v>45052.0</v>
      </c>
      <c r="C570" s="38">
        <v>45079.0</v>
      </c>
      <c r="D570" s="3" t="s">
        <v>477</v>
      </c>
      <c r="E570" s="3" t="s">
        <v>598</v>
      </c>
      <c r="F570" s="10" t="s">
        <v>795</v>
      </c>
      <c r="G570" s="3" t="s">
        <v>97</v>
      </c>
      <c r="H570" s="3">
        <v>1.0</v>
      </c>
      <c r="I570" s="32">
        <v>1.0</v>
      </c>
      <c r="J570" s="5">
        <f>VLOOKUP(G570,rewardsModel,IFS(H570=1,2,H570=2,3,H570=3,4),false)*I570</f>
        <v>0.03</v>
      </c>
    </row>
    <row r="571">
      <c r="A571" s="3" t="s">
        <v>327</v>
      </c>
      <c r="B571" s="38">
        <v>45052.0</v>
      </c>
      <c r="C571" s="38">
        <v>45079.0</v>
      </c>
      <c r="D571" s="3" t="s">
        <v>477</v>
      </c>
      <c r="E571" s="3" t="s">
        <v>66</v>
      </c>
      <c r="F571" s="10" t="s">
        <v>795</v>
      </c>
      <c r="G571" s="3" t="s">
        <v>91</v>
      </c>
      <c r="H571" s="3">
        <v>1.0</v>
      </c>
      <c r="I571" s="32">
        <v>1.0</v>
      </c>
      <c r="J571" s="5">
        <f>VLOOKUP(G571,rewardsModel,IFS(H571=1,2,H571=2,3,H571=3,4),false)*I571</f>
        <v>0.03</v>
      </c>
    </row>
    <row r="572">
      <c r="A572" s="3" t="s">
        <v>652</v>
      </c>
      <c r="B572" s="38">
        <v>45052.0</v>
      </c>
      <c r="C572" s="38">
        <v>45079.0</v>
      </c>
      <c r="D572" s="3" t="s">
        <v>477</v>
      </c>
      <c r="E572" s="3" t="s">
        <v>598</v>
      </c>
      <c r="F572" s="10" t="s">
        <v>796</v>
      </c>
      <c r="G572" s="3" t="s">
        <v>97</v>
      </c>
      <c r="H572" s="3">
        <v>1.0</v>
      </c>
      <c r="I572" s="32">
        <v>1.0</v>
      </c>
      <c r="J572" s="5">
        <f>VLOOKUP(G572,rewardsModel,IFS(H572=1,2,H572=2,3,H572=3,4),false)*I572</f>
        <v>0.03</v>
      </c>
    </row>
    <row r="573">
      <c r="A573" s="3" t="s">
        <v>652</v>
      </c>
      <c r="B573" s="38">
        <v>45052.0</v>
      </c>
      <c r="C573" s="38">
        <v>45079.0</v>
      </c>
      <c r="D573" s="3" t="s">
        <v>477</v>
      </c>
      <c r="E573" s="3" t="s">
        <v>66</v>
      </c>
      <c r="F573" s="10" t="s">
        <v>796</v>
      </c>
      <c r="G573" s="3" t="s">
        <v>91</v>
      </c>
      <c r="H573" s="3">
        <v>1.0</v>
      </c>
      <c r="I573" s="32">
        <v>1.0</v>
      </c>
      <c r="J573" s="5">
        <f>VLOOKUP(G573,rewardsModel,IFS(H573=1,2,H573=2,3,H573=3,4),false)*I573</f>
        <v>0.03</v>
      </c>
    </row>
    <row r="574">
      <c r="A574" s="3" t="s">
        <v>652</v>
      </c>
      <c r="B574" s="38">
        <v>45052.0</v>
      </c>
      <c r="C574" s="38">
        <v>45079.0</v>
      </c>
      <c r="D574" s="3" t="s">
        <v>477</v>
      </c>
      <c r="E574" s="3" t="s">
        <v>598</v>
      </c>
      <c r="F574" s="10" t="s">
        <v>797</v>
      </c>
      <c r="G574" s="3" t="s">
        <v>97</v>
      </c>
      <c r="H574" s="3">
        <v>1.0</v>
      </c>
      <c r="I574" s="32">
        <v>1.0</v>
      </c>
      <c r="J574" s="5">
        <f>VLOOKUP(G574,rewardsModel,IFS(H574=1,2,H574=2,3,H574=3,4),false)*I574</f>
        <v>0.03</v>
      </c>
    </row>
    <row r="575">
      <c r="A575" s="3" t="s">
        <v>652</v>
      </c>
      <c r="B575" s="38">
        <v>45052.0</v>
      </c>
      <c r="C575" s="38">
        <v>45079.0</v>
      </c>
      <c r="D575" s="3" t="s">
        <v>477</v>
      </c>
      <c r="E575" s="3" t="s">
        <v>66</v>
      </c>
      <c r="F575" s="10" t="s">
        <v>797</v>
      </c>
      <c r="G575" s="3" t="s">
        <v>91</v>
      </c>
      <c r="H575" s="3">
        <v>1.0</v>
      </c>
      <c r="I575" s="32">
        <v>1.0</v>
      </c>
      <c r="J575" s="5">
        <f>VLOOKUP(G575,rewardsModel,IFS(H575=1,2,H575=2,3,H575=3,4),false)*I575</f>
        <v>0.03</v>
      </c>
    </row>
    <row r="576">
      <c r="A576" s="3" t="s">
        <v>652</v>
      </c>
      <c r="B576" s="38">
        <v>45052.0</v>
      </c>
      <c r="C576" s="38">
        <v>45079.0</v>
      </c>
      <c r="D576" s="3" t="s">
        <v>477</v>
      </c>
      <c r="E576" s="3" t="s">
        <v>598</v>
      </c>
      <c r="F576" s="10" t="s">
        <v>798</v>
      </c>
      <c r="G576" s="3" t="s">
        <v>97</v>
      </c>
      <c r="H576" s="3">
        <v>1.0</v>
      </c>
      <c r="I576" s="32">
        <v>1.0</v>
      </c>
      <c r="J576" s="5">
        <f>VLOOKUP(G576,rewardsModel,IFS(H576=1,2,H576=2,3,H576=3,4),false)*I576</f>
        <v>0.03</v>
      </c>
    </row>
    <row r="577">
      <c r="A577" s="3" t="s">
        <v>652</v>
      </c>
      <c r="B577" s="38">
        <v>45052.0</v>
      </c>
      <c r="C577" s="38">
        <v>45079.0</v>
      </c>
      <c r="D577" s="3" t="s">
        <v>477</v>
      </c>
      <c r="E577" s="3" t="s">
        <v>66</v>
      </c>
      <c r="F577" s="10" t="s">
        <v>798</v>
      </c>
      <c r="G577" s="3" t="s">
        <v>91</v>
      </c>
      <c r="H577" s="3">
        <v>1.0</v>
      </c>
      <c r="I577" s="32">
        <v>1.0</v>
      </c>
      <c r="J577" s="5">
        <f>VLOOKUP(G577,rewardsModel,IFS(H577=1,2,H577=2,3,H577=3,4),false)*I577</f>
        <v>0.03</v>
      </c>
    </row>
    <row r="578">
      <c r="A578" s="3" t="s">
        <v>641</v>
      </c>
      <c r="B578" s="38">
        <v>45052.0</v>
      </c>
      <c r="C578" s="38">
        <v>45079.0</v>
      </c>
      <c r="D578" s="3" t="s">
        <v>477</v>
      </c>
      <c r="E578" s="3" t="s">
        <v>598</v>
      </c>
      <c r="F578" s="10" t="s">
        <v>799</v>
      </c>
      <c r="G578" s="3" t="s">
        <v>97</v>
      </c>
      <c r="H578" s="3">
        <v>1.0</v>
      </c>
      <c r="I578" s="32">
        <v>1.0</v>
      </c>
      <c r="J578" s="5">
        <f>VLOOKUP(G578,rewardsModel,IFS(H578=1,2,H578=2,3,H578=3,4),false)*I578</f>
        <v>0.03</v>
      </c>
    </row>
    <row r="579">
      <c r="A579" s="3" t="s">
        <v>641</v>
      </c>
      <c r="B579" s="38">
        <v>45052.0</v>
      </c>
      <c r="C579" s="38">
        <v>45079.0</v>
      </c>
      <c r="D579" s="3" t="s">
        <v>477</v>
      </c>
      <c r="E579" s="3" t="s">
        <v>66</v>
      </c>
      <c r="F579" s="10" t="s">
        <v>799</v>
      </c>
      <c r="G579" s="3" t="s">
        <v>91</v>
      </c>
      <c r="H579" s="3">
        <v>1.0</v>
      </c>
      <c r="I579" s="32">
        <v>1.0</v>
      </c>
      <c r="J579" s="5">
        <f>VLOOKUP(G579,rewardsModel,IFS(H579=1,2,H579=2,3,H579=3,4),false)*I579</f>
        <v>0.03</v>
      </c>
    </row>
    <row r="580">
      <c r="A580" s="3" t="s">
        <v>659</v>
      </c>
      <c r="B580" s="38">
        <v>45052.0</v>
      </c>
      <c r="C580" s="38">
        <v>45079.0</v>
      </c>
      <c r="D580" s="45" t="s">
        <v>193</v>
      </c>
      <c r="E580" s="3" t="s">
        <v>211</v>
      </c>
      <c r="F580" s="10" t="s">
        <v>800</v>
      </c>
      <c r="G580" s="3" t="s">
        <v>56</v>
      </c>
      <c r="H580" s="3">
        <v>1.0</v>
      </c>
      <c r="I580" s="32">
        <v>1.0</v>
      </c>
      <c r="J580" s="5">
        <f>VLOOKUP(G580,rewardsModel,IFS(H580=1,2,H580=2,3,H580=3,4),false)*I580</f>
        <v>0.03</v>
      </c>
    </row>
    <row r="581">
      <c r="A581" s="3" t="s">
        <v>475</v>
      </c>
      <c r="B581" s="38">
        <v>45052.0</v>
      </c>
      <c r="C581" s="38">
        <v>45079.0</v>
      </c>
      <c r="D581" s="45" t="s">
        <v>193</v>
      </c>
      <c r="E581" s="3" t="s">
        <v>211</v>
      </c>
      <c r="F581" s="10" t="s">
        <v>800</v>
      </c>
      <c r="G581" s="3" t="s">
        <v>56</v>
      </c>
      <c r="H581" s="3">
        <v>1.0</v>
      </c>
      <c r="I581" s="32">
        <v>1.0</v>
      </c>
      <c r="J581" s="5">
        <f>VLOOKUP(G581,rewardsModel,IFS(H581=1,2,H581=2,3,H581=3,4),false)*I581</f>
        <v>0.03</v>
      </c>
    </row>
    <row r="582">
      <c r="A582" s="3" t="s">
        <v>801</v>
      </c>
      <c r="B582" s="38">
        <v>45052.0</v>
      </c>
      <c r="C582" s="38">
        <v>45079.0</v>
      </c>
      <c r="D582" s="45" t="s">
        <v>193</v>
      </c>
      <c r="E582" s="3" t="s">
        <v>211</v>
      </c>
      <c r="F582" s="10" t="s">
        <v>800</v>
      </c>
      <c r="G582" s="3" t="s">
        <v>56</v>
      </c>
      <c r="H582" s="3">
        <v>1.0</v>
      </c>
      <c r="I582" s="32">
        <v>1.0</v>
      </c>
      <c r="J582" s="5">
        <f>VLOOKUP(G582,rewardsModel,IFS(H582=1,2,H582=2,3,H582=3,4),false)*I582</f>
        <v>0.03</v>
      </c>
    </row>
    <row r="583">
      <c r="A583" s="3" t="s">
        <v>571</v>
      </c>
      <c r="B583" s="38">
        <v>45052.0</v>
      </c>
      <c r="C583" s="38">
        <v>45079.0</v>
      </c>
      <c r="D583" s="45" t="s">
        <v>193</v>
      </c>
      <c r="E583" s="3" t="s">
        <v>211</v>
      </c>
      <c r="F583" s="10" t="s">
        <v>800</v>
      </c>
      <c r="G583" s="3" t="s">
        <v>56</v>
      </c>
      <c r="H583" s="3">
        <v>1.0</v>
      </c>
      <c r="I583" s="32">
        <v>1.0</v>
      </c>
      <c r="J583" s="5">
        <f>VLOOKUP(G583,rewardsModel,IFS(H583=1,2,H583=2,3,H583=3,4),false)*I583</f>
        <v>0.03</v>
      </c>
    </row>
    <row r="584">
      <c r="A584" s="3" t="s">
        <v>748</v>
      </c>
      <c r="B584" s="38">
        <v>45052.0</v>
      </c>
      <c r="C584" s="38">
        <v>45079.0</v>
      </c>
      <c r="D584" s="45" t="s">
        <v>193</v>
      </c>
      <c r="E584" s="3" t="s">
        <v>211</v>
      </c>
      <c r="F584" s="10" t="s">
        <v>800</v>
      </c>
      <c r="G584" s="3" t="s">
        <v>56</v>
      </c>
      <c r="H584" s="3">
        <v>1.0</v>
      </c>
      <c r="I584" s="32">
        <v>1.0</v>
      </c>
      <c r="J584" s="5">
        <f>VLOOKUP(G584,rewardsModel,IFS(H584=1,2,H584=2,3,H584=3,4),false)*I584</f>
        <v>0.03</v>
      </c>
    </row>
    <row r="585">
      <c r="A585" s="39" t="s">
        <v>426</v>
      </c>
      <c r="B585" s="38">
        <v>45052.0</v>
      </c>
      <c r="C585" s="38">
        <v>45079.0</v>
      </c>
      <c r="D585" s="3" t="s">
        <v>477</v>
      </c>
      <c r="E585" s="3" t="s">
        <v>375</v>
      </c>
      <c r="F585" s="10" t="s">
        <v>802</v>
      </c>
      <c r="G585" s="3" t="s">
        <v>50</v>
      </c>
      <c r="H585" s="3">
        <v>1.0</v>
      </c>
      <c r="I585" s="32">
        <v>1.0</v>
      </c>
      <c r="J585" s="5">
        <f>VLOOKUP(G585,rewardsModel,IFS(H585=1,2,H585=2,3,H585=3,4),false)*I585</f>
        <v>0.035</v>
      </c>
    </row>
    <row r="586">
      <c r="A586" s="3" t="s">
        <v>412</v>
      </c>
      <c r="B586" s="38">
        <v>45052.0</v>
      </c>
      <c r="C586" s="38">
        <v>45079.0</v>
      </c>
      <c r="D586" s="3" t="s">
        <v>477</v>
      </c>
      <c r="E586" s="3" t="s">
        <v>375</v>
      </c>
      <c r="F586" s="10" t="s">
        <v>802</v>
      </c>
      <c r="G586" s="3" t="s">
        <v>50</v>
      </c>
      <c r="H586" s="3">
        <v>2.0</v>
      </c>
      <c r="I586" s="32">
        <v>1.0</v>
      </c>
      <c r="J586" s="5">
        <f>VLOOKUP(G586,rewardsModel,IFS(H586=1,2,H586=2,3,H586=3,4),false)*I586</f>
        <v>0.07</v>
      </c>
    </row>
    <row r="587">
      <c r="A587" s="3" t="s">
        <v>785</v>
      </c>
      <c r="B587" s="38">
        <v>45052.0</v>
      </c>
      <c r="C587" s="38">
        <v>45079.0</v>
      </c>
      <c r="D587" s="3" t="s">
        <v>477</v>
      </c>
      <c r="E587" s="3" t="s">
        <v>375</v>
      </c>
      <c r="F587" s="10" t="s">
        <v>803</v>
      </c>
      <c r="G587" s="3" t="s">
        <v>50</v>
      </c>
      <c r="H587" s="3">
        <v>1.0</v>
      </c>
      <c r="I587" s="32">
        <v>1.0</v>
      </c>
      <c r="J587" s="5">
        <f>VLOOKUP(G587,rewardsModel,IFS(H587=1,2,H587=2,3,H587=3,4),false)*I587</f>
        <v>0.035</v>
      </c>
    </row>
    <row r="588">
      <c r="A588" s="24" t="s">
        <v>369</v>
      </c>
      <c r="B588" s="38">
        <v>45052.0</v>
      </c>
      <c r="C588" s="38">
        <v>45079.0</v>
      </c>
      <c r="D588" s="3" t="s">
        <v>477</v>
      </c>
      <c r="E588" s="3" t="s">
        <v>375</v>
      </c>
      <c r="F588" s="10" t="s">
        <v>804</v>
      </c>
      <c r="G588" s="3" t="s">
        <v>50</v>
      </c>
      <c r="H588" s="3">
        <v>2.0</v>
      </c>
      <c r="I588" s="32">
        <v>1.0</v>
      </c>
      <c r="J588" s="5">
        <f>VLOOKUP(G588,rewardsModel,IFS(H588=1,2,H588=2,3,H588=3,4),false)*I588</f>
        <v>0.07</v>
      </c>
    </row>
    <row r="589">
      <c r="B589" s="38"/>
      <c r="C589" s="38"/>
      <c r="G589" s="5"/>
    </row>
    <row r="590">
      <c r="A590" s="28" t="s">
        <v>805</v>
      </c>
      <c r="B590" s="27"/>
      <c r="C590" s="28"/>
      <c r="D590" s="29"/>
      <c r="E590" s="29"/>
      <c r="F590" s="29"/>
      <c r="G590" s="29"/>
      <c r="H590" s="29"/>
      <c r="I590" s="29"/>
      <c r="J590" s="29"/>
      <c r="K590" s="29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>
      <c r="A591" s="3" t="s">
        <v>806</v>
      </c>
      <c r="B591" s="38">
        <v>45080.0</v>
      </c>
      <c r="C591" s="38">
        <v>45107.0</v>
      </c>
      <c r="D591" s="3" t="s">
        <v>193</v>
      </c>
      <c r="E591" s="3" t="s">
        <v>211</v>
      </c>
      <c r="F591" s="10" t="s">
        <v>807</v>
      </c>
      <c r="G591" s="3" t="s">
        <v>56</v>
      </c>
      <c r="H591" s="3">
        <v>2.0</v>
      </c>
      <c r="I591" s="32">
        <v>1.0</v>
      </c>
      <c r="J591" s="5">
        <f>VLOOKUP(G591,rewardsModel,IFS(H591=1,2,H591=2,3,H591=3,4),false)*I591</f>
        <v>0.06</v>
      </c>
    </row>
    <row r="592">
      <c r="A592" s="3" t="s">
        <v>417</v>
      </c>
      <c r="B592" s="38">
        <v>45080.0</v>
      </c>
      <c r="C592" s="38">
        <v>45107.0</v>
      </c>
      <c r="D592" s="3" t="s">
        <v>193</v>
      </c>
      <c r="E592" s="3" t="s">
        <v>66</v>
      </c>
      <c r="F592" s="10" t="s">
        <v>808</v>
      </c>
      <c r="G592" s="3" t="s">
        <v>91</v>
      </c>
      <c r="H592" s="3">
        <v>2.0</v>
      </c>
      <c r="I592" s="32">
        <v>1.0</v>
      </c>
      <c r="J592" s="5">
        <f>VLOOKUP(G592,rewardsModel,IFS(H592=1,2,H592=2,3,H592=3,4),false)*I592</f>
        <v>0.06</v>
      </c>
    </row>
    <row r="593">
      <c r="A593" s="3" t="s">
        <v>348</v>
      </c>
      <c r="B593" s="38">
        <v>45080.0</v>
      </c>
      <c r="C593" s="38">
        <v>45107.0</v>
      </c>
      <c r="D593" s="3" t="s">
        <v>477</v>
      </c>
      <c r="E593" s="3" t="s">
        <v>598</v>
      </c>
      <c r="F593" s="10" t="s">
        <v>809</v>
      </c>
      <c r="G593" s="3" t="s">
        <v>97</v>
      </c>
      <c r="H593" s="3">
        <v>1.0</v>
      </c>
      <c r="I593" s="32">
        <v>1.0</v>
      </c>
      <c r="J593" s="5">
        <f>VLOOKUP(G593,rewardsModel,IFS(H593=1,2,H593=2,3,H593=3,4),false)*I593</f>
        <v>0.03</v>
      </c>
    </row>
    <row r="594">
      <c r="A594" s="3" t="s">
        <v>348</v>
      </c>
      <c r="B594" s="38">
        <v>45080.0</v>
      </c>
      <c r="C594" s="38">
        <v>45107.0</v>
      </c>
      <c r="D594" s="3" t="s">
        <v>477</v>
      </c>
      <c r="E594" s="3" t="s">
        <v>211</v>
      </c>
      <c r="F594" s="10" t="s">
        <v>809</v>
      </c>
      <c r="G594" s="3" t="s">
        <v>56</v>
      </c>
      <c r="H594" s="3">
        <v>2.0</v>
      </c>
      <c r="I594" s="32">
        <v>1.0</v>
      </c>
      <c r="J594" s="5">
        <f>VLOOKUP(G594,rewardsModel,IFS(H594=1,2,H594=2,3,H594=3,4),false)*I594</f>
        <v>0.06</v>
      </c>
    </row>
    <row r="595">
      <c r="A595" s="3" t="s">
        <v>542</v>
      </c>
      <c r="B595" s="38">
        <v>45080.0</v>
      </c>
      <c r="C595" s="38">
        <v>45107.0</v>
      </c>
      <c r="D595" s="3" t="s">
        <v>193</v>
      </c>
      <c r="E595" s="3" t="s">
        <v>66</v>
      </c>
      <c r="F595" s="10" t="s">
        <v>810</v>
      </c>
      <c r="G595" s="3" t="s">
        <v>91</v>
      </c>
      <c r="H595" s="3">
        <v>1.0</v>
      </c>
      <c r="I595" s="32">
        <v>1.0</v>
      </c>
      <c r="J595" s="5">
        <f>VLOOKUP(G595,rewardsModel,IFS(H595=1,2,H595=2,3,H595=3,4),false)*I595</f>
        <v>0.03</v>
      </c>
    </row>
    <row r="596">
      <c r="A596" s="3" t="s">
        <v>609</v>
      </c>
      <c r="B596" s="38">
        <v>45080.0</v>
      </c>
      <c r="C596" s="38">
        <v>45107.0</v>
      </c>
      <c r="D596" s="3" t="s">
        <v>193</v>
      </c>
      <c r="E596" s="3" t="s">
        <v>66</v>
      </c>
      <c r="F596" s="10" t="s">
        <v>811</v>
      </c>
      <c r="G596" s="3" t="s">
        <v>91</v>
      </c>
      <c r="H596" s="3">
        <v>1.0</v>
      </c>
      <c r="I596" s="32">
        <v>1.0</v>
      </c>
      <c r="J596" s="5">
        <f>VLOOKUP(G596,rewardsModel,IFS(H596=1,2,H596=2,3,H596=3,4),false)*I596</f>
        <v>0.03</v>
      </c>
    </row>
    <row r="597">
      <c r="A597" s="39" t="s">
        <v>426</v>
      </c>
      <c r="B597" s="38">
        <v>45080.0</v>
      </c>
      <c r="C597" s="38">
        <v>45107.0</v>
      </c>
      <c r="D597" s="3" t="s">
        <v>477</v>
      </c>
      <c r="E597" s="3" t="s">
        <v>598</v>
      </c>
      <c r="F597" s="10" t="s">
        <v>812</v>
      </c>
      <c r="G597" s="3" t="s">
        <v>97</v>
      </c>
      <c r="H597" s="3">
        <v>1.0</v>
      </c>
      <c r="I597" s="32">
        <v>1.0</v>
      </c>
      <c r="J597" s="5">
        <f>VLOOKUP(G597,rewardsModel,IFS(H597=1,2,H597=2,3,H597=3,4),false)*I597</f>
        <v>0.03</v>
      </c>
    </row>
    <row r="598">
      <c r="A598" s="3" t="s">
        <v>813</v>
      </c>
      <c r="B598" s="38">
        <v>45080.0</v>
      </c>
      <c r="C598" s="38">
        <v>45107.0</v>
      </c>
      <c r="D598" s="3" t="s">
        <v>193</v>
      </c>
      <c r="E598" s="3" t="s">
        <v>66</v>
      </c>
      <c r="F598" s="10" t="s">
        <v>812</v>
      </c>
      <c r="G598" s="3" t="s">
        <v>91</v>
      </c>
      <c r="H598" s="3">
        <v>1.0</v>
      </c>
      <c r="I598" s="32">
        <v>1.0</v>
      </c>
      <c r="J598" s="5">
        <f>VLOOKUP(G598,rewardsModel,IFS(H598=1,2,H598=2,3,H598=3,4),false)*I598</f>
        <v>0.03</v>
      </c>
    </row>
    <row r="599">
      <c r="A599" s="3" t="s">
        <v>417</v>
      </c>
      <c r="B599" s="38">
        <v>45080.0</v>
      </c>
      <c r="C599" s="38">
        <v>45107.0</v>
      </c>
      <c r="D599" s="3" t="s">
        <v>193</v>
      </c>
      <c r="E599" s="3" t="s">
        <v>211</v>
      </c>
      <c r="F599" s="40" t="s">
        <v>814</v>
      </c>
      <c r="G599" s="3" t="s">
        <v>56</v>
      </c>
      <c r="H599" s="3">
        <v>1.0</v>
      </c>
      <c r="I599" s="32">
        <v>1.0</v>
      </c>
      <c r="J599" s="5">
        <f>VLOOKUP(G599,rewardsModel,IFS(H599=1,2,H599=2,3,H599=3,4),false)*I599</f>
        <v>0.03</v>
      </c>
    </row>
    <row r="600">
      <c r="A600" s="3" t="s">
        <v>652</v>
      </c>
      <c r="B600" s="38">
        <v>45080.0</v>
      </c>
      <c r="C600" s="38">
        <v>45107.0</v>
      </c>
      <c r="D600" s="3" t="s">
        <v>477</v>
      </c>
      <c r="E600" s="3" t="s">
        <v>598</v>
      </c>
      <c r="F600" s="40" t="s">
        <v>815</v>
      </c>
      <c r="G600" s="3" t="s">
        <v>97</v>
      </c>
      <c r="H600" s="3">
        <v>1.0</v>
      </c>
      <c r="I600" s="32">
        <v>1.0</v>
      </c>
      <c r="J600" s="5">
        <f>VLOOKUP(G600,rewardsModel,IFS(H600=1,2,H600=2,3,H600=3,4),false)*I600</f>
        <v>0.03</v>
      </c>
    </row>
    <row r="601">
      <c r="A601" s="3" t="s">
        <v>816</v>
      </c>
      <c r="B601" s="38">
        <v>45080.0</v>
      </c>
      <c r="C601" s="38">
        <v>45107.0</v>
      </c>
      <c r="D601" s="3" t="s">
        <v>193</v>
      </c>
      <c r="E601" s="3" t="s">
        <v>211</v>
      </c>
      <c r="F601" s="10" t="s">
        <v>815</v>
      </c>
      <c r="G601" s="3" t="s">
        <v>56</v>
      </c>
      <c r="H601" s="3">
        <v>1.0</v>
      </c>
      <c r="I601" s="32">
        <v>1.0</v>
      </c>
      <c r="J601" s="5">
        <f>VLOOKUP(G601,rewardsModel,IFS(H601=1,2,H601=2,3,H601=3,4),false)*I601</f>
        <v>0.03</v>
      </c>
    </row>
    <row r="602">
      <c r="A602" s="3" t="s">
        <v>609</v>
      </c>
      <c r="B602" s="38">
        <v>45080.0</v>
      </c>
      <c r="C602" s="38">
        <v>45107.0</v>
      </c>
      <c r="D602" s="3" t="s">
        <v>193</v>
      </c>
      <c r="E602" s="3" t="s">
        <v>66</v>
      </c>
      <c r="F602" s="10" t="s">
        <v>817</v>
      </c>
      <c r="G602" s="3" t="s">
        <v>91</v>
      </c>
      <c r="H602" s="3">
        <v>1.0</v>
      </c>
      <c r="I602" s="32">
        <v>2.0</v>
      </c>
      <c r="J602" s="5">
        <f>VLOOKUP(G602,rewardsModel,IFS(H602=1,2,H602=2,3,H602=3,4),false)*I602</f>
        <v>0.06</v>
      </c>
    </row>
    <row r="603">
      <c r="A603" s="3" t="s">
        <v>652</v>
      </c>
      <c r="B603" s="38">
        <v>45080.0</v>
      </c>
      <c r="C603" s="38">
        <v>45107.0</v>
      </c>
      <c r="D603" s="3" t="s">
        <v>477</v>
      </c>
      <c r="E603" s="3" t="s">
        <v>598</v>
      </c>
      <c r="F603" s="10" t="s">
        <v>818</v>
      </c>
      <c r="G603" s="3" t="s">
        <v>97</v>
      </c>
      <c r="H603" s="3">
        <v>1.0</v>
      </c>
      <c r="I603" s="32">
        <v>1.0</v>
      </c>
      <c r="J603" s="5">
        <f>VLOOKUP(G603,rewardsModel,IFS(H603=1,2,H603=2,3,H603=3,4),false)*I603</f>
        <v>0.03</v>
      </c>
    </row>
    <row r="604">
      <c r="A604" s="3" t="s">
        <v>652</v>
      </c>
      <c r="B604" s="38">
        <v>45080.0</v>
      </c>
      <c r="C604" s="38">
        <v>45107.0</v>
      </c>
      <c r="D604" s="3" t="s">
        <v>477</v>
      </c>
      <c r="E604" s="3" t="s">
        <v>66</v>
      </c>
      <c r="F604" s="10" t="s">
        <v>818</v>
      </c>
      <c r="G604" s="3" t="s">
        <v>91</v>
      </c>
      <c r="H604" s="3">
        <v>1.0</v>
      </c>
      <c r="I604" s="32">
        <v>1.0</v>
      </c>
      <c r="J604" s="5">
        <f>VLOOKUP(G604,rewardsModel,IFS(H604=1,2,H604=2,3,H604=3,4),false)*I604</f>
        <v>0.03</v>
      </c>
    </row>
    <row r="605">
      <c r="A605" s="3" t="s">
        <v>609</v>
      </c>
      <c r="B605" s="38">
        <v>45080.0</v>
      </c>
      <c r="C605" s="38">
        <v>45107.0</v>
      </c>
      <c r="D605" s="3" t="s">
        <v>477</v>
      </c>
      <c r="E605" s="3" t="s">
        <v>66</v>
      </c>
      <c r="F605" s="10" t="s">
        <v>819</v>
      </c>
      <c r="G605" s="3" t="s">
        <v>91</v>
      </c>
      <c r="H605" s="3">
        <v>1.0</v>
      </c>
      <c r="I605" s="32">
        <v>3.0</v>
      </c>
      <c r="J605" s="5">
        <f>VLOOKUP(G605,rewardsModel,IFS(H605=1,2,H605=2,3,H605=3,4),false)*I605</f>
        <v>0.09</v>
      </c>
    </row>
    <row r="606">
      <c r="A606" s="3" t="s">
        <v>652</v>
      </c>
      <c r="B606" s="38">
        <v>45080.0</v>
      </c>
      <c r="C606" s="38">
        <v>45107.0</v>
      </c>
      <c r="D606" s="3" t="s">
        <v>477</v>
      </c>
      <c r="E606" s="3" t="s">
        <v>598</v>
      </c>
      <c r="F606" s="10" t="s">
        <v>820</v>
      </c>
      <c r="G606" s="3" t="s">
        <v>97</v>
      </c>
      <c r="H606" s="3">
        <v>1.0</v>
      </c>
      <c r="I606" s="32">
        <v>1.0</v>
      </c>
      <c r="J606" s="5">
        <f>VLOOKUP(G606,rewardsModel,IFS(H606=1,2,H606=2,3,H606=3,4),false)*I606</f>
        <v>0.03</v>
      </c>
    </row>
    <row r="607">
      <c r="A607" s="3" t="s">
        <v>652</v>
      </c>
      <c r="B607" s="38">
        <v>45080.0</v>
      </c>
      <c r="C607" s="38">
        <v>45107.0</v>
      </c>
      <c r="D607" s="3" t="s">
        <v>477</v>
      </c>
      <c r="E607" s="3" t="s">
        <v>66</v>
      </c>
      <c r="F607" s="10" t="s">
        <v>820</v>
      </c>
      <c r="G607" s="3" t="s">
        <v>91</v>
      </c>
      <c r="H607" s="3">
        <v>1.0</v>
      </c>
      <c r="I607" s="32">
        <v>1.0</v>
      </c>
      <c r="J607" s="5">
        <f>VLOOKUP(G607,rewardsModel,IFS(H607=1,2,H607=2,3,H607=3,4),false)*I607</f>
        <v>0.03</v>
      </c>
    </row>
    <row r="608">
      <c r="A608" s="3" t="s">
        <v>744</v>
      </c>
      <c r="B608" s="38">
        <v>45080.0</v>
      </c>
      <c r="C608" s="38">
        <v>45107.0</v>
      </c>
      <c r="D608" s="3" t="s">
        <v>193</v>
      </c>
      <c r="E608" s="3" t="s">
        <v>66</v>
      </c>
      <c r="F608" s="10" t="s">
        <v>821</v>
      </c>
      <c r="G608" s="3" t="s">
        <v>91</v>
      </c>
      <c r="H608" s="3">
        <v>2.0</v>
      </c>
      <c r="I608" s="32">
        <v>1.0</v>
      </c>
      <c r="J608" s="5">
        <f>VLOOKUP(G608,rewardsModel,IFS(H608=1,2,H608=2,3,H608=3,4),false)*I608</f>
        <v>0.06</v>
      </c>
    </row>
    <row r="609">
      <c r="A609" s="39" t="s">
        <v>426</v>
      </c>
      <c r="B609" s="38">
        <v>45080.0</v>
      </c>
      <c r="C609" s="38">
        <v>45107.0</v>
      </c>
      <c r="D609" s="3" t="s">
        <v>477</v>
      </c>
      <c r="E609" s="3" t="s">
        <v>598</v>
      </c>
      <c r="F609" s="10" t="s">
        <v>822</v>
      </c>
      <c r="G609" s="3" t="s">
        <v>97</v>
      </c>
      <c r="H609" s="3">
        <v>1.0</v>
      </c>
      <c r="I609" s="32">
        <v>1.0</v>
      </c>
      <c r="J609" s="5">
        <f>VLOOKUP(G609,rewardsModel,IFS(H609=1,2,H609=2,3,H609=3,4),false)*I609</f>
        <v>0.03</v>
      </c>
    </row>
    <row r="610">
      <c r="A610" s="39" t="s">
        <v>426</v>
      </c>
      <c r="B610" s="38">
        <v>45080.0</v>
      </c>
      <c r="C610" s="38">
        <v>45107.0</v>
      </c>
      <c r="D610" s="3" t="s">
        <v>477</v>
      </c>
      <c r="E610" s="3" t="s">
        <v>66</v>
      </c>
      <c r="F610" s="10" t="s">
        <v>822</v>
      </c>
      <c r="G610" s="3" t="s">
        <v>91</v>
      </c>
      <c r="H610" s="3">
        <v>1.0</v>
      </c>
      <c r="I610" s="32">
        <v>1.0</v>
      </c>
      <c r="J610" s="5">
        <f>VLOOKUP(G610,rewardsModel,IFS(H610=1,2,H610=2,3,H610=3,4),false)*I610</f>
        <v>0.03</v>
      </c>
    </row>
    <row r="611">
      <c r="A611" s="39" t="s">
        <v>426</v>
      </c>
      <c r="B611" s="38">
        <v>45080.0</v>
      </c>
      <c r="C611" s="38">
        <v>45107.0</v>
      </c>
      <c r="D611" s="3" t="s">
        <v>477</v>
      </c>
      <c r="E611" s="3" t="s">
        <v>598</v>
      </c>
      <c r="F611" s="10" t="s">
        <v>823</v>
      </c>
      <c r="G611" s="3" t="s">
        <v>97</v>
      </c>
      <c r="H611" s="3">
        <v>1.0</v>
      </c>
      <c r="I611" s="32">
        <v>1.0</v>
      </c>
      <c r="J611" s="5">
        <f>VLOOKUP(G611,rewardsModel,IFS(H611=1,2,H611=2,3,H611=3,4),false)*I611</f>
        <v>0.03</v>
      </c>
    </row>
    <row r="612">
      <c r="A612" s="3" t="s">
        <v>813</v>
      </c>
      <c r="B612" s="38">
        <v>45080.0</v>
      </c>
      <c r="C612" s="38">
        <v>45107.0</v>
      </c>
      <c r="D612" s="3" t="s">
        <v>193</v>
      </c>
      <c r="E612" s="3" t="s">
        <v>66</v>
      </c>
      <c r="F612" s="10" t="s">
        <v>823</v>
      </c>
      <c r="G612" s="3" t="s">
        <v>91</v>
      </c>
      <c r="H612" s="3">
        <v>1.0</v>
      </c>
      <c r="I612" s="32">
        <v>1.0</v>
      </c>
      <c r="J612" s="5">
        <f>VLOOKUP(G612,rewardsModel,IFS(H612=1,2,H612=2,3,H612=3,4),false)*I612</f>
        <v>0.03</v>
      </c>
    </row>
    <row r="613">
      <c r="A613" s="3" t="s">
        <v>813</v>
      </c>
      <c r="B613" s="38">
        <v>45080.0</v>
      </c>
      <c r="C613" s="38">
        <v>45107.0</v>
      </c>
      <c r="D613" s="3" t="s">
        <v>193</v>
      </c>
      <c r="E613" s="3" t="s">
        <v>66</v>
      </c>
      <c r="F613" s="10" t="s">
        <v>824</v>
      </c>
      <c r="G613" s="3" t="s">
        <v>91</v>
      </c>
      <c r="H613" s="3">
        <v>1.0</v>
      </c>
      <c r="I613" s="32">
        <v>1.0</v>
      </c>
      <c r="J613" s="5">
        <f>VLOOKUP(G613,rewardsModel,IFS(H613=1,2,H613=2,3,H613=3,4),false)*I613</f>
        <v>0.03</v>
      </c>
    </row>
    <row r="614">
      <c r="A614" s="3" t="s">
        <v>348</v>
      </c>
      <c r="B614" s="38">
        <v>45080.0</v>
      </c>
      <c r="C614" s="38">
        <v>45107.0</v>
      </c>
      <c r="D614" s="3" t="s">
        <v>193</v>
      </c>
      <c r="E614" s="3" t="s">
        <v>377</v>
      </c>
      <c r="F614" s="10" t="s">
        <v>825</v>
      </c>
      <c r="G614" s="3" t="s">
        <v>120</v>
      </c>
      <c r="H614" s="3">
        <v>3.0</v>
      </c>
      <c r="I614" s="32">
        <v>1.0</v>
      </c>
      <c r="J614" s="5">
        <f>VLOOKUP(G614,rewardsModel,IFS(H614=1,2,H614=2,3,H614=3,4),false)*I614</f>
        <v>0.3</v>
      </c>
    </row>
    <row r="615">
      <c r="A615" s="39" t="s">
        <v>426</v>
      </c>
      <c r="B615" s="38">
        <v>45080.0</v>
      </c>
      <c r="C615" s="38">
        <v>45107.0</v>
      </c>
      <c r="D615" s="3" t="s">
        <v>193</v>
      </c>
      <c r="E615" s="3" t="s">
        <v>614</v>
      </c>
      <c r="F615" s="10" t="s">
        <v>826</v>
      </c>
      <c r="G615" s="3" t="s">
        <v>108</v>
      </c>
      <c r="H615" s="3">
        <v>1.0</v>
      </c>
      <c r="I615" s="32">
        <v>1.0</v>
      </c>
      <c r="J615" s="5">
        <f>VLOOKUP(G615,rewardsModel,IFS(H615=1,2,H615=2,3,H615=3,4),false)*I615</f>
        <v>0.03</v>
      </c>
    </row>
    <row r="616">
      <c r="A616" s="3" t="s">
        <v>348</v>
      </c>
      <c r="B616" s="38">
        <v>45080.0</v>
      </c>
      <c r="C616" s="38">
        <v>45107.0</v>
      </c>
      <c r="D616" s="3" t="s">
        <v>193</v>
      </c>
      <c r="E616" s="3" t="s">
        <v>614</v>
      </c>
      <c r="F616" s="10" t="s">
        <v>827</v>
      </c>
      <c r="G616" s="3" t="s">
        <v>108</v>
      </c>
      <c r="H616" s="3">
        <v>2.0</v>
      </c>
      <c r="I616" s="32">
        <v>1.0</v>
      </c>
      <c r="J616" s="5">
        <f>VLOOKUP(G616,rewardsModel,IFS(H616=1,2,H616=2,3,H616=3,4),false)*I616</f>
        <v>0.06</v>
      </c>
    </row>
    <row r="617">
      <c r="A617" s="39" t="s">
        <v>426</v>
      </c>
      <c r="B617" s="38">
        <v>45080.0</v>
      </c>
      <c r="C617" s="38">
        <v>45107.0</v>
      </c>
      <c r="D617" s="3" t="s">
        <v>193</v>
      </c>
      <c r="E617" s="3" t="s">
        <v>614</v>
      </c>
      <c r="F617" s="10" t="s">
        <v>828</v>
      </c>
      <c r="G617" s="3" t="s">
        <v>108</v>
      </c>
      <c r="H617" s="3">
        <v>2.0</v>
      </c>
      <c r="I617" s="32">
        <v>1.0</v>
      </c>
      <c r="J617" s="5">
        <f>VLOOKUP(G617,rewardsModel,IFS(H617=1,2,H617=2,3,H617=3,4),false)*I617</f>
        <v>0.06</v>
      </c>
    </row>
    <row r="618">
      <c r="A618" s="24" t="s">
        <v>369</v>
      </c>
      <c r="B618" s="38">
        <v>45080.0</v>
      </c>
      <c r="C618" s="38">
        <v>45107.0</v>
      </c>
      <c r="D618" s="3" t="s">
        <v>477</v>
      </c>
      <c r="E618" s="3" t="s">
        <v>375</v>
      </c>
      <c r="F618" s="10" t="s">
        <v>829</v>
      </c>
      <c r="G618" s="3" t="s">
        <v>50</v>
      </c>
      <c r="H618" s="3">
        <v>3.0</v>
      </c>
      <c r="I618" s="32">
        <v>1.0</v>
      </c>
      <c r="J618" s="5">
        <f>VLOOKUP(G618,rewardsModel,IFS(H618=1,2,H618=2,3,H618=3,4),false)*I618</f>
        <v>0.15</v>
      </c>
    </row>
    <row r="619">
      <c r="B619" s="38"/>
      <c r="C619" s="38"/>
      <c r="G619" s="5"/>
    </row>
    <row r="620">
      <c r="A620" s="28" t="s">
        <v>830</v>
      </c>
      <c r="B620" s="27"/>
      <c r="C620" s="28"/>
      <c r="D620" s="29"/>
      <c r="E620" s="29"/>
      <c r="F620" s="29"/>
      <c r="G620" s="29"/>
      <c r="H620" s="29"/>
      <c r="I620" s="29"/>
      <c r="J620" s="29"/>
      <c r="K620" s="29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>
      <c r="A621" s="3" t="s">
        <v>831</v>
      </c>
      <c r="B621" s="38">
        <v>45108.0</v>
      </c>
      <c r="C621" s="38">
        <v>45135.0</v>
      </c>
      <c r="D621" s="3" t="s">
        <v>193</v>
      </c>
      <c r="E621" s="3" t="s">
        <v>211</v>
      </c>
      <c r="F621" s="10" t="s">
        <v>832</v>
      </c>
      <c r="G621" s="3" t="s">
        <v>56</v>
      </c>
      <c r="H621" s="3">
        <v>2.0</v>
      </c>
      <c r="I621" s="32">
        <v>1.0</v>
      </c>
      <c r="J621" s="5">
        <f>VLOOKUP(G621,rewardsModel,IFS(H621=1,2,H621=2,3,H621=3,4),false)*I621</f>
        <v>0.06</v>
      </c>
    </row>
    <row r="622">
      <c r="A622" s="3" t="s">
        <v>327</v>
      </c>
      <c r="B622" s="38">
        <v>45108.0</v>
      </c>
      <c r="C622" s="38">
        <v>45135.0</v>
      </c>
      <c r="D622" s="3" t="s">
        <v>477</v>
      </c>
      <c r="E622" s="3" t="s">
        <v>598</v>
      </c>
      <c r="F622" s="10" t="s">
        <v>833</v>
      </c>
      <c r="G622" s="3" t="s">
        <v>97</v>
      </c>
      <c r="H622" s="3">
        <v>1.0</v>
      </c>
      <c r="I622" s="32">
        <v>1.0</v>
      </c>
      <c r="J622" s="5">
        <f>VLOOKUP(G622,rewardsModel,IFS(H622=1,2,H622=2,3,H622=3,4),false)*I622</f>
        <v>0.03</v>
      </c>
    </row>
    <row r="623">
      <c r="A623" s="3" t="s">
        <v>327</v>
      </c>
      <c r="B623" s="38">
        <v>45108.0</v>
      </c>
      <c r="C623" s="38">
        <v>45135.0</v>
      </c>
      <c r="D623" s="3" t="s">
        <v>477</v>
      </c>
      <c r="E623" s="3" t="s">
        <v>66</v>
      </c>
      <c r="F623" s="10" t="s">
        <v>833</v>
      </c>
      <c r="G623" s="3" t="s">
        <v>91</v>
      </c>
      <c r="H623" s="3">
        <v>2.0</v>
      </c>
      <c r="I623" s="32">
        <v>1.0</v>
      </c>
      <c r="J623" s="5">
        <f>VLOOKUP(G623,rewardsModel,IFS(H623=1,2,H623=2,3,H623=3,4),false)*I623</f>
        <v>0.06</v>
      </c>
    </row>
    <row r="624">
      <c r="A624" s="3" t="s">
        <v>327</v>
      </c>
      <c r="B624" s="38">
        <v>45108.0</v>
      </c>
      <c r="C624" s="38">
        <v>45135.0</v>
      </c>
      <c r="D624" s="3" t="s">
        <v>193</v>
      </c>
      <c r="E624" s="3" t="s">
        <v>211</v>
      </c>
      <c r="F624" s="10" t="s">
        <v>834</v>
      </c>
      <c r="G624" s="3" t="s">
        <v>56</v>
      </c>
      <c r="H624" s="3">
        <v>1.0</v>
      </c>
      <c r="I624" s="32">
        <v>1.0</v>
      </c>
      <c r="J624" s="5">
        <f>VLOOKUP(G624,rewardsModel,IFS(H624=1,2,H624=2,3,H624=3,4),false)*I624</f>
        <v>0.03</v>
      </c>
    </row>
    <row r="625">
      <c r="A625" s="3" t="s">
        <v>835</v>
      </c>
      <c r="B625" s="38">
        <v>45108.0</v>
      </c>
      <c r="C625" s="38">
        <v>45135.0</v>
      </c>
      <c r="D625" s="3" t="s">
        <v>193</v>
      </c>
      <c r="E625" s="3" t="s">
        <v>211</v>
      </c>
      <c r="F625" s="10" t="s">
        <v>834</v>
      </c>
      <c r="G625" s="3" t="s">
        <v>56</v>
      </c>
      <c r="H625" s="3">
        <v>1.0</v>
      </c>
      <c r="I625" s="32">
        <v>1.0</v>
      </c>
      <c r="J625" s="5">
        <f>VLOOKUP(G625,rewardsModel,IFS(H625=1,2,H625=2,3,H625=3,4),false)*I625</f>
        <v>0.03</v>
      </c>
    </row>
    <row r="626">
      <c r="A626" s="3" t="s">
        <v>327</v>
      </c>
      <c r="B626" s="38">
        <v>45108.0</v>
      </c>
      <c r="C626" s="38">
        <v>45135.0</v>
      </c>
      <c r="D626" s="3" t="s">
        <v>193</v>
      </c>
      <c r="E626" s="3" t="s">
        <v>66</v>
      </c>
      <c r="F626" s="40" t="s">
        <v>836</v>
      </c>
      <c r="G626" s="3" t="s">
        <v>91</v>
      </c>
      <c r="H626" s="3">
        <v>1.0</v>
      </c>
      <c r="I626" s="32">
        <v>1.0</v>
      </c>
      <c r="J626" s="5">
        <f>VLOOKUP(G626,rewardsModel,IFS(H626=1,2,H626=2,3,H626=3,4),false)*I626</f>
        <v>0.03</v>
      </c>
    </row>
    <row r="627">
      <c r="A627" s="3" t="s">
        <v>581</v>
      </c>
      <c r="B627" s="38">
        <v>45108.0</v>
      </c>
      <c r="C627" s="38">
        <v>45135.0</v>
      </c>
      <c r="D627" s="3" t="s">
        <v>193</v>
      </c>
      <c r="E627" s="3" t="s">
        <v>211</v>
      </c>
      <c r="F627" s="10" t="s">
        <v>837</v>
      </c>
      <c r="G627" s="3" t="s">
        <v>56</v>
      </c>
      <c r="H627" s="3">
        <v>1.0</v>
      </c>
      <c r="I627" s="32">
        <v>1.0</v>
      </c>
      <c r="J627" s="5">
        <f>VLOOKUP(G627,rewardsModel,IFS(H627=1,2,H627=2,3,H627=3,4),false)*I627</f>
        <v>0.03</v>
      </c>
    </row>
    <row r="628">
      <c r="A628" s="3" t="s">
        <v>475</v>
      </c>
      <c r="B628" s="38">
        <v>45108.0</v>
      </c>
      <c r="C628" s="38">
        <v>45135.0</v>
      </c>
      <c r="D628" s="3" t="s">
        <v>193</v>
      </c>
      <c r="E628" s="3" t="s">
        <v>211</v>
      </c>
      <c r="F628" s="40" t="s">
        <v>838</v>
      </c>
      <c r="G628" s="3" t="s">
        <v>56</v>
      </c>
      <c r="H628" s="3">
        <v>1.0</v>
      </c>
      <c r="I628" s="32">
        <v>1.0</v>
      </c>
      <c r="J628" s="5">
        <f>VLOOKUP(G628,rewardsModel,IFS(H628=1,2,H628=2,3,H628=3,4),false)*I628</f>
        <v>0.03</v>
      </c>
    </row>
    <row r="629">
      <c r="A629" s="3" t="s">
        <v>839</v>
      </c>
      <c r="B629" s="38">
        <v>45108.0</v>
      </c>
      <c r="C629" s="38">
        <v>45135.0</v>
      </c>
      <c r="D629" s="3" t="s">
        <v>193</v>
      </c>
      <c r="E629" s="3" t="s">
        <v>66</v>
      </c>
      <c r="F629" s="40" t="s">
        <v>840</v>
      </c>
      <c r="G629" s="3" t="s">
        <v>91</v>
      </c>
      <c r="H629" s="3">
        <v>1.0</v>
      </c>
      <c r="I629" s="32">
        <v>1.0</v>
      </c>
      <c r="J629" s="5">
        <f>VLOOKUP(G629,rewardsModel,IFS(H629=1,2,H629=2,3,H629=3,4),false)*I629</f>
        <v>0.03</v>
      </c>
    </row>
    <row r="630">
      <c r="A630" s="3" t="s">
        <v>839</v>
      </c>
      <c r="B630" s="38">
        <v>45108.0</v>
      </c>
      <c r="C630" s="38">
        <v>45135.0</v>
      </c>
      <c r="D630" s="3" t="s">
        <v>193</v>
      </c>
      <c r="E630" s="3" t="s">
        <v>211</v>
      </c>
      <c r="F630" s="40" t="s">
        <v>841</v>
      </c>
      <c r="G630" s="3" t="s">
        <v>56</v>
      </c>
      <c r="H630" s="3">
        <v>1.0</v>
      </c>
      <c r="I630" s="32">
        <v>1.0</v>
      </c>
      <c r="J630" s="5">
        <f>VLOOKUP(G630,rewardsModel,IFS(H630=1,2,H630=2,3,H630=3,4),false)*I630</f>
        <v>0.03</v>
      </c>
    </row>
    <row r="631">
      <c r="A631" s="3" t="s">
        <v>426</v>
      </c>
      <c r="B631" s="38">
        <v>45108.0</v>
      </c>
      <c r="C631" s="38">
        <v>45135.0</v>
      </c>
      <c r="D631" s="3" t="s">
        <v>477</v>
      </c>
      <c r="E631" s="3" t="s">
        <v>598</v>
      </c>
      <c r="F631" s="10" t="s">
        <v>842</v>
      </c>
      <c r="G631" s="3" t="s">
        <v>97</v>
      </c>
      <c r="H631" s="3">
        <v>1.0</v>
      </c>
      <c r="I631" s="32">
        <v>1.0</v>
      </c>
      <c r="J631" s="5">
        <f>VLOOKUP(G631,rewardsModel,IFS(H631=1,2,H631=2,3,H631=3,4),false)*I631</f>
        <v>0.03</v>
      </c>
    </row>
    <row r="632">
      <c r="A632" s="3" t="s">
        <v>426</v>
      </c>
      <c r="B632" s="38">
        <v>45108.0</v>
      </c>
      <c r="C632" s="38">
        <v>45135.0</v>
      </c>
      <c r="D632" s="3" t="s">
        <v>477</v>
      </c>
      <c r="E632" s="3" t="s">
        <v>211</v>
      </c>
      <c r="F632" s="10" t="s">
        <v>842</v>
      </c>
      <c r="G632" s="3" t="s">
        <v>56</v>
      </c>
      <c r="H632" s="3">
        <v>2.0</v>
      </c>
      <c r="I632" s="32">
        <v>1.0</v>
      </c>
      <c r="J632" s="5">
        <f>VLOOKUP(G632,rewardsModel,IFS(H632=1,2,H632=2,3,H632=3,4),false)*I632</f>
        <v>0.06</v>
      </c>
    </row>
    <row r="633">
      <c r="A633" s="3" t="s">
        <v>659</v>
      </c>
      <c r="B633" s="38">
        <v>45108.0</v>
      </c>
      <c r="C633" s="38">
        <v>45135.0</v>
      </c>
      <c r="D633" s="3" t="s">
        <v>193</v>
      </c>
      <c r="E633" s="3" t="s">
        <v>66</v>
      </c>
      <c r="F633" s="10" t="s">
        <v>843</v>
      </c>
      <c r="G633" s="3" t="s">
        <v>91</v>
      </c>
      <c r="H633" s="3">
        <v>1.0</v>
      </c>
      <c r="I633" s="32">
        <v>1.0</v>
      </c>
      <c r="J633" s="5">
        <f>VLOOKUP(G633,rewardsModel,IFS(H633=1,2,H633=2,3,H633=3,4),false)*I633</f>
        <v>0.03</v>
      </c>
    </row>
    <row r="634">
      <c r="A634" s="3" t="s">
        <v>652</v>
      </c>
      <c r="B634" s="38">
        <v>45108.0</v>
      </c>
      <c r="C634" s="38">
        <v>45135.0</v>
      </c>
      <c r="D634" s="3" t="s">
        <v>477</v>
      </c>
      <c r="E634" s="3" t="s">
        <v>598</v>
      </c>
      <c r="F634" s="10" t="s">
        <v>844</v>
      </c>
      <c r="G634" s="3" t="s">
        <v>97</v>
      </c>
      <c r="H634" s="3">
        <v>1.0</v>
      </c>
      <c r="I634" s="32">
        <v>1.0</v>
      </c>
      <c r="J634" s="5">
        <f>VLOOKUP(G634,rewardsModel,IFS(H634=1,2,H634=2,3,H634=3,4),false)*I634</f>
        <v>0.03</v>
      </c>
    </row>
    <row r="635">
      <c r="A635" s="3" t="s">
        <v>652</v>
      </c>
      <c r="B635" s="38">
        <v>45108.0</v>
      </c>
      <c r="C635" s="38">
        <v>45135.0</v>
      </c>
      <c r="D635" s="3" t="s">
        <v>477</v>
      </c>
      <c r="E635" s="3" t="s">
        <v>66</v>
      </c>
      <c r="F635" s="10" t="s">
        <v>844</v>
      </c>
      <c r="G635" s="3" t="s">
        <v>91</v>
      </c>
      <c r="H635" s="3">
        <v>1.0</v>
      </c>
      <c r="I635" s="32">
        <v>1.0</v>
      </c>
      <c r="J635" s="5">
        <f>VLOOKUP(G635,rewardsModel,IFS(H635=1,2,H635=2,3,H635=3,4),false)*I635</f>
        <v>0.03</v>
      </c>
    </row>
    <row r="636">
      <c r="A636" s="3" t="s">
        <v>652</v>
      </c>
      <c r="B636" s="38">
        <v>45108.0</v>
      </c>
      <c r="C636" s="38">
        <v>45135.0</v>
      </c>
      <c r="D636" s="3" t="s">
        <v>477</v>
      </c>
      <c r="E636" s="3" t="s">
        <v>598</v>
      </c>
      <c r="F636" s="10" t="s">
        <v>845</v>
      </c>
      <c r="G636" s="3" t="s">
        <v>97</v>
      </c>
      <c r="H636" s="3">
        <v>1.0</v>
      </c>
      <c r="I636" s="32">
        <v>1.0</v>
      </c>
      <c r="J636" s="5">
        <f>VLOOKUP(G636,rewardsModel,IFS(H636=1,2,H636=2,3,H636=3,4),false)*I636</f>
        <v>0.03</v>
      </c>
    </row>
    <row r="637">
      <c r="A637" s="3" t="s">
        <v>652</v>
      </c>
      <c r="B637" s="38">
        <v>45108.0</v>
      </c>
      <c r="C637" s="38">
        <v>45135.0</v>
      </c>
      <c r="D637" s="3" t="s">
        <v>477</v>
      </c>
      <c r="E637" s="3" t="s">
        <v>211</v>
      </c>
      <c r="F637" s="10" t="s">
        <v>845</v>
      </c>
      <c r="G637" s="3" t="s">
        <v>56</v>
      </c>
      <c r="H637" s="3">
        <v>1.0</v>
      </c>
      <c r="I637" s="32">
        <v>1.0</v>
      </c>
      <c r="J637" s="5">
        <f>VLOOKUP(G637,rewardsModel,IFS(H637=1,2,H637=2,3,H637=3,4),false)*I637</f>
        <v>0.03</v>
      </c>
    </row>
    <row r="638">
      <c r="A638" s="3" t="s">
        <v>846</v>
      </c>
      <c r="B638" s="38">
        <v>45108.0</v>
      </c>
      <c r="C638" s="38">
        <v>45135.0</v>
      </c>
      <c r="D638" s="3" t="s">
        <v>193</v>
      </c>
      <c r="E638" s="3" t="s">
        <v>211</v>
      </c>
      <c r="F638" s="10" t="s">
        <v>847</v>
      </c>
      <c r="G638" s="3" t="s">
        <v>56</v>
      </c>
      <c r="H638" s="3">
        <v>1.0</v>
      </c>
      <c r="I638" s="32">
        <v>1.0</v>
      </c>
      <c r="J638" s="5">
        <f>VLOOKUP(G638,rewardsModel,IFS(H638=1,2,H638=2,3,H638=3,4),false)*I638</f>
        <v>0.03</v>
      </c>
    </row>
    <row r="639">
      <c r="A639" s="3" t="s">
        <v>659</v>
      </c>
      <c r="B639" s="38">
        <v>45108.0</v>
      </c>
      <c r="C639" s="38">
        <v>45135.0</v>
      </c>
      <c r="D639" s="3" t="s">
        <v>193</v>
      </c>
      <c r="E639" s="3" t="s">
        <v>66</v>
      </c>
      <c r="F639" s="10" t="s">
        <v>848</v>
      </c>
      <c r="G639" s="3" t="s">
        <v>91</v>
      </c>
      <c r="H639" s="3">
        <v>1.0</v>
      </c>
      <c r="I639" s="32">
        <v>1.0</v>
      </c>
      <c r="J639" s="5">
        <f>VLOOKUP(G639,rewardsModel,IFS(H639=1,2,H639=2,3,H639=3,4),false)*I639</f>
        <v>0.03</v>
      </c>
    </row>
    <row r="640">
      <c r="A640" s="3" t="s">
        <v>383</v>
      </c>
      <c r="B640" s="38">
        <v>45108.0</v>
      </c>
      <c r="C640" s="38">
        <v>45135.0</v>
      </c>
      <c r="D640" s="3" t="s">
        <v>193</v>
      </c>
      <c r="E640" s="3" t="s">
        <v>66</v>
      </c>
      <c r="F640" s="10" t="s">
        <v>849</v>
      </c>
      <c r="G640" s="3" t="s">
        <v>91</v>
      </c>
      <c r="H640" s="3">
        <v>1.0</v>
      </c>
      <c r="I640" s="32">
        <v>1.0</v>
      </c>
      <c r="J640" s="5">
        <f>VLOOKUP(G640,rewardsModel,IFS(H640=1,2,H640=2,3,H640=3,4),false)*I640</f>
        <v>0.03</v>
      </c>
    </row>
    <row r="641">
      <c r="A641" s="3" t="s">
        <v>426</v>
      </c>
      <c r="B641" s="38">
        <v>45108.0</v>
      </c>
      <c r="C641" s="38">
        <v>45135.0</v>
      </c>
      <c r="D641" s="3" t="s">
        <v>477</v>
      </c>
      <c r="E641" s="3" t="s">
        <v>598</v>
      </c>
      <c r="F641" s="10" t="s">
        <v>850</v>
      </c>
      <c r="G641" s="3" t="s">
        <v>97</v>
      </c>
      <c r="H641" s="3">
        <v>1.0</v>
      </c>
      <c r="I641" s="32">
        <v>1.0</v>
      </c>
      <c r="J641" s="5">
        <f>VLOOKUP(G641,rewardsModel,IFS(H641=1,2,H641=2,3,H641=3,4),false)*I641</f>
        <v>0.03</v>
      </c>
    </row>
    <row r="642">
      <c r="A642" s="3" t="s">
        <v>659</v>
      </c>
      <c r="B642" s="38">
        <v>45108.0</v>
      </c>
      <c r="C642" s="38">
        <v>45135.0</v>
      </c>
      <c r="D642" s="3" t="s">
        <v>193</v>
      </c>
      <c r="E642" s="3" t="s">
        <v>66</v>
      </c>
      <c r="F642" s="10" t="s">
        <v>850</v>
      </c>
      <c r="G642" s="3" t="s">
        <v>91</v>
      </c>
      <c r="H642" s="3">
        <v>1.0</v>
      </c>
      <c r="I642" s="32">
        <v>1.0</v>
      </c>
      <c r="J642" s="5">
        <f>VLOOKUP(G642,rewardsModel,IFS(H642=1,2,H642=2,3,H642=3,4),false)*I642</f>
        <v>0.03</v>
      </c>
    </row>
    <row r="643">
      <c r="A643" s="3" t="s">
        <v>659</v>
      </c>
      <c r="B643" s="38">
        <v>45108.0</v>
      </c>
      <c r="C643" s="38">
        <v>45135.0</v>
      </c>
      <c r="D643" s="3" t="s">
        <v>193</v>
      </c>
      <c r="E643" s="3" t="s">
        <v>66</v>
      </c>
      <c r="F643" s="40" t="s">
        <v>851</v>
      </c>
      <c r="G643" s="3" t="s">
        <v>91</v>
      </c>
      <c r="H643" s="3">
        <v>1.0</v>
      </c>
      <c r="I643" s="32">
        <v>1.0</v>
      </c>
      <c r="J643" s="5">
        <f>VLOOKUP(G643,rewardsModel,IFS(H643=1,2,H643=2,3,H643=3,4),false)*I643</f>
        <v>0.03</v>
      </c>
    </row>
    <row r="644">
      <c r="A644" s="3" t="s">
        <v>852</v>
      </c>
      <c r="B644" s="38">
        <v>45108.0</v>
      </c>
      <c r="C644" s="38">
        <v>45135.0</v>
      </c>
      <c r="D644" s="3" t="s">
        <v>193</v>
      </c>
      <c r="E644" s="3" t="s">
        <v>66</v>
      </c>
      <c r="F644" s="40" t="s">
        <v>853</v>
      </c>
      <c r="G644" s="3" t="s">
        <v>91</v>
      </c>
      <c r="H644" s="3">
        <v>1.0</v>
      </c>
      <c r="I644" s="32">
        <v>1.0</v>
      </c>
      <c r="J644" s="5">
        <f>VLOOKUP(G644,rewardsModel,IFS(H644=1,2,H644=2,3,H644=3,4),false)*I644</f>
        <v>0.03</v>
      </c>
    </row>
    <row r="645">
      <c r="A645" s="3" t="s">
        <v>659</v>
      </c>
      <c r="B645" s="38">
        <v>45108.0</v>
      </c>
      <c r="C645" s="38">
        <v>45135.0</v>
      </c>
      <c r="D645" s="3" t="s">
        <v>193</v>
      </c>
      <c r="E645" s="3" t="s">
        <v>66</v>
      </c>
      <c r="F645" s="40" t="s">
        <v>854</v>
      </c>
      <c r="G645" s="3" t="s">
        <v>91</v>
      </c>
      <c r="H645" s="3">
        <v>1.0</v>
      </c>
      <c r="I645" s="32">
        <v>1.0</v>
      </c>
      <c r="J645" s="5">
        <f>VLOOKUP(G645,rewardsModel,IFS(H645=1,2,H645=2,3,H645=3,4),false)*I645</f>
        <v>0.03</v>
      </c>
    </row>
    <row r="646">
      <c r="A646" s="3" t="s">
        <v>855</v>
      </c>
      <c r="B646" s="38">
        <v>45108.0</v>
      </c>
      <c r="C646" s="38">
        <v>45135.0</v>
      </c>
      <c r="D646" s="3" t="s">
        <v>477</v>
      </c>
      <c r="E646" s="3" t="s">
        <v>375</v>
      </c>
      <c r="F646" s="10" t="s">
        <v>856</v>
      </c>
      <c r="G646" s="3" t="s">
        <v>50</v>
      </c>
      <c r="H646" s="3">
        <v>2.0</v>
      </c>
      <c r="I646" s="32">
        <v>1.0</v>
      </c>
      <c r="J646" s="5">
        <f>VLOOKUP(G646,rewardsModel,IFS(H646=1,2,H646=2,3,H646=3,4),false)*I646</f>
        <v>0.07</v>
      </c>
    </row>
    <row r="647">
      <c r="A647" s="3" t="s">
        <v>426</v>
      </c>
      <c r="B647" s="38">
        <v>45108.0</v>
      </c>
      <c r="C647" s="38">
        <v>45135.0</v>
      </c>
      <c r="D647" s="3" t="s">
        <v>477</v>
      </c>
      <c r="E647" s="3" t="s">
        <v>375</v>
      </c>
      <c r="F647" s="10" t="s">
        <v>856</v>
      </c>
      <c r="G647" s="3" t="s">
        <v>50</v>
      </c>
      <c r="H647" s="3">
        <v>1.0</v>
      </c>
      <c r="I647" s="32">
        <v>1.0</v>
      </c>
      <c r="J647" s="5">
        <f>VLOOKUP(G647,rewardsModel,IFS(H647=1,2,H647=2,3,H647=3,4),false)*I647</f>
        <v>0.035</v>
      </c>
    </row>
    <row r="648">
      <c r="A648" s="3" t="s">
        <v>426</v>
      </c>
      <c r="B648" s="38">
        <v>45108.0</v>
      </c>
      <c r="C648" s="38">
        <v>45135.0</v>
      </c>
      <c r="D648" s="3" t="s">
        <v>395</v>
      </c>
      <c r="E648" s="3" t="s">
        <v>614</v>
      </c>
      <c r="F648" s="10" t="s">
        <v>857</v>
      </c>
      <c r="G648" s="3" t="s">
        <v>108</v>
      </c>
      <c r="H648" s="3">
        <v>1.0</v>
      </c>
      <c r="I648" s="32">
        <v>1.0</v>
      </c>
      <c r="J648" s="5">
        <f>VLOOKUP(G648,rewardsModel,IFS(H648=1,2,H648=2,3,H648=3,4),false)*I648</f>
        <v>0.03</v>
      </c>
    </row>
    <row r="649">
      <c r="A649" s="3" t="s">
        <v>426</v>
      </c>
      <c r="B649" s="38">
        <v>45108.0</v>
      </c>
      <c r="C649" s="38">
        <v>45135.0</v>
      </c>
      <c r="D649" s="3" t="s">
        <v>395</v>
      </c>
      <c r="E649" s="3" t="s">
        <v>614</v>
      </c>
      <c r="F649" s="40" t="s">
        <v>858</v>
      </c>
      <c r="G649" s="3" t="s">
        <v>108</v>
      </c>
      <c r="H649" s="3">
        <v>1.0</v>
      </c>
      <c r="I649" s="32">
        <v>1.0</v>
      </c>
      <c r="J649" s="5">
        <f>VLOOKUP(G649,rewardsModel,IFS(H649=1,2,H649=2,3,H649=3,4),false)*I649</f>
        <v>0.03</v>
      </c>
    </row>
    <row r="650">
      <c r="A650" s="3" t="s">
        <v>785</v>
      </c>
      <c r="B650" s="38">
        <v>45108.0</v>
      </c>
      <c r="C650" s="38">
        <v>45135.0</v>
      </c>
      <c r="D650" s="3" t="s">
        <v>395</v>
      </c>
      <c r="E650" s="3" t="s">
        <v>614</v>
      </c>
      <c r="F650" s="40" t="s">
        <v>859</v>
      </c>
      <c r="G650" s="3" t="s">
        <v>108</v>
      </c>
      <c r="H650" s="3">
        <v>1.0</v>
      </c>
      <c r="I650" s="32">
        <v>1.0</v>
      </c>
      <c r="J650" s="5">
        <f>VLOOKUP(G650,rewardsModel,IFS(H650=1,2,H650=2,3,H650=3,4),false)*I650</f>
        <v>0.03</v>
      </c>
    </row>
    <row r="651">
      <c r="A651" s="3" t="s">
        <v>426</v>
      </c>
      <c r="B651" s="38">
        <v>45108.0</v>
      </c>
      <c r="C651" s="38">
        <v>45135.0</v>
      </c>
      <c r="D651" s="3" t="s">
        <v>395</v>
      </c>
      <c r="E651" s="3" t="s">
        <v>614</v>
      </c>
      <c r="F651" s="40" t="s">
        <v>860</v>
      </c>
      <c r="G651" s="3" t="s">
        <v>108</v>
      </c>
      <c r="H651" s="3">
        <v>1.0</v>
      </c>
      <c r="I651" s="32">
        <v>1.0</v>
      </c>
      <c r="J651" s="5">
        <f>VLOOKUP(G651,rewardsModel,IFS(H651=1,2,H651=2,3,H651=3,4),false)*I651</f>
        <v>0.03</v>
      </c>
    </row>
    <row r="652">
      <c r="A652" s="3" t="s">
        <v>426</v>
      </c>
      <c r="B652" s="38">
        <v>45108.0</v>
      </c>
      <c r="C652" s="38">
        <v>45135.0</v>
      </c>
      <c r="D652" s="3" t="s">
        <v>395</v>
      </c>
      <c r="E652" s="3" t="s">
        <v>614</v>
      </c>
      <c r="F652" s="10" t="s">
        <v>861</v>
      </c>
      <c r="G652" s="3" t="s">
        <v>108</v>
      </c>
      <c r="H652" s="3">
        <v>1.0</v>
      </c>
      <c r="I652" s="32">
        <v>1.0</v>
      </c>
      <c r="J652" s="5">
        <f>VLOOKUP(G652,rewardsModel,IFS(H652=1,2,H652=2,3,H652=3,4),false)*I652</f>
        <v>0.03</v>
      </c>
    </row>
    <row r="653">
      <c r="A653" s="3" t="s">
        <v>426</v>
      </c>
      <c r="B653" s="38">
        <v>45108.0</v>
      </c>
      <c r="C653" s="38">
        <v>45135.0</v>
      </c>
      <c r="D653" s="3" t="s">
        <v>395</v>
      </c>
      <c r="E653" s="3" t="s">
        <v>614</v>
      </c>
      <c r="F653" s="10" t="s">
        <v>862</v>
      </c>
      <c r="G653" s="3" t="s">
        <v>108</v>
      </c>
      <c r="H653" s="3">
        <v>1.0</v>
      </c>
      <c r="I653" s="32">
        <v>1.0</v>
      </c>
      <c r="J653" s="5">
        <f>VLOOKUP(G653,rewardsModel,IFS(H653=1,2,H653=2,3,H653=3,4),false)*I653</f>
        <v>0.03</v>
      </c>
    </row>
    <row r="654">
      <c r="A654" s="24" t="s">
        <v>369</v>
      </c>
      <c r="B654" s="38">
        <v>45108.0</v>
      </c>
      <c r="C654" s="38">
        <v>45135.0</v>
      </c>
      <c r="D654" s="3" t="s">
        <v>477</v>
      </c>
      <c r="E654" s="3" t="s">
        <v>375</v>
      </c>
      <c r="F654" s="3" t="s">
        <v>588</v>
      </c>
      <c r="G654" s="3" t="s">
        <v>50</v>
      </c>
      <c r="H654" s="3">
        <v>3.0</v>
      </c>
      <c r="I654" s="32">
        <v>1.0</v>
      </c>
      <c r="J654" s="5">
        <f>VLOOKUP(G654,rewardsModel,IFS(H654=1,2,H654=2,3,H654=3,4),false)*I654</f>
        <v>0.15</v>
      </c>
    </row>
    <row r="655">
      <c r="A655" s="3" t="s">
        <v>405</v>
      </c>
      <c r="B655" s="38">
        <v>45108.0</v>
      </c>
      <c r="C655" s="38">
        <v>45135.0</v>
      </c>
      <c r="D655" s="3" t="s">
        <v>193</v>
      </c>
      <c r="E655" s="3" t="s">
        <v>211</v>
      </c>
      <c r="F655" s="10" t="s">
        <v>863</v>
      </c>
      <c r="G655" s="3" t="s">
        <v>56</v>
      </c>
      <c r="H655" s="3">
        <v>1.0</v>
      </c>
      <c r="I655" s="32">
        <v>1.0</v>
      </c>
      <c r="J655" s="5">
        <f>VLOOKUP(G655,rewardsModel,IFS(H655=1,2,H655=2,3,H655=3,4),false)*I655</f>
        <v>0.03</v>
      </c>
    </row>
    <row r="656">
      <c r="A656" s="3" t="s">
        <v>405</v>
      </c>
      <c r="B656" s="38">
        <v>45108.0</v>
      </c>
      <c r="C656" s="38">
        <v>45135.0</v>
      </c>
      <c r="D656" s="3" t="s">
        <v>193</v>
      </c>
      <c r="E656" s="3" t="s">
        <v>211</v>
      </c>
      <c r="F656" s="10" t="s">
        <v>863</v>
      </c>
      <c r="G656" s="3" t="s">
        <v>56</v>
      </c>
      <c r="H656" s="3">
        <v>1.0</v>
      </c>
      <c r="I656" s="32">
        <v>1.0</v>
      </c>
      <c r="J656" s="5">
        <f>VLOOKUP(G656,rewardsModel,IFS(H656=1,2,H656=2,3,H656=3,4),false)*I656</f>
        <v>0.03</v>
      </c>
    </row>
    <row r="657">
      <c r="A657" s="3" t="s">
        <v>852</v>
      </c>
      <c r="B657" s="38">
        <v>45108.0</v>
      </c>
      <c r="C657" s="38">
        <v>45135.0</v>
      </c>
      <c r="D657" s="3" t="s">
        <v>193</v>
      </c>
      <c r="E657" s="3" t="s">
        <v>211</v>
      </c>
      <c r="F657" s="10" t="s">
        <v>863</v>
      </c>
      <c r="G657" s="3" t="s">
        <v>56</v>
      </c>
      <c r="H657" s="3">
        <v>1.0</v>
      </c>
      <c r="I657" s="32">
        <v>1.0</v>
      </c>
      <c r="J657" s="5">
        <f>VLOOKUP(G657,rewardsModel,IFS(H657=1,2,H657=2,3,H657=3,4),false)*I657</f>
        <v>0.03</v>
      </c>
    </row>
    <row r="658">
      <c r="A658" s="3" t="s">
        <v>426</v>
      </c>
      <c r="B658" s="38">
        <v>45108.0</v>
      </c>
      <c r="C658" s="38">
        <v>45135.0</v>
      </c>
      <c r="D658" s="3" t="s">
        <v>477</v>
      </c>
      <c r="E658" s="3" t="s">
        <v>375</v>
      </c>
      <c r="F658" s="10" t="s">
        <v>864</v>
      </c>
      <c r="G658" s="3" t="s">
        <v>50</v>
      </c>
      <c r="H658" s="3">
        <v>3.0</v>
      </c>
      <c r="I658" s="32">
        <v>1.0</v>
      </c>
      <c r="J658" s="5">
        <f>VLOOKUP(G658,rewardsModel,IFS(H658=1,2,H658=2,3,H658=3,4),false)*I658</f>
        <v>0.15</v>
      </c>
    </row>
    <row r="659">
      <c r="A659" s="3" t="s">
        <v>426</v>
      </c>
      <c r="B659" s="38">
        <v>45108.0</v>
      </c>
      <c r="C659" s="38">
        <v>45135.0</v>
      </c>
      <c r="D659" s="3" t="s">
        <v>477</v>
      </c>
      <c r="E659" s="3" t="s">
        <v>375</v>
      </c>
      <c r="F659" s="10" t="s">
        <v>864</v>
      </c>
      <c r="G659" s="3" t="s">
        <v>50</v>
      </c>
      <c r="H659" s="3">
        <v>3.0</v>
      </c>
      <c r="I659" s="32">
        <v>1.0</v>
      </c>
      <c r="J659" s="5">
        <f>VLOOKUP(G659,rewardsModel,IFS(H659=1,2,H659=2,3,H659=3,4),false)*I659</f>
        <v>0.15</v>
      </c>
    </row>
    <row r="660">
      <c r="A660" s="3" t="s">
        <v>426</v>
      </c>
      <c r="B660" s="38">
        <v>45108.0</v>
      </c>
      <c r="C660" s="38">
        <v>45135.0</v>
      </c>
      <c r="D660" s="3" t="s">
        <v>477</v>
      </c>
      <c r="E660" s="3" t="s">
        <v>377</v>
      </c>
      <c r="F660" s="10" t="s">
        <v>864</v>
      </c>
      <c r="G660" s="3" t="s">
        <v>120</v>
      </c>
      <c r="H660" s="3">
        <v>3.0</v>
      </c>
      <c r="I660" s="32">
        <v>1.0</v>
      </c>
      <c r="J660" s="5">
        <f>VLOOKUP(G660,rewardsModel,IFS(H660=1,2,H660=2,3,H660=3,4),false)*I660</f>
        <v>0.3</v>
      </c>
    </row>
    <row r="661">
      <c r="A661" s="3" t="s">
        <v>659</v>
      </c>
      <c r="B661" s="38">
        <v>45108.0</v>
      </c>
      <c r="C661" s="38">
        <v>45135.0</v>
      </c>
      <c r="D661" s="3" t="s">
        <v>193</v>
      </c>
      <c r="E661" s="3" t="s">
        <v>66</v>
      </c>
      <c r="F661" s="10" t="s">
        <v>865</v>
      </c>
      <c r="G661" s="3" t="s">
        <v>91</v>
      </c>
      <c r="H661" s="3">
        <v>1.0</v>
      </c>
      <c r="I661" s="32">
        <v>1.0</v>
      </c>
      <c r="J661" s="5">
        <f>VLOOKUP(G661,rewardsModel,IFS(H661=1,2,H661=2,3,H661=3,4),false)*I661</f>
        <v>0.03</v>
      </c>
    </row>
    <row r="662">
      <c r="B662" s="38"/>
      <c r="C662" s="38"/>
      <c r="G662" s="5"/>
    </row>
    <row r="663">
      <c r="A663" s="28" t="s">
        <v>866</v>
      </c>
      <c r="B663" s="27"/>
      <c r="C663" s="28"/>
      <c r="D663" s="29"/>
      <c r="E663" s="29"/>
      <c r="F663" s="29"/>
      <c r="G663" s="29"/>
      <c r="H663" s="29"/>
      <c r="I663" s="29"/>
      <c r="J663" s="29"/>
      <c r="K663" s="29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>
      <c r="A664" s="3" t="s">
        <v>571</v>
      </c>
      <c r="B664" s="38">
        <v>45136.0</v>
      </c>
      <c r="C664" s="38">
        <v>45163.0</v>
      </c>
      <c r="D664" s="3" t="s">
        <v>193</v>
      </c>
      <c r="E664" s="3" t="s">
        <v>211</v>
      </c>
      <c r="F664" s="40" t="s">
        <v>867</v>
      </c>
      <c r="G664" s="3" t="s">
        <v>56</v>
      </c>
      <c r="H664" s="3">
        <v>1.0</v>
      </c>
      <c r="I664" s="32">
        <v>1.0</v>
      </c>
      <c r="J664" s="5">
        <f>VLOOKUP(G664,rewardsModel,IFS(H664=1,2,H664=2,3,H664=3,4),false)*I664</f>
        <v>0.03</v>
      </c>
    </row>
    <row r="665">
      <c r="A665" s="3" t="s">
        <v>426</v>
      </c>
      <c r="B665" s="38">
        <v>45136.0</v>
      </c>
      <c r="C665" s="38">
        <v>45163.0</v>
      </c>
      <c r="D665" s="3" t="s">
        <v>477</v>
      </c>
      <c r="E665" s="3" t="s">
        <v>868</v>
      </c>
      <c r="F665" s="10" t="s">
        <v>867</v>
      </c>
      <c r="G665" s="3" t="s">
        <v>73</v>
      </c>
      <c r="H665" s="3">
        <v>1.0</v>
      </c>
      <c r="I665" s="32">
        <v>1.0</v>
      </c>
      <c r="J665" s="5">
        <f>VLOOKUP(G665,rewardsModel,IFS(H665=1,2,H665=2,3,H665=3,4),false)*I665</f>
        <v>0.1</v>
      </c>
    </row>
    <row r="666">
      <c r="A666" s="3" t="s">
        <v>327</v>
      </c>
      <c r="B666" s="38">
        <v>45136.0</v>
      </c>
      <c r="C666" s="38">
        <v>45163.0</v>
      </c>
      <c r="D666" s="3" t="s">
        <v>477</v>
      </c>
      <c r="E666" s="3" t="s">
        <v>598</v>
      </c>
      <c r="F666" s="10" t="s">
        <v>869</v>
      </c>
      <c r="G666" s="3" t="s">
        <v>97</v>
      </c>
      <c r="H666" s="3">
        <v>1.0</v>
      </c>
      <c r="I666" s="32">
        <v>1.0</v>
      </c>
      <c r="J666" s="5">
        <f>VLOOKUP(G666,rewardsModel,IFS(H666=1,2,H666=2,3,H666=3,4),false)*I666</f>
        <v>0.03</v>
      </c>
    </row>
    <row r="667">
      <c r="A667" s="3" t="s">
        <v>327</v>
      </c>
      <c r="B667" s="38">
        <v>45136.0</v>
      </c>
      <c r="C667" s="38">
        <v>45163.0</v>
      </c>
      <c r="D667" s="3" t="s">
        <v>477</v>
      </c>
      <c r="E667" s="3" t="s">
        <v>211</v>
      </c>
      <c r="F667" s="10" t="s">
        <v>869</v>
      </c>
      <c r="G667" s="3" t="s">
        <v>56</v>
      </c>
      <c r="H667" s="3">
        <v>1.0</v>
      </c>
      <c r="I667" s="32">
        <v>1.0</v>
      </c>
      <c r="J667" s="5">
        <f>VLOOKUP(G667,rewardsModel,IFS(H667=1,2,H667=2,3,H667=3,4),false)*I667</f>
        <v>0.03</v>
      </c>
    </row>
    <row r="668">
      <c r="A668" s="3" t="s">
        <v>426</v>
      </c>
      <c r="B668" s="38">
        <v>45136.0</v>
      </c>
      <c r="C668" s="38">
        <v>45163.0</v>
      </c>
      <c r="D668" s="3" t="s">
        <v>477</v>
      </c>
      <c r="E668" s="3" t="s">
        <v>868</v>
      </c>
      <c r="F668" s="10" t="s">
        <v>869</v>
      </c>
      <c r="G668" s="3" t="s">
        <v>73</v>
      </c>
      <c r="H668" s="3">
        <v>1.0</v>
      </c>
      <c r="I668" s="32">
        <v>1.0</v>
      </c>
      <c r="J668" s="5">
        <f>VLOOKUP(G668,rewardsModel,IFS(H668=1,2,H668=2,3,H668=3,4),false)*I668</f>
        <v>0.1</v>
      </c>
    </row>
    <row r="669">
      <c r="A669" s="3" t="s">
        <v>327</v>
      </c>
      <c r="B669" s="38">
        <v>45136.0</v>
      </c>
      <c r="C669" s="38">
        <v>45163.0</v>
      </c>
      <c r="D669" s="3" t="s">
        <v>477</v>
      </c>
      <c r="E669" s="3" t="s">
        <v>598</v>
      </c>
      <c r="F669" s="10" t="s">
        <v>870</v>
      </c>
      <c r="G669" s="3" t="s">
        <v>97</v>
      </c>
      <c r="H669" s="3">
        <v>1.0</v>
      </c>
      <c r="I669" s="32">
        <v>1.0</v>
      </c>
      <c r="J669" s="5">
        <f>VLOOKUP(G669,rewardsModel,IFS(H669=1,2,H669=2,3,H669=3,4),false)*I669</f>
        <v>0.03</v>
      </c>
    </row>
    <row r="670">
      <c r="A670" s="3" t="s">
        <v>327</v>
      </c>
      <c r="B670" s="38">
        <v>45136.0</v>
      </c>
      <c r="C670" s="38">
        <v>45163.0</v>
      </c>
      <c r="D670" s="3" t="s">
        <v>477</v>
      </c>
      <c r="E670" s="3" t="s">
        <v>211</v>
      </c>
      <c r="F670" s="10" t="s">
        <v>870</v>
      </c>
      <c r="G670" s="3" t="s">
        <v>56</v>
      </c>
      <c r="H670" s="3">
        <v>1.0</v>
      </c>
      <c r="I670" s="32">
        <v>1.0</v>
      </c>
      <c r="J670" s="5">
        <f>VLOOKUP(G670,rewardsModel,IFS(H670=1,2,H670=2,3,H670=3,4),false)*I670</f>
        <v>0.03</v>
      </c>
    </row>
    <row r="671">
      <c r="A671" s="3" t="s">
        <v>426</v>
      </c>
      <c r="B671" s="38">
        <v>45136.0</v>
      </c>
      <c r="C671" s="38">
        <v>45163.0</v>
      </c>
      <c r="D671" s="3" t="s">
        <v>477</v>
      </c>
      <c r="E671" s="3" t="s">
        <v>868</v>
      </c>
      <c r="F671" s="10" t="s">
        <v>870</v>
      </c>
      <c r="G671" s="3" t="s">
        <v>73</v>
      </c>
      <c r="H671" s="3">
        <v>1.0</v>
      </c>
      <c r="I671" s="32">
        <v>1.0</v>
      </c>
      <c r="J671" s="5">
        <f>VLOOKUP(G671,rewardsModel,IFS(H671=1,2,H671=2,3,H671=3,4),false)*I671</f>
        <v>0.1</v>
      </c>
    </row>
    <row r="672">
      <c r="A672" s="3" t="s">
        <v>426</v>
      </c>
      <c r="B672" s="38">
        <v>45136.0</v>
      </c>
      <c r="C672" s="38">
        <v>45163.0</v>
      </c>
      <c r="D672" s="3" t="s">
        <v>477</v>
      </c>
      <c r="E672" s="3" t="s">
        <v>868</v>
      </c>
      <c r="F672" s="10" t="s">
        <v>871</v>
      </c>
      <c r="G672" s="3" t="s">
        <v>73</v>
      </c>
      <c r="H672" s="3">
        <v>1.0</v>
      </c>
      <c r="I672" s="32">
        <v>1.0</v>
      </c>
      <c r="J672" s="5">
        <f>VLOOKUP(G672,rewardsModel,IFS(H672=1,2,H672=2,3,H672=3,4),false)*I672</f>
        <v>0.1</v>
      </c>
    </row>
    <row r="673">
      <c r="A673" s="3" t="s">
        <v>426</v>
      </c>
      <c r="B673" s="38">
        <v>45136.0</v>
      </c>
      <c r="C673" s="38">
        <v>45163.0</v>
      </c>
      <c r="D673" s="3" t="s">
        <v>477</v>
      </c>
      <c r="E673" s="3" t="s">
        <v>598</v>
      </c>
      <c r="F673" s="10" t="s">
        <v>872</v>
      </c>
      <c r="G673" s="3" t="s">
        <v>97</v>
      </c>
      <c r="H673" s="3">
        <v>1.0</v>
      </c>
      <c r="I673" s="32">
        <v>1.0</v>
      </c>
      <c r="J673" s="5">
        <f>VLOOKUP(G673,rewardsModel,IFS(H673=1,2,H673=2,3,H673=3,4),false)*I673</f>
        <v>0.03</v>
      </c>
    </row>
    <row r="674">
      <c r="A674" s="3" t="s">
        <v>426</v>
      </c>
      <c r="B674" s="38">
        <v>45136.0</v>
      </c>
      <c r="C674" s="38">
        <v>45163.0</v>
      </c>
      <c r="D674" s="3" t="s">
        <v>477</v>
      </c>
      <c r="E674" s="3" t="s">
        <v>211</v>
      </c>
      <c r="F674" s="10" t="s">
        <v>872</v>
      </c>
      <c r="G674" s="3" t="s">
        <v>56</v>
      </c>
      <c r="H674" s="3">
        <v>1.0</v>
      </c>
      <c r="I674" s="32">
        <v>1.0</v>
      </c>
      <c r="J674" s="5">
        <f>VLOOKUP(G674,rewardsModel,IFS(H674=1,2,H674=2,3,H674=3,4),false)*I674</f>
        <v>0.03</v>
      </c>
    </row>
    <row r="675">
      <c r="A675" s="3" t="s">
        <v>426</v>
      </c>
      <c r="B675" s="38">
        <v>45136.0</v>
      </c>
      <c r="C675" s="38">
        <v>45163.0</v>
      </c>
      <c r="D675" s="3" t="s">
        <v>477</v>
      </c>
      <c r="E675" s="3" t="s">
        <v>868</v>
      </c>
      <c r="F675" s="10" t="s">
        <v>872</v>
      </c>
      <c r="G675" s="3" t="s">
        <v>73</v>
      </c>
      <c r="H675" s="3">
        <v>1.0</v>
      </c>
      <c r="I675" s="32">
        <v>1.0</v>
      </c>
      <c r="J675" s="5">
        <f>VLOOKUP(G675,rewardsModel,IFS(H675=1,2,H675=2,3,H675=3,4),false)*I675</f>
        <v>0.1</v>
      </c>
    </row>
    <row r="676">
      <c r="A676" s="3" t="s">
        <v>426</v>
      </c>
      <c r="B676" s="38">
        <v>45136.0</v>
      </c>
      <c r="C676" s="38">
        <v>45163.0</v>
      </c>
      <c r="D676" s="3" t="s">
        <v>477</v>
      </c>
      <c r="E676" s="3" t="s">
        <v>375</v>
      </c>
      <c r="F676" s="10" t="s">
        <v>873</v>
      </c>
      <c r="G676" s="3" t="s">
        <v>50</v>
      </c>
      <c r="H676" s="3">
        <v>1.0</v>
      </c>
      <c r="I676" s="32">
        <v>1.0</v>
      </c>
      <c r="J676" s="5">
        <f>VLOOKUP(G676,rewardsModel,IFS(H676=1,2,H676=2,3,H676=3,4),false)*I676</f>
        <v>0.035</v>
      </c>
    </row>
    <row r="677">
      <c r="A677" s="3" t="s">
        <v>426</v>
      </c>
      <c r="B677" s="38">
        <v>45136.0</v>
      </c>
      <c r="C677" s="38">
        <v>45163.0</v>
      </c>
      <c r="D677" s="3" t="s">
        <v>477</v>
      </c>
      <c r="E677" s="3" t="s">
        <v>868</v>
      </c>
      <c r="F677" s="10" t="s">
        <v>874</v>
      </c>
      <c r="G677" s="3" t="s">
        <v>73</v>
      </c>
      <c r="H677" s="3">
        <v>2.0</v>
      </c>
      <c r="I677" s="32">
        <v>1.0</v>
      </c>
      <c r="J677" s="5">
        <f>VLOOKUP(G677,rewardsModel,IFS(H677=1,2,H677=2,3,H677=3,4),false)*I677</f>
        <v>0.2</v>
      </c>
    </row>
    <row r="678">
      <c r="A678" s="3" t="s">
        <v>744</v>
      </c>
      <c r="B678" s="38">
        <v>45136.0</v>
      </c>
      <c r="C678" s="38">
        <v>45163.0</v>
      </c>
      <c r="D678" s="3" t="s">
        <v>193</v>
      </c>
      <c r="E678" s="3" t="s">
        <v>211</v>
      </c>
      <c r="F678" s="10" t="s">
        <v>875</v>
      </c>
      <c r="G678" s="3" t="s">
        <v>56</v>
      </c>
      <c r="H678" s="3">
        <v>1.0</v>
      </c>
      <c r="I678" s="32">
        <v>1.0</v>
      </c>
      <c r="J678" s="5">
        <f>VLOOKUP(G678,rewardsModel,IFS(H678=1,2,H678=2,3,H678=3,4),false)*I678</f>
        <v>0.03</v>
      </c>
    </row>
    <row r="679">
      <c r="A679" s="3" t="s">
        <v>426</v>
      </c>
      <c r="B679" s="38">
        <v>45136.0</v>
      </c>
      <c r="C679" s="38">
        <v>45163.0</v>
      </c>
      <c r="D679" s="3" t="s">
        <v>477</v>
      </c>
      <c r="E679" s="3" t="s">
        <v>868</v>
      </c>
      <c r="F679" s="10" t="s">
        <v>875</v>
      </c>
      <c r="G679" s="3" t="s">
        <v>73</v>
      </c>
      <c r="H679" s="3">
        <v>1.0</v>
      </c>
      <c r="I679" s="32">
        <v>1.0</v>
      </c>
      <c r="J679" s="5">
        <f>VLOOKUP(G679,rewardsModel,IFS(H679=1,2,H679=2,3,H679=3,4),false)*I679</f>
        <v>0.1</v>
      </c>
    </row>
    <row r="680">
      <c r="A680" s="3" t="s">
        <v>426</v>
      </c>
      <c r="B680" s="38">
        <v>45136.0</v>
      </c>
      <c r="C680" s="38">
        <v>45163.0</v>
      </c>
      <c r="D680" s="3" t="s">
        <v>477</v>
      </c>
      <c r="E680" s="3" t="s">
        <v>598</v>
      </c>
      <c r="F680" s="10" t="s">
        <v>876</v>
      </c>
      <c r="G680" s="3" t="s">
        <v>97</v>
      </c>
      <c r="H680" s="3">
        <v>1.0</v>
      </c>
      <c r="I680" s="32">
        <v>1.0</v>
      </c>
      <c r="J680" s="5">
        <f>VLOOKUP(G680,rewardsModel,IFS(H680=1,2,H680=2,3,H680=3,4),false)*I680</f>
        <v>0.03</v>
      </c>
    </row>
    <row r="681">
      <c r="A681" s="3" t="s">
        <v>426</v>
      </c>
      <c r="B681" s="38">
        <v>45136.0</v>
      </c>
      <c r="C681" s="38">
        <v>45163.0</v>
      </c>
      <c r="D681" s="3" t="s">
        <v>477</v>
      </c>
      <c r="E681" s="3" t="s">
        <v>211</v>
      </c>
      <c r="F681" s="10" t="s">
        <v>876</v>
      </c>
      <c r="G681" s="3" t="s">
        <v>56</v>
      </c>
      <c r="H681" s="3">
        <v>1.0</v>
      </c>
      <c r="I681" s="32">
        <v>1.0</v>
      </c>
      <c r="J681" s="5">
        <f>VLOOKUP(G681,rewardsModel,IFS(H681=1,2,H681=2,3,H681=3,4),false)*I681</f>
        <v>0.03</v>
      </c>
    </row>
    <row r="682">
      <c r="A682" s="3" t="s">
        <v>426</v>
      </c>
      <c r="B682" s="38">
        <v>45136.0</v>
      </c>
      <c r="C682" s="38">
        <v>45163.0</v>
      </c>
      <c r="D682" s="3" t="s">
        <v>477</v>
      </c>
      <c r="E682" s="3" t="s">
        <v>868</v>
      </c>
      <c r="F682" s="10" t="s">
        <v>876</v>
      </c>
      <c r="G682" s="3" t="s">
        <v>73</v>
      </c>
      <c r="H682" s="3">
        <v>1.0</v>
      </c>
      <c r="I682" s="32">
        <v>1.0</v>
      </c>
      <c r="J682" s="5">
        <f>VLOOKUP(G682,rewardsModel,IFS(H682=1,2,H682=2,3,H682=3,4),false)*I682</f>
        <v>0.1</v>
      </c>
    </row>
    <row r="683">
      <c r="A683" s="3" t="s">
        <v>652</v>
      </c>
      <c r="B683" s="38">
        <v>45136.0</v>
      </c>
      <c r="C683" s="38">
        <v>45163.0</v>
      </c>
      <c r="D683" s="3" t="s">
        <v>477</v>
      </c>
      <c r="E683" s="3" t="s">
        <v>598</v>
      </c>
      <c r="F683" s="10" t="s">
        <v>877</v>
      </c>
      <c r="G683" s="3" t="s">
        <v>97</v>
      </c>
      <c r="H683" s="3">
        <v>1.0</v>
      </c>
      <c r="I683" s="32">
        <v>1.0</v>
      </c>
      <c r="J683" s="5">
        <f>VLOOKUP(G683,rewardsModel,IFS(H683=1,2,H683=2,3,H683=3,4),false)*I683</f>
        <v>0.03</v>
      </c>
    </row>
    <row r="684">
      <c r="A684" s="3" t="s">
        <v>652</v>
      </c>
      <c r="B684" s="38">
        <v>45136.0</v>
      </c>
      <c r="C684" s="38">
        <v>45163.0</v>
      </c>
      <c r="D684" s="3" t="s">
        <v>477</v>
      </c>
      <c r="E684" s="3" t="s">
        <v>66</v>
      </c>
      <c r="F684" s="10" t="s">
        <v>877</v>
      </c>
      <c r="G684" s="3" t="s">
        <v>91</v>
      </c>
      <c r="H684" s="3">
        <v>1.0</v>
      </c>
      <c r="I684" s="32">
        <v>1.0</v>
      </c>
      <c r="J684" s="5">
        <f>VLOOKUP(G684,rewardsModel,IFS(H684=1,2,H684=2,3,H684=3,4),false)*I684</f>
        <v>0.03</v>
      </c>
    </row>
    <row r="685">
      <c r="A685" s="3" t="s">
        <v>659</v>
      </c>
      <c r="B685" s="38">
        <v>45136.0</v>
      </c>
      <c r="C685" s="38">
        <v>45163.0</v>
      </c>
      <c r="D685" s="3" t="s">
        <v>193</v>
      </c>
      <c r="E685" s="3" t="s">
        <v>66</v>
      </c>
      <c r="F685" s="10" t="s">
        <v>878</v>
      </c>
      <c r="G685" s="3" t="s">
        <v>91</v>
      </c>
      <c r="H685" s="3">
        <v>1.0</v>
      </c>
      <c r="I685" s="32">
        <v>1.0</v>
      </c>
      <c r="J685" s="5">
        <f>VLOOKUP(G685,rewardsModel,IFS(H685=1,2,H685=2,3,H685=3,4),false)*I685</f>
        <v>0.03</v>
      </c>
    </row>
    <row r="686">
      <c r="A686" s="3" t="s">
        <v>652</v>
      </c>
      <c r="B686" s="38">
        <v>45136.0</v>
      </c>
      <c r="C686" s="38">
        <v>45163.0</v>
      </c>
      <c r="D686" s="3" t="s">
        <v>477</v>
      </c>
      <c r="E686" s="3" t="s">
        <v>598</v>
      </c>
      <c r="F686" s="10" t="s">
        <v>879</v>
      </c>
      <c r="G686" s="3" t="s">
        <v>97</v>
      </c>
      <c r="H686" s="3">
        <v>1.0</v>
      </c>
      <c r="I686" s="32">
        <v>1.0</v>
      </c>
      <c r="J686" s="5">
        <f>VLOOKUP(G686,rewardsModel,IFS(H686=1,2,H686=2,3,H686=3,4),false)*I686</f>
        <v>0.03</v>
      </c>
    </row>
    <row r="687">
      <c r="A687" s="3" t="s">
        <v>652</v>
      </c>
      <c r="B687" s="38">
        <v>45136.0</v>
      </c>
      <c r="C687" s="38">
        <v>45163.0</v>
      </c>
      <c r="D687" s="3" t="s">
        <v>477</v>
      </c>
      <c r="E687" s="3" t="s">
        <v>66</v>
      </c>
      <c r="F687" s="10" t="s">
        <v>879</v>
      </c>
      <c r="G687" s="3" t="s">
        <v>91</v>
      </c>
      <c r="H687" s="3">
        <v>1.0</v>
      </c>
      <c r="I687" s="32">
        <v>1.0</v>
      </c>
      <c r="J687" s="5">
        <f>VLOOKUP(G687,rewardsModel,IFS(H687=1,2,H687=2,3,H687=3,4),false)*I687</f>
        <v>0.03</v>
      </c>
    </row>
    <row r="688">
      <c r="A688" s="3" t="s">
        <v>880</v>
      </c>
      <c r="B688" s="38">
        <v>45136.0</v>
      </c>
      <c r="C688" s="38">
        <v>45163.0</v>
      </c>
      <c r="D688" s="3" t="s">
        <v>193</v>
      </c>
      <c r="E688" s="3" t="s">
        <v>211</v>
      </c>
      <c r="F688" s="10" t="s">
        <v>881</v>
      </c>
      <c r="G688" s="3" t="s">
        <v>56</v>
      </c>
      <c r="H688" s="3">
        <v>1.0</v>
      </c>
      <c r="I688" s="32">
        <v>1.0</v>
      </c>
      <c r="J688" s="5">
        <f>VLOOKUP(G688,rewardsModel,IFS(H688=1,2,H688=2,3,H688=3,4),false)*I688</f>
        <v>0.03</v>
      </c>
    </row>
    <row r="689">
      <c r="A689" s="3" t="s">
        <v>426</v>
      </c>
      <c r="B689" s="38">
        <v>45136.0</v>
      </c>
      <c r="C689" s="38">
        <v>45163.0</v>
      </c>
      <c r="D689" s="3" t="s">
        <v>477</v>
      </c>
      <c r="E689" s="3" t="s">
        <v>868</v>
      </c>
      <c r="F689" s="10" t="s">
        <v>881</v>
      </c>
      <c r="G689" s="3" t="s">
        <v>73</v>
      </c>
      <c r="H689" s="3">
        <v>1.0</v>
      </c>
      <c r="I689" s="32">
        <v>1.0</v>
      </c>
      <c r="J689" s="5">
        <f>VLOOKUP(G689,rewardsModel,IFS(H689=1,2,H689=2,3,H689=3,4),false)*I689</f>
        <v>0.1</v>
      </c>
    </row>
    <row r="690">
      <c r="A690" s="3" t="s">
        <v>659</v>
      </c>
      <c r="B690" s="38">
        <v>45136.0</v>
      </c>
      <c r="C690" s="38">
        <v>45163.0</v>
      </c>
      <c r="D690" s="3" t="s">
        <v>193</v>
      </c>
      <c r="E690" s="3" t="s">
        <v>66</v>
      </c>
      <c r="F690" s="10" t="s">
        <v>882</v>
      </c>
      <c r="G690" s="3" t="s">
        <v>91</v>
      </c>
      <c r="H690" s="3">
        <v>1.0</v>
      </c>
      <c r="I690" s="32">
        <v>1.0</v>
      </c>
      <c r="J690" s="5">
        <f>VLOOKUP(G690,rewardsModel,IFS(H690=1,2,H690=2,3,H690=3,4),false)*I690</f>
        <v>0.03</v>
      </c>
    </row>
    <row r="691">
      <c r="A691" s="3" t="s">
        <v>426</v>
      </c>
      <c r="B691" s="38">
        <v>45136.0</v>
      </c>
      <c r="C691" s="38">
        <v>45163.0</v>
      </c>
      <c r="D691" s="3" t="s">
        <v>477</v>
      </c>
      <c r="E691" s="3" t="s">
        <v>375</v>
      </c>
      <c r="F691" s="10" t="s">
        <v>883</v>
      </c>
      <c r="G691" s="3" t="s">
        <v>50</v>
      </c>
      <c r="H691" s="3">
        <v>2.0</v>
      </c>
      <c r="I691" s="32">
        <v>1.0</v>
      </c>
      <c r="J691" s="5">
        <f>VLOOKUP(G691,rewardsModel,IFS(H691=1,2,H691=2,3,H691=3,4),false)*I691</f>
        <v>0.07</v>
      </c>
    </row>
    <row r="692">
      <c r="A692" s="3" t="s">
        <v>426</v>
      </c>
      <c r="B692" s="38">
        <v>45136.0</v>
      </c>
      <c r="C692" s="38">
        <v>45163.0</v>
      </c>
      <c r="D692" s="3" t="s">
        <v>477</v>
      </c>
      <c r="E692" s="3" t="s">
        <v>375</v>
      </c>
      <c r="F692" s="10" t="s">
        <v>884</v>
      </c>
      <c r="G692" s="3" t="s">
        <v>50</v>
      </c>
      <c r="H692" s="3">
        <v>3.0</v>
      </c>
      <c r="I692" s="32">
        <v>1.0</v>
      </c>
      <c r="J692" s="5">
        <f>VLOOKUP(G692,rewardsModel,IFS(H692=1,2,H692=2,3,H692=3,4),false)*I692</f>
        <v>0.15</v>
      </c>
    </row>
    <row r="693">
      <c r="A693" s="3" t="s">
        <v>885</v>
      </c>
      <c r="B693" s="38">
        <v>45136.0</v>
      </c>
      <c r="C693" s="38">
        <v>45163.0</v>
      </c>
      <c r="D693" s="3" t="s">
        <v>193</v>
      </c>
      <c r="E693" s="3" t="s">
        <v>211</v>
      </c>
      <c r="F693" s="10" t="s">
        <v>886</v>
      </c>
      <c r="G693" s="3" t="s">
        <v>56</v>
      </c>
      <c r="H693" s="3">
        <v>2.0</v>
      </c>
      <c r="I693" s="32">
        <v>1.0</v>
      </c>
      <c r="J693" s="5">
        <f>VLOOKUP(G693,rewardsModel,IFS(H693=1,2,H693=2,3,H693=3,4),false)*I693</f>
        <v>0.06</v>
      </c>
    </row>
    <row r="694">
      <c r="A694" s="3" t="s">
        <v>852</v>
      </c>
      <c r="B694" s="38">
        <v>45136.0</v>
      </c>
      <c r="C694" s="38">
        <v>45163.0</v>
      </c>
      <c r="D694" s="3" t="s">
        <v>193</v>
      </c>
      <c r="E694" s="3" t="s">
        <v>66</v>
      </c>
      <c r="F694" s="10" t="s">
        <v>887</v>
      </c>
      <c r="G694" s="3" t="s">
        <v>91</v>
      </c>
      <c r="H694" s="3">
        <v>1.0</v>
      </c>
      <c r="I694" s="32">
        <v>1.0</v>
      </c>
      <c r="J694" s="5">
        <f>VLOOKUP(G694,rewardsModel,IFS(H694=1,2,H694=2,3,H694=3,4),false)*I694</f>
        <v>0.03</v>
      </c>
    </row>
    <row r="695">
      <c r="A695" s="3" t="s">
        <v>852</v>
      </c>
      <c r="B695" s="38">
        <v>45136.0</v>
      </c>
      <c r="C695" s="38">
        <v>45163.0</v>
      </c>
      <c r="D695" s="3" t="s">
        <v>193</v>
      </c>
      <c r="E695" s="3" t="s">
        <v>66</v>
      </c>
      <c r="F695" s="10" t="s">
        <v>888</v>
      </c>
      <c r="G695" s="3" t="s">
        <v>91</v>
      </c>
      <c r="H695" s="3">
        <v>1.0</v>
      </c>
      <c r="I695" s="32">
        <v>1.0</v>
      </c>
      <c r="J695" s="5">
        <f>VLOOKUP(G695,rewardsModel,IFS(H695=1,2,H695=2,3,H695=3,4),false)*I695</f>
        <v>0.03</v>
      </c>
    </row>
    <row r="696">
      <c r="A696" s="3" t="s">
        <v>852</v>
      </c>
      <c r="B696" s="38">
        <v>45136.0</v>
      </c>
      <c r="C696" s="38">
        <v>45163.0</v>
      </c>
      <c r="D696" s="3" t="s">
        <v>193</v>
      </c>
      <c r="E696" s="3" t="s">
        <v>66</v>
      </c>
      <c r="F696" s="10" t="s">
        <v>889</v>
      </c>
      <c r="G696" s="3" t="s">
        <v>91</v>
      </c>
      <c r="H696" s="3">
        <v>2.0</v>
      </c>
      <c r="I696" s="32">
        <v>1.0</v>
      </c>
      <c r="J696" s="5">
        <f>VLOOKUP(G696,rewardsModel,IFS(H696=1,2,H696=2,3,H696=3,4),false)*I696</f>
        <v>0.06</v>
      </c>
    </row>
    <row r="697">
      <c r="A697" s="3" t="s">
        <v>659</v>
      </c>
      <c r="B697" s="38">
        <v>45136.0</v>
      </c>
      <c r="C697" s="38">
        <v>45163.0</v>
      </c>
      <c r="D697" s="3" t="s">
        <v>193</v>
      </c>
      <c r="E697" s="3" t="s">
        <v>66</v>
      </c>
      <c r="F697" s="10" t="s">
        <v>890</v>
      </c>
      <c r="G697" s="3" t="s">
        <v>91</v>
      </c>
      <c r="H697" s="3">
        <v>1.0</v>
      </c>
      <c r="I697" s="32">
        <v>1.0</v>
      </c>
      <c r="J697" s="5">
        <f>VLOOKUP(G697,rewardsModel,IFS(H697=1,2,H697=2,3,H697=3,4),false)*I697</f>
        <v>0.03</v>
      </c>
    </row>
    <row r="698">
      <c r="A698" s="3" t="s">
        <v>852</v>
      </c>
      <c r="B698" s="38">
        <v>45136.0</v>
      </c>
      <c r="C698" s="38">
        <v>45163.0</v>
      </c>
      <c r="D698" s="3" t="s">
        <v>193</v>
      </c>
      <c r="E698" s="3" t="s">
        <v>66</v>
      </c>
      <c r="F698" s="10" t="s">
        <v>891</v>
      </c>
      <c r="G698" s="3" t="s">
        <v>91</v>
      </c>
      <c r="H698" s="3">
        <v>1.0</v>
      </c>
      <c r="I698" s="32">
        <v>1.0</v>
      </c>
      <c r="J698" s="5">
        <f>VLOOKUP(G698,rewardsModel,IFS(H698=1,2,H698=2,3,H698=3,4),false)*I698</f>
        <v>0.03</v>
      </c>
    </row>
    <row r="699">
      <c r="A699" s="3" t="s">
        <v>426</v>
      </c>
      <c r="B699" s="38">
        <v>45136.0</v>
      </c>
      <c r="C699" s="38">
        <v>45163.0</v>
      </c>
      <c r="D699" s="3" t="s">
        <v>477</v>
      </c>
      <c r="E699" s="3" t="s">
        <v>598</v>
      </c>
      <c r="F699" s="10" t="s">
        <v>892</v>
      </c>
      <c r="G699" s="3" t="s">
        <v>97</v>
      </c>
      <c r="H699" s="3">
        <v>1.0</v>
      </c>
      <c r="I699" s="32">
        <v>1.0</v>
      </c>
      <c r="J699" s="5">
        <f>VLOOKUP(G699,rewardsModel,IFS(H699=1,2,H699=2,3,H699=3,4),false)*I699</f>
        <v>0.03</v>
      </c>
    </row>
    <row r="700">
      <c r="A700" s="3" t="s">
        <v>893</v>
      </c>
      <c r="B700" s="38">
        <v>45136.0</v>
      </c>
      <c r="C700" s="38">
        <v>45163.0</v>
      </c>
      <c r="D700" s="3" t="s">
        <v>395</v>
      </c>
      <c r="E700" s="3" t="s">
        <v>66</v>
      </c>
      <c r="F700" s="10" t="s">
        <v>894</v>
      </c>
      <c r="G700" s="3" t="s">
        <v>91</v>
      </c>
      <c r="H700" s="3">
        <v>1.0</v>
      </c>
      <c r="I700" s="32">
        <v>1.0</v>
      </c>
      <c r="J700" s="5">
        <f>VLOOKUP(G700,rewardsModel,IFS(H700=1,2,H700=2,3,H700=3,4),false)*I700</f>
        <v>0.03</v>
      </c>
    </row>
    <row r="701">
      <c r="A701" s="3" t="s">
        <v>426</v>
      </c>
      <c r="B701" s="38">
        <v>45136.0</v>
      </c>
      <c r="C701" s="38">
        <v>45163.0</v>
      </c>
      <c r="D701" s="3" t="s">
        <v>395</v>
      </c>
      <c r="E701" s="3" t="s">
        <v>614</v>
      </c>
      <c r="F701" s="10" t="s">
        <v>895</v>
      </c>
      <c r="G701" s="3" t="s">
        <v>108</v>
      </c>
      <c r="H701" s="3">
        <v>1.0</v>
      </c>
      <c r="I701" s="32">
        <v>1.0</v>
      </c>
      <c r="J701" s="5">
        <f>VLOOKUP(G701,rewardsModel,IFS(H701=1,2,H701=2,3,H701=3,4),false)*I701</f>
        <v>0.03</v>
      </c>
      <c r="K701" s="3" t="s">
        <v>896</v>
      </c>
    </row>
    <row r="702">
      <c r="A702" s="3" t="s">
        <v>426</v>
      </c>
      <c r="B702" s="38">
        <v>45136.0</v>
      </c>
      <c r="C702" s="38">
        <v>45163.0</v>
      </c>
      <c r="D702" s="3" t="s">
        <v>395</v>
      </c>
      <c r="E702" s="3" t="s">
        <v>614</v>
      </c>
      <c r="F702" s="10" t="s">
        <v>897</v>
      </c>
      <c r="G702" s="3" t="s">
        <v>108</v>
      </c>
      <c r="H702" s="3">
        <v>1.0</v>
      </c>
      <c r="I702" s="32">
        <v>1.0</v>
      </c>
      <c r="J702" s="5">
        <f>VLOOKUP(G702,rewardsModel,IFS(H702=1,2,H702=2,3,H702=3,4),false)*I702</f>
        <v>0.03</v>
      </c>
      <c r="K702" s="3" t="s">
        <v>898</v>
      </c>
    </row>
    <row r="703">
      <c r="A703" s="3" t="s">
        <v>426</v>
      </c>
      <c r="B703" s="38">
        <v>45136.0</v>
      </c>
      <c r="C703" s="38">
        <v>45163.0</v>
      </c>
      <c r="D703" s="3" t="s">
        <v>395</v>
      </c>
      <c r="E703" s="3" t="s">
        <v>614</v>
      </c>
      <c r="F703" s="10" t="s">
        <v>899</v>
      </c>
      <c r="G703" s="3" t="s">
        <v>108</v>
      </c>
      <c r="H703" s="3">
        <v>1.0</v>
      </c>
      <c r="I703" s="32">
        <v>1.0</v>
      </c>
      <c r="J703" s="5">
        <f>VLOOKUP(G703,rewardsModel,IFS(H703=1,2,H703=2,3,H703=3,4),false)*I703</f>
        <v>0.03</v>
      </c>
      <c r="K703" s="3" t="s">
        <v>900</v>
      </c>
    </row>
    <row r="704">
      <c r="A704" s="3" t="s">
        <v>852</v>
      </c>
      <c r="B704" s="38">
        <v>45136.0</v>
      </c>
      <c r="C704" s="38">
        <v>45163.0</v>
      </c>
      <c r="D704" s="3" t="s">
        <v>193</v>
      </c>
      <c r="E704" s="3" t="s">
        <v>66</v>
      </c>
      <c r="F704" s="40" t="s">
        <v>901</v>
      </c>
      <c r="G704" s="3" t="s">
        <v>91</v>
      </c>
      <c r="H704" s="3">
        <v>1.0</v>
      </c>
      <c r="I704" s="32">
        <v>1.0</v>
      </c>
      <c r="J704" s="5">
        <f>VLOOKUP(G704,rewardsModel,IFS(H704=1,2,H704=2,3,H704=3,4),false)*I704</f>
        <v>0.03</v>
      </c>
    </row>
    <row r="705">
      <c r="A705" s="3" t="s">
        <v>417</v>
      </c>
      <c r="B705" s="38">
        <v>45136.0</v>
      </c>
      <c r="C705" s="38">
        <v>45163.0</v>
      </c>
      <c r="D705" s="3" t="s">
        <v>193</v>
      </c>
      <c r="E705" s="3" t="s">
        <v>66</v>
      </c>
      <c r="F705" s="40" t="s">
        <v>902</v>
      </c>
      <c r="G705" s="3" t="s">
        <v>91</v>
      </c>
      <c r="H705" s="3">
        <v>1.0</v>
      </c>
      <c r="I705" s="32">
        <v>1.0</v>
      </c>
      <c r="J705" s="5">
        <f>VLOOKUP(G705,rewardsModel,IFS(H705=1,2,H705=2,3,H705=3,4),false)*I705</f>
        <v>0.03</v>
      </c>
    </row>
    <row r="706">
      <c r="A706" s="24" t="s">
        <v>369</v>
      </c>
      <c r="B706" s="38">
        <v>45136.0</v>
      </c>
      <c r="C706" s="38">
        <v>45163.0</v>
      </c>
      <c r="D706" s="3" t="s">
        <v>477</v>
      </c>
      <c r="E706" s="3" t="s">
        <v>375</v>
      </c>
      <c r="F706" s="40" t="s">
        <v>903</v>
      </c>
      <c r="G706" s="3" t="s">
        <v>50</v>
      </c>
      <c r="H706" s="3">
        <v>3.0</v>
      </c>
      <c r="I706" s="32">
        <v>1.0</v>
      </c>
      <c r="J706" s="5">
        <f>VLOOKUP(G706,rewardsModel,IFS(H706=1,2,H706=2,3,H706=3,4),false)*I706</f>
        <v>0.15</v>
      </c>
    </row>
    <row r="707">
      <c r="B707" s="38"/>
      <c r="C707" s="38"/>
      <c r="G707" s="5"/>
    </row>
    <row r="708">
      <c r="A708" s="28" t="s">
        <v>904</v>
      </c>
      <c r="B708" s="27"/>
      <c r="C708" s="28"/>
      <c r="D708" s="29"/>
      <c r="E708" s="29"/>
      <c r="F708" s="29"/>
      <c r="G708" s="29"/>
      <c r="H708" s="29"/>
      <c r="I708" s="29"/>
      <c r="J708" s="29"/>
      <c r="K708" s="29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>
      <c r="A709" s="3" t="s">
        <v>748</v>
      </c>
      <c r="B709" s="38">
        <v>45164.0</v>
      </c>
      <c r="C709" s="38">
        <v>45191.0</v>
      </c>
      <c r="D709" s="3" t="s">
        <v>193</v>
      </c>
      <c r="E709" s="3" t="s">
        <v>66</v>
      </c>
      <c r="F709" s="10" t="s">
        <v>905</v>
      </c>
      <c r="G709" s="3" t="s">
        <v>91</v>
      </c>
      <c r="H709" s="3">
        <v>2.0</v>
      </c>
      <c r="I709" s="32">
        <v>1.0</v>
      </c>
      <c r="J709" s="5">
        <f>VLOOKUP(G709,rewardsModel,IFS(H709=1,2,H709=2,3,H709=3,4),false)*I709</f>
        <v>0.06</v>
      </c>
    </row>
    <row r="710">
      <c r="A710" s="3" t="s">
        <v>852</v>
      </c>
      <c r="B710" s="38">
        <v>45164.0</v>
      </c>
      <c r="C710" s="38">
        <v>45191.0</v>
      </c>
      <c r="D710" s="3" t="s">
        <v>193</v>
      </c>
      <c r="E710" s="3" t="s">
        <v>66</v>
      </c>
      <c r="F710" s="10" t="s">
        <v>906</v>
      </c>
      <c r="G710" s="3" t="s">
        <v>91</v>
      </c>
      <c r="H710" s="3">
        <v>1.0</v>
      </c>
      <c r="I710" s="32">
        <v>1.0</v>
      </c>
      <c r="J710" s="5">
        <f>VLOOKUP(G710,rewardsModel,IFS(H710=1,2,H710=2,3,H710=3,4),false)*I710</f>
        <v>0.03</v>
      </c>
    </row>
    <row r="711">
      <c r="A711" s="3" t="s">
        <v>327</v>
      </c>
      <c r="B711" s="38">
        <v>45164.0</v>
      </c>
      <c r="C711" s="38">
        <v>45191.0</v>
      </c>
      <c r="D711" s="3" t="s">
        <v>477</v>
      </c>
      <c r="E711" s="3" t="s">
        <v>598</v>
      </c>
      <c r="F711" s="10" t="s">
        <v>907</v>
      </c>
      <c r="G711" s="3" t="s">
        <v>97</v>
      </c>
      <c r="H711" s="3">
        <v>1.0</v>
      </c>
      <c r="I711" s="32">
        <v>1.0</v>
      </c>
      <c r="J711" s="5">
        <f>VLOOKUP(G711,rewardsModel,IFS(H711=1,2,H711=2,3,H711=3,4),false)*I711</f>
        <v>0.03</v>
      </c>
    </row>
    <row r="712">
      <c r="A712" s="3" t="s">
        <v>327</v>
      </c>
      <c r="B712" s="38">
        <v>45164.0</v>
      </c>
      <c r="C712" s="38">
        <v>45191.0</v>
      </c>
      <c r="D712" s="3" t="s">
        <v>477</v>
      </c>
      <c r="E712" s="3" t="s">
        <v>211</v>
      </c>
      <c r="F712" s="10" t="s">
        <v>907</v>
      </c>
      <c r="G712" s="3" t="s">
        <v>56</v>
      </c>
      <c r="H712" s="3">
        <v>1.0</v>
      </c>
      <c r="I712" s="32">
        <v>1.0</v>
      </c>
      <c r="J712" s="5">
        <f>VLOOKUP(G712,rewardsModel,IFS(H712=1,2,H712=2,3,H712=3,4),false)*I712</f>
        <v>0.03</v>
      </c>
    </row>
    <row r="713">
      <c r="A713" s="3" t="s">
        <v>659</v>
      </c>
      <c r="B713" s="38">
        <v>45164.0</v>
      </c>
      <c r="C713" s="38">
        <v>45191.0</v>
      </c>
      <c r="D713" s="3" t="s">
        <v>193</v>
      </c>
      <c r="E713" s="3" t="s">
        <v>66</v>
      </c>
      <c r="F713" s="10" t="s">
        <v>908</v>
      </c>
      <c r="G713" s="3" t="s">
        <v>91</v>
      </c>
      <c r="H713" s="3">
        <v>1.0</v>
      </c>
      <c r="I713" s="32">
        <v>1.0</v>
      </c>
      <c r="J713" s="5">
        <f>VLOOKUP(G713,rewardsModel,IFS(H713=1,2,H713=2,3,H713=3,4),false)*I713</f>
        <v>0.03</v>
      </c>
    </row>
    <row r="714">
      <c r="A714" s="3" t="s">
        <v>652</v>
      </c>
      <c r="B714" s="38">
        <v>45164.0</v>
      </c>
      <c r="C714" s="38">
        <v>45191.0</v>
      </c>
      <c r="D714" s="3" t="s">
        <v>477</v>
      </c>
      <c r="E714" s="3" t="s">
        <v>598</v>
      </c>
      <c r="F714" s="10" t="s">
        <v>909</v>
      </c>
      <c r="G714" s="3" t="s">
        <v>97</v>
      </c>
      <c r="H714" s="3">
        <v>1.0</v>
      </c>
      <c r="I714" s="32">
        <v>1.0</v>
      </c>
      <c r="J714" s="5">
        <f>VLOOKUP(G714,rewardsModel,IFS(H714=1,2,H714=2,3,H714=3,4),false)*I714</f>
        <v>0.03</v>
      </c>
    </row>
    <row r="715">
      <c r="A715" s="3" t="s">
        <v>652</v>
      </c>
      <c r="B715" s="38">
        <v>45164.0</v>
      </c>
      <c r="C715" s="38">
        <v>45191.0</v>
      </c>
      <c r="D715" s="3" t="s">
        <v>477</v>
      </c>
      <c r="E715" s="3" t="s">
        <v>66</v>
      </c>
      <c r="F715" s="10" t="s">
        <v>909</v>
      </c>
      <c r="G715" s="3" t="s">
        <v>91</v>
      </c>
      <c r="H715" s="3">
        <v>1.0</v>
      </c>
      <c r="I715" s="32">
        <v>1.0</v>
      </c>
      <c r="J715" s="5">
        <f>VLOOKUP(G715,rewardsModel,IFS(H715=1,2,H715=2,3,H715=3,4),false)*I715</f>
        <v>0.03</v>
      </c>
    </row>
    <row r="716">
      <c r="A716" s="3" t="s">
        <v>426</v>
      </c>
      <c r="B716" s="38">
        <v>45164.0</v>
      </c>
      <c r="C716" s="38">
        <v>45191.0</v>
      </c>
      <c r="D716" s="3" t="s">
        <v>193</v>
      </c>
      <c r="E716" s="3" t="s">
        <v>211</v>
      </c>
      <c r="F716" s="10" t="s">
        <v>910</v>
      </c>
      <c r="G716" s="3" t="s">
        <v>56</v>
      </c>
      <c r="H716" s="3">
        <v>1.0</v>
      </c>
      <c r="I716" s="32">
        <v>1.0</v>
      </c>
      <c r="J716" s="5">
        <f>VLOOKUP(G716,rewardsModel,IFS(H716=1,2,H716=2,3,H716=3,4),false)*I716</f>
        <v>0.03</v>
      </c>
    </row>
    <row r="717">
      <c r="A717" s="3" t="s">
        <v>652</v>
      </c>
      <c r="B717" s="38">
        <v>45164.0</v>
      </c>
      <c r="C717" s="38">
        <v>45191.0</v>
      </c>
      <c r="D717" s="3" t="s">
        <v>477</v>
      </c>
      <c r="E717" s="3" t="s">
        <v>598</v>
      </c>
      <c r="F717" s="10" t="s">
        <v>911</v>
      </c>
      <c r="G717" s="3" t="s">
        <v>97</v>
      </c>
      <c r="H717" s="3">
        <v>1.0</v>
      </c>
      <c r="I717" s="32">
        <v>1.0</v>
      </c>
      <c r="J717" s="5">
        <f>VLOOKUP(G717,rewardsModel,IFS(H717=1,2,H717=2,3,H717=3,4),false)*I717</f>
        <v>0.03</v>
      </c>
    </row>
    <row r="718">
      <c r="A718" s="3" t="s">
        <v>652</v>
      </c>
      <c r="B718" s="38">
        <v>45164.0</v>
      </c>
      <c r="C718" s="38">
        <v>45191.0</v>
      </c>
      <c r="D718" s="3" t="s">
        <v>477</v>
      </c>
      <c r="E718" s="3" t="s">
        <v>66</v>
      </c>
      <c r="F718" s="10" t="s">
        <v>911</v>
      </c>
      <c r="G718" s="3" t="s">
        <v>91</v>
      </c>
      <c r="H718" s="3">
        <v>1.0</v>
      </c>
      <c r="I718" s="32">
        <v>1.0</v>
      </c>
      <c r="J718" s="5">
        <f>VLOOKUP(G718,rewardsModel,IFS(H718=1,2,H718=2,3,H718=3,4),false)*I718</f>
        <v>0.03</v>
      </c>
    </row>
    <row r="719">
      <c r="A719" s="3" t="s">
        <v>426</v>
      </c>
      <c r="B719" s="38">
        <v>45164.0</v>
      </c>
      <c r="C719" s="38">
        <v>45191.0</v>
      </c>
      <c r="D719" s="3" t="s">
        <v>395</v>
      </c>
      <c r="E719" s="3" t="s">
        <v>614</v>
      </c>
      <c r="F719" s="10" t="s">
        <v>912</v>
      </c>
      <c r="G719" s="3" t="s">
        <v>108</v>
      </c>
      <c r="H719" s="3">
        <v>1.0</v>
      </c>
      <c r="I719" s="32">
        <v>1.0</v>
      </c>
      <c r="J719" s="5">
        <f>VLOOKUP(G719,rewardsModel,IFS(H719=1,2,H719=2,3,H719=3,4),false)*I719</f>
        <v>0.03</v>
      </c>
      <c r="K719" s="3" t="s">
        <v>913</v>
      </c>
    </row>
    <row r="720">
      <c r="A720" s="3" t="s">
        <v>426</v>
      </c>
      <c r="B720" s="38">
        <v>45164.0</v>
      </c>
      <c r="C720" s="38">
        <v>45191.0</v>
      </c>
      <c r="D720" s="3" t="s">
        <v>395</v>
      </c>
      <c r="E720" s="3" t="s">
        <v>614</v>
      </c>
      <c r="F720" s="10" t="s">
        <v>914</v>
      </c>
      <c r="G720" s="3" t="s">
        <v>108</v>
      </c>
      <c r="H720" s="3">
        <v>1.0</v>
      </c>
      <c r="I720" s="32">
        <v>1.0</v>
      </c>
      <c r="J720" s="5">
        <f>VLOOKUP(G720,rewardsModel,IFS(H720=1,2,H720=2,3,H720=3,4),false)*I720</f>
        <v>0.03</v>
      </c>
      <c r="K720" s="3" t="s">
        <v>915</v>
      </c>
    </row>
    <row r="721">
      <c r="A721" s="3" t="s">
        <v>426</v>
      </c>
      <c r="B721" s="38">
        <v>45164.0</v>
      </c>
      <c r="C721" s="38">
        <v>45191.0</v>
      </c>
      <c r="D721" s="3" t="s">
        <v>395</v>
      </c>
      <c r="E721" s="3" t="s">
        <v>614</v>
      </c>
      <c r="F721" s="10" t="s">
        <v>916</v>
      </c>
      <c r="G721" s="3" t="s">
        <v>108</v>
      </c>
      <c r="H721" s="3">
        <v>1.0</v>
      </c>
      <c r="I721" s="32">
        <v>1.0</v>
      </c>
      <c r="J721" s="5">
        <f>VLOOKUP(G721,rewardsModel,IFS(H721=1,2,H721=2,3,H721=3,4),false)*I721</f>
        <v>0.03</v>
      </c>
      <c r="K721" s="3" t="s">
        <v>917</v>
      </c>
    </row>
    <row r="722">
      <c r="A722" s="3" t="s">
        <v>426</v>
      </c>
      <c r="B722" s="38">
        <v>45164.0</v>
      </c>
      <c r="C722" s="38">
        <v>45191.0</v>
      </c>
      <c r="D722" s="3" t="s">
        <v>395</v>
      </c>
      <c r="E722" s="3" t="s">
        <v>614</v>
      </c>
      <c r="F722" s="10" t="s">
        <v>918</v>
      </c>
      <c r="G722" s="3" t="s">
        <v>108</v>
      </c>
      <c r="H722" s="3">
        <v>1.0</v>
      </c>
      <c r="I722" s="32">
        <v>1.0</v>
      </c>
      <c r="J722" s="5">
        <f>VLOOKUP(G722,rewardsModel,IFS(H722=1,2,H722=2,3,H722=3,4),false)*I722</f>
        <v>0.03</v>
      </c>
      <c r="K722" s="3" t="s">
        <v>919</v>
      </c>
    </row>
    <row r="723">
      <c r="A723" s="3" t="s">
        <v>426</v>
      </c>
      <c r="B723" s="38">
        <v>45164.0</v>
      </c>
      <c r="C723" s="38">
        <v>45191.0</v>
      </c>
      <c r="D723" s="3" t="s">
        <v>395</v>
      </c>
      <c r="E723" s="3" t="s">
        <v>614</v>
      </c>
      <c r="F723" s="10" t="s">
        <v>920</v>
      </c>
      <c r="G723" s="3" t="s">
        <v>108</v>
      </c>
      <c r="H723" s="3">
        <v>1.0</v>
      </c>
      <c r="I723" s="32">
        <v>1.0</v>
      </c>
      <c r="J723" s="5">
        <f>VLOOKUP(G723,rewardsModel,IFS(H723=1,2,H723=2,3,H723=3,4),false)*I723</f>
        <v>0.03</v>
      </c>
      <c r="K723" s="3" t="s">
        <v>921</v>
      </c>
    </row>
    <row r="724">
      <c r="A724" s="3" t="s">
        <v>855</v>
      </c>
      <c r="B724" s="38">
        <v>45164.0</v>
      </c>
      <c r="C724" s="38">
        <v>45191.0</v>
      </c>
      <c r="D724" s="3" t="s">
        <v>477</v>
      </c>
      <c r="E724" s="3" t="s">
        <v>375</v>
      </c>
      <c r="F724" s="10" t="s">
        <v>922</v>
      </c>
      <c r="G724" s="3" t="s">
        <v>50</v>
      </c>
      <c r="H724" s="3">
        <v>2.0</v>
      </c>
      <c r="I724" s="32">
        <v>1.0</v>
      </c>
      <c r="J724" s="5">
        <f>VLOOKUP(G724,rewardsModel,IFS(H724=1,2,H724=2,3,H724=3,4),false)*I724</f>
        <v>0.07</v>
      </c>
    </row>
    <row r="725">
      <c r="A725" s="3" t="s">
        <v>426</v>
      </c>
      <c r="B725" s="38">
        <v>45164.0</v>
      </c>
      <c r="C725" s="38">
        <v>45191.0</v>
      </c>
      <c r="D725" s="3" t="s">
        <v>477</v>
      </c>
      <c r="E725" s="3" t="s">
        <v>375</v>
      </c>
      <c r="F725" s="10" t="s">
        <v>922</v>
      </c>
      <c r="G725" s="3" t="s">
        <v>50</v>
      </c>
      <c r="H725" s="3">
        <v>1.0</v>
      </c>
      <c r="I725" s="32">
        <v>1.0</v>
      </c>
      <c r="J725" s="5">
        <f>VLOOKUP(G725,rewardsModel,IFS(H725=1,2,H725=2,3,H725=3,4),false)*I725</f>
        <v>0.035</v>
      </c>
    </row>
    <row r="726">
      <c r="A726" s="3" t="s">
        <v>426</v>
      </c>
      <c r="B726" s="38">
        <v>45164.0</v>
      </c>
      <c r="C726" s="38">
        <v>45191.0</v>
      </c>
      <c r="D726" s="3" t="s">
        <v>477</v>
      </c>
      <c r="E726" s="3" t="s">
        <v>598</v>
      </c>
      <c r="F726" s="10" t="s">
        <v>923</v>
      </c>
      <c r="G726" s="3" t="s">
        <v>97</v>
      </c>
      <c r="H726" s="3">
        <v>1.0</v>
      </c>
      <c r="I726" s="32">
        <v>1.0</v>
      </c>
      <c r="J726" s="5">
        <f>VLOOKUP(G726,rewardsModel,IFS(H726=1,2,H726=2,3,H726=3,4),false)*I726</f>
        <v>0.03</v>
      </c>
    </row>
    <row r="727">
      <c r="A727" s="3" t="s">
        <v>426</v>
      </c>
      <c r="B727" s="38">
        <v>45164.0</v>
      </c>
      <c r="C727" s="38">
        <v>45191.0</v>
      </c>
      <c r="D727" s="3" t="s">
        <v>477</v>
      </c>
      <c r="E727" s="3" t="s">
        <v>66</v>
      </c>
      <c r="F727" s="10" t="s">
        <v>923</v>
      </c>
      <c r="G727" s="3" t="s">
        <v>91</v>
      </c>
      <c r="H727" s="3">
        <v>2.0</v>
      </c>
      <c r="I727" s="32">
        <v>1.0</v>
      </c>
      <c r="J727" s="5">
        <f>VLOOKUP(G727,rewardsModel,IFS(H727=1,2,H727=2,3,H727=3,4),false)*I727</f>
        <v>0.06</v>
      </c>
    </row>
    <row r="728">
      <c r="A728" s="24" t="s">
        <v>369</v>
      </c>
      <c r="B728" s="38">
        <v>45164.0</v>
      </c>
      <c r="C728" s="38">
        <v>45191.0</v>
      </c>
      <c r="D728" s="3" t="s">
        <v>477</v>
      </c>
      <c r="E728" s="3" t="s">
        <v>375</v>
      </c>
      <c r="F728" s="40" t="s">
        <v>924</v>
      </c>
      <c r="G728" s="3" t="s">
        <v>50</v>
      </c>
      <c r="H728" s="3">
        <v>2.0</v>
      </c>
      <c r="I728" s="32">
        <v>1.0</v>
      </c>
      <c r="J728" s="5">
        <f>VLOOKUP(G728,rewardsModel,IFS(H728=1,2,H728=2,3,H728=3,4),false)*I728</f>
        <v>0.07</v>
      </c>
    </row>
    <row r="729">
      <c r="B729" s="38"/>
      <c r="C729" s="38"/>
      <c r="G729" s="5"/>
    </row>
    <row r="730">
      <c r="A730" s="28" t="s">
        <v>925</v>
      </c>
      <c r="B730" s="27"/>
      <c r="C730" s="28"/>
      <c r="D730" s="29"/>
      <c r="E730" s="29"/>
      <c r="F730" s="29"/>
      <c r="G730" s="29"/>
      <c r="H730" s="29"/>
      <c r="I730" s="29"/>
      <c r="J730" s="29"/>
      <c r="K730" s="29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>
      <c r="A731" s="3" t="s">
        <v>926</v>
      </c>
      <c r="B731" s="38">
        <v>45192.0</v>
      </c>
      <c r="C731" s="38">
        <v>45219.0</v>
      </c>
      <c r="D731" s="3" t="s">
        <v>193</v>
      </c>
      <c r="E731" s="3" t="s">
        <v>66</v>
      </c>
      <c r="F731" s="10" t="s">
        <v>927</v>
      </c>
      <c r="G731" s="3" t="s">
        <v>91</v>
      </c>
      <c r="H731" s="3">
        <v>2.0</v>
      </c>
      <c r="I731" s="32">
        <v>1.0</v>
      </c>
      <c r="J731" s="5">
        <f>VLOOKUP(G731,rewardsModel,IFS(H731=1,2,H731=2,3,H731=3,4),false)*I731</f>
        <v>0.06</v>
      </c>
    </row>
    <row r="732">
      <c r="A732" s="3" t="s">
        <v>652</v>
      </c>
      <c r="B732" s="38">
        <v>45192.0</v>
      </c>
      <c r="C732" s="38">
        <v>45219.0</v>
      </c>
      <c r="D732" s="3" t="s">
        <v>477</v>
      </c>
      <c r="E732" s="3" t="s">
        <v>598</v>
      </c>
      <c r="F732" s="10" t="s">
        <v>928</v>
      </c>
      <c r="G732" s="3" t="s">
        <v>97</v>
      </c>
      <c r="H732" s="3">
        <v>1.0</v>
      </c>
      <c r="I732" s="32">
        <v>1.0</v>
      </c>
      <c r="J732" s="5">
        <f>VLOOKUP(G732,rewardsModel,IFS(H732=1,2,H732=2,3,H732=3,4),false)*I732</f>
        <v>0.03</v>
      </c>
    </row>
    <row r="733">
      <c r="A733" s="3" t="s">
        <v>652</v>
      </c>
      <c r="B733" s="38">
        <v>45192.0</v>
      </c>
      <c r="C733" s="38">
        <v>45219.0</v>
      </c>
      <c r="D733" s="3" t="s">
        <v>477</v>
      </c>
      <c r="E733" s="3" t="s">
        <v>66</v>
      </c>
      <c r="F733" s="10" t="s">
        <v>928</v>
      </c>
      <c r="G733" s="3" t="s">
        <v>91</v>
      </c>
      <c r="H733" s="3">
        <v>1.0</v>
      </c>
      <c r="I733" s="32">
        <v>1.0</v>
      </c>
      <c r="J733" s="5">
        <f>VLOOKUP(G733,rewardsModel,IFS(H733=1,2,H733=2,3,H733=3,4),false)*I733</f>
        <v>0.03</v>
      </c>
    </row>
    <row r="734">
      <c r="A734" s="3" t="s">
        <v>659</v>
      </c>
      <c r="B734" s="38">
        <v>45192.0</v>
      </c>
      <c r="C734" s="38">
        <v>45219.0</v>
      </c>
      <c r="D734" s="3" t="s">
        <v>193</v>
      </c>
      <c r="E734" s="3" t="s">
        <v>66</v>
      </c>
      <c r="F734" s="10" t="s">
        <v>929</v>
      </c>
      <c r="G734" s="3" t="s">
        <v>91</v>
      </c>
      <c r="H734" s="3">
        <v>1.0</v>
      </c>
      <c r="I734" s="32">
        <v>1.0</v>
      </c>
      <c r="J734" s="5">
        <f>VLOOKUP(G734,rewardsModel,IFS(H734=1,2,H734=2,3,H734=3,4),false)*I734</f>
        <v>0.03</v>
      </c>
    </row>
    <row r="735">
      <c r="A735" s="3" t="s">
        <v>426</v>
      </c>
      <c r="B735" s="38">
        <v>45192.0</v>
      </c>
      <c r="C735" s="38">
        <v>45219.0</v>
      </c>
      <c r="D735" s="3" t="s">
        <v>477</v>
      </c>
      <c r="E735" s="3" t="s">
        <v>598</v>
      </c>
      <c r="F735" s="10" t="s">
        <v>930</v>
      </c>
      <c r="G735" s="3" t="s">
        <v>97</v>
      </c>
      <c r="H735" s="3">
        <v>1.0</v>
      </c>
      <c r="I735" s="32">
        <v>1.0</v>
      </c>
      <c r="J735" s="5">
        <f>VLOOKUP(G735,rewardsModel,IFS(H735=1,2,H735=2,3,H735=3,4),false)*I735</f>
        <v>0.03</v>
      </c>
    </row>
    <row r="736">
      <c r="A736" s="3" t="s">
        <v>748</v>
      </c>
      <c r="B736" s="38">
        <v>45192.0</v>
      </c>
      <c r="C736" s="38">
        <v>45219.0</v>
      </c>
      <c r="D736" s="3" t="s">
        <v>193</v>
      </c>
      <c r="E736" s="3" t="s">
        <v>66</v>
      </c>
      <c r="F736" s="10" t="s">
        <v>930</v>
      </c>
      <c r="G736" s="3" t="s">
        <v>91</v>
      </c>
      <c r="H736" s="3">
        <v>1.0</v>
      </c>
      <c r="I736" s="32">
        <v>1.0</v>
      </c>
      <c r="J736" s="5">
        <f>VLOOKUP(G736,rewardsModel,IFS(H736=1,2,H736=2,3,H736=3,4),false)*I736</f>
        <v>0.03</v>
      </c>
    </row>
    <row r="737">
      <c r="A737" s="3" t="s">
        <v>426</v>
      </c>
      <c r="B737" s="38">
        <v>45192.0</v>
      </c>
      <c r="C737" s="38">
        <v>45219.0</v>
      </c>
      <c r="D737" s="3" t="s">
        <v>477</v>
      </c>
      <c r="E737" s="3" t="s">
        <v>868</v>
      </c>
      <c r="F737" s="10" t="s">
        <v>930</v>
      </c>
      <c r="G737" s="3" t="s">
        <v>73</v>
      </c>
      <c r="H737" s="3">
        <v>1.0</v>
      </c>
      <c r="I737" s="32">
        <v>1.0</v>
      </c>
      <c r="J737" s="5">
        <f>VLOOKUP(G737,rewardsModel,IFS(H737=1,2,H737=2,3,H737=3,4),false)*I737</f>
        <v>0.1</v>
      </c>
    </row>
    <row r="738">
      <c r="A738" s="3" t="s">
        <v>426</v>
      </c>
      <c r="B738" s="38">
        <v>45192.0</v>
      </c>
      <c r="C738" s="38">
        <v>45219.0</v>
      </c>
      <c r="D738" s="3" t="s">
        <v>193</v>
      </c>
      <c r="E738" s="3" t="s">
        <v>66</v>
      </c>
      <c r="F738" s="40" t="s">
        <v>931</v>
      </c>
      <c r="G738" s="3" t="s">
        <v>91</v>
      </c>
      <c r="H738" s="3">
        <v>1.0</v>
      </c>
      <c r="I738" s="32">
        <v>1.0</v>
      </c>
      <c r="J738" s="5">
        <f>VLOOKUP(G738,rewardsModel,IFS(H738=1,2,H738=2,3,H738=3,4),false)*I738</f>
        <v>0.03</v>
      </c>
    </row>
    <row r="739">
      <c r="A739" s="3" t="s">
        <v>855</v>
      </c>
      <c r="B739" s="38">
        <v>45192.0</v>
      </c>
      <c r="C739" s="38">
        <v>45219.0</v>
      </c>
      <c r="D739" s="3" t="s">
        <v>477</v>
      </c>
      <c r="E739" s="3" t="s">
        <v>375</v>
      </c>
      <c r="F739" s="10" t="s">
        <v>932</v>
      </c>
      <c r="G739" s="3" t="s">
        <v>50</v>
      </c>
      <c r="H739" s="3">
        <v>2.0</v>
      </c>
      <c r="I739" s="32">
        <v>1.0</v>
      </c>
      <c r="J739" s="5">
        <f>VLOOKUP(G739,rewardsModel,IFS(H739=1,2,H739=2,3,H739=3,4),false)*I739</f>
        <v>0.07</v>
      </c>
    </row>
    <row r="740">
      <c r="A740" s="3" t="s">
        <v>426</v>
      </c>
      <c r="B740" s="38">
        <v>45192.0</v>
      </c>
      <c r="C740" s="38">
        <v>45219.0</v>
      </c>
      <c r="D740" s="3" t="s">
        <v>477</v>
      </c>
      <c r="E740" s="3" t="s">
        <v>375</v>
      </c>
      <c r="F740" s="10" t="s">
        <v>932</v>
      </c>
      <c r="G740" s="3" t="s">
        <v>50</v>
      </c>
      <c r="H740" s="3">
        <v>1.0</v>
      </c>
      <c r="I740" s="32">
        <v>1.0</v>
      </c>
      <c r="J740" s="5">
        <f>VLOOKUP(G740,rewardsModel,IFS(H740=1,2,H740=2,3,H740=3,4),false)*I740</f>
        <v>0.035</v>
      </c>
    </row>
    <row r="741">
      <c r="A741" s="3" t="s">
        <v>652</v>
      </c>
      <c r="B741" s="38">
        <v>45192.0</v>
      </c>
      <c r="C741" s="38">
        <v>45219.0</v>
      </c>
      <c r="D741" s="3" t="s">
        <v>477</v>
      </c>
      <c r="E741" s="3" t="s">
        <v>598</v>
      </c>
      <c r="F741" s="10" t="s">
        <v>933</v>
      </c>
      <c r="G741" s="3" t="s">
        <v>97</v>
      </c>
      <c r="H741" s="3">
        <v>1.0</v>
      </c>
      <c r="I741" s="32">
        <v>1.0</v>
      </c>
      <c r="J741" s="5">
        <f>VLOOKUP(G741,rewardsModel,IFS(H741=1,2,H741=2,3,H741=3,4),false)*I741</f>
        <v>0.03</v>
      </c>
    </row>
    <row r="742">
      <c r="A742" s="3" t="s">
        <v>652</v>
      </c>
      <c r="B742" s="38">
        <v>45192.0</v>
      </c>
      <c r="C742" s="38">
        <v>45219.0</v>
      </c>
      <c r="D742" s="3" t="s">
        <v>477</v>
      </c>
      <c r="E742" s="3" t="s">
        <v>66</v>
      </c>
      <c r="F742" s="10" t="s">
        <v>933</v>
      </c>
      <c r="G742" s="3" t="s">
        <v>91</v>
      </c>
      <c r="H742" s="3">
        <v>1.0</v>
      </c>
      <c r="I742" s="32">
        <v>1.0</v>
      </c>
      <c r="J742" s="5">
        <f>VLOOKUP(G742,rewardsModel,IFS(H742=1,2,H742=2,3,H742=3,4),false)*I742</f>
        <v>0.03</v>
      </c>
    </row>
    <row r="743">
      <c r="A743" s="3" t="s">
        <v>652</v>
      </c>
      <c r="B743" s="38">
        <v>45192.0</v>
      </c>
      <c r="C743" s="38">
        <v>45219.0</v>
      </c>
      <c r="D743" s="3" t="s">
        <v>477</v>
      </c>
      <c r="E743" s="3" t="s">
        <v>598</v>
      </c>
      <c r="F743" s="10" t="s">
        <v>934</v>
      </c>
      <c r="G743" s="3" t="s">
        <v>97</v>
      </c>
      <c r="H743" s="3">
        <v>1.0</v>
      </c>
      <c r="I743" s="32">
        <v>1.0</v>
      </c>
      <c r="J743" s="5">
        <f>VLOOKUP(G743,rewardsModel,IFS(H743=1,2,H743=2,3,H743=3,4),false)*I743</f>
        <v>0.03</v>
      </c>
    </row>
    <row r="744">
      <c r="A744" s="3" t="s">
        <v>652</v>
      </c>
      <c r="B744" s="38">
        <v>45192.0</v>
      </c>
      <c r="C744" s="38">
        <v>45219.0</v>
      </c>
      <c r="D744" s="3" t="s">
        <v>477</v>
      </c>
      <c r="E744" s="3" t="s">
        <v>66</v>
      </c>
      <c r="F744" s="10" t="s">
        <v>934</v>
      </c>
      <c r="G744" s="3" t="s">
        <v>91</v>
      </c>
      <c r="H744" s="3">
        <v>1.0</v>
      </c>
      <c r="I744" s="32">
        <v>1.0</v>
      </c>
      <c r="J744" s="5">
        <f>VLOOKUP(G744,rewardsModel,IFS(H744=1,2,H744=2,3,H744=3,4),false)*I744</f>
        <v>0.03</v>
      </c>
    </row>
    <row r="745">
      <c r="A745" s="3" t="s">
        <v>659</v>
      </c>
      <c r="B745" s="38">
        <v>45192.0</v>
      </c>
      <c r="C745" s="38">
        <v>45219.0</v>
      </c>
      <c r="D745" s="3" t="s">
        <v>193</v>
      </c>
      <c r="E745" s="3" t="s">
        <v>66</v>
      </c>
      <c r="F745" s="10" t="s">
        <v>934</v>
      </c>
      <c r="G745" s="3" t="s">
        <v>91</v>
      </c>
      <c r="H745" s="3">
        <v>1.0</v>
      </c>
      <c r="I745" s="32">
        <v>1.0</v>
      </c>
      <c r="J745" s="5">
        <f>VLOOKUP(G745,rewardsModel,IFS(H745=1,2,H745=2,3,H745=3,4),false)*I745</f>
        <v>0.03</v>
      </c>
    </row>
    <row r="746">
      <c r="A746" s="3" t="s">
        <v>935</v>
      </c>
      <c r="B746" s="38">
        <v>45192.0</v>
      </c>
      <c r="C746" s="38">
        <v>45219.0</v>
      </c>
      <c r="D746" s="3" t="s">
        <v>207</v>
      </c>
      <c r="E746" s="3" t="s">
        <v>66</v>
      </c>
      <c r="F746" s="10" t="s">
        <v>936</v>
      </c>
      <c r="G746" s="3" t="s">
        <v>91</v>
      </c>
      <c r="H746" s="3">
        <v>1.0</v>
      </c>
      <c r="I746" s="32">
        <v>1.0</v>
      </c>
      <c r="J746" s="5">
        <f>VLOOKUP(G746,rewardsModel,IFS(H746=1,2,H746=2,3,H746=3,4),false)*I746</f>
        <v>0.03</v>
      </c>
    </row>
    <row r="747">
      <c r="A747" s="3" t="s">
        <v>937</v>
      </c>
      <c r="B747" s="38">
        <v>45192.0</v>
      </c>
      <c r="C747" s="38">
        <v>45219.0</v>
      </c>
      <c r="D747" s="3" t="s">
        <v>193</v>
      </c>
      <c r="E747" s="3" t="s">
        <v>66</v>
      </c>
      <c r="F747" s="10" t="s">
        <v>938</v>
      </c>
      <c r="G747" s="3" t="s">
        <v>91</v>
      </c>
      <c r="H747" s="3">
        <v>1.0</v>
      </c>
      <c r="I747" s="32">
        <v>1.0</v>
      </c>
      <c r="J747" s="5">
        <f>VLOOKUP(G747,rewardsModel,IFS(H747=1,2,H747=2,3,H747=3,4),false)*I747</f>
        <v>0.03</v>
      </c>
    </row>
    <row r="748">
      <c r="A748" s="3" t="s">
        <v>383</v>
      </c>
      <c r="B748" s="38">
        <v>45192.0</v>
      </c>
      <c r="C748" s="38">
        <v>45219.0</v>
      </c>
      <c r="D748" s="3" t="s">
        <v>193</v>
      </c>
      <c r="E748" s="3" t="s">
        <v>66</v>
      </c>
      <c r="F748" s="10" t="s">
        <v>939</v>
      </c>
      <c r="G748" s="3" t="s">
        <v>91</v>
      </c>
      <c r="H748" s="3">
        <v>1.0</v>
      </c>
      <c r="I748" s="32">
        <v>1.0</v>
      </c>
      <c r="J748" s="5">
        <f>VLOOKUP(G748,rewardsModel,IFS(H748=1,2,H748=2,3,H748=3,4),false)*I748</f>
        <v>0.03</v>
      </c>
    </row>
    <row r="749">
      <c r="A749" s="3" t="s">
        <v>748</v>
      </c>
      <c r="B749" s="38">
        <v>45192.0</v>
      </c>
      <c r="C749" s="38">
        <v>45219.0</v>
      </c>
      <c r="D749" s="3" t="s">
        <v>193</v>
      </c>
      <c r="E749" s="3" t="s">
        <v>66</v>
      </c>
      <c r="F749" s="10" t="s">
        <v>940</v>
      </c>
      <c r="G749" s="3" t="s">
        <v>91</v>
      </c>
      <c r="H749" s="3">
        <v>1.0</v>
      </c>
      <c r="I749" s="32">
        <v>1.0</v>
      </c>
      <c r="J749" s="5">
        <f>VLOOKUP(G749,rewardsModel,IFS(H749=1,2,H749=2,3,H749=3,4),false)*I749</f>
        <v>0.03</v>
      </c>
    </row>
    <row r="750">
      <c r="A750" s="3" t="s">
        <v>941</v>
      </c>
      <c r="B750" s="38">
        <v>45192.0</v>
      </c>
      <c r="C750" s="38">
        <v>45219.0</v>
      </c>
      <c r="D750" s="3" t="s">
        <v>193</v>
      </c>
      <c r="E750" s="3" t="s">
        <v>211</v>
      </c>
      <c r="F750" s="10" t="s">
        <v>942</v>
      </c>
      <c r="G750" s="3" t="s">
        <v>56</v>
      </c>
      <c r="H750" s="3">
        <v>1.0</v>
      </c>
      <c r="I750" s="32">
        <v>1.0</v>
      </c>
      <c r="J750" s="5">
        <f>VLOOKUP(G750,rewardsModel,IFS(H750=1,2,H750=2,3,H750=3,4),false)*I750</f>
        <v>0.03</v>
      </c>
    </row>
    <row r="751">
      <c r="A751" s="3" t="s">
        <v>855</v>
      </c>
      <c r="B751" s="38">
        <v>45192.0</v>
      </c>
      <c r="C751" s="38">
        <v>45219.0</v>
      </c>
      <c r="D751" s="3" t="s">
        <v>477</v>
      </c>
      <c r="E751" s="3" t="s">
        <v>375</v>
      </c>
      <c r="F751" s="10" t="s">
        <v>943</v>
      </c>
      <c r="G751" s="3" t="s">
        <v>50</v>
      </c>
      <c r="H751" s="3">
        <v>2.0</v>
      </c>
      <c r="I751" s="32">
        <v>1.0</v>
      </c>
      <c r="J751" s="5">
        <f>VLOOKUP(G751,rewardsModel,IFS(H751=1,2,H751=2,3,H751=3,4),false)*I751</f>
        <v>0.07</v>
      </c>
    </row>
    <row r="752">
      <c r="A752" s="3" t="s">
        <v>426</v>
      </c>
      <c r="B752" s="38">
        <v>45192.0</v>
      </c>
      <c r="C752" s="38">
        <v>45219.0</v>
      </c>
      <c r="D752" s="3" t="s">
        <v>477</v>
      </c>
      <c r="E752" s="3" t="s">
        <v>375</v>
      </c>
      <c r="F752" s="10" t="s">
        <v>943</v>
      </c>
      <c r="G752" s="3" t="s">
        <v>50</v>
      </c>
      <c r="H752" s="3">
        <v>1.0</v>
      </c>
      <c r="I752" s="32">
        <v>1.0</v>
      </c>
      <c r="J752" s="5">
        <f>VLOOKUP(G752,rewardsModel,IFS(H752=1,2,H752=2,3,H752=3,4),false)*I752</f>
        <v>0.035</v>
      </c>
    </row>
    <row r="753">
      <c r="A753" s="3" t="s">
        <v>652</v>
      </c>
      <c r="B753" s="38">
        <v>45192.0</v>
      </c>
      <c r="C753" s="38">
        <v>45219.0</v>
      </c>
      <c r="D753" s="3" t="s">
        <v>477</v>
      </c>
      <c r="E753" s="3" t="s">
        <v>598</v>
      </c>
      <c r="F753" s="10" t="s">
        <v>944</v>
      </c>
      <c r="G753" s="3" t="s">
        <v>97</v>
      </c>
      <c r="H753" s="3">
        <v>1.0</v>
      </c>
      <c r="I753" s="32">
        <v>1.0</v>
      </c>
      <c r="J753" s="5">
        <f>VLOOKUP(G753,rewardsModel,IFS(H753=1,2,H753=2,3,H753=3,4),false)*I753</f>
        <v>0.03</v>
      </c>
    </row>
    <row r="754">
      <c r="A754" s="3" t="s">
        <v>652</v>
      </c>
      <c r="B754" s="38">
        <v>45192.0</v>
      </c>
      <c r="C754" s="38">
        <v>45219.0</v>
      </c>
      <c r="D754" s="3" t="s">
        <v>477</v>
      </c>
      <c r="E754" s="3" t="s">
        <v>66</v>
      </c>
      <c r="F754" s="10" t="s">
        <v>944</v>
      </c>
      <c r="G754" s="3" t="s">
        <v>91</v>
      </c>
      <c r="H754" s="3">
        <v>1.0</v>
      </c>
      <c r="I754" s="32">
        <v>1.0</v>
      </c>
      <c r="J754" s="5">
        <f>VLOOKUP(G754,rewardsModel,IFS(H754=1,2,H754=2,3,H754=3,4),false)*I754</f>
        <v>0.03</v>
      </c>
    </row>
    <row r="755">
      <c r="A755" s="3" t="s">
        <v>652</v>
      </c>
      <c r="B755" s="38">
        <v>45192.0</v>
      </c>
      <c r="C755" s="38">
        <v>45219.0</v>
      </c>
      <c r="D755" s="3" t="s">
        <v>477</v>
      </c>
      <c r="E755" s="3" t="s">
        <v>598</v>
      </c>
      <c r="F755" s="10" t="s">
        <v>945</v>
      </c>
      <c r="G755" s="3" t="s">
        <v>97</v>
      </c>
      <c r="H755" s="3">
        <v>1.0</v>
      </c>
      <c r="I755" s="32">
        <v>1.0</v>
      </c>
      <c r="J755" s="5">
        <f>VLOOKUP(G755,rewardsModel,IFS(H755=1,2,H755=2,3,H755=3,4),false)*I755</f>
        <v>0.03</v>
      </c>
    </row>
    <row r="756">
      <c r="A756" s="3" t="s">
        <v>652</v>
      </c>
      <c r="B756" s="38">
        <v>45192.0</v>
      </c>
      <c r="C756" s="38">
        <v>45219.0</v>
      </c>
      <c r="D756" s="3" t="s">
        <v>477</v>
      </c>
      <c r="E756" s="3" t="s">
        <v>66</v>
      </c>
      <c r="F756" s="10" t="s">
        <v>945</v>
      </c>
      <c r="G756" s="3" t="s">
        <v>91</v>
      </c>
      <c r="H756" s="3">
        <v>1.0</v>
      </c>
      <c r="I756" s="32">
        <v>1.0</v>
      </c>
      <c r="J756" s="5">
        <f>VLOOKUP(G756,rewardsModel,IFS(H756=1,2,H756=2,3,H756=3,4),false)*I756</f>
        <v>0.03</v>
      </c>
    </row>
    <row r="757">
      <c r="A757" s="3" t="s">
        <v>652</v>
      </c>
      <c r="B757" s="38">
        <v>45192.0</v>
      </c>
      <c r="C757" s="38">
        <v>45219.0</v>
      </c>
      <c r="D757" s="3" t="s">
        <v>477</v>
      </c>
      <c r="E757" s="3" t="s">
        <v>598</v>
      </c>
      <c r="F757" s="10" t="s">
        <v>946</v>
      </c>
      <c r="G757" s="3" t="s">
        <v>97</v>
      </c>
      <c r="H757" s="3">
        <v>1.0</v>
      </c>
      <c r="I757" s="32">
        <v>1.0</v>
      </c>
      <c r="J757" s="5">
        <f>VLOOKUP(G757,rewardsModel,IFS(H757=1,2,H757=2,3,H757=3,4),false)*I757</f>
        <v>0.03</v>
      </c>
    </row>
    <row r="758">
      <c r="A758" s="3" t="s">
        <v>652</v>
      </c>
      <c r="B758" s="38">
        <v>45192.0</v>
      </c>
      <c r="C758" s="38">
        <v>45219.0</v>
      </c>
      <c r="D758" s="3" t="s">
        <v>477</v>
      </c>
      <c r="E758" s="3" t="s">
        <v>66</v>
      </c>
      <c r="F758" s="10" t="s">
        <v>946</v>
      </c>
      <c r="G758" s="3" t="s">
        <v>91</v>
      </c>
      <c r="H758" s="3">
        <v>1.0</v>
      </c>
      <c r="I758" s="32">
        <v>1.0</v>
      </c>
      <c r="J758" s="5">
        <f>VLOOKUP(G758,rewardsModel,IFS(H758=1,2,H758=2,3,H758=3,4),false)*I758</f>
        <v>0.03</v>
      </c>
    </row>
    <row r="759">
      <c r="A759" s="3" t="s">
        <v>652</v>
      </c>
      <c r="B759" s="38">
        <v>45192.0</v>
      </c>
      <c r="C759" s="38">
        <v>45219.0</v>
      </c>
      <c r="D759" s="3" t="s">
        <v>477</v>
      </c>
      <c r="E759" s="3" t="s">
        <v>598</v>
      </c>
      <c r="F759" s="10" t="s">
        <v>947</v>
      </c>
      <c r="G759" s="3" t="s">
        <v>97</v>
      </c>
      <c r="H759" s="3">
        <v>1.0</v>
      </c>
      <c r="I759" s="32">
        <v>1.0</v>
      </c>
      <c r="J759" s="5">
        <f>VLOOKUP(G759,rewardsModel,IFS(H759=1,2,H759=2,3,H759=3,4),false)*I759</f>
        <v>0.03</v>
      </c>
    </row>
    <row r="760">
      <c r="A760" s="3" t="s">
        <v>652</v>
      </c>
      <c r="B760" s="38">
        <v>45192.0</v>
      </c>
      <c r="C760" s="38">
        <v>45219.0</v>
      </c>
      <c r="D760" s="3" t="s">
        <v>477</v>
      </c>
      <c r="E760" s="3" t="s">
        <v>66</v>
      </c>
      <c r="F760" s="10" t="s">
        <v>947</v>
      </c>
      <c r="G760" s="3" t="s">
        <v>91</v>
      </c>
      <c r="H760" s="3">
        <v>1.0</v>
      </c>
      <c r="I760" s="32">
        <v>1.0</v>
      </c>
      <c r="J760" s="5">
        <f>VLOOKUP(G760,rewardsModel,IFS(H760=1,2,H760=2,3,H760=3,4),false)*I760</f>
        <v>0.03</v>
      </c>
    </row>
    <row r="761">
      <c r="A761" s="3" t="s">
        <v>652</v>
      </c>
      <c r="B761" s="38">
        <v>45192.0</v>
      </c>
      <c r="C761" s="38">
        <v>45219.0</v>
      </c>
      <c r="D761" s="3" t="s">
        <v>477</v>
      </c>
      <c r="E761" s="3" t="s">
        <v>598</v>
      </c>
      <c r="F761" s="10" t="s">
        <v>948</v>
      </c>
      <c r="G761" s="3" t="s">
        <v>97</v>
      </c>
      <c r="H761" s="3">
        <v>1.0</v>
      </c>
      <c r="I761" s="32">
        <v>1.0</v>
      </c>
      <c r="J761" s="5">
        <f>VLOOKUP(G761,rewardsModel,IFS(H761=1,2,H761=2,3,H761=3,4),false)*I761</f>
        <v>0.03</v>
      </c>
    </row>
    <row r="762">
      <c r="A762" s="3" t="s">
        <v>652</v>
      </c>
      <c r="B762" s="38">
        <v>45192.0</v>
      </c>
      <c r="C762" s="38">
        <v>45219.0</v>
      </c>
      <c r="D762" s="3" t="s">
        <v>477</v>
      </c>
      <c r="E762" s="3" t="s">
        <v>66</v>
      </c>
      <c r="F762" s="10" t="s">
        <v>948</v>
      </c>
      <c r="G762" s="3" t="s">
        <v>91</v>
      </c>
      <c r="H762" s="3">
        <v>1.0</v>
      </c>
      <c r="I762" s="32">
        <v>1.0</v>
      </c>
      <c r="J762" s="5">
        <f>VLOOKUP(G762,rewardsModel,IFS(H762=1,2,H762=2,3,H762=3,4),false)*I762</f>
        <v>0.03</v>
      </c>
    </row>
    <row r="763">
      <c r="A763" s="3" t="s">
        <v>949</v>
      </c>
      <c r="B763" s="38">
        <v>45192.0</v>
      </c>
      <c r="C763" s="38">
        <v>45219.0</v>
      </c>
      <c r="D763" s="3" t="s">
        <v>477</v>
      </c>
      <c r="E763" s="3" t="s">
        <v>598</v>
      </c>
      <c r="F763" s="10" t="s">
        <v>950</v>
      </c>
      <c r="G763" s="3" t="s">
        <v>97</v>
      </c>
      <c r="H763" s="3">
        <v>1.0</v>
      </c>
      <c r="I763" s="32">
        <v>1.0</v>
      </c>
      <c r="J763" s="5">
        <f>VLOOKUP(G763,rewardsModel,IFS(H763=1,2,H763=2,3,H763=3,4),false)*I763</f>
        <v>0.03</v>
      </c>
    </row>
    <row r="764">
      <c r="A764" s="3" t="s">
        <v>949</v>
      </c>
      <c r="B764" s="38">
        <v>45192.0</v>
      </c>
      <c r="C764" s="38">
        <v>45219.0</v>
      </c>
      <c r="D764" s="3" t="s">
        <v>477</v>
      </c>
      <c r="E764" s="3" t="s">
        <v>66</v>
      </c>
      <c r="F764" s="10" t="s">
        <v>950</v>
      </c>
      <c r="G764" s="3" t="s">
        <v>91</v>
      </c>
      <c r="H764" s="3">
        <v>1.0</v>
      </c>
      <c r="I764" s="32">
        <v>1.0</v>
      </c>
      <c r="J764" s="5">
        <f>VLOOKUP(G764,rewardsModel,IFS(H764=1,2,H764=2,3,H764=3,4),false)*I764</f>
        <v>0.03</v>
      </c>
    </row>
    <row r="765">
      <c r="A765" s="3" t="s">
        <v>659</v>
      </c>
      <c r="B765" s="38">
        <v>45192.0</v>
      </c>
      <c r="C765" s="38">
        <v>45219.0</v>
      </c>
      <c r="D765" s="3" t="s">
        <v>193</v>
      </c>
      <c r="E765" s="3" t="s">
        <v>66</v>
      </c>
      <c r="F765" s="10" t="s">
        <v>951</v>
      </c>
      <c r="G765" s="3" t="s">
        <v>91</v>
      </c>
      <c r="H765" s="3">
        <v>1.0</v>
      </c>
      <c r="I765" s="32">
        <v>1.0</v>
      </c>
      <c r="J765" s="5">
        <f>VLOOKUP(G765,rewardsModel,IFS(H765=1,2,H765=2,3,H765=3,4),false)*I765</f>
        <v>0.03</v>
      </c>
    </row>
    <row r="766">
      <c r="A766" s="3" t="s">
        <v>839</v>
      </c>
      <c r="B766" s="38">
        <v>45192.0</v>
      </c>
      <c r="C766" s="38">
        <v>45219.0</v>
      </c>
      <c r="D766" s="3" t="s">
        <v>193</v>
      </c>
      <c r="E766" s="3" t="s">
        <v>66</v>
      </c>
      <c r="F766" s="10" t="s">
        <v>952</v>
      </c>
      <c r="G766" s="3" t="s">
        <v>91</v>
      </c>
      <c r="H766" s="3">
        <v>1.0</v>
      </c>
      <c r="I766" s="32">
        <v>1.0</v>
      </c>
      <c r="J766" s="5">
        <f>VLOOKUP(G766,rewardsModel,IFS(H766=1,2,H766=2,3,H766=3,4),false)*I766</f>
        <v>0.03</v>
      </c>
    </row>
    <row r="767">
      <c r="A767" s="3" t="s">
        <v>426</v>
      </c>
      <c r="B767" s="38">
        <v>45192.0</v>
      </c>
      <c r="C767" s="38">
        <v>45219.0</v>
      </c>
      <c r="D767" s="3" t="s">
        <v>477</v>
      </c>
      <c r="E767" s="3" t="s">
        <v>598</v>
      </c>
      <c r="F767" s="10" t="s">
        <v>953</v>
      </c>
      <c r="G767" s="3" t="s">
        <v>97</v>
      </c>
      <c r="H767" s="3">
        <v>1.0</v>
      </c>
      <c r="I767" s="32">
        <v>1.0</v>
      </c>
      <c r="J767" s="5">
        <f>VLOOKUP(G767,rewardsModel,IFS(H767=1,2,H767=2,3,H767=3,4),false)*I767</f>
        <v>0.03</v>
      </c>
    </row>
    <row r="768">
      <c r="A768" s="3" t="s">
        <v>426</v>
      </c>
      <c r="B768" s="38">
        <v>45192.0</v>
      </c>
      <c r="C768" s="38">
        <v>45219.0</v>
      </c>
      <c r="D768" s="3" t="s">
        <v>477</v>
      </c>
      <c r="E768" s="3" t="s">
        <v>66</v>
      </c>
      <c r="F768" s="10" t="s">
        <v>953</v>
      </c>
      <c r="G768" s="3" t="s">
        <v>91</v>
      </c>
      <c r="H768" s="3">
        <v>1.0</v>
      </c>
      <c r="I768" s="32">
        <v>1.0</v>
      </c>
      <c r="J768" s="5">
        <f>VLOOKUP(G768,rewardsModel,IFS(H768=1,2,H768=2,3,H768=3,4),false)*I768</f>
        <v>0.03</v>
      </c>
    </row>
    <row r="769">
      <c r="A769" s="3" t="s">
        <v>839</v>
      </c>
      <c r="B769" s="38">
        <v>45192.0</v>
      </c>
      <c r="C769" s="38">
        <v>45219.0</v>
      </c>
      <c r="D769" s="3" t="s">
        <v>193</v>
      </c>
      <c r="E769" s="3" t="s">
        <v>211</v>
      </c>
      <c r="F769" s="10" t="s">
        <v>954</v>
      </c>
      <c r="G769" s="3" t="s">
        <v>56</v>
      </c>
      <c r="H769" s="3">
        <v>1.0</v>
      </c>
      <c r="I769" s="32">
        <v>1.0</v>
      </c>
      <c r="J769" s="5">
        <f>VLOOKUP(G769,rewardsModel,IFS(H769=1,2,H769=2,3,H769=3,4),false)*I769</f>
        <v>0.03</v>
      </c>
    </row>
    <row r="770">
      <c r="A770" s="3" t="s">
        <v>937</v>
      </c>
      <c r="B770" s="38">
        <v>45192.0</v>
      </c>
      <c r="C770" s="38">
        <v>45219.0</v>
      </c>
      <c r="D770" s="3" t="s">
        <v>193</v>
      </c>
      <c r="E770" s="3" t="s">
        <v>66</v>
      </c>
      <c r="F770" s="10" t="s">
        <v>955</v>
      </c>
      <c r="G770" s="3" t="s">
        <v>91</v>
      </c>
      <c r="H770" s="3">
        <v>1.0</v>
      </c>
      <c r="I770" s="32">
        <v>1.0</v>
      </c>
      <c r="J770" s="5">
        <f>VLOOKUP(G770,rewardsModel,IFS(H770=1,2,H770=2,3,H770=3,4),false)*I770</f>
        <v>0.03</v>
      </c>
    </row>
    <row r="771">
      <c r="A771" s="3" t="s">
        <v>659</v>
      </c>
      <c r="B771" s="38">
        <v>45192.0</v>
      </c>
      <c r="C771" s="38">
        <v>45219.0</v>
      </c>
      <c r="D771" s="3" t="s">
        <v>193</v>
      </c>
      <c r="E771" s="3" t="s">
        <v>66</v>
      </c>
      <c r="F771" s="10" t="s">
        <v>956</v>
      </c>
      <c r="G771" s="3" t="s">
        <v>91</v>
      </c>
      <c r="H771" s="3">
        <v>1.0</v>
      </c>
      <c r="I771" s="32">
        <v>1.0</v>
      </c>
      <c r="J771" s="5">
        <f>VLOOKUP(G771,rewardsModel,IFS(H771=1,2,H771=2,3,H771=3,4),false)*I771</f>
        <v>0.03</v>
      </c>
    </row>
    <row r="772">
      <c r="A772" s="3" t="s">
        <v>426</v>
      </c>
      <c r="B772" s="38">
        <v>45192.0</v>
      </c>
      <c r="C772" s="38">
        <v>45219.0</v>
      </c>
      <c r="D772" s="3" t="s">
        <v>477</v>
      </c>
      <c r="E772" s="3" t="s">
        <v>614</v>
      </c>
      <c r="F772" s="10" t="s">
        <v>957</v>
      </c>
      <c r="G772" s="3" t="s">
        <v>108</v>
      </c>
      <c r="H772" s="3">
        <v>1.0</v>
      </c>
      <c r="I772" s="32">
        <v>1.0</v>
      </c>
      <c r="J772" s="5">
        <f>VLOOKUP(G772,rewardsModel,IFS(H772=1,2,H772=2,3,H772=3,4),false)*I772</f>
        <v>0.03</v>
      </c>
    </row>
    <row r="773">
      <c r="A773" s="3" t="s">
        <v>426</v>
      </c>
      <c r="B773" s="38">
        <v>45192.0</v>
      </c>
      <c r="C773" s="38">
        <v>45219.0</v>
      </c>
      <c r="D773" s="3" t="s">
        <v>477</v>
      </c>
      <c r="E773" s="3" t="s">
        <v>614</v>
      </c>
      <c r="F773" s="10" t="s">
        <v>958</v>
      </c>
      <c r="G773" s="3" t="s">
        <v>108</v>
      </c>
      <c r="H773" s="3">
        <v>1.0</v>
      </c>
      <c r="I773" s="32">
        <v>1.0</v>
      </c>
      <c r="J773" s="5">
        <f>VLOOKUP(G773,rewardsModel,IFS(H773=1,2,H773=2,3,H773=3,4),false)*I773</f>
        <v>0.03</v>
      </c>
    </row>
    <row r="774">
      <c r="A774" s="3" t="s">
        <v>426</v>
      </c>
      <c r="B774" s="38">
        <v>45192.0</v>
      </c>
      <c r="C774" s="38">
        <v>45219.0</v>
      </c>
      <c r="D774" s="3" t="s">
        <v>477</v>
      </c>
      <c r="E774" s="3" t="s">
        <v>614</v>
      </c>
      <c r="F774" s="10" t="s">
        <v>959</v>
      </c>
      <c r="G774" s="3" t="s">
        <v>108</v>
      </c>
      <c r="H774" s="3">
        <v>1.0</v>
      </c>
      <c r="I774" s="32">
        <v>1.0</v>
      </c>
      <c r="J774" s="5">
        <f>VLOOKUP(G774,rewardsModel,IFS(H774=1,2,H774=2,3,H774=3,4),false)*I774</f>
        <v>0.03</v>
      </c>
    </row>
    <row r="775">
      <c r="A775" s="3" t="s">
        <v>426</v>
      </c>
      <c r="B775" s="38">
        <v>45192.0</v>
      </c>
      <c r="C775" s="38">
        <v>45219.0</v>
      </c>
      <c r="D775" s="3" t="s">
        <v>477</v>
      </c>
      <c r="E775" s="3" t="s">
        <v>614</v>
      </c>
      <c r="F775" s="10" t="s">
        <v>960</v>
      </c>
      <c r="G775" s="3" t="s">
        <v>108</v>
      </c>
      <c r="H775" s="3">
        <v>2.0</v>
      </c>
      <c r="I775" s="32">
        <v>1.0</v>
      </c>
      <c r="J775" s="5">
        <f>VLOOKUP(G775,rewardsModel,IFS(H775=1,2,H775=2,3,H775=3,4),false)*I775</f>
        <v>0.06</v>
      </c>
    </row>
    <row r="776">
      <c r="A776" s="3" t="s">
        <v>426</v>
      </c>
      <c r="B776" s="38">
        <v>45192.0</v>
      </c>
      <c r="C776" s="38">
        <v>45219.0</v>
      </c>
      <c r="D776" s="3" t="s">
        <v>477</v>
      </c>
      <c r="E776" s="3" t="s">
        <v>377</v>
      </c>
      <c r="F776" s="10" t="s">
        <v>961</v>
      </c>
      <c r="G776" s="3" t="s">
        <v>120</v>
      </c>
      <c r="H776" s="3">
        <v>1.0</v>
      </c>
      <c r="I776" s="32">
        <v>1.0</v>
      </c>
      <c r="J776" s="5">
        <f>VLOOKUP(G776,rewardsModel,IFS(H776=1,2,H776=2,3,H776=3,4),false)*I776</f>
        <v>0.1</v>
      </c>
    </row>
    <row r="777">
      <c r="A777" s="3" t="s">
        <v>426</v>
      </c>
      <c r="B777" s="38">
        <v>45192.0</v>
      </c>
      <c r="C777" s="38">
        <v>45219.0</v>
      </c>
      <c r="D777" s="3" t="s">
        <v>477</v>
      </c>
      <c r="E777" s="3" t="s">
        <v>598</v>
      </c>
      <c r="F777" s="10" t="s">
        <v>962</v>
      </c>
      <c r="G777" s="3" t="s">
        <v>97</v>
      </c>
      <c r="H777" s="3">
        <v>1.0</v>
      </c>
      <c r="I777" s="32">
        <v>1.0</v>
      </c>
      <c r="J777" s="5">
        <f>VLOOKUP(G777,rewardsModel,IFS(H777=1,2,H777=2,3,H777=3,4),false)*I777</f>
        <v>0.03</v>
      </c>
    </row>
    <row r="778">
      <c r="A778" s="3" t="s">
        <v>426</v>
      </c>
      <c r="B778" s="38">
        <v>45192.0</v>
      </c>
      <c r="C778" s="38">
        <v>45219.0</v>
      </c>
      <c r="D778" s="3" t="s">
        <v>477</v>
      </c>
      <c r="E778" s="3" t="s">
        <v>211</v>
      </c>
      <c r="F778" s="10" t="s">
        <v>962</v>
      </c>
      <c r="G778" s="3" t="s">
        <v>56</v>
      </c>
      <c r="H778" s="3">
        <v>1.0</v>
      </c>
      <c r="I778" s="32">
        <v>1.0</v>
      </c>
      <c r="J778" s="5">
        <f>VLOOKUP(G778,rewardsModel,IFS(H778=1,2,H778=2,3,H778=3,4),false)*I778</f>
        <v>0.03</v>
      </c>
    </row>
    <row r="779">
      <c r="A779" s="3" t="s">
        <v>426</v>
      </c>
      <c r="B779" s="38">
        <v>45192.0</v>
      </c>
      <c r="C779" s="38">
        <v>45219.0</v>
      </c>
      <c r="D779" s="3" t="s">
        <v>477</v>
      </c>
      <c r="E779" s="3" t="s">
        <v>868</v>
      </c>
      <c r="F779" s="10" t="s">
        <v>962</v>
      </c>
      <c r="G779" s="3" t="s">
        <v>73</v>
      </c>
      <c r="H779" s="3">
        <v>1.0</v>
      </c>
      <c r="I779" s="32">
        <v>1.0</v>
      </c>
      <c r="J779" s="5">
        <f>VLOOKUP(G779,rewardsModel,IFS(H779=1,2,H779=2,3,H779=3,4),false)*I779</f>
        <v>0.1</v>
      </c>
    </row>
    <row r="780">
      <c r="A780" s="3" t="s">
        <v>426</v>
      </c>
      <c r="B780" s="38">
        <v>45192.0</v>
      </c>
      <c r="C780" s="38">
        <v>45219.0</v>
      </c>
      <c r="D780" s="3" t="s">
        <v>477</v>
      </c>
      <c r="E780" s="3" t="s">
        <v>598</v>
      </c>
      <c r="F780" s="10" t="s">
        <v>963</v>
      </c>
      <c r="G780" s="3" t="s">
        <v>97</v>
      </c>
      <c r="H780" s="3">
        <v>1.0</v>
      </c>
      <c r="I780" s="32">
        <v>1.0</v>
      </c>
      <c r="J780" s="5">
        <f>VLOOKUP(G780,rewardsModel,IFS(H780=1,2,H780=2,3,H780=3,4),false)*I780</f>
        <v>0.03</v>
      </c>
    </row>
    <row r="781">
      <c r="A781" s="3" t="s">
        <v>839</v>
      </c>
      <c r="B781" s="38">
        <v>45192.0</v>
      </c>
      <c r="C781" s="38">
        <v>45219.0</v>
      </c>
      <c r="D781" s="3" t="s">
        <v>477</v>
      </c>
      <c r="E781" s="3" t="s">
        <v>211</v>
      </c>
      <c r="F781" s="10" t="s">
        <v>963</v>
      </c>
      <c r="G781" s="3" t="s">
        <v>56</v>
      </c>
      <c r="H781" s="3">
        <v>1.0</v>
      </c>
      <c r="I781" s="32">
        <v>1.0</v>
      </c>
      <c r="J781" s="5">
        <f>VLOOKUP(G781,rewardsModel,IFS(H781=1,2,H781=2,3,H781=3,4),false)*I781</f>
        <v>0.03</v>
      </c>
    </row>
    <row r="782">
      <c r="A782" s="3" t="s">
        <v>426</v>
      </c>
      <c r="B782" s="38">
        <v>45192.0</v>
      </c>
      <c r="C782" s="38">
        <v>45219.0</v>
      </c>
      <c r="D782" s="3" t="s">
        <v>477</v>
      </c>
      <c r="E782" s="3" t="s">
        <v>868</v>
      </c>
      <c r="F782" s="10" t="s">
        <v>963</v>
      </c>
      <c r="G782" s="3" t="s">
        <v>73</v>
      </c>
      <c r="H782" s="3">
        <v>1.0</v>
      </c>
      <c r="I782" s="32">
        <v>1.0</v>
      </c>
      <c r="J782" s="5">
        <f>VLOOKUP(G782,rewardsModel,IFS(H782=1,2,H782=2,3,H782=3,4),false)*I782</f>
        <v>0.1</v>
      </c>
    </row>
    <row r="783">
      <c r="A783" s="3" t="s">
        <v>426</v>
      </c>
      <c r="B783" s="38">
        <v>45192.0</v>
      </c>
      <c r="C783" s="38">
        <v>45219.0</v>
      </c>
      <c r="D783" s="3" t="s">
        <v>477</v>
      </c>
      <c r="E783" s="3" t="s">
        <v>598</v>
      </c>
      <c r="F783" s="10" t="s">
        <v>964</v>
      </c>
      <c r="G783" s="3" t="s">
        <v>97</v>
      </c>
      <c r="H783" s="3">
        <v>1.0</v>
      </c>
      <c r="I783" s="32">
        <v>1.0</v>
      </c>
      <c r="J783" s="5">
        <f>VLOOKUP(G783,rewardsModel,IFS(H783=1,2,H783=2,3,H783=3,4),false)*I783</f>
        <v>0.03</v>
      </c>
    </row>
    <row r="784">
      <c r="A784" s="3" t="s">
        <v>937</v>
      </c>
      <c r="B784" s="38">
        <v>45192.0</v>
      </c>
      <c r="C784" s="38">
        <v>45219.0</v>
      </c>
      <c r="D784" s="3" t="s">
        <v>477</v>
      </c>
      <c r="E784" s="3" t="s">
        <v>66</v>
      </c>
      <c r="F784" s="10" t="s">
        <v>964</v>
      </c>
      <c r="G784" s="3" t="s">
        <v>91</v>
      </c>
      <c r="H784" s="3">
        <v>1.0</v>
      </c>
      <c r="I784" s="32">
        <v>1.0</v>
      </c>
      <c r="J784" s="5">
        <f>VLOOKUP(G784,rewardsModel,IFS(H784=1,2,H784=2,3,H784=3,4),false)*I784</f>
        <v>0.03</v>
      </c>
    </row>
    <row r="785">
      <c r="A785" s="3" t="s">
        <v>426</v>
      </c>
      <c r="B785" s="38">
        <v>45192.0</v>
      </c>
      <c r="C785" s="38">
        <v>45219.0</v>
      </c>
      <c r="D785" s="3" t="s">
        <v>477</v>
      </c>
      <c r="E785" s="3" t="s">
        <v>868</v>
      </c>
      <c r="F785" s="10" t="s">
        <v>964</v>
      </c>
      <c r="G785" s="3" t="s">
        <v>73</v>
      </c>
      <c r="H785" s="3">
        <v>1.0</v>
      </c>
      <c r="I785" s="32">
        <v>1.0</v>
      </c>
      <c r="J785" s="5">
        <f>VLOOKUP(G785,rewardsModel,IFS(H785=1,2,H785=2,3,H785=3,4),false)*I785</f>
        <v>0.1</v>
      </c>
    </row>
    <row r="786">
      <c r="A786" s="24" t="s">
        <v>369</v>
      </c>
      <c r="B786" s="38">
        <v>45192.0</v>
      </c>
      <c r="C786" s="38">
        <v>45219.0</v>
      </c>
      <c r="D786" s="3" t="s">
        <v>477</v>
      </c>
      <c r="E786" s="3" t="s">
        <v>375</v>
      </c>
      <c r="F786" s="10" t="s">
        <v>965</v>
      </c>
      <c r="G786" s="3" t="s">
        <v>50</v>
      </c>
      <c r="H786" s="3">
        <v>2.0</v>
      </c>
      <c r="I786" s="32">
        <v>1.0</v>
      </c>
      <c r="J786" s="5">
        <f>VLOOKUP(G786,rewardsModel,IFS(H786=1,2,H786=2,3,H786=3,4),false)*I786</f>
        <v>0.07</v>
      </c>
    </row>
    <row r="787">
      <c r="A787" s="3" t="s">
        <v>937</v>
      </c>
      <c r="B787" s="38">
        <v>45192.0</v>
      </c>
      <c r="C787" s="38">
        <v>45219.0</v>
      </c>
      <c r="D787" s="3" t="s">
        <v>477</v>
      </c>
      <c r="E787" s="3" t="s">
        <v>66</v>
      </c>
      <c r="F787" s="10" t="s">
        <v>966</v>
      </c>
      <c r="G787" s="3" t="s">
        <v>91</v>
      </c>
      <c r="H787" s="3">
        <v>1.0</v>
      </c>
      <c r="I787" s="32">
        <v>1.0</v>
      </c>
      <c r="J787" s="5">
        <f>VLOOKUP(G787,rewardsModel,IFS(H787=1,2,H787=2,3,H787=3,4),false)*I787</f>
        <v>0.03</v>
      </c>
    </row>
    <row r="788">
      <c r="A788" s="3" t="s">
        <v>967</v>
      </c>
      <c r="B788" s="38">
        <v>45192.0</v>
      </c>
      <c r="C788" s="38">
        <v>45219.0</v>
      </c>
      <c r="D788" s="3" t="s">
        <v>477</v>
      </c>
      <c r="E788" s="3" t="s">
        <v>66</v>
      </c>
      <c r="F788" s="40" t="s">
        <v>968</v>
      </c>
      <c r="G788" s="3" t="s">
        <v>91</v>
      </c>
      <c r="H788" s="3">
        <v>1.0</v>
      </c>
      <c r="I788" s="32">
        <v>1.0</v>
      </c>
      <c r="J788" s="5">
        <f>VLOOKUP(G788,rewardsModel,IFS(H788=1,2,H788=2,3,H788=3,4),false)*I788</f>
        <v>0.03</v>
      </c>
    </row>
    <row r="789">
      <c r="A789" s="3" t="s">
        <v>967</v>
      </c>
      <c r="B789" s="38">
        <v>45192.0</v>
      </c>
      <c r="C789" s="38">
        <v>45219.0</v>
      </c>
      <c r="D789" s="3" t="s">
        <v>477</v>
      </c>
      <c r="E789" s="3" t="s">
        <v>66</v>
      </c>
      <c r="F789" s="10" t="s">
        <v>969</v>
      </c>
      <c r="G789" s="3" t="s">
        <v>91</v>
      </c>
      <c r="H789" s="3">
        <v>1.0</v>
      </c>
      <c r="I789" s="32">
        <v>1.0</v>
      </c>
      <c r="J789" s="5">
        <f>VLOOKUP(G789,rewardsModel,IFS(H789=1,2,H789=2,3,H789=3,4),false)*I789</f>
        <v>0.03</v>
      </c>
    </row>
    <row r="790">
      <c r="B790" s="38"/>
      <c r="C790" s="38"/>
      <c r="G790" s="5"/>
    </row>
    <row r="791">
      <c r="A791" s="28" t="s">
        <v>970</v>
      </c>
      <c r="B791" s="27"/>
      <c r="C791" s="28"/>
      <c r="D791" s="29"/>
      <c r="E791" s="29"/>
      <c r="F791" s="29"/>
      <c r="G791" s="29"/>
      <c r="H791" s="29"/>
      <c r="I791" s="29"/>
      <c r="J791" s="29"/>
      <c r="K791" s="29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>
      <c r="A792" s="3" t="s">
        <v>426</v>
      </c>
      <c r="B792" s="38">
        <v>45220.0</v>
      </c>
      <c r="C792" s="38">
        <v>45247.0</v>
      </c>
      <c r="D792" s="3" t="s">
        <v>477</v>
      </c>
      <c r="E792" s="3" t="s">
        <v>598</v>
      </c>
      <c r="F792" s="10" t="s">
        <v>971</v>
      </c>
      <c r="G792" s="3" t="s">
        <v>97</v>
      </c>
      <c r="H792" s="3">
        <v>1.0</v>
      </c>
      <c r="I792" s="32">
        <v>1.0</v>
      </c>
      <c r="J792" s="5">
        <f>VLOOKUP(G792,rewardsModel,IFS(H792=1,2,H792=2,3,H792=3,4),false)*I792</f>
        <v>0.03</v>
      </c>
    </row>
    <row r="793">
      <c r="A793" s="3" t="s">
        <v>426</v>
      </c>
      <c r="B793" s="38">
        <v>45220.0</v>
      </c>
      <c r="C793" s="38">
        <v>45247.0</v>
      </c>
      <c r="D793" s="3" t="s">
        <v>477</v>
      </c>
      <c r="E793" s="3" t="s">
        <v>66</v>
      </c>
      <c r="F793" s="10" t="s">
        <v>971</v>
      </c>
      <c r="G793" s="3" t="s">
        <v>91</v>
      </c>
      <c r="H793" s="3">
        <v>1.0</v>
      </c>
      <c r="I793" s="32">
        <v>1.0</v>
      </c>
      <c r="J793" s="5">
        <f>VLOOKUP(G793,rewardsModel,IFS(H793=1,2,H793=2,3,H793=3,4),false)*I793</f>
        <v>0.03</v>
      </c>
    </row>
    <row r="794">
      <c r="A794" s="3" t="s">
        <v>967</v>
      </c>
      <c r="B794" s="38">
        <v>45220.0</v>
      </c>
      <c r="C794" s="38">
        <v>45247.0</v>
      </c>
      <c r="D794" s="3" t="s">
        <v>193</v>
      </c>
      <c r="E794" s="3" t="s">
        <v>66</v>
      </c>
      <c r="F794" s="10" t="s">
        <v>972</v>
      </c>
      <c r="G794" s="3" t="s">
        <v>91</v>
      </c>
      <c r="H794" s="3">
        <v>1.0</v>
      </c>
      <c r="I794" s="32">
        <v>1.0</v>
      </c>
      <c r="J794" s="5">
        <f>VLOOKUP(G794,rewardsModel,IFS(H794=1,2,H794=2,3,H794=3,4),false)*I794</f>
        <v>0.03</v>
      </c>
    </row>
    <row r="795">
      <c r="A795" s="3" t="s">
        <v>327</v>
      </c>
      <c r="B795" s="38">
        <v>45220.0</v>
      </c>
      <c r="C795" s="38">
        <v>45247.0</v>
      </c>
      <c r="D795" s="3" t="s">
        <v>477</v>
      </c>
      <c r="E795" s="3" t="s">
        <v>66</v>
      </c>
      <c r="F795" s="10" t="s">
        <v>973</v>
      </c>
      <c r="G795" s="3" t="s">
        <v>91</v>
      </c>
      <c r="H795" s="3">
        <v>3.0</v>
      </c>
      <c r="I795" s="32">
        <v>1.0</v>
      </c>
      <c r="J795" s="5">
        <f>VLOOKUP(G795,rewardsModel,IFS(H795=1,2,H795=2,3,H795=3,4),false)*I795</f>
        <v>0.135</v>
      </c>
    </row>
    <row r="796">
      <c r="A796" s="3" t="s">
        <v>327</v>
      </c>
      <c r="B796" s="38">
        <v>45220.0</v>
      </c>
      <c r="C796" s="38">
        <v>45247.0</v>
      </c>
      <c r="D796" s="3" t="s">
        <v>477</v>
      </c>
      <c r="E796" s="3" t="s">
        <v>66</v>
      </c>
      <c r="F796" s="10" t="s">
        <v>973</v>
      </c>
      <c r="G796" s="3" t="s">
        <v>91</v>
      </c>
      <c r="H796" s="3">
        <v>3.0</v>
      </c>
      <c r="I796" s="32">
        <v>1.0</v>
      </c>
      <c r="J796" s="5">
        <f>VLOOKUP(G796,rewardsModel,IFS(H796=1,2,H796=2,3,H796=3,4),false)*I796</f>
        <v>0.135</v>
      </c>
    </row>
    <row r="797">
      <c r="A797" s="3" t="s">
        <v>327</v>
      </c>
      <c r="B797" s="38">
        <v>45220.0</v>
      </c>
      <c r="C797" s="38">
        <v>45247.0</v>
      </c>
      <c r="D797" s="3" t="s">
        <v>477</v>
      </c>
      <c r="E797" s="3" t="s">
        <v>66</v>
      </c>
      <c r="F797" s="10" t="s">
        <v>973</v>
      </c>
      <c r="G797" s="3" t="s">
        <v>91</v>
      </c>
      <c r="H797" s="3">
        <v>3.0</v>
      </c>
      <c r="I797" s="32">
        <v>1.0</v>
      </c>
      <c r="J797" s="5">
        <f>VLOOKUP(G797,rewardsModel,IFS(H797=1,2,H797=2,3,H797=3,4),false)*I797</f>
        <v>0.135</v>
      </c>
    </row>
    <row r="798">
      <c r="A798" s="3" t="s">
        <v>327</v>
      </c>
      <c r="B798" s="38">
        <v>45220.0</v>
      </c>
      <c r="C798" s="38">
        <v>45247.0</v>
      </c>
      <c r="D798" s="3" t="s">
        <v>477</v>
      </c>
      <c r="E798" s="3" t="s">
        <v>598</v>
      </c>
      <c r="F798" s="10" t="s">
        <v>974</v>
      </c>
      <c r="G798" s="3" t="s">
        <v>97</v>
      </c>
      <c r="H798" s="3">
        <v>1.0</v>
      </c>
      <c r="I798" s="32">
        <v>1.0</v>
      </c>
      <c r="J798" s="5">
        <f>VLOOKUP(G798,rewardsModel,IFS(H798=1,2,H798=2,3,H798=3,4),false)*I798</f>
        <v>0.03</v>
      </c>
    </row>
    <row r="799">
      <c r="A799" s="3" t="s">
        <v>327</v>
      </c>
      <c r="B799" s="38">
        <v>45220.0</v>
      </c>
      <c r="C799" s="38">
        <v>45247.0</v>
      </c>
      <c r="D799" s="3" t="s">
        <v>477</v>
      </c>
      <c r="E799" s="3" t="s">
        <v>211</v>
      </c>
      <c r="F799" s="10" t="s">
        <v>974</v>
      </c>
      <c r="G799" s="3" t="s">
        <v>56</v>
      </c>
      <c r="H799" s="3">
        <v>1.0</v>
      </c>
      <c r="I799" s="32">
        <v>1.0</v>
      </c>
      <c r="J799" s="5">
        <f>VLOOKUP(G799,rewardsModel,IFS(H799=1,2,H799=2,3,H799=3,4),false)*I799</f>
        <v>0.03</v>
      </c>
    </row>
    <row r="800">
      <c r="A800" s="3" t="s">
        <v>327</v>
      </c>
      <c r="B800" s="38">
        <v>45220.0</v>
      </c>
      <c r="C800" s="38">
        <v>45247.0</v>
      </c>
      <c r="D800" s="3" t="s">
        <v>477</v>
      </c>
      <c r="E800" s="3" t="s">
        <v>598</v>
      </c>
      <c r="F800" s="10" t="s">
        <v>975</v>
      </c>
      <c r="G800" s="3" t="s">
        <v>97</v>
      </c>
      <c r="H800" s="3">
        <v>1.0</v>
      </c>
      <c r="I800" s="32">
        <v>1.0</v>
      </c>
      <c r="J800" s="5">
        <f>VLOOKUP(G800,rewardsModel,IFS(H800=1,2,H800=2,3,H800=3,4),false)*I800</f>
        <v>0.03</v>
      </c>
    </row>
    <row r="801">
      <c r="A801" s="3" t="s">
        <v>327</v>
      </c>
      <c r="B801" s="38">
        <v>45220.0</v>
      </c>
      <c r="C801" s="38">
        <v>45247.0</v>
      </c>
      <c r="D801" s="3" t="s">
        <v>477</v>
      </c>
      <c r="E801" s="3" t="s">
        <v>211</v>
      </c>
      <c r="F801" s="10" t="s">
        <v>975</v>
      </c>
      <c r="G801" s="3" t="s">
        <v>56</v>
      </c>
      <c r="H801" s="3">
        <v>1.0</v>
      </c>
      <c r="I801" s="32">
        <v>1.0</v>
      </c>
      <c r="J801" s="5">
        <f>VLOOKUP(G801,rewardsModel,IFS(H801=1,2,H801=2,3,H801=3,4),false)*I801</f>
        <v>0.03</v>
      </c>
    </row>
    <row r="802">
      <c r="A802" s="3" t="s">
        <v>652</v>
      </c>
      <c r="B802" s="38">
        <v>45220.0</v>
      </c>
      <c r="C802" s="38">
        <v>45247.0</v>
      </c>
      <c r="D802" s="3" t="s">
        <v>477</v>
      </c>
      <c r="E802" s="3" t="s">
        <v>598</v>
      </c>
      <c r="F802" s="10" t="s">
        <v>976</v>
      </c>
      <c r="G802" s="3" t="s">
        <v>97</v>
      </c>
      <c r="H802" s="3">
        <v>1.0</v>
      </c>
      <c r="I802" s="32">
        <v>1.0</v>
      </c>
      <c r="J802" s="5">
        <f>VLOOKUP(G802,rewardsModel,IFS(H802=1,2,H802=2,3,H802=3,4),false)*I802</f>
        <v>0.03</v>
      </c>
    </row>
    <row r="803">
      <c r="A803" s="3" t="s">
        <v>652</v>
      </c>
      <c r="B803" s="38">
        <v>45220.0</v>
      </c>
      <c r="C803" s="38">
        <v>45247.0</v>
      </c>
      <c r="D803" s="3" t="s">
        <v>477</v>
      </c>
      <c r="E803" s="3" t="s">
        <v>66</v>
      </c>
      <c r="F803" s="10" t="s">
        <v>976</v>
      </c>
      <c r="G803" s="3" t="s">
        <v>91</v>
      </c>
      <c r="H803" s="3">
        <v>1.0</v>
      </c>
      <c r="I803" s="32">
        <v>1.0</v>
      </c>
      <c r="J803" s="5">
        <f>VLOOKUP(G803,rewardsModel,IFS(H803=1,2,H803=2,3,H803=3,4),false)*I803</f>
        <v>0.03</v>
      </c>
    </row>
    <row r="804">
      <c r="A804" s="3" t="s">
        <v>426</v>
      </c>
      <c r="B804" s="38">
        <v>45220.0</v>
      </c>
      <c r="C804" s="38">
        <v>45247.0</v>
      </c>
      <c r="D804" s="3" t="s">
        <v>477</v>
      </c>
      <c r="E804" s="3" t="s">
        <v>598</v>
      </c>
      <c r="F804" s="10" t="s">
        <v>977</v>
      </c>
      <c r="G804" s="3" t="s">
        <v>97</v>
      </c>
      <c r="H804" s="3">
        <v>1.0</v>
      </c>
      <c r="I804" s="32">
        <v>1.0</v>
      </c>
      <c r="J804" s="5">
        <f>VLOOKUP(G804,rewardsModel,IFS(H804=1,2,H804=2,3,H804=3,4),false)*I804</f>
        <v>0.03</v>
      </c>
    </row>
    <row r="805">
      <c r="A805" s="3" t="s">
        <v>426</v>
      </c>
      <c r="B805" s="38">
        <v>45220.0</v>
      </c>
      <c r="C805" s="38">
        <v>45247.0</v>
      </c>
      <c r="D805" s="3" t="s">
        <v>477</v>
      </c>
      <c r="E805" s="3" t="s">
        <v>66</v>
      </c>
      <c r="F805" s="10" t="s">
        <v>977</v>
      </c>
      <c r="G805" s="3" t="s">
        <v>91</v>
      </c>
      <c r="H805" s="3">
        <v>1.0</v>
      </c>
      <c r="I805" s="32">
        <v>1.0</v>
      </c>
      <c r="J805" s="5">
        <f>VLOOKUP(G805,rewardsModel,IFS(H805=1,2,H805=2,3,H805=3,4),false)*I805</f>
        <v>0.03</v>
      </c>
    </row>
    <row r="806">
      <c r="A806" s="3" t="s">
        <v>967</v>
      </c>
      <c r="B806" s="38">
        <v>45220.0</v>
      </c>
      <c r="C806" s="38">
        <v>45247.0</v>
      </c>
      <c r="D806" s="3" t="s">
        <v>193</v>
      </c>
      <c r="E806" s="3" t="s">
        <v>66</v>
      </c>
      <c r="F806" s="40" t="s">
        <v>978</v>
      </c>
      <c r="G806" s="3" t="s">
        <v>91</v>
      </c>
      <c r="H806" s="3">
        <v>1.0</v>
      </c>
      <c r="I806" s="32">
        <v>1.0</v>
      </c>
      <c r="J806" s="5">
        <f>VLOOKUP(G806,rewardsModel,IFS(H806=1,2,H806=2,3,H806=3,4),false)*I806</f>
        <v>0.03</v>
      </c>
    </row>
    <row r="807">
      <c r="A807" s="3" t="s">
        <v>937</v>
      </c>
      <c r="B807" s="38">
        <v>45220.0</v>
      </c>
      <c r="C807" s="38">
        <v>45247.0</v>
      </c>
      <c r="D807" s="3" t="s">
        <v>193</v>
      </c>
      <c r="E807" s="3" t="s">
        <v>66</v>
      </c>
      <c r="F807" s="40" t="s">
        <v>979</v>
      </c>
      <c r="G807" s="3" t="s">
        <v>91</v>
      </c>
      <c r="H807" s="3">
        <v>1.0</v>
      </c>
      <c r="I807" s="32">
        <v>1.0</v>
      </c>
      <c r="J807" s="5">
        <f>VLOOKUP(G807,rewardsModel,IFS(H807=1,2,H807=2,3,H807=3,4),false)*I807</f>
        <v>0.03</v>
      </c>
    </row>
    <row r="808">
      <c r="A808" s="3" t="s">
        <v>980</v>
      </c>
      <c r="B808" s="38">
        <v>45220.0</v>
      </c>
      <c r="C808" s="38">
        <v>45247.0</v>
      </c>
      <c r="D808" s="3" t="s">
        <v>193</v>
      </c>
      <c r="E808" s="3" t="s">
        <v>66</v>
      </c>
      <c r="F808" s="40" t="s">
        <v>981</v>
      </c>
      <c r="G808" s="3" t="s">
        <v>91</v>
      </c>
      <c r="H808" s="3">
        <v>1.0</v>
      </c>
      <c r="I808" s="32">
        <v>1.0</v>
      </c>
      <c r="J808" s="5">
        <f>VLOOKUP(G808,rewardsModel,IFS(H808=1,2,H808=2,3,H808=3,4),false)*I808</f>
        <v>0.03</v>
      </c>
    </row>
    <row r="809">
      <c r="A809" s="3" t="s">
        <v>327</v>
      </c>
      <c r="B809" s="38">
        <v>45220.0</v>
      </c>
      <c r="C809" s="38">
        <v>45247.0</v>
      </c>
      <c r="D809" s="3" t="s">
        <v>477</v>
      </c>
      <c r="E809" s="3" t="s">
        <v>211</v>
      </c>
      <c r="F809" s="10" t="s">
        <v>982</v>
      </c>
      <c r="G809" s="3" t="s">
        <v>56</v>
      </c>
      <c r="H809" s="3">
        <v>1.0</v>
      </c>
      <c r="I809" s="32">
        <v>1.0</v>
      </c>
      <c r="J809" s="5">
        <f>VLOOKUP(G809,rewardsModel,IFS(H809=1,2,H809=2,3,H809=3,4),false)*I809</f>
        <v>0.03</v>
      </c>
    </row>
    <row r="810">
      <c r="A810" s="3" t="s">
        <v>652</v>
      </c>
      <c r="B810" s="38">
        <v>45220.0</v>
      </c>
      <c r="C810" s="38">
        <v>45247.0</v>
      </c>
      <c r="D810" s="3" t="s">
        <v>477</v>
      </c>
      <c r="E810" s="3" t="s">
        <v>598</v>
      </c>
      <c r="F810" s="10" t="s">
        <v>983</v>
      </c>
      <c r="G810" s="3" t="s">
        <v>97</v>
      </c>
      <c r="H810" s="3">
        <v>1.0</v>
      </c>
      <c r="I810" s="32">
        <v>1.0</v>
      </c>
      <c r="J810" s="5">
        <f>VLOOKUP(G810,rewardsModel,IFS(H810=1,2,H810=2,3,H810=3,4),false)*I810</f>
        <v>0.03</v>
      </c>
    </row>
    <row r="811">
      <c r="A811" s="3" t="s">
        <v>652</v>
      </c>
      <c r="B811" s="38">
        <v>45220.0</v>
      </c>
      <c r="C811" s="38">
        <v>45247.0</v>
      </c>
      <c r="D811" s="3" t="s">
        <v>477</v>
      </c>
      <c r="E811" s="3" t="s">
        <v>66</v>
      </c>
      <c r="F811" s="10" t="s">
        <v>983</v>
      </c>
      <c r="G811" s="3" t="s">
        <v>91</v>
      </c>
      <c r="H811" s="3">
        <v>1.0</v>
      </c>
      <c r="I811" s="32">
        <v>1.0</v>
      </c>
      <c r="J811" s="5">
        <f>VLOOKUP(G811,rewardsModel,IFS(H811=1,2,H811=2,3,H811=3,4),false)*I811</f>
        <v>0.03</v>
      </c>
    </row>
    <row r="812">
      <c r="A812" s="3" t="s">
        <v>652</v>
      </c>
      <c r="B812" s="38">
        <v>45220.0</v>
      </c>
      <c r="C812" s="38">
        <v>45247.0</v>
      </c>
      <c r="D812" s="3" t="s">
        <v>477</v>
      </c>
      <c r="E812" s="3" t="s">
        <v>598</v>
      </c>
      <c r="F812" s="10" t="s">
        <v>984</v>
      </c>
      <c r="G812" s="3" t="s">
        <v>97</v>
      </c>
      <c r="H812" s="3">
        <v>1.0</v>
      </c>
      <c r="I812" s="32">
        <v>1.0</v>
      </c>
      <c r="J812" s="5">
        <f>VLOOKUP(G812,rewardsModel,IFS(H812=1,2,H812=2,3,H812=3,4),false)*I812</f>
        <v>0.03</v>
      </c>
    </row>
    <row r="813">
      <c r="A813" s="3" t="s">
        <v>652</v>
      </c>
      <c r="B813" s="38">
        <v>45220.0</v>
      </c>
      <c r="C813" s="38">
        <v>45247.0</v>
      </c>
      <c r="D813" s="3" t="s">
        <v>477</v>
      </c>
      <c r="E813" s="3" t="s">
        <v>66</v>
      </c>
      <c r="F813" s="10" t="s">
        <v>984</v>
      </c>
      <c r="G813" s="3" t="s">
        <v>91</v>
      </c>
      <c r="H813" s="3">
        <v>1.0</v>
      </c>
      <c r="I813" s="32">
        <v>1.0</v>
      </c>
      <c r="J813" s="5">
        <f>VLOOKUP(G813,rewardsModel,IFS(H813=1,2,H813=2,3,H813=3,4),false)*I813</f>
        <v>0.03</v>
      </c>
    </row>
    <row r="814">
      <c r="A814" s="3" t="s">
        <v>980</v>
      </c>
      <c r="B814" s="38">
        <v>45220.0</v>
      </c>
      <c r="C814" s="38">
        <v>45247.0</v>
      </c>
      <c r="D814" s="3" t="s">
        <v>193</v>
      </c>
      <c r="E814" s="3" t="s">
        <v>66</v>
      </c>
      <c r="F814" s="10" t="s">
        <v>985</v>
      </c>
      <c r="G814" s="3" t="s">
        <v>91</v>
      </c>
      <c r="H814" s="3">
        <v>1.0</v>
      </c>
      <c r="I814" s="32">
        <v>1.0</v>
      </c>
      <c r="J814" s="5">
        <f>VLOOKUP(G814,rewardsModel,IFS(H814=1,2,H814=2,3,H814=3,4),false)*I814</f>
        <v>0.03</v>
      </c>
    </row>
    <row r="815">
      <c r="A815" s="3" t="s">
        <v>652</v>
      </c>
      <c r="B815" s="38">
        <v>45220.0</v>
      </c>
      <c r="C815" s="38">
        <v>45247.0</v>
      </c>
      <c r="D815" s="3" t="s">
        <v>477</v>
      </c>
      <c r="E815" s="3" t="s">
        <v>598</v>
      </c>
      <c r="F815" s="10" t="s">
        <v>986</v>
      </c>
      <c r="G815" s="3" t="s">
        <v>97</v>
      </c>
      <c r="H815" s="3">
        <v>1.0</v>
      </c>
      <c r="I815" s="32">
        <v>1.0</v>
      </c>
      <c r="J815" s="5">
        <f>VLOOKUP(G815,rewardsModel,IFS(H815=1,2,H815=2,3,H815=3,4),false)*I815</f>
        <v>0.03</v>
      </c>
    </row>
    <row r="816">
      <c r="A816" s="3" t="s">
        <v>652</v>
      </c>
      <c r="B816" s="38">
        <v>45220.0</v>
      </c>
      <c r="C816" s="38">
        <v>45247.0</v>
      </c>
      <c r="D816" s="3" t="s">
        <v>477</v>
      </c>
      <c r="E816" s="3" t="s">
        <v>66</v>
      </c>
      <c r="F816" s="10" t="s">
        <v>986</v>
      </c>
      <c r="G816" s="3" t="s">
        <v>91</v>
      </c>
      <c r="H816" s="3">
        <v>1.0</v>
      </c>
      <c r="I816" s="32">
        <v>1.0</v>
      </c>
      <c r="J816" s="5">
        <f>VLOOKUP(G816,rewardsModel,IFS(H816=1,2,H816=2,3,H816=3,4),false)*I816</f>
        <v>0.03</v>
      </c>
    </row>
    <row r="817">
      <c r="A817" s="3" t="s">
        <v>652</v>
      </c>
      <c r="B817" s="38">
        <v>45220.0</v>
      </c>
      <c r="C817" s="38">
        <v>45247.0</v>
      </c>
      <c r="D817" s="3" t="s">
        <v>477</v>
      </c>
      <c r="E817" s="3" t="s">
        <v>598</v>
      </c>
      <c r="F817" s="10" t="s">
        <v>987</v>
      </c>
      <c r="G817" s="3" t="s">
        <v>97</v>
      </c>
      <c r="H817" s="3">
        <v>1.0</v>
      </c>
      <c r="I817" s="32">
        <v>1.0</v>
      </c>
      <c r="J817" s="5">
        <f>VLOOKUP(G817,rewardsModel,IFS(H817=1,2,H817=2,3,H817=3,4),false)*I817</f>
        <v>0.03</v>
      </c>
    </row>
    <row r="818">
      <c r="A818" s="3" t="s">
        <v>652</v>
      </c>
      <c r="B818" s="38">
        <v>45220.0</v>
      </c>
      <c r="C818" s="38">
        <v>45247.0</v>
      </c>
      <c r="D818" s="3" t="s">
        <v>477</v>
      </c>
      <c r="E818" s="3" t="s">
        <v>66</v>
      </c>
      <c r="F818" s="10" t="s">
        <v>987</v>
      </c>
      <c r="G818" s="3" t="s">
        <v>91</v>
      </c>
      <c r="H818" s="3">
        <v>1.0</v>
      </c>
      <c r="I818" s="32">
        <v>1.0</v>
      </c>
      <c r="J818" s="5">
        <f>VLOOKUP(G818,rewardsModel,IFS(H818=1,2,H818=2,3,H818=3,4),false)*I818</f>
        <v>0.03</v>
      </c>
    </row>
    <row r="819">
      <c r="A819" s="3" t="s">
        <v>652</v>
      </c>
      <c r="B819" s="38">
        <v>45220.0</v>
      </c>
      <c r="C819" s="38">
        <v>45247.0</v>
      </c>
      <c r="D819" s="3" t="s">
        <v>477</v>
      </c>
      <c r="E819" s="3" t="s">
        <v>598</v>
      </c>
      <c r="F819" s="10" t="s">
        <v>988</v>
      </c>
      <c r="G819" s="3" t="s">
        <v>97</v>
      </c>
      <c r="H819" s="3">
        <v>1.0</v>
      </c>
      <c r="I819" s="32">
        <v>1.0</v>
      </c>
      <c r="J819" s="5">
        <f>VLOOKUP(G819,rewardsModel,IFS(H819=1,2,H819=2,3,H819=3,4),false)*I819</f>
        <v>0.03</v>
      </c>
    </row>
    <row r="820">
      <c r="A820" s="3" t="s">
        <v>652</v>
      </c>
      <c r="B820" s="38">
        <v>45220.0</v>
      </c>
      <c r="C820" s="38">
        <v>45247.0</v>
      </c>
      <c r="D820" s="3" t="s">
        <v>477</v>
      </c>
      <c r="E820" s="3" t="s">
        <v>66</v>
      </c>
      <c r="F820" s="10" t="s">
        <v>988</v>
      </c>
      <c r="G820" s="3" t="s">
        <v>91</v>
      </c>
      <c r="H820" s="3">
        <v>1.0</v>
      </c>
      <c r="I820" s="32">
        <v>1.0</v>
      </c>
      <c r="J820" s="5">
        <f>VLOOKUP(G820,rewardsModel,IFS(H820=1,2,H820=2,3,H820=3,4),false)*I820</f>
        <v>0.03</v>
      </c>
    </row>
    <row r="821">
      <c r="A821" s="3" t="s">
        <v>652</v>
      </c>
      <c r="B821" s="38">
        <v>45220.0</v>
      </c>
      <c r="C821" s="38">
        <v>45247.0</v>
      </c>
      <c r="D821" s="3" t="s">
        <v>477</v>
      </c>
      <c r="E821" s="3" t="s">
        <v>598</v>
      </c>
      <c r="F821" s="10" t="s">
        <v>989</v>
      </c>
      <c r="G821" s="3" t="s">
        <v>97</v>
      </c>
      <c r="H821" s="3">
        <v>1.0</v>
      </c>
      <c r="I821" s="32">
        <v>1.0</v>
      </c>
      <c r="J821" s="5">
        <f>VLOOKUP(G821,rewardsModel,IFS(H821=1,2,H821=2,3,H821=3,4),false)*I821</f>
        <v>0.03</v>
      </c>
    </row>
    <row r="822">
      <c r="A822" s="3" t="s">
        <v>652</v>
      </c>
      <c r="B822" s="38">
        <v>45220.0</v>
      </c>
      <c r="C822" s="38">
        <v>45247.0</v>
      </c>
      <c r="D822" s="3" t="s">
        <v>477</v>
      </c>
      <c r="E822" s="3" t="s">
        <v>66</v>
      </c>
      <c r="F822" s="10" t="s">
        <v>989</v>
      </c>
      <c r="G822" s="3" t="s">
        <v>91</v>
      </c>
      <c r="H822" s="3">
        <v>1.0</v>
      </c>
      <c r="I822" s="32">
        <v>1.0</v>
      </c>
      <c r="J822" s="5">
        <f>VLOOKUP(G822,rewardsModel,IFS(H822=1,2,H822=2,3,H822=3,4),false)*I822</f>
        <v>0.03</v>
      </c>
    </row>
    <row r="823">
      <c r="A823" s="3" t="s">
        <v>652</v>
      </c>
      <c r="B823" s="38">
        <v>45220.0</v>
      </c>
      <c r="C823" s="38">
        <v>45247.0</v>
      </c>
      <c r="D823" s="3" t="s">
        <v>477</v>
      </c>
      <c r="E823" s="3" t="s">
        <v>598</v>
      </c>
      <c r="F823" s="10" t="s">
        <v>990</v>
      </c>
      <c r="G823" s="3" t="s">
        <v>97</v>
      </c>
      <c r="H823" s="3">
        <v>1.0</v>
      </c>
      <c r="I823" s="32">
        <v>1.0</v>
      </c>
      <c r="J823" s="5">
        <f>VLOOKUP(G823,rewardsModel,IFS(H823=1,2,H823=2,3,H823=3,4),false)*I823</f>
        <v>0.03</v>
      </c>
    </row>
    <row r="824">
      <c r="A824" s="3" t="s">
        <v>652</v>
      </c>
      <c r="B824" s="38">
        <v>45220.0</v>
      </c>
      <c r="C824" s="38">
        <v>45247.0</v>
      </c>
      <c r="D824" s="3" t="s">
        <v>477</v>
      </c>
      <c r="E824" s="3" t="s">
        <v>66</v>
      </c>
      <c r="F824" s="10" t="s">
        <v>990</v>
      </c>
      <c r="G824" s="3" t="s">
        <v>91</v>
      </c>
      <c r="H824" s="3">
        <v>1.0</v>
      </c>
      <c r="I824" s="32">
        <v>1.0</v>
      </c>
      <c r="J824" s="5">
        <f>VLOOKUP(G824,rewardsModel,IFS(H824=1,2,H824=2,3,H824=3,4),false)*I824</f>
        <v>0.03</v>
      </c>
    </row>
    <row r="825">
      <c r="A825" s="3" t="s">
        <v>595</v>
      </c>
      <c r="B825" s="38">
        <v>45220.0</v>
      </c>
      <c r="C825" s="38">
        <v>45247.0</v>
      </c>
      <c r="D825" s="3" t="s">
        <v>207</v>
      </c>
      <c r="E825" s="3" t="s">
        <v>211</v>
      </c>
      <c r="F825" s="10" t="s">
        <v>991</v>
      </c>
      <c r="G825" s="3" t="s">
        <v>56</v>
      </c>
      <c r="H825" s="3">
        <v>1.0</v>
      </c>
      <c r="I825" s="32">
        <v>1.0</v>
      </c>
      <c r="J825" s="5">
        <f>VLOOKUP(G825,rewardsModel,IFS(H825=1,2,H825=2,3,H825=3,4),false)*I825</f>
        <v>0.03</v>
      </c>
    </row>
    <row r="826">
      <c r="A826" s="3" t="s">
        <v>327</v>
      </c>
      <c r="B826" s="38">
        <v>45220.0</v>
      </c>
      <c r="C826" s="38">
        <v>45247.0</v>
      </c>
      <c r="D826" s="3" t="s">
        <v>477</v>
      </c>
      <c r="E826" s="3" t="s">
        <v>598</v>
      </c>
      <c r="F826" s="10" t="s">
        <v>992</v>
      </c>
      <c r="G826" s="3" t="s">
        <v>97</v>
      </c>
      <c r="H826" s="3">
        <v>1.0</v>
      </c>
      <c r="I826" s="32">
        <v>1.0</v>
      </c>
      <c r="J826" s="5">
        <f>VLOOKUP(G826,rewardsModel,IFS(H826=1,2,H826=2,3,H826=3,4),false)*I826</f>
        <v>0.03</v>
      </c>
    </row>
    <row r="827">
      <c r="A827" s="3" t="s">
        <v>327</v>
      </c>
      <c r="B827" s="38">
        <v>45220.0</v>
      </c>
      <c r="C827" s="38">
        <v>45247.0</v>
      </c>
      <c r="D827" s="3" t="s">
        <v>477</v>
      </c>
      <c r="E827" s="3" t="s">
        <v>211</v>
      </c>
      <c r="F827" s="10" t="s">
        <v>992</v>
      </c>
      <c r="G827" s="3" t="s">
        <v>56</v>
      </c>
      <c r="H827" s="3">
        <v>1.0</v>
      </c>
      <c r="I827" s="32">
        <v>1.0</v>
      </c>
      <c r="J827" s="5">
        <f>VLOOKUP(G827,rewardsModel,IFS(H827=1,2,H827=2,3,H827=3,4),false)*I827</f>
        <v>0.03</v>
      </c>
    </row>
    <row r="828">
      <c r="A828" s="3" t="s">
        <v>426</v>
      </c>
      <c r="B828" s="38">
        <v>45220.0</v>
      </c>
      <c r="C828" s="38">
        <v>45247.0</v>
      </c>
      <c r="D828" s="3" t="s">
        <v>193</v>
      </c>
      <c r="E828" s="3" t="s">
        <v>614</v>
      </c>
      <c r="F828" s="10" t="s">
        <v>993</v>
      </c>
      <c r="G828" s="3" t="s">
        <v>108</v>
      </c>
      <c r="H828" s="3">
        <v>1.0</v>
      </c>
      <c r="I828" s="32">
        <v>1.0</v>
      </c>
      <c r="J828" s="5">
        <f>VLOOKUP(G828,rewardsModel,IFS(H828=1,2,H828=2,3,H828=3,4),false)*I828</f>
        <v>0.03</v>
      </c>
    </row>
    <row r="829">
      <c r="A829" s="3" t="s">
        <v>426</v>
      </c>
      <c r="B829" s="38">
        <v>45220.0</v>
      </c>
      <c r="C829" s="38">
        <v>45247.0</v>
      </c>
      <c r="D829" s="3" t="s">
        <v>193</v>
      </c>
      <c r="E829" s="3" t="s">
        <v>614</v>
      </c>
      <c r="F829" s="10" t="s">
        <v>994</v>
      </c>
      <c r="G829" s="3" t="s">
        <v>108</v>
      </c>
      <c r="H829" s="3">
        <v>1.0</v>
      </c>
      <c r="I829" s="32">
        <v>1.0</v>
      </c>
      <c r="J829" s="5">
        <f>VLOOKUP(G829,rewardsModel,IFS(H829=1,2,H829=2,3,H829=3,4),false)*I829</f>
        <v>0.03</v>
      </c>
    </row>
    <row r="830">
      <c r="A830" s="3" t="s">
        <v>426</v>
      </c>
      <c r="B830" s="38">
        <v>45220.0</v>
      </c>
      <c r="C830" s="38">
        <v>45247.0</v>
      </c>
      <c r="D830" s="3" t="s">
        <v>193</v>
      </c>
      <c r="E830" s="3" t="s">
        <v>614</v>
      </c>
      <c r="F830" s="10" t="s">
        <v>995</v>
      </c>
      <c r="G830" s="3" t="s">
        <v>108</v>
      </c>
      <c r="H830" s="3">
        <v>1.0</v>
      </c>
      <c r="I830" s="32">
        <v>1.0</v>
      </c>
      <c r="J830" s="5">
        <f>VLOOKUP(G830,rewardsModel,IFS(H830=1,2,H830=2,3,H830=3,4),false)*I830</f>
        <v>0.03</v>
      </c>
    </row>
    <row r="831">
      <c r="A831" s="3" t="s">
        <v>426</v>
      </c>
      <c r="B831" s="38">
        <v>45220.0</v>
      </c>
      <c r="C831" s="38">
        <v>45247.0</v>
      </c>
      <c r="D831" s="3" t="s">
        <v>193</v>
      </c>
      <c r="E831" s="3" t="s">
        <v>614</v>
      </c>
      <c r="F831" s="10" t="s">
        <v>996</v>
      </c>
      <c r="G831" s="3" t="s">
        <v>108</v>
      </c>
      <c r="H831" s="3">
        <v>1.0</v>
      </c>
      <c r="I831" s="32">
        <v>1.0</v>
      </c>
      <c r="J831" s="5">
        <f>VLOOKUP(G831,rewardsModel,IFS(H831=1,2,H831=2,3,H831=3,4),false)*I831</f>
        <v>0.03</v>
      </c>
    </row>
    <row r="832">
      <c r="A832" s="3" t="s">
        <v>426</v>
      </c>
      <c r="B832" s="38">
        <v>45220.0</v>
      </c>
      <c r="C832" s="38">
        <v>45247.0</v>
      </c>
      <c r="D832" s="3" t="s">
        <v>193</v>
      </c>
      <c r="E832" s="3" t="s">
        <v>614</v>
      </c>
      <c r="F832" s="10" t="s">
        <v>997</v>
      </c>
      <c r="G832" s="3" t="s">
        <v>108</v>
      </c>
      <c r="H832" s="3">
        <v>2.0</v>
      </c>
      <c r="I832" s="32">
        <v>1.0</v>
      </c>
      <c r="J832" s="5">
        <f>VLOOKUP(G832,rewardsModel,IFS(H832=1,2,H832=2,3,H832=3,4),false)*I832</f>
        <v>0.06</v>
      </c>
    </row>
    <row r="833">
      <c r="A833" s="3" t="s">
        <v>426</v>
      </c>
      <c r="B833" s="38">
        <v>45220.0</v>
      </c>
      <c r="C833" s="38">
        <v>45247.0</v>
      </c>
      <c r="D833" s="3" t="s">
        <v>193</v>
      </c>
      <c r="E833" s="3" t="s">
        <v>66</v>
      </c>
      <c r="F833" s="10" t="s">
        <v>998</v>
      </c>
      <c r="G833" s="3" t="s">
        <v>91</v>
      </c>
      <c r="H833" s="3">
        <v>1.0</v>
      </c>
      <c r="I833" s="32">
        <v>1.0</v>
      </c>
      <c r="J833" s="5">
        <f>VLOOKUP(G833,rewardsModel,IFS(H833=1,2,H833=2,3,H833=3,4),false)*I833</f>
        <v>0.03</v>
      </c>
    </row>
    <row r="834">
      <c r="A834" s="3" t="s">
        <v>967</v>
      </c>
      <c r="B834" s="38">
        <v>45220.0</v>
      </c>
      <c r="C834" s="38">
        <v>45247.0</v>
      </c>
      <c r="D834" s="3" t="s">
        <v>193</v>
      </c>
      <c r="E834" s="3" t="s">
        <v>66</v>
      </c>
      <c r="F834" s="10" t="s">
        <v>999</v>
      </c>
      <c r="G834" s="3" t="s">
        <v>91</v>
      </c>
      <c r="H834" s="3">
        <v>2.0</v>
      </c>
      <c r="I834" s="32">
        <v>1.0</v>
      </c>
      <c r="J834" s="5">
        <f>VLOOKUP(G834,rewardsModel,IFS(H834=1,2,H834=2,3,H834=3,4),false)*I834</f>
        <v>0.06</v>
      </c>
    </row>
    <row r="835">
      <c r="A835" s="24" t="s">
        <v>369</v>
      </c>
      <c r="B835" s="38">
        <v>45220.0</v>
      </c>
      <c r="C835" s="38">
        <v>45247.0</v>
      </c>
      <c r="D835" s="3" t="s">
        <v>477</v>
      </c>
      <c r="E835" s="3" t="s">
        <v>375</v>
      </c>
      <c r="F835" s="3" t="s">
        <v>588</v>
      </c>
      <c r="G835" s="3" t="s">
        <v>50</v>
      </c>
      <c r="H835" s="3">
        <v>3.0</v>
      </c>
      <c r="I835" s="32">
        <v>1.0</v>
      </c>
      <c r="J835" s="5">
        <f>VLOOKUP(G835,rewardsModel,IFS(H835=1,2,H835=2,3,H835=3,4),false)*I835</f>
        <v>0.15</v>
      </c>
    </row>
    <row r="836">
      <c r="A836" s="3" t="s">
        <v>426</v>
      </c>
      <c r="B836" s="38">
        <v>45220.0</v>
      </c>
      <c r="C836" s="38">
        <v>45247.0</v>
      </c>
      <c r="D836" s="3" t="s">
        <v>193</v>
      </c>
      <c r="E836" s="3" t="s">
        <v>614</v>
      </c>
      <c r="F836" s="10" t="s">
        <v>1000</v>
      </c>
      <c r="G836" s="3" t="s">
        <v>108</v>
      </c>
      <c r="H836" s="3">
        <v>1.0</v>
      </c>
      <c r="I836" s="32">
        <v>1.0</v>
      </c>
      <c r="J836" s="5">
        <f>VLOOKUP(G836,rewardsModel,IFS(H836=1,2,H836=2,3,H836=3,4),false)*I836</f>
        <v>0.03</v>
      </c>
    </row>
    <row r="837">
      <c r="A837" s="3" t="s">
        <v>426</v>
      </c>
      <c r="B837" s="38">
        <v>45220.0</v>
      </c>
      <c r="C837" s="38">
        <v>45247.0</v>
      </c>
      <c r="D837" s="3" t="s">
        <v>193</v>
      </c>
      <c r="E837" s="3" t="s">
        <v>614</v>
      </c>
      <c r="F837" s="10" t="s">
        <v>1001</v>
      </c>
      <c r="G837" s="3" t="s">
        <v>108</v>
      </c>
      <c r="H837" s="3">
        <v>1.0</v>
      </c>
      <c r="I837" s="32">
        <v>1.0</v>
      </c>
      <c r="J837" s="5">
        <f>VLOOKUP(G837,rewardsModel,IFS(H837=1,2,H837=2,3,H837=3,4),false)*I837</f>
        <v>0.03</v>
      </c>
    </row>
    <row r="838">
      <c r="A838" s="3" t="s">
        <v>348</v>
      </c>
      <c r="B838" s="38">
        <v>45220.0</v>
      </c>
      <c r="C838" s="38">
        <v>45247.0</v>
      </c>
      <c r="D838" s="3" t="s">
        <v>193</v>
      </c>
      <c r="E838" s="3" t="s">
        <v>614</v>
      </c>
      <c r="F838" s="10" t="s">
        <v>1001</v>
      </c>
      <c r="G838" s="3" t="s">
        <v>108</v>
      </c>
      <c r="H838" s="3">
        <v>2.0</v>
      </c>
      <c r="I838" s="32">
        <v>1.0</v>
      </c>
      <c r="J838" s="5">
        <f>VLOOKUP(G838,rewardsModel,IFS(H838=1,2,H838=2,3,H838=3,4),false)*I838</f>
        <v>0.06</v>
      </c>
    </row>
    <row r="839">
      <c r="A839" s="3" t="s">
        <v>348</v>
      </c>
      <c r="B839" s="38">
        <v>45220.0</v>
      </c>
      <c r="C839" s="38">
        <v>45247.0</v>
      </c>
      <c r="D839" s="3" t="s">
        <v>193</v>
      </c>
      <c r="E839" s="3" t="s">
        <v>377</v>
      </c>
      <c r="F839" s="10" t="s">
        <v>1002</v>
      </c>
      <c r="G839" s="3" t="s">
        <v>120</v>
      </c>
      <c r="H839" s="3">
        <v>2.0</v>
      </c>
      <c r="I839" s="32">
        <v>1.0</v>
      </c>
      <c r="J839" s="5">
        <f>VLOOKUP(G839,rewardsModel,IFS(H839=1,2,H839=2,3,H839=3,4),false)*I839</f>
        <v>0.2</v>
      </c>
    </row>
    <row r="840">
      <c r="A840" s="3" t="s">
        <v>426</v>
      </c>
      <c r="B840" s="38">
        <v>45220.0</v>
      </c>
      <c r="C840" s="38">
        <v>45247.0</v>
      </c>
      <c r="D840" s="3" t="s">
        <v>193</v>
      </c>
      <c r="E840" s="3" t="s">
        <v>377</v>
      </c>
      <c r="F840" s="10" t="s">
        <v>1003</v>
      </c>
      <c r="G840" s="3" t="s">
        <v>120</v>
      </c>
      <c r="H840" s="3">
        <v>1.0</v>
      </c>
      <c r="I840" s="32">
        <v>1.0</v>
      </c>
      <c r="J840" s="5">
        <f>VLOOKUP(G840,rewardsModel,IFS(H840=1,2,H840=2,3,H840=3,4),false)*I840</f>
        <v>0.1</v>
      </c>
    </row>
    <row r="841">
      <c r="B841" s="38"/>
      <c r="C841" s="38"/>
      <c r="G841" s="5"/>
    </row>
    <row r="842">
      <c r="A842" s="28" t="s">
        <v>1004</v>
      </c>
      <c r="B842" s="27"/>
      <c r="C842" s="28"/>
      <c r="D842" s="29"/>
      <c r="E842" s="29"/>
      <c r="F842" s="29"/>
      <c r="G842" s="29"/>
      <c r="H842" s="29"/>
      <c r="I842" s="29"/>
      <c r="J842" s="29"/>
      <c r="K842" s="29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>
      <c r="A843" s="3" t="s">
        <v>648</v>
      </c>
      <c r="B843" s="38">
        <v>45248.0</v>
      </c>
      <c r="C843" s="38">
        <v>45275.0</v>
      </c>
      <c r="D843" s="3" t="s">
        <v>193</v>
      </c>
      <c r="F843" s="10" t="s">
        <v>1005</v>
      </c>
      <c r="G843" s="3" t="s">
        <v>56</v>
      </c>
      <c r="H843" s="3">
        <v>1.0</v>
      </c>
      <c r="I843" s="32">
        <v>1.0</v>
      </c>
      <c r="J843" s="5">
        <f>VLOOKUP(G843,rewardsModel,IFS(H843=1,2,H843=2,3,H843=3,4),false)*I843</f>
        <v>0.03</v>
      </c>
    </row>
    <row r="844">
      <c r="A844" s="3" t="s">
        <v>652</v>
      </c>
      <c r="B844" s="38">
        <v>45248.0</v>
      </c>
      <c r="C844" s="38">
        <v>45275.0</v>
      </c>
      <c r="D844" s="3" t="s">
        <v>477</v>
      </c>
      <c r="F844" s="10" t="s">
        <v>1006</v>
      </c>
      <c r="G844" s="3" t="s">
        <v>56</v>
      </c>
      <c r="H844" s="3">
        <v>1.0</v>
      </c>
      <c r="I844" s="32">
        <v>1.0</v>
      </c>
      <c r="J844" s="5">
        <f>VLOOKUP(G844,rewardsModel,IFS(H844=1,2,H844=2,3,H844=3,4),false)*I844</f>
        <v>0.03</v>
      </c>
    </row>
    <row r="845">
      <c r="A845" s="3" t="s">
        <v>652</v>
      </c>
      <c r="B845" s="38">
        <v>45248.0</v>
      </c>
      <c r="C845" s="38">
        <v>45275.0</v>
      </c>
      <c r="D845" s="3" t="s">
        <v>477</v>
      </c>
      <c r="F845" s="10" t="s">
        <v>1007</v>
      </c>
      <c r="G845" s="3" t="s">
        <v>97</v>
      </c>
      <c r="H845" s="3">
        <v>1.0</v>
      </c>
      <c r="I845" s="32">
        <v>1.0</v>
      </c>
      <c r="J845" s="5">
        <f>VLOOKUP(G845,rewardsModel,IFS(H845=1,2,H845=2,3,H845=3,4),false)*I845</f>
        <v>0.03</v>
      </c>
    </row>
    <row r="846">
      <c r="A846" s="3" t="s">
        <v>652</v>
      </c>
      <c r="B846" s="38">
        <v>45248.0</v>
      </c>
      <c r="C846" s="38">
        <v>45275.0</v>
      </c>
      <c r="D846" s="3" t="s">
        <v>477</v>
      </c>
      <c r="F846" s="10" t="s">
        <v>1007</v>
      </c>
      <c r="G846" s="3" t="s">
        <v>56</v>
      </c>
      <c r="H846" s="3">
        <v>1.0</v>
      </c>
      <c r="I846" s="32">
        <v>1.0</v>
      </c>
      <c r="J846" s="5">
        <f>VLOOKUP(G846,rewardsModel,IFS(H846=1,2,H846=2,3,H846=3,4),false)*I846</f>
        <v>0.03</v>
      </c>
    </row>
    <row r="847">
      <c r="A847" s="3" t="s">
        <v>1008</v>
      </c>
      <c r="B847" s="38">
        <v>45248.0</v>
      </c>
      <c r="C847" s="38">
        <v>45275.0</v>
      </c>
      <c r="D847" s="3" t="s">
        <v>193</v>
      </c>
      <c r="F847" s="10" t="s">
        <v>1009</v>
      </c>
      <c r="G847" s="3" t="s">
        <v>56</v>
      </c>
      <c r="H847" s="3">
        <v>1.0</v>
      </c>
      <c r="I847" s="32">
        <v>1.0</v>
      </c>
      <c r="J847" s="5">
        <f>VLOOKUP(G847,rewardsModel,IFS(H847=1,2,H847=2,3,H847=3,4),false)*I847</f>
        <v>0.03</v>
      </c>
    </row>
    <row r="848">
      <c r="A848" s="3" t="s">
        <v>1010</v>
      </c>
      <c r="B848" s="38">
        <v>45248.0</v>
      </c>
      <c r="C848" s="38">
        <v>45275.0</v>
      </c>
      <c r="D848" s="3" t="s">
        <v>193</v>
      </c>
      <c r="F848" s="10" t="s">
        <v>1011</v>
      </c>
      <c r="G848" s="3" t="s">
        <v>56</v>
      </c>
      <c r="H848" s="3">
        <v>1.0</v>
      </c>
      <c r="I848" s="32">
        <v>1.0</v>
      </c>
      <c r="J848" s="5">
        <f>VLOOKUP(G848,rewardsModel,IFS(H848=1,2,H848=2,3,H848=3,4),false)*I848</f>
        <v>0.03</v>
      </c>
    </row>
    <row r="849">
      <c r="A849" s="3" t="s">
        <v>426</v>
      </c>
      <c r="B849" s="38">
        <v>45248.0</v>
      </c>
      <c r="C849" s="38">
        <v>45275.0</v>
      </c>
      <c r="D849" s="3" t="s">
        <v>477</v>
      </c>
      <c r="F849" s="10" t="s">
        <v>1012</v>
      </c>
      <c r="G849" s="3" t="s">
        <v>97</v>
      </c>
      <c r="H849" s="3">
        <v>1.0</v>
      </c>
      <c r="I849" s="32">
        <v>1.0</v>
      </c>
      <c r="J849" s="5">
        <f>VLOOKUP(G849,rewardsModel,IFS(H849=1,2,H849=2,3,H849=3,4),false)*I849</f>
        <v>0.03</v>
      </c>
    </row>
    <row r="850">
      <c r="A850" s="3" t="s">
        <v>1013</v>
      </c>
      <c r="B850" s="38">
        <v>45248.0</v>
      </c>
      <c r="C850" s="38">
        <v>45275.0</v>
      </c>
      <c r="D850" s="3" t="s">
        <v>193</v>
      </c>
      <c r="F850" s="10" t="s">
        <v>1014</v>
      </c>
      <c r="G850" s="3" t="s">
        <v>56</v>
      </c>
      <c r="H850" s="3">
        <v>1.0</v>
      </c>
      <c r="I850" s="32">
        <v>1.0</v>
      </c>
      <c r="J850" s="5">
        <f>VLOOKUP(G850,rewardsModel,IFS(H850=1,2,H850=2,3,H850=3,4),false)*I850</f>
        <v>0.03</v>
      </c>
    </row>
    <row r="851">
      <c r="A851" s="3" t="s">
        <v>652</v>
      </c>
      <c r="B851" s="38">
        <v>45248.0</v>
      </c>
      <c r="C851" s="38">
        <v>45275.0</v>
      </c>
      <c r="D851" s="3" t="s">
        <v>193</v>
      </c>
      <c r="F851" s="10" t="s">
        <v>1012</v>
      </c>
      <c r="G851" s="3" t="s">
        <v>56</v>
      </c>
      <c r="H851" s="3">
        <v>1.0</v>
      </c>
      <c r="I851" s="32">
        <v>1.0</v>
      </c>
      <c r="J851" s="5">
        <f>VLOOKUP(G851,rewardsModel,IFS(H851=1,2,H851=2,3,H851=3,4),false)*I851</f>
        <v>0.03</v>
      </c>
    </row>
    <row r="852">
      <c r="A852" s="3" t="s">
        <v>426</v>
      </c>
      <c r="B852" s="38">
        <v>45248.0</v>
      </c>
      <c r="C852" s="38">
        <v>45275.0</v>
      </c>
      <c r="D852" s="3" t="s">
        <v>477</v>
      </c>
      <c r="F852" s="10" t="s">
        <v>1015</v>
      </c>
      <c r="G852" s="3" t="s">
        <v>97</v>
      </c>
      <c r="H852" s="3">
        <v>1.0</v>
      </c>
      <c r="I852" s="32">
        <v>1.0</v>
      </c>
      <c r="J852" s="5">
        <f>VLOOKUP(G852,rewardsModel,IFS(H852=1,2,H852=2,3,H852=3,4),false)*I852</f>
        <v>0.03</v>
      </c>
    </row>
    <row r="853">
      <c r="A853" s="3" t="s">
        <v>1016</v>
      </c>
      <c r="B853" s="38">
        <v>45248.0</v>
      </c>
      <c r="C853" s="38">
        <v>45275.0</v>
      </c>
      <c r="D853" s="3" t="s">
        <v>395</v>
      </c>
      <c r="F853" s="10" t="s">
        <v>1017</v>
      </c>
      <c r="G853" s="3" t="s">
        <v>56</v>
      </c>
      <c r="H853" s="3">
        <v>2.0</v>
      </c>
      <c r="I853" s="32">
        <v>1.0</v>
      </c>
      <c r="J853" s="5">
        <f>VLOOKUP(G853,rewardsModel,IFS(H853=1,2,H853=2,3,H853=3,4),false)*I853</f>
        <v>0.06</v>
      </c>
    </row>
    <row r="854">
      <c r="A854" s="3" t="s">
        <v>652</v>
      </c>
      <c r="B854" s="38">
        <v>45248.0</v>
      </c>
      <c r="C854" s="38">
        <v>45275.0</v>
      </c>
      <c r="D854" s="3" t="s">
        <v>477</v>
      </c>
      <c r="F854" s="10" t="s">
        <v>1018</v>
      </c>
      <c r="G854" s="3" t="s">
        <v>97</v>
      </c>
      <c r="H854" s="3">
        <v>1.0</v>
      </c>
      <c r="I854" s="32">
        <v>1.0</v>
      </c>
      <c r="J854" s="5">
        <f>VLOOKUP(G854,rewardsModel,IFS(H854=1,2,H854=2,3,H854=3,4),false)*I854</f>
        <v>0.03</v>
      </c>
    </row>
    <row r="855">
      <c r="A855" s="3" t="s">
        <v>652</v>
      </c>
      <c r="B855" s="38">
        <v>45248.0</v>
      </c>
      <c r="C855" s="38">
        <v>45275.0</v>
      </c>
      <c r="D855" s="3" t="s">
        <v>477</v>
      </c>
      <c r="F855" s="10" t="s">
        <v>1018</v>
      </c>
      <c r="G855" s="3" t="s">
        <v>91</v>
      </c>
      <c r="H855" s="3">
        <v>1.0</v>
      </c>
      <c r="I855" s="32">
        <v>1.0</v>
      </c>
      <c r="J855" s="5">
        <f>VLOOKUP(G855,rewardsModel,IFS(H855=1,2,H855=2,3,H855=3,4),false)*I855</f>
        <v>0.03</v>
      </c>
    </row>
    <row r="856">
      <c r="A856" s="3" t="s">
        <v>652</v>
      </c>
      <c r="B856" s="38">
        <v>45248.0</v>
      </c>
      <c r="C856" s="38">
        <v>45275.0</v>
      </c>
      <c r="D856" s="3" t="s">
        <v>477</v>
      </c>
      <c r="F856" s="10" t="s">
        <v>1019</v>
      </c>
      <c r="G856" s="3" t="s">
        <v>97</v>
      </c>
      <c r="H856" s="3">
        <v>1.0</v>
      </c>
      <c r="I856" s="32">
        <v>1.0</v>
      </c>
      <c r="J856" s="5">
        <f>VLOOKUP(G856,rewardsModel,IFS(H856=1,2,H856=2,3,H856=3,4),false)*I856</f>
        <v>0.03</v>
      </c>
    </row>
    <row r="857">
      <c r="A857" s="3" t="s">
        <v>652</v>
      </c>
      <c r="B857" s="38">
        <v>45248.0</v>
      </c>
      <c r="C857" s="38">
        <v>45275.0</v>
      </c>
      <c r="D857" s="3" t="s">
        <v>477</v>
      </c>
      <c r="F857" s="10" t="s">
        <v>1019</v>
      </c>
      <c r="G857" s="3" t="s">
        <v>91</v>
      </c>
      <c r="H857" s="3">
        <v>1.0</v>
      </c>
      <c r="I857" s="32">
        <v>1.0</v>
      </c>
      <c r="J857" s="5">
        <f>VLOOKUP(G857,rewardsModel,IFS(H857=1,2,H857=2,3,H857=3,4),false)*I857</f>
        <v>0.03</v>
      </c>
    </row>
    <row r="858">
      <c r="A858" s="3" t="s">
        <v>652</v>
      </c>
      <c r="B858" s="38">
        <v>45248.0</v>
      </c>
      <c r="C858" s="38">
        <v>45275.0</v>
      </c>
      <c r="D858" s="3" t="s">
        <v>477</v>
      </c>
      <c r="F858" s="10" t="s">
        <v>1020</v>
      </c>
      <c r="G858" s="3" t="s">
        <v>97</v>
      </c>
      <c r="H858" s="3">
        <v>1.0</v>
      </c>
      <c r="I858" s="32">
        <v>1.0</v>
      </c>
      <c r="J858" s="5">
        <f>VLOOKUP(G858,rewardsModel,IFS(H858=1,2,H858=2,3,H858=3,4),false)*I858</f>
        <v>0.03</v>
      </c>
    </row>
    <row r="859">
      <c r="A859" s="3" t="s">
        <v>652</v>
      </c>
      <c r="B859" s="38">
        <v>45248.0</v>
      </c>
      <c r="C859" s="38">
        <v>45275.0</v>
      </c>
      <c r="D859" s="3" t="s">
        <v>477</v>
      </c>
      <c r="F859" s="10" t="s">
        <v>1020</v>
      </c>
      <c r="G859" s="3" t="s">
        <v>91</v>
      </c>
      <c r="H859" s="3">
        <v>1.0</v>
      </c>
      <c r="I859" s="32">
        <v>1.0</v>
      </c>
      <c r="J859" s="5">
        <f>VLOOKUP(G859,rewardsModel,IFS(H859=1,2,H859=2,3,H859=3,4),false)*I859</f>
        <v>0.03</v>
      </c>
    </row>
    <row r="860">
      <c r="A860" s="3" t="s">
        <v>652</v>
      </c>
      <c r="B860" s="38">
        <v>45248.0</v>
      </c>
      <c r="C860" s="38">
        <v>45275.0</v>
      </c>
      <c r="D860" s="3" t="s">
        <v>477</v>
      </c>
      <c r="F860" s="10" t="s">
        <v>1021</v>
      </c>
      <c r="G860" s="3" t="s">
        <v>97</v>
      </c>
      <c r="H860" s="3">
        <v>1.0</v>
      </c>
      <c r="I860" s="32">
        <v>1.0</v>
      </c>
      <c r="J860" s="5">
        <f>VLOOKUP(G860,rewardsModel,IFS(H860=1,2,H860=2,3,H860=3,4),false)*I860</f>
        <v>0.03</v>
      </c>
    </row>
    <row r="861">
      <c r="A861" s="3" t="s">
        <v>652</v>
      </c>
      <c r="B861" s="38">
        <v>45248.0</v>
      </c>
      <c r="C861" s="38">
        <v>45275.0</v>
      </c>
      <c r="D861" s="3" t="s">
        <v>477</v>
      </c>
      <c r="F861" s="10" t="s">
        <v>1021</v>
      </c>
      <c r="G861" s="3" t="s">
        <v>91</v>
      </c>
      <c r="H861" s="3">
        <v>1.0</v>
      </c>
      <c r="I861" s="32">
        <v>1.0</v>
      </c>
      <c r="J861" s="5">
        <f>VLOOKUP(G861,rewardsModel,IFS(H861=1,2,H861=2,3,H861=3,4),false)*I861</f>
        <v>0.03</v>
      </c>
    </row>
    <row r="862">
      <c r="A862" s="3" t="s">
        <v>652</v>
      </c>
      <c r="B862" s="38">
        <v>45248.0</v>
      </c>
      <c r="C862" s="38">
        <v>45275.0</v>
      </c>
      <c r="D862" s="3" t="s">
        <v>477</v>
      </c>
      <c r="F862" s="10" t="s">
        <v>1022</v>
      </c>
      <c r="G862" s="3" t="s">
        <v>97</v>
      </c>
      <c r="H862" s="3">
        <v>1.0</v>
      </c>
      <c r="I862" s="32">
        <v>1.0</v>
      </c>
      <c r="J862" s="5">
        <f>VLOOKUP(G862,rewardsModel,IFS(H862=1,2,H862=2,3,H862=3,4),false)*I862</f>
        <v>0.03</v>
      </c>
    </row>
    <row r="863">
      <c r="A863" s="3" t="s">
        <v>652</v>
      </c>
      <c r="B863" s="38">
        <v>45248.0</v>
      </c>
      <c r="C863" s="38">
        <v>45275.0</v>
      </c>
      <c r="D863" s="3" t="s">
        <v>477</v>
      </c>
      <c r="F863" s="10" t="s">
        <v>1022</v>
      </c>
      <c r="G863" s="3" t="s">
        <v>91</v>
      </c>
      <c r="H863" s="3">
        <v>1.0</v>
      </c>
      <c r="I863" s="32">
        <v>1.0</v>
      </c>
      <c r="J863" s="5">
        <f>VLOOKUP(G863,rewardsModel,IFS(H863=1,2,H863=2,3,H863=3,4),false)*I863</f>
        <v>0.03</v>
      </c>
    </row>
    <row r="864">
      <c r="A864" s="3" t="s">
        <v>652</v>
      </c>
      <c r="B864" s="38">
        <v>45248.0</v>
      </c>
      <c r="C864" s="38">
        <v>45275.0</v>
      </c>
      <c r="D864" s="3" t="s">
        <v>477</v>
      </c>
      <c r="F864" s="10" t="s">
        <v>1023</v>
      </c>
      <c r="G864" s="3" t="s">
        <v>97</v>
      </c>
      <c r="H864" s="3">
        <v>1.0</v>
      </c>
      <c r="I864" s="32">
        <v>1.0</v>
      </c>
      <c r="J864" s="5">
        <f>VLOOKUP(G864,rewardsModel,IFS(H864=1,2,H864=2,3,H864=3,4),false)*I864</f>
        <v>0.03</v>
      </c>
    </row>
    <row r="865">
      <c r="A865" s="3" t="s">
        <v>652</v>
      </c>
      <c r="B865" s="38">
        <v>45248.0</v>
      </c>
      <c r="C865" s="38">
        <v>45275.0</v>
      </c>
      <c r="D865" s="3" t="s">
        <v>477</v>
      </c>
      <c r="F865" s="10" t="s">
        <v>1023</v>
      </c>
      <c r="G865" s="3" t="s">
        <v>91</v>
      </c>
      <c r="H865" s="3">
        <v>1.0</v>
      </c>
      <c r="I865" s="32">
        <v>1.0</v>
      </c>
      <c r="J865" s="5">
        <f>VLOOKUP(G865,rewardsModel,IFS(H865=1,2,H865=2,3,H865=3,4),false)*I865</f>
        <v>0.03</v>
      </c>
    </row>
    <row r="866">
      <c r="A866" s="3" t="s">
        <v>652</v>
      </c>
      <c r="B866" s="38">
        <v>45248.0</v>
      </c>
      <c r="C866" s="38">
        <v>45275.0</v>
      </c>
      <c r="D866" s="3" t="s">
        <v>477</v>
      </c>
      <c r="F866" s="10" t="s">
        <v>1024</v>
      </c>
      <c r="G866" s="3" t="s">
        <v>97</v>
      </c>
      <c r="H866" s="3">
        <v>1.0</v>
      </c>
      <c r="I866" s="32">
        <v>1.0</v>
      </c>
      <c r="J866" s="5">
        <f>VLOOKUP(G866,rewardsModel,IFS(H866=1,2,H866=2,3,H866=3,4),false)*I866</f>
        <v>0.03</v>
      </c>
    </row>
    <row r="867">
      <c r="A867" s="3" t="s">
        <v>652</v>
      </c>
      <c r="B867" s="38">
        <v>45248.0</v>
      </c>
      <c r="C867" s="38">
        <v>45275.0</v>
      </c>
      <c r="D867" s="3" t="s">
        <v>477</v>
      </c>
      <c r="F867" s="10" t="s">
        <v>1024</v>
      </c>
      <c r="G867" s="3" t="s">
        <v>91</v>
      </c>
      <c r="H867" s="3">
        <v>1.0</v>
      </c>
      <c r="I867" s="32">
        <v>1.0</v>
      </c>
      <c r="J867" s="5">
        <f>VLOOKUP(G867,rewardsModel,IFS(H867=1,2,H867=2,3,H867=3,4),false)*I867</f>
        <v>0.03</v>
      </c>
    </row>
    <row r="868">
      <c r="A868" s="3" t="s">
        <v>652</v>
      </c>
      <c r="B868" s="38">
        <v>45248.0</v>
      </c>
      <c r="C868" s="38">
        <v>45275.0</v>
      </c>
      <c r="D868" s="3" t="s">
        <v>477</v>
      </c>
      <c r="F868" s="10" t="s">
        <v>1025</v>
      </c>
      <c r="G868" s="3" t="s">
        <v>97</v>
      </c>
      <c r="H868" s="3">
        <v>1.0</v>
      </c>
      <c r="I868" s="32">
        <v>1.0</v>
      </c>
      <c r="J868" s="5">
        <f>VLOOKUP(G868,rewardsModel,IFS(H868=1,2,H868=2,3,H868=3,4),false)*I868</f>
        <v>0.03</v>
      </c>
    </row>
    <row r="869">
      <c r="A869" s="3" t="s">
        <v>652</v>
      </c>
      <c r="B869" s="38">
        <v>45248.0</v>
      </c>
      <c r="C869" s="38">
        <v>45275.0</v>
      </c>
      <c r="D869" s="3" t="s">
        <v>477</v>
      </c>
      <c r="F869" s="10" t="s">
        <v>1025</v>
      </c>
      <c r="G869" s="3" t="s">
        <v>91</v>
      </c>
      <c r="H869" s="3">
        <v>1.0</v>
      </c>
      <c r="I869" s="32">
        <v>1.0</v>
      </c>
      <c r="J869" s="5">
        <f>VLOOKUP(G869,rewardsModel,IFS(H869=1,2,H869=2,3,H869=3,4),false)*I869</f>
        <v>0.03</v>
      </c>
    </row>
    <row r="870">
      <c r="A870" s="3" t="s">
        <v>1026</v>
      </c>
      <c r="B870" s="38">
        <v>45248.0</v>
      </c>
      <c r="C870" s="38">
        <v>45275.0</v>
      </c>
      <c r="D870" s="3" t="s">
        <v>193</v>
      </c>
      <c r="F870" s="10" t="s">
        <v>1027</v>
      </c>
      <c r="G870" s="3" t="s">
        <v>56</v>
      </c>
      <c r="H870" s="3">
        <v>1.0</v>
      </c>
      <c r="I870" s="32">
        <v>1.0</v>
      </c>
      <c r="J870" s="5">
        <f>VLOOKUP(G870,rewardsModel,IFS(H870=1,2,H870=2,3,H870=3,4),false)*I870</f>
        <v>0.03</v>
      </c>
    </row>
    <row r="871">
      <c r="A871" s="3" t="s">
        <v>1026</v>
      </c>
      <c r="B871" s="38">
        <v>45248.0</v>
      </c>
      <c r="C871" s="38">
        <v>45275.0</v>
      </c>
      <c r="D871" s="3" t="s">
        <v>193</v>
      </c>
      <c r="F871" s="10" t="s">
        <v>1028</v>
      </c>
      <c r="G871" s="3" t="s">
        <v>56</v>
      </c>
      <c r="H871" s="3">
        <v>1.0</v>
      </c>
      <c r="I871" s="32">
        <v>1.0</v>
      </c>
      <c r="J871" s="5">
        <f>VLOOKUP(G871,rewardsModel,IFS(H871=1,2,H871=2,3,H871=3,4),false)*I871</f>
        <v>0.03</v>
      </c>
    </row>
    <row r="872">
      <c r="A872" s="3" t="s">
        <v>941</v>
      </c>
      <c r="B872" s="38">
        <v>45248.0</v>
      </c>
      <c r="C872" s="38">
        <v>45275.0</v>
      </c>
      <c r="D872" s="3" t="s">
        <v>193</v>
      </c>
      <c r="F872" s="10" t="s">
        <v>1029</v>
      </c>
      <c r="G872" s="3" t="s">
        <v>56</v>
      </c>
      <c r="H872" s="3">
        <v>1.0</v>
      </c>
      <c r="I872" s="32">
        <v>1.0</v>
      </c>
      <c r="J872" s="5">
        <f>VLOOKUP(G872,rewardsModel,IFS(H872=1,2,H872=2,3,H872=3,4),false)*I872</f>
        <v>0.03</v>
      </c>
    </row>
    <row r="873">
      <c r="A873" s="3" t="s">
        <v>1013</v>
      </c>
      <c r="B873" s="38">
        <v>45248.0</v>
      </c>
      <c r="C873" s="38">
        <v>45275.0</v>
      </c>
      <c r="D873" s="3" t="s">
        <v>193</v>
      </c>
      <c r="F873" s="10" t="s">
        <v>1030</v>
      </c>
      <c r="G873" s="3" t="s">
        <v>56</v>
      </c>
      <c r="H873" s="3">
        <v>1.0</v>
      </c>
      <c r="I873" s="32">
        <v>1.0</v>
      </c>
      <c r="J873" s="5">
        <f>VLOOKUP(G873,rewardsModel,IFS(H873=1,2,H873=2,3,H873=3,4),false)*I873</f>
        <v>0.03</v>
      </c>
    </row>
    <row r="874">
      <c r="A874" s="3" t="s">
        <v>426</v>
      </c>
      <c r="B874" s="38">
        <v>45248.0</v>
      </c>
      <c r="C874" s="38">
        <v>45275.0</v>
      </c>
      <c r="D874" s="3" t="s">
        <v>477</v>
      </c>
      <c r="F874" s="40" t="s">
        <v>1031</v>
      </c>
      <c r="G874" s="3" t="s">
        <v>97</v>
      </c>
      <c r="H874" s="3">
        <v>1.0</v>
      </c>
      <c r="I874" s="32">
        <v>1.0</v>
      </c>
      <c r="J874" s="5">
        <f>VLOOKUP(G874,rewardsModel,IFS(H874=1,2,H874=2,3,H874=3,4),false)*I874</f>
        <v>0.03</v>
      </c>
    </row>
    <row r="875">
      <c r="A875" s="3" t="s">
        <v>1032</v>
      </c>
      <c r="B875" s="38">
        <v>45248.0</v>
      </c>
      <c r="C875" s="38">
        <v>45275.0</v>
      </c>
      <c r="D875" s="3" t="s">
        <v>193</v>
      </c>
      <c r="F875" s="10" t="s">
        <v>1033</v>
      </c>
      <c r="G875" s="3" t="s">
        <v>91</v>
      </c>
      <c r="H875" s="3">
        <v>1.0</v>
      </c>
      <c r="I875" s="32">
        <v>1.0</v>
      </c>
      <c r="J875" s="5">
        <f>VLOOKUP(G875,rewardsModel,IFS(H875=1,2,H875=2,3,H875=3,4),false)*I875</f>
        <v>0.03</v>
      </c>
    </row>
    <row r="876">
      <c r="A876" s="3" t="s">
        <v>426</v>
      </c>
      <c r="B876" s="38">
        <v>45248.0</v>
      </c>
      <c r="C876" s="38">
        <v>45275.0</v>
      </c>
      <c r="D876" s="3" t="s">
        <v>477</v>
      </c>
      <c r="F876" s="10" t="s">
        <v>1034</v>
      </c>
      <c r="G876" s="3" t="s">
        <v>97</v>
      </c>
      <c r="H876" s="3">
        <v>1.0</v>
      </c>
      <c r="I876" s="32">
        <v>1.0</v>
      </c>
      <c r="J876" s="5">
        <f>VLOOKUP(G876,rewardsModel,IFS(H876=1,2,H876=2,3,H876=3,4),false)*I876</f>
        <v>0.03</v>
      </c>
    </row>
    <row r="877">
      <c r="A877" s="3" t="s">
        <v>1032</v>
      </c>
      <c r="B877" s="38">
        <v>45248.0</v>
      </c>
      <c r="C877" s="38">
        <v>45275.0</v>
      </c>
      <c r="D877" s="3" t="s">
        <v>193</v>
      </c>
      <c r="F877" s="10" t="s">
        <v>1033</v>
      </c>
      <c r="G877" s="3" t="s">
        <v>91</v>
      </c>
      <c r="H877" s="3">
        <v>1.0</v>
      </c>
      <c r="I877" s="32">
        <v>1.0</v>
      </c>
      <c r="J877" s="5">
        <f>VLOOKUP(G877,rewardsModel,IFS(H877=1,2,H877=2,3,H877=3,4),false)*I877</f>
        <v>0.03</v>
      </c>
    </row>
    <row r="878">
      <c r="A878" s="3" t="s">
        <v>426</v>
      </c>
      <c r="B878" s="38">
        <v>45248.0</v>
      </c>
      <c r="C878" s="38">
        <v>45275.0</v>
      </c>
      <c r="D878" s="3" t="s">
        <v>477</v>
      </c>
      <c r="F878" s="10" t="s">
        <v>1035</v>
      </c>
      <c r="G878" s="3" t="s">
        <v>97</v>
      </c>
      <c r="H878" s="3">
        <v>1.0</v>
      </c>
      <c r="I878" s="32">
        <v>1.0</v>
      </c>
      <c r="J878" s="5">
        <f>VLOOKUP(G878,rewardsModel,IFS(H878=1,2,H878=2,3,H878=3,4),false)*I878</f>
        <v>0.03</v>
      </c>
    </row>
    <row r="879">
      <c r="A879" s="3" t="s">
        <v>426</v>
      </c>
      <c r="B879" s="38">
        <v>45248.0</v>
      </c>
      <c r="C879" s="38">
        <v>45275.0</v>
      </c>
      <c r="D879" s="3" t="s">
        <v>477</v>
      </c>
      <c r="F879" s="10" t="s">
        <v>1035</v>
      </c>
      <c r="G879" s="3" t="s">
        <v>91</v>
      </c>
      <c r="H879" s="3">
        <v>1.0</v>
      </c>
      <c r="I879" s="32">
        <v>1.0</v>
      </c>
      <c r="J879" s="5">
        <f>VLOOKUP(G879,rewardsModel,IFS(H879=1,2,H879=2,3,H879=3,4),false)*I879</f>
        <v>0.03</v>
      </c>
    </row>
    <row r="880">
      <c r="A880" s="3" t="s">
        <v>426</v>
      </c>
      <c r="B880" s="38">
        <v>45248.0</v>
      </c>
      <c r="C880" s="38">
        <v>45275.0</v>
      </c>
      <c r="D880" s="3" t="s">
        <v>477</v>
      </c>
      <c r="F880" s="10" t="s">
        <v>1036</v>
      </c>
      <c r="G880" s="3" t="s">
        <v>97</v>
      </c>
      <c r="H880" s="3">
        <v>1.0</v>
      </c>
      <c r="I880" s="32">
        <v>1.0</v>
      </c>
      <c r="J880" s="5">
        <f>VLOOKUP(G880,rewardsModel,IFS(H880=1,2,H880=2,3,H880=3,4),false)*I880</f>
        <v>0.03</v>
      </c>
    </row>
    <row r="881">
      <c r="A881" s="3" t="s">
        <v>426</v>
      </c>
      <c r="B881" s="38">
        <v>45248.0</v>
      </c>
      <c r="C881" s="38">
        <v>45275.0</v>
      </c>
      <c r="D881" s="3" t="s">
        <v>477</v>
      </c>
      <c r="F881" s="10" t="s">
        <v>1036</v>
      </c>
      <c r="G881" s="3" t="s">
        <v>91</v>
      </c>
      <c r="H881" s="3">
        <v>1.0</v>
      </c>
      <c r="I881" s="32">
        <v>1.0</v>
      </c>
      <c r="J881" s="5">
        <f>VLOOKUP(G881,rewardsModel,IFS(H881=1,2,H881=2,3,H881=3,4),false)*I881</f>
        <v>0.03</v>
      </c>
    </row>
    <row r="882">
      <c r="A882" s="3" t="s">
        <v>1037</v>
      </c>
      <c r="B882" s="38">
        <v>45248.0</v>
      </c>
      <c r="C882" s="38">
        <v>45275.0</v>
      </c>
      <c r="D882" s="3" t="s">
        <v>193</v>
      </c>
      <c r="F882" s="40" t="s">
        <v>1038</v>
      </c>
      <c r="G882" s="3" t="s">
        <v>91</v>
      </c>
      <c r="H882" s="3">
        <v>1.0</v>
      </c>
      <c r="I882" s="32">
        <v>1.0</v>
      </c>
      <c r="J882" s="5">
        <f>VLOOKUP(G882,rewardsModel,IFS(H882=1,2,H882=2,3,H882=3,4),false)*I882</f>
        <v>0.03</v>
      </c>
    </row>
    <row r="883">
      <c r="A883" s="3" t="s">
        <v>426</v>
      </c>
      <c r="B883" s="38">
        <v>45248.0</v>
      </c>
      <c r="C883" s="38">
        <v>45275.0</v>
      </c>
      <c r="D883" s="3" t="s">
        <v>477</v>
      </c>
      <c r="F883" s="10" t="s">
        <v>1039</v>
      </c>
      <c r="G883" s="3" t="s">
        <v>97</v>
      </c>
      <c r="H883" s="3">
        <v>1.0</v>
      </c>
      <c r="I883" s="32">
        <v>1.0</v>
      </c>
      <c r="J883" s="5">
        <f>VLOOKUP(G883,rewardsModel,IFS(H883=1,2,H883=2,3,H883=3,4),false)*I883</f>
        <v>0.03</v>
      </c>
    </row>
    <row r="884">
      <c r="A884" s="3" t="s">
        <v>426</v>
      </c>
      <c r="B884" s="38">
        <v>45248.0</v>
      </c>
      <c r="C884" s="38">
        <v>45275.0</v>
      </c>
      <c r="D884" s="3" t="s">
        <v>477</v>
      </c>
      <c r="F884" s="10" t="s">
        <v>1039</v>
      </c>
      <c r="G884" s="3" t="s">
        <v>91</v>
      </c>
      <c r="H884" s="3">
        <v>1.0</v>
      </c>
      <c r="I884" s="32">
        <v>1.0</v>
      </c>
      <c r="J884" s="5">
        <f>VLOOKUP(G884,rewardsModel,IFS(H884=1,2,H884=2,3,H884=3,4),false)*I884</f>
        <v>0.03</v>
      </c>
    </row>
    <row r="885">
      <c r="A885" s="3" t="s">
        <v>1040</v>
      </c>
      <c r="B885" s="38">
        <v>45248.0</v>
      </c>
      <c r="C885" s="38">
        <v>45275.0</v>
      </c>
      <c r="D885" s="3" t="s">
        <v>193</v>
      </c>
      <c r="F885" s="40" t="s">
        <v>1041</v>
      </c>
      <c r="G885" s="3" t="s">
        <v>56</v>
      </c>
      <c r="H885" s="3">
        <v>2.0</v>
      </c>
      <c r="I885" s="32">
        <v>1.0</v>
      </c>
      <c r="J885" s="5">
        <f>VLOOKUP(G885,rewardsModel,IFS(H885=1,2,H885=2,3,H885=3,4),false)*I885</f>
        <v>0.06</v>
      </c>
    </row>
    <row r="886">
      <c r="A886" s="3" t="s">
        <v>1042</v>
      </c>
      <c r="B886" s="38">
        <v>45248.0</v>
      </c>
      <c r="C886" s="38">
        <v>45275.0</v>
      </c>
      <c r="D886" s="3" t="s">
        <v>193</v>
      </c>
      <c r="F886" s="40" t="s">
        <v>1043</v>
      </c>
      <c r="G886" s="3" t="s">
        <v>91</v>
      </c>
      <c r="H886" s="3">
        <v>1.0</v>
      </c>
      <c r="I886" s="32">
        <v>1.0</v>
      </c>
      <c r="J886" s="5">
        <f>VLOOKUP(G886,rewardsModel,IFS(H886=1,2,H886=2,3,H886=3,4),false)*I886</f>
        <v>0.03</v>
      </c>
    </row>
    <row r="887">
      <c r="A887" s="3" t="s">
        <v>1044</v>
      </c>
      <c r="B887" s="38">
        <v>45248.0</v>
      </c>
      <c r="C887" s="38">
        <v>45275.0</v>
      </c>
      <c r="D887" s="3" t="s">
        <v>193</v>
      </c>
      <c r="F887" s="10" t="s">
        <v>1045</v>
      </c>
      <c r="G887" s="3" t="s">
        <v>56</v>
      </c>
      <c r="H887" s="3">
        <v>1.0</v>
      </c>
      <c r="I887" s="32">
        <v>1.0</v>
      </c>
      <c r="J887" s="5">
        <f>VLOOKUP(G887,rewardsModel,IFS(H887=1,2,H887=2,3,H887=3,4),false)*I887</f>
        <v>0.03</v>
      </c>
    </row>
    <row r="888">
      <c r="A888" s="3" t="s">
        <v>652</v>
      </c>
      <c r="B888" s="38">
        <v>45248.0</v>
      </c>
      <c r="C888" s="38">
        <v>45275.0</v>
      </c>
      <c r="D888" s="3" t="s">
        <v>193</v>
      </c>
      <c r="F888" s="10" t="s">
        <v>1046</v>
      </c>
      <c r="G888" s="3" t="s">
        <v>56</v>
      </c>
      <c r="H888" s="3">
        <v>1.0</v>
      </c>
      <c r="I888" s="32">
        <v>1.0</v>
      </c>
      <c r="J888" s="5">
        <f>VLOOKUP(G888,rewardsModel,IFS(H888=1,2,H888=2,3,H888=3,4),false)*I888</f>
        <v>0.03</v>
      </c>
    </row>
    <row r="889">
      <c r="A889" s="3" t="s">
        <v>426</v>
      </c>
      <c r="B889" s="38">
        <v>45248.0</v>
      </c>
      <c r="C889" s="38">
        <v>45275.0</v>
      </c>
      <c r="D889" s="3" t="s">
        <v>193</v>
      </c>
      <c r="F889" s="10" t="s">
        <v>1047</v>
      </c>
      <c r="G889" s="3" t="s">
        <v>56</v>
      </c>
      <c r="H889" s="3">
        <v>1.0</v>
      </c>
      <c r="I889" s="32">
        <v>1.0</v>
      </c>
      <c r="J889" s="5">
        <f>VLOOKUP(G889,rewardsModel,IFS(H889=1,2,H889=2,3,H889=3,4),false)*I889</f>
        <v>0.03</v>
      </c>
    </row>
    <row r="890">
      <c r="A890" s="3" t="s">
        <v>1048</v>
      </c>
      <c r="B890" s="38">
        <v>45248.0</v>
      </c>
      <c r="C890" s="38">
        <v>45275.0</v>
      </c>
      <c r="D890" s="3" t="s">
        <v>193</v>
      </c>
      <c r="F890" s="10" t="s">
        <v>1049</v>
      </c>
      <c r="G890" s="3" t="s">
        <v>56</v>
      </c>
      <c r="H890" s="3">
        <v>1.0</v>
      </c>
      <c r="I890" s="32">
        <v>1.0</v>
      </c>
      <c r="J890" s="5">
        <f>VLOOKUP(G890,rewardsModel,IFS(H890=1,2,H890=2,3,H890=3,4),false)*I890</f>
        <v>0.03</v>
      </c>
    </row>
    <row r="891">
      <c r="A891" s="3" t="s">
        <v>785</v>
      </c>
      <c r="B891" s="38">
        <v>45248.0</v>
      </c>
      <c r="C891" s="38">
        <v>45275.0</v>
      </c>
      <c r="D891" s="3" t="s">
        <v>193</v>
      </c>
      <c r="F891" s="10" t="s">
        <v>1050</v>
      </c>
      <c r="G891" s="3" t="s">
        <v>56</v>
      </c>
      <c r="H891" s="3">
        <v>2.0</v>
      </c>
      <c r="I891" s="32">
        <v>1.0</v>
      </c>
      <c r="J891" s="5">
        <f>VLOOKUP(G891,rewardsModel,IFS(H891=1,2,H891=2,3,H891=3,4),false)*I891</f>
        <v>0.06</v>
      </c>
    </row>
    <row r="892">
      <c r="A892" s="3" t="s">
        <v>426</v>
      </c>
      <c r="B892" s="38">
        <v>45248.0</v>
      </c>
      <c r="C892" s="38">
        <v>45275.0</v>
      </c>
      <c r="D892" s="3" t="s">
        <v>395</v>
      </c>
      <c r="F892" s="10" t="s">
        <v>1051</v>
      </c>
      <c r="G892" s="3" t="s">
        <v>108</v>
      </c>
      <c r="H892" s="3">
        <v>1.0</v>
      </c>
      <c r="I892" s="32">
        <v>1.0</v>
      </c>
      <c r="J892" s="5">
        <f>VLOOKUP(G892,rewardsModel,IFS(H892=1,2,H892=2,3,H892=3,4),false)*I892</f>
        <v>0.03</v>
      </c>
    </row>
    <row r="893">
      <c r="A893" s="24" t="s">
        <v>369</v>
      </c>
      <c r="B893" s="38">
        <v>45248.0</v>
      </c>
      <c r="C893" s="38">
        <v>45275.0</v>
      </c>
      <c r="D893" s="3" t="s">
        <v>477</v>
      </c>
      <c r="F893" s="10" t="s">
        <v>1052</v>
      </c>
      <c r="G893" s="3" t="s">
        <v>50</v>
      </c>
      <c r="H893" s="3">
        <v>3.0</v>
      </c>
      <c r="I893" s="32">
        <v>1.0</v>
      </c>
      <c r="J893" s="5">
        <f>VLOOKUP(G893,rewardsModel,IFS(H893=1,2,H893=2,3,H893=3,4),false)*I893</f>
        <v>0.15</v>
      </c>
    </row>
    <row r="894">
      <c r="A894" s="3" t="s">
        <v>1053</v>
      </c>
      <c r="B894" s="38">
        <v>45248.0</v>
      </c>
      <c r="C894" s="38">
        <v>45275.0</v>
      </c>
      <c r="D894" s="3" t="s">
        <v>193</v>
      </c>
      <c r="F894" s="10" t="s">
        <v>1054</v>
      </c>
      <c r="G894" s="3" t="s">
        <v>56</v>
      </c>
      <c r="H894" s="3">
        <v>3.0</v>
      </c>
      <c r="I894" s="32">
        <v>1.0</v>
      </c>
      <c r="J894" s="5">
        <f>VLOOKUP(G894,rewardsModel,IFS(H894=1,2,H894=2,3,H894=3,4),false)*I894</f>
        <v>0.135</v>
      </c>
    </row>
    <row r="895">
      <c r="A895" s="3" t="s">
        <v>426</v>
      </c>
      <c r="B895" s="38">
        <v>45248.0</v>
      </c>
      <c r="C895" s="38">
        <v>45275.0</v>
      </c>
      <c r="D895" s="3" t="s">
        <v>477</v>
      </c>
      <c r="F895" s="10" t="s">
        <v>1055</v>
      </c>
      <c r="G895" s="3" t="s">
        <v>50</v>
      </c>
      <c r="H895" s="3">
        <v>3.0</v>
      </c>
      <c r="I895" s="32">
        <v>1.0</v>
      </c>
      <c r="J895" s="5">
        <f>VLOOKUP(G895,rewardsModel,IFS(H895=1,2,H895=2,3,H895=3,4),false)*I895</f>
        <v>0.15</v>
      </c>
    </row>
    <row r="896">
      <c r="A896" s="3" t="s">
        <v>1056</v>
      </c>
      <c r="B896" s="38">
        <v>45248.0</v>
      </c>
      <c r="C896" s="38">
        <v>45275.0</v>
      </c>
      <c r="D896" s="3" t="s">
        <v>477</v>
      </c>
      <c r="F896" s="10" t="s">
        <v>1055</v>
      </c>
      <c r="G896" s="3" t="s">
        <v>50</v>
      </c>
      <c r="H896" s="3">
        <v>1.0</v>
      </c>
      <c r="I896" s="32">
        <v>1.0</v>
      </c>
      <c r="J896" s="5">
        <f>VLOOKUP(G896,rewardsModel,IFS(H896=1,2,H896=2,3,H896=3,4),false)*I896</f>
        <v>0.035</v>
      </c>
    </row>
    <row r="897">
      <c r="A897" s="3"/>
      <c r="B897" s="38"/>
      <c r="C897" s="38"/>
      <c r="D897" s="3"/>
      <c r="F897" s="3"/>
      <c r="G897" s="3"/>
      <c r="H897" s="3"/>
      <c r="I897" s="32"/>
    </row>
    <row r="898">
      <c r="A898" s="28" t="s">
        <v>1057</v>
      </c>
      <c r="B898" s="27"/>
      <c r="C898" s="28"/>
      <c r="D898" s="29"/>
      <c r="E898" s="29"/>
      <c r="F898" s="29"/>
      <c r="G898" s="29"/>
      <c r="H898" s="29"/>
      <c r="I898" s="29"/>
      <c r="J898" s="29"/>
      <c r="K898" s="29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>
      <c r="A899" s="3" t="s">
        <v>652</v>
      </c>
      <c r="B899" s="38">
        <v>45304.0</v>
      </c>
      <c r="C899" s="38">
        <v>45331.0</v>
      </c>
      <c r="D899" s="3" t="s">
        <v>477</v>
      </c>
      <c r="F899" s="10" t="s">
        <v>1058</v>
      </c>
      <c r="G899" s="3" t="s">
        <v>97</v>
      </c>
      <c r="H899" s="3">
        <v>1.0</v>
      </c>
      <c r="I899" s="32">
        <v>1.0</v>
      </c>
      <c r="J899" s="5">
        <f>VLOOKUP(G899,rewardsModel,IFS(H899=1,2,H899=2,3,H899=3,4),false)*I899</f>
        <v>0.03</v>
      </c>
    </row>
    <row r="900">
      <c r="A900" s="3" t="s">
        <v>652</v>
      </c>
      <c r="B900" s="38">
        <v>45304.0</v>
      </c>
      <c r="C900" s="38">
        <v>45331.0</v>
      </c>
      <c r="D900" s="3" t="s">
        <v>477</v>
      </c>
      <c r="F900" s="10" t="s">
        <v>1058</v>
      </c>
      <c r="G900" s="3" t="s">
        <v>91</v>
      </c>
      <c r="H900" s="3">
        <v>1.0</v>
      </c>
      <c r="I900" s="32">
        <v>1.0</v>
      </c>
      <c r="J900" s="5">
        <f>VLOOKUP(G900,rewardsModel,IFS(H900=1,2,H900=2,3,H900=3,4),false)*I900</f>
        <v>0.03</v>
      </c>
    </row>
    <row r="901">
      <c r="A901" s="3" t="s">
        <v>417</v>
      </c>
      <c r="B901" s="38">
        <v>45304.0</v>
      </c>
      <c r="C901" s="38">
        <v>45331.0</v>
      </c>
      <c r="D901" s="3" t="s">
        <v>193</v>
      </c>
      <c r="F901" s="40" t="s">
        <v>1059</v>
      </c>
      <c r="G901" s="3" t="s">
        <v>56</v>
      </c>
      <c r="H901" s="3">
        <v>1.0</v>
      </c>
      <c r="I901" s="32">
        <v>1.0</v>
      </c>
      <c r="J901" s="5">
        <f>VLOOKUP(G901,rewardsModel,IFS(H901=1,2,H901=2,3,H901=3,4),false)*I901</f>
        <v>0.03</v>
      </c>
    </row>
    <row r="902">
      <c r="A902" s="3" t="s">
        <v>426</v>
      </c>
      <c r="B902" s="38">
        <v>45304.0</v>
      </c>
      <c r="C902" s="38">
        <v>45331.0</v>
      </c>
      <c r="D902" s="3" t="s">
        <v>477</v>
      </c>
      <c r="F902" s="10" t="s">
        <v>1060</v>
      </c>
      <c r="G902" s="3" t="s">
        <v>73</v>
      </c>
      <c r="H902" s="3">
        <v>3.0</v>
      </c>
      <c r="I902" s="32">
        <v>1.0</v>
      </c>
      <c r="J902" s="5">
        <f>VLOOKUP(G902,rewardsModel,IFS(H902=1,2,H902=2,3,H902=3,4),false)*I902</f>
        <v>0.3</v>
      </c>
    </row>
    <row r="903">
      <c r="A903" s="3" t="s">
        <v>852</v>
      </c>
      <c r="B903" s="38">
        <v>45304.0</v>
      </c>
      <c r="C903" s="38">
        <v>45331.0</v>
      </c>
      <c r="D903" s="3" t="s">
        <v>193</v>
      </c>
      <c r="F903" s="10" t="s">
        <v>1061</v>
      </c>
      <c r="G903" s="3" t="s">
        <v>91</v>
      </c>
      <c r="H903" s="3">
        <v>1.0</v>
      </c>
      <c r="I903" s="32">
        <v>1.0</v>
      </c>
      <c r="J903" s="5">
        <f>VLOOKUP(G903,rewardsModel,IFS(H903=1,2,H903=2,3,H903=3,4),false)*I903</f>
        <v>0.03</v>
      </c>
    </row>
    <row r="904">
      <c r="A904" s="3" t="s">
        <v>348</v>
      </c>
      <c r="B904" s="38">
        <v>45304.0</v>
      </c>
      <c r="C904" s="38">
        <v>45331.0</v>
      </c>
      <c r="D904" s="3" t="s">
        <v>477</v>
      </c>
      <c r="F904" s="10" t="s">
        <v>1062</v>
      </c>
      <c r="G904" s="3" t="s">
        <v>120</v>
      </c>
      <c r="H904" s="3">
        <v>3.0</v>
      </c>
      <c r="I904" s="32">
        <v>1.0</v>
      </c>
      <c r="J904" s="5">
        <f>VLOOKUP(G904,rewardsModel,IFS(H904=1,2,H904=2,3,H904=3,4),false)*I904</f>
        <v>0.3</v>
      </c>
    </row>
    <row r="905">
      <c r="A905" s="3" t="s">
        <v>348</v>
      </c>
      <c r="B905" s="38">
        <v>45304.0</v>
      </c>
      <c r="C905" s="38">
        <v>45331.0</v>
      </c>
      <c r="D905" s="3" t="s">
        <v>477</v>
      </c>
      <c r="F905" s="10" t="s">
        <v>1062</v>
      </c>
      <c r="G905" s="3" t="s">
        <v>120</v>
      </c>
      <c r="H905" s="3">
        <v>3.0</v>
      </c>
      <c r="I905" s="32">
        <v>1.0</v>
      </c>
      <c r="J905" s="5">
        <f>VLOOKUP(G905,rewardsModel,IFS(H905=1,2,H905=2,3,H905=3,4),false)*I905</f>
        <v>0.3</v>
      </c>
    </row>
    <row r="906">
      <c r="A906" s="3" t="s">
        <v>426</v>
      </c>
      <c r="B906" s="38">
        <v>45304.0</v>
      </c>
      <c r="C906" s="38">
        <v>45331.0</v>
      </c>
      <c r="D906" s="3" t="s">
        <v>477</v>
      </c>
      <c r="F906" s="10" t="s">
        <v>1062</v>
      </c>
      <c r="G906" s="3" t="s">
        <v>120</v>
      </c>
      <c r="H906" s="3">
        <v>1.0</v>
      </c>
      <c r="I906" s="32">
        <v>1.0</v>
      </c>
      <c r="J906" s="5">
        <f>VLOOKUP(G906,rewardsModel,IFS(H906=1,2,H906=2,3,H906=3,4),false)*I906</f>
        <v>0.1</v>
      </c>
    </row>
    <row r="907">
      <c r="A907" s="3" t="s">
        <v>426</v>
      </c>
      <c r="B907" s="38">
        <v>45304.0</v>
      </c>
      <c r="C907" s="38">
        <v>45331.0</v>
      </c>
      <c r="D907" s="3" t="s">
        <v>477</v>
      </c>
      <c r="F907" s="10" t="s">
        <v>1063</v>
      </c>
      <c r="G907" s="3" t="s">
        <v>97</v>
      </c>
      <c r="H907" s="3">
        <v>1.0</v>
      </c>
      <c r="I907" s="32">
        <v>1.0</v>
      </c>
      <c r="J907" s="5">
        <f>VLOOKUP(G907,rewardsModel,IFS(H907=1,2,H907=2,3,H907=3,4),false)*I907</f>
        <v>0.03</v>
      </c>
    </row>
    <row r="908">
      <c r="A908" s="3" t="s">
        <v>426</v>
      </c>
      <c r="B908" s="38">
        <v>45304.0</v>
      </c>
      <c r="C908" s="38">
        <v>45331.0</v>
      </c>
      <c r="D908" s="3" t="s">
        <v>477</v>
      </c>
      <c r="F908" s="10" t="s">
        <v>1063</v>
      </c>
      <c r="G908" s="3" t="s">
        <v>91</v>
      </c>
      <c r="H908" s="3">
        <v>1.0</v>
      </c>
      <c r="I908" s="32">
        <v>1.0</v>
      </c>
      <c r="J908" s="5">
        <f>VLOOKUP(G908,rewardsModel,IFS(H908=1,2,H908=2,3,H908=3,4),false)*I908</f>
        <v>0.03</v>
      </c>
    </row>
    <row r="909">
      <c r="A909" s="3" t="s">
        <v>652</v>
      </c>
      <c r="B909" s="38">
        <v>45304.0</v>
      </c>
      <c r="C909" s="38">
        <v>45331.0</v>
      </c>
      <c r="D909" s="3" t="s">
        <v>477</v>
      </c>
      <c r="F909" s="10" t="s">
        <v>1064</v>
      </c>
      <c r="G909" s="3" t="s">
        <v>97</v>
      </c>
      <c r="H909" s="3">
        <v>1.0</v>
      </c>
      <c r="I909" s="32">
        <v>1.0</v>
      </c>
      <c r="J909" s="5">
        <f>VLOOKUP(G909,rewardsModel,IFS(H909=1,2,H909=2,3,H909=3,4),false)*I909</f>
        <v>0.03</v>
      </c>
    </row>
    <row r="910">
      <c r="A910" s="3" t="s">
        <v>652</v>
      </c>
      <c r="B910" s="38">
        <v>45304.0</v>
      </c>
      <c r="C910" s="38">
        <v>45331.0</v>
      </c>
      <c r="D910" s="3" t="s">
        <v>477</v>
      </c>
      <c r="F910" s="10" t="s">
        <v>1064</v>
      </c>
      <c r="G910" s="3" t="s">
        <v>91</v>
      </c>
      <c r="H910" s="3">
        <v>1.0</v>
      </c>
      <c r="I910" s="32">
        <v>1.0</v>
      </c>
      <c r="J910" s="5">
        <f>VLOOKUP(G910,rewardsModel,IFS(H910=1,2,H910=2,3,H910=3,4),false)*I910</f>
        <v>0.03</v>
      </c>
    </row>
    <row r="911">
      <c r="A911" s="3" t="s">
        <v>348</v>
      </c>
      <c r="B911" s="38">
        <v>45304.0</v>
      </c>
      <c r="C911" s="38">
        <v>45331.0</v>
      </c>
      <c r="D911" s="3" t="s">
        <v>477</v>
      </c>
      <c r="F911" s="10" t="s">
        <v>1065</v>
      </c>
      <c r="G911" s="3" t="s">
        <v>120</v>
      </c>
      <c r="H911" s="3">
        <v>3.0</v>
      </c>
      <c r="I911" s="32">
        <v>1.0</v>
      </c>
      <c r="J911" s="5">
        <f>VLOOKUP(G911,rewardsModel,IFS(H911=1,2,H911=2,3,H911=3,4),false)*I911</f>
        <v>0.3</v>
      </c>
    </row>
    <row r="912">
      <c r="A912" s="3" t="s">
        <v>348</v>
      </c>
      <c r="B912" s="38">
        <v>45304.0</v>
      </c>
      <c r="C912" s="38">
        <v>45331.0</v>
      </c>
      <c r="D912" s="3" t="s">
        <v>477</v>
      </c>
      <c r="F912" s="10" t="s">
        <v>1065</v>
      </c>
      <c r="G912" s="3" t="s">
        <v>120</v>
      </c>
      <c r="H912" s="3">
        <v>3.0</v>
      </c>
      <c r="I912" s="32">
        <v>1.0</v>
      </c>
      <c r="J912" s="5">
        <f>VLOOKUP(G912,rewardsModel,IFS(H912=1,2,H912=2,3,H912=3,4),false)*I912</f>
        <v>0.3</v>
      </c>
    </row>
    <row r="913">
      <c r="A913" s="3" t="s">
        <v>426</v>
      </c>
      <c r="B913" s="38">
        <v>45304.0</v>
      </c>
      <c r="C913" s="38">
        <v>45331.0</v>
      </c>
      <c r="D913" s="3" t="s">
        <v>477</v>
      </c>
      <c r="F913" s="10" t="s">
        <v>1065</v>
      </c>
      <c r="G913" s="3" t="s">
        <v>120</v>
      </c>
      <c r="H913" s="3">
        <v>1.0</v>
      </c>
      <c r="I913" s="32">
        <v>1.0</v>
      </c>
      <c r="J913" s="5">
        <f>VLOOKUP(G913,rewardsModel,IFS(H913=1,2,H913=2,3,H913=3,4),false)*I913</f>
        <v>0.1</v>
      </c>
    </row>
    <row r="914">
      <c r="A914" s="3" t="s">
        <v>348</v>
      </c>
      <c r="B914" s="38">
        <v>45304.0</v>
      </c>
      <c r="C914" s="38">
        <v>45331.0</v>
      </c>
      <c r="D914" s="3" t="s">
        <v>477</v>
      </c>
      <c r="F914" s="10" t="s">
        <v>1066</v>
      </c>
      <c r="G914" s="3" t="s">
        <v>120</v>
      </c>
      <c r="H914" s="3">
        <v>3.0</v>
      </c>
      <c r="I914" s="32">
        <v>1.0</v>
      </c>
      <c r="J914" s="5">
        <f>VLOOKUP(G914,rewardsModel,IFS(H914=1,2,H914=2,3,H914=3,4),false)*I914</f>
        <v>0.3</v>
      </c>
    </row>
    <row r="915">
      <c r="A915" s="3" t="s">
        <v>348</v>
      </c>
      <c r="B915" s="38">
        <v>45304.0</v>
      </c>
      <c r="C915" s="38">
        <v>45331.0</v>
      </c>
      <c r="D915" s="3" t="s">
        <v>477</v>
      </c>
      <c r="F915" s="10" t="s">
        <v>1066</v>
      </c>
      <c r="G915" s="3" t="s">
        <v>120</v>
      </c>
      <c r="H915" s="3">
        <v>3.0</v>
      </c>
      <c r="I915" s="32">
        <v>1.0</v>
      </c>
      <c r="J915" s="5">
        <f>VLOOKUP(G915,rewardsModel,IFS(H915=1,2,H915=2,3,H915=3,4),false)*I915</f>
        <v>0.3</v>
      </c>
    </row>
    <row r="916">
      <c r="A916" s="3" t="s">
        <v>426</v>
      </c>
      <c r="B916" s="38">
        <v>45304.0</v>
      </c>
      <c r="C916" s="38">
        <v>45331.0</v>
      </c>
      <c r="D916" s="3" t="s">
        <v>477</v>
      </c>
      <c r="F916" s="10" t="s">
        <v>1066</v>
      </c>
      <c r="G916" s="3" t="s">
        <v>120</v>
      </c>
      <c r="H916" s="3">
        <v>1.0</v>
      </c>
      <c r="I916" s="32">
        <v>1.0</v>
      </c>
      <c r="J916" s="5">
        <f>VLOOKUP(G916,rewardsModel,IFS(H916=1,2,H916=2,3,H916=3,4),false)*I916</f>
        <v>0.1</v>
      </c>
    </row>
    <row r="917">
      <c r="A917" s="3" t="s">
        <v>348</v>
      </c>
      <c r="B917" s="38">
        <v>45304.0</v>
      </c>
      <c r="C917" s="38">
        <v>45331.0</v>
      </c>
      <c r="D917" s="3" t="s">
        <v>477</v>
      </c>
      <c r="F917" s="10" t="s">
        <v>1067</v>
      </c>
      <c r="G917" s="3" t="s">
        <v>56</v>
      </c>
      <c r="H917" s="3">
        <v>1.0</v>
      </c>
      <c r="I917" s="32">
        <v>1.0</v>
      </c>
      <c r="J917" s="5">
        <f>VLOOKUP(G917,rewardsModel,IFS(H917=1,2,H917=2,3,H917=3,4),false)*I917</f>
        <v>0.03</v>
      </c>
    </row>
    <row r="918">
      <c r="A918" s="3" t="s">
        <v>426</v>
      </c>
      <c r="B918" s="38">
        <v>45304.0</v>
      </c>
      <c r="C918" s="38">
        <v>45331.0</v>
      </c>
      <c r="D918" s="3" t="s">
        <v>477</v>
      </c>
      <c r="F918" s="10" t="s">
        <v>1067</v>
      </c>
      <c r="G918" s="3" t="s">
        <v>56</v>
      </c>
      <c r="H918" s="3">
        <v>1.0</v>
      </c>
      <c r="I918" s="32">
        <v>1.0</v>
      </c>
      <c r="J918" s="5">
        <f>VLOOKUP(G918,rewardsModel,IFS(H918=1,2,H918=2,3,H918=3,4),false)*I918</f>
        <v>0.03</v>
      </c>
    </row>
    <row r="919">
      <c r="A919" s="3" t="s">
        <v>426</v>
      </c>
      <c r="B919" s="38">
        <v>45304.0</v>
      </c>
      <c r="C919" s="38">
        <v>45331.0</v>
      </c>
      <c r="D919" s="3" t="s">
        <v>477</v>
      </c>
      <c r="F919" s="10" t="s">
        <v>1068</v>
      </c>
      <c r="G919" s="3" t="s">
        <v>97</v>
      </c>
      <c r="H919" s="3">
        <v>1.0</v>
      </c>
      <c r="I919" s="32">
        <v>1.0</v>
      </c>
      <c r="J919" s="5">
        <f>VLOOKUP(G919,rewardsModel,IFS(H919=1,2,H919=2,3,H919=3,4),false)*I919</f>
        <v>0.03</v>
      </c>
    </row>
    <row r="920">
      <c r="A920" s="3" t="s">
        <v>426</v>
      </c>
      <c r="B920" s="38">
        <v>45304.0</v>
      </c>
      <c r="C920" s="38">
        <v>45331.0</v>
      </c>
      <c r="D920" s="3" t="s">
        <v>477</v>
      </c>
      <c r="F920" s="10" t="s">
        <v>1068</v>
      </c>
      <c r="G920" s="3" t="s">
        <v>91</v>
      </c>
      <c r="H920" s="3">
        <v>1.0</v>
      </c>
      <c r="I920" s="32">
        <v>1.0</v>
      </c>
      <c r="J920" s="5">
        <f>VLOOKUP(G920,rewardsModel,IFS(H920=1,2,H920=2,3,H920=3,4),false)*I920</f>
        <v>0.03</v>
      </c>
    </row>
    <row r="921">
      <c r="A921" s="3" t="s">
        <v>426</v>
      </c>
      <c r="B921" s="38">
        <v>45304.0</v>
      </c>
      <c r="C921" s="38">
        <v>45331.0</v>
      </c>
      <c r="D921" s="3" t="s">
        <v>477</v>
      </c>
      <c r="F921" s="10" t="s">
        <v>1069</v>
      </c>
      <c r="G921" s="3" t="s">
        <v>97</v>
      </c>
      <c r="H921" s="3">
        <v>1.0</v>
      </c>
      <c r="I921" s="32">
        <v>1.0</v>
      </c>
      <c r="J921" s="5">
        <f>VLOOKUP(G921,rewardsModel,IFS(H921=1,2,H921=2,3,H921=3,4),false)*I921</f>
        <v>0.03</v>
      </c>
    </row>
    <row r="922">
      <c r="A922" s="3" t="s">
        <v>426</v>
      </c>
      <c r="B922" s="38">
        <v>45304.0</v>
      </c>
      <c r="C922" s="38">
        <v>45331.0</v>
      </c>
      <c r="D922" s="3" t="s">
        <v>477</v>
      </c>
      <c r="F922" s="10" t="s">
        <v>1069</v>
      </c>
      <c r="G922" s="3" t="s">
        <v>91</v>
      </c>
      <c r="H922" s="3">
        <v>1.0</v>
      </c>
      <c r="I922" s="32">
        <v>1.0</v>
      </c>
      <c r="J922" s="5">
        <f>VLOOKUP(G922,rewardsModel,IFS(H922=1,2,H922=2,3,H922=3,4),false)*I922</f>
        <v>0.03</v>
      </c>
    </row>
    <row r="923">
      <c r="A923" s="3" t="s">
        <v>426</v>
      </c>
      <c r="B923" s="38">
        <v>45304.0</v>
      </c>
      <c r="C923" s="38">
        <v>45331.0</v>
      </c>
      <c r="D923" s="3" t="s">
        <v>477</v>
      </c>
      <c r="F923" s="10" t="s">
        <v>1070</v>
      </c>
      <c r="G923" s="3" t="s">
        <v>73</v>
      </c>
      <c r="H923" s="3">
        <v>1.0</v>
      </c>
      <c r="I923" s="32">
        <v>1.0</v>
      </c>
      <c r="J923" s="5">
        <f>VLOOKUP(G923,rewardsModel,IFS(H923=1,2,H923=2,3,H923=3,4),false)*I923</f>
        <v>0.1</v>
      </c>
    </row>
    <row r="924">
      <c r="A924" s="3" t="s">
        <v>426</v>
      </c>
      <c r="B924" s="38">
        <v>45304.0</v>
      </c>
      <c r="C924" s="38">
        <v>45331.0</v>
      </c>
      <c r="D924" s="3" t="s">
        <v>477</v>
      </c>
      <c r="F924" s="10" t="s">
        <v>1070</v>
      </c>
      <c r="G924" s="3" t="s">
        <v>97</v>
      </c>
      <c r="H924" s="3">
        <v>1.0</v>
      </c>
      <c r="I924" s="32">
        <v>1.0</v>
      </c>
      <c r="J924" s="5">
        <f>VLOOKUP(G924,rewardsModel,IFS(H924=1,2,H924=2,3,H924=3,4),false)*I924</f>
        <v>0.03</v>
      </c>
    </row>
    <row r="925">
      <c r="A925" s="3" t="s">
        <v>426</v>
      </c>
      <c r="B925" s="38">
        <v>45304.0</v>
      </c>
      <c r="C925" s="38">
        <v>45331.0</v>
      </c>
      <c r="D925" s="3" t="s">
        <v>477</v>
      </c>
      <c r="F925" s="10" t="s">
        <v>1071</v>
      </c>
      <c r="G925" s="3" t="s">
        <v>56</v>
      </c>
      <c r="H925" s="3">
        <v>1.0</v>
      </c>
      <c r="I925" s="32">
        <v>1.0</v>
      </c>
      <c r="J925" s="5">
        <f>VLOOKUP(G925,rewardsModel,IFS(H925=1,2,H925=2,3,H925=3,4),false)*I925</f>
        <v>0.03</v>
      </c>
    </row>
    <row r="926">
      <c r="A926" s="3" t="s">
        <v>348</v>
      </c>
      <c r="B926" s="38">
        <v>45304.0</v>
      </c>
      <c r="C926" s="38">
        <v>45331.0</v>
      </c>
      <c r="D926" s="3" t="s">
        <v>477</v>
      </c>
      <c r="F926" s="10" t="s">
        <v>1072</v>
      </c>
      <c r="G926" s="3" t="s">
        <v>50</v>
      </c>
      <c r="H926" s="3">
        <v>3.0</v>
      </c>
      <c r="I926" s="32">
        <v>1.0</v>
      </c>
      <c r="J926" s="5">
        <f>VLOOKUP(G926,rewardsModel,IFS(H926=1,2,H926=2,3,H926=3,4),false)*I926</f>
        <v>0.15</v>
      </c>
    </row>
    <row r="927">
      <c r="A927" s="3" t="s">
        <v>426</v>
      </c>
      <c r="B927" s="38">
        <v>45304.0</v>
      </c>
      <c r="C927" s="38">
        <v>45331.0</v>
      </c>
      <c r="D927" s="3" t="s">
        <v>477</v>
      </c>
      <c r="F927" s="10" t="s">
        <v>1072</v>
      </c>
      <c r="G927" s="3" t="s">
        <v>50</v>
      </c>
      <c r="H927" s="3">
        <v>3.0</v>
      </c>
      <c r="I927" s="32">
        <v>1.0</v>
      </c>
      <c r="J927" s="5">
        <f>VLOOKUP(G927,rewardsModel,IFS(H927=1,2,H927=2,3,H927=3,4),false)*I927</f>
        <v>0.15</v>
      </c>
    </row>
    <row r="928">
      <c r="A928" s="24" t="s">
        <v>369</v>
      </c>
      <c r="B928" s="38">
        <v>45304.0</v>
      </c>
      <c r="C928" s="38">
        <v>45331.0</v>
      </c>
      <c r="D928" s="3" t="s">
        <v>477</v>
      </c>
      <c r="F928" s="10" t="s">
        <v>1072</v>
      </c>
      <c r="G928" s="3" t="s">
        <v>50</v>
      </c>
      <c r="H928" s="3">
        <v>3.0</v>
      </c>
      <c r="I928" s="32">
        <v>1.0</v>
      </c>
      <c r="J928" s="5">
        <f>VLOOKUP(G928,rewardsModel,IFS(H928=1,2,H928=2,3,H928=3,4),false)*I928</f>
        <v>0.15</v>
      </c>
    </row>
    <row r="929">
      <c r="A929" s="3" t="s">
        <v>348</v>
      </c>
      <c r="B929" s="38">
        <v>45304.0</v>
      </c>
      <c r="C929" s="38">
        <v>45331.0</v>
      </c>
      <c r="D929" s="3" t="s">
        <v>477</v>
      </c>
      <c r="F929" s="10" t="s">
        <v>1072</v>
      </c>
      <c r="G929" s="3" t="s">
        <v>120</v>
      </c>
      <c r="H929" s="3">
        <v>3.0</v>
      </c>
      <c r="I929" s="32">
        <v>1.0</v>
      </c>
      <c r="J929" s="5">
        <f>VLOOKUP(G929,rewardsModel,IFS(H929=1,2,H929=2,3,H929=3,4),false)*I929</f>
        <v>0.3</v>
      </c>
    </row>
    <row r="930">
      <c r="A930" s="3" t="s">
        <v>426</v>
      </c>
      <c r="B930" s="38">
        <v>45304.0</v>
      </c>
      <c r="C930" s="38">
        <v>45331.0</v>
      </c>
      <c r="D930" s="3" t="s">
        <v>477</v>
      </c>
      <c r="F930" s="10" t="s">
        <v>1072</v>
      </c>
      <c r="G930" s="3" t="s">
        <v>120</v>
      </c>
      <c r="H930" s="3">
        <v>3.0</v>
      </c>
      <c r="I930" s="32">
        <v>1.0</v>
      </c>
      <c r="J930" s="5">
        <f>VLOOKUP(G930,rewardsModel,IFS(H930=1,2,H930=2,3,H930=3,4),false)*I930</f>
        <v>0.3</v>
      </c>
    </row>
    <row r="931">
      <c r="A931" s="24" t="s">
        <v>369</v>
      </c>
      <c r="B931" s="38">
        <v>45304.0</v>
      </c>
      <c r="C931" s="38">
        <v>45331.0</v>
      </c>
      <c r="D931" s="3" t="s">
        <v>477</v>
      </c>
      <c r="F931" s="10" t="s">
        <v>1072</v>
      </c>
      <c r="G931" s="3" t="s">
        <v>120</v>
      </c>
      <c r="H931" s="3">
        <v>3.0</v>
      </c>
      <c r="I931" s="32">
        <v>1.0</v>
      </c>
      <c r="J931" s="5">
        <f>VLOOKUP(G931,rewardsModel,IFS(H931=1,2,H931=2,3,H931=3,4),false)*I931</f>
        <v>0.3</v>
      </c>
    </row>
    <row r="932">
      <c r="A932" s="3" t="s">
        <v>426</v>
      </c>
      <c r="B932" s="38">
        <v>45304.0</v>
      </c>
      <c r="C932" s="38">
        <v>45331.0</v>
      </c>
      <c r="D932" s="3" t="s">
        <v>477</v>
      </c>
      <c r="F932" s="54" t="s">
        <v>1073</v>
      </c>
      <c r="G932" s="3" t="s">
        <v>73</v>
      </c>
      <c r="H932" s="3">
        <v>2.0</v>
      </c>
      <c r="I932" s="32">
        <v>1.0</v>
      </c>
      <c r="J932" s="5">
        <f>VLOOKUP(G932,rewardsModel,IFS(H932=1,2,H932=2,3,H932=3,4),false)*I932</f>
        <v>0.2</v>
      </c>
    </row>
    <row r="933">
      <c r="A933" s="3" t="s">
        <v>426</v>
      </c>
      <c r="B933" s="38">
        <v>45304.0</v>
      </c>
      <c r="C933" s="38">
        <v>45331.0</v>
      </c>
      <c r="D933" s="3" t="s">
        <v>477</v>
      </c>
      <c r="F933" s="54" t="s">
        <v>1073</v>
      </c>
      <c r="G933" s="3" t="s">
        <v>56</v>
      </c>
      <c r="H933" s="3">
        <v>1.0</v>
      </c>
      <c r="I933" s="32">
        <v>1.0</v>
      </c>
      <c r="J933" s="5">
        <f>VLOOKUP(G933,rewardsModel,IFS(H933=1,2,H933=2,3,H933=3,4),false)*I933</f>
        <v>0.03</v>
      </c>
    </row>
    <row r="934">
      <c r="A934" s="3" t="s">
        <v>426</v>
      </c>
      <c r="B934" s="38">
        <v>45304.0</v>
      </c>
      <c r="C934" s="38">
        <v>45331.0</v>
      </c>
      <c r="D934" s="3" t="s">
        <v>477</v>
      </c>
      <c r="F934" s="54" t="s">
        <v>1073</v>
      </c>
      <c r="G934" s="3" t="s">
        <v>97</v>
      </c>
      <c r="H934" s="3">
        <v>1.0</v>
      </c>
      <c r="I934" s="32">
        <v>1.0</v>
      </c>
      <c r="J934" s="5">
        <f>VLOOKUP(G934,rewardsModel,IFS(H934=1,2,H934=2,3,H934=3,4),false)*I934</f>
        <v>0.03</v>
      </c>
    </row>
    <row r="935">
      <c r="A935" s="3" t="s">
        <v>426</v>
      </c>
      <c r="B935" s="38">
        <v>45304.0</v>
      </c>
      <c r="C935" s="38">
        <v>45331.0</v>
      </c>
      <c r="D935" s="3" t="s">
        <v>477</v>
      </c>
      <c r="F935" s="10" t="s">
        <v>1074</v>
      </c>
      <c r="G935" s="3" t="s">
        <v>97</v>
      </c>
      <c r="H935" s="3">
        <v>1.0</v>
      </c>
      <c r="I935" s="32">
        <v>1.0</v>
      </c>
      <c r="J935" s="5">
        <f>VLOOKUP(G935,rewardsModel,IFS(H935=1,2,H935=2,3,H935=3,4),false)*I935</f>
        <v>0.03</v>
      </c>
    </row>
    <row r="936">
      <c r="A936" s="3" t="s">
        <v>426</v>
      </c>
      <c r="B936" s="38">
        <v>45304.0</v>
      </c>
      <c r="C936" s="38">
        <v>45331.0</v>
      </c>
      <c r="D936" s="3" t="s">
        <v>477</v>
      </c>
      <c r="F936" s="10" t="s">
        <v>1074</v>
      </c>
      <c r="G936" s="3" t="s">
        <v>91</v>
      </c>
      <c r="H936" s="3">
        <v>1.0</v>
      </c>
      <c r="I936" s="32">
        <v>1.0</v>
      </c>
      <c r="J936" s="5">
        <f>VLOOKUP(G936,rewardsModel,IFS(H936=1,2,H936=2,3,H936=3,4),false)*I936</f>
        <v>0.03</v>
      </c>
    </row>
    <row r="937">
      <c r="A937" s="3" t="s">
        <v>426</v>
      </c>
      <c r="B937" s="38">
        <v>45304.0</v>
      </c>
      <c r="C937" s="38">
        <v>45331.0</v>
      </c>
      <c r="D937" s="3" t="s">
        <v>477</v>
      </c>
      <c r="F937" s="10" t="s">
        <v>1075</v>
      </c>
      <c r="G937" s="3" t="s">
        <v>56</v>
      </c>
      <c r="H937" s="3">
        <v>1.0</v>
      </c>
      <c r="I937" s="32">
        <v>1.0</v>
      </c>
      <c r="J937" s="5">
        <f>VLOOKUP(G937,rewardsModel,IFS(H937=1,2,H937=2,3,H937=3,4),false)*I937</f>
        <v>0.03</v>
      </c>
    </row>
    <row r="938">
      <c r="A938" s="3" t="s">
        <v>327</v>
      </c>
      <c r="B938" s="38">
        <v>45304.0</v>
      </c>
      <c r="C938" s="38">
        <v>45331.0</v>
      </c>
      <c r="D938" s="3" t="s">
        <v>477</v>
      </c>
      <c r="F938" s="10" t="s">
        <v>1076</v>
      </c>
      <c r="G938" s="3" t="s">
        <v>97</v>
      </c>
      <c r="H938" s="3">
        <v>1.0</v>
      </c>
      <c r="I938" s="32">
        <v>1.0</v>
      </c>
      <c r="J938" s="5">
        <f>VLOOKUP(G938,rewardsModel,IFS(H938=1,2,H938=2,3,H938=3,4),false)*I938</f>
        <v>0.03</v>
      </c>
    </row>
    <row r="939">
      <c r="A939" s="3" t="s">
        <v>327</v>
      </c>
      <c r="B939" s="38">
        <v>45304.0</v>
      </c>
      <c r="C939" s="38">
        <v>45331.0</v>
      </c>
      <c r="D939" s="3" t="s">
        <v>477</v>
      </c>
      <c r="F939" s="10" t="s">
        <v>1076</v>
      </c>
      <c r="G939" s="3" t="s">
        <v>56</v>
      </c>
      <c r="H939" s="3">
        <v>1.0</v>
      </c>
      <c r="I939" s="32">
        <v>1.0</v>
      </c>
      <c r="J939" s="5">
        <f>VLOOKUP(G939,rewardsModel,IFS(H939=1,2,H939=2,3,H939=3,4),false)*I939</f>
        <v>0.03</v>
      </c>
    </row>
    <row r="940">
      <c r="A940" s="3" t="s">
        <v>426</v>
      </c>
      <c r="B940" s="38">
        <v>45304.0</v>
      </c>
      <c r="C940" s="38">
        <v>45331.0</v>
      </c>
      <c r="D940" s="3" t="s">
        <v>477</v>
      </c>
      <c r="F940" s="10" t="s">
        <v>1077</v>
      </c>
      <c r="G940" s="3" t="s">
        <v>73</v>
      </c>
      <c r="H940" s="3">
        <v>2.0</v>
      </c>
      <c r="I940" s="32">
        <v>1.0</v>
      </c>
      <c r="J940" s="5">
        <f>VLOOKUP(G940,rewardsModel,IFS(H940=1,2,H940=2,3,H940=3,4),false)*I940</f>
        <v>0.2</v>
      </c>
    </row>
    <row r="941">
      <c r="A941" s="3" t="s">
        <v>426</v>
      </c>
      <c r="B941" s="38">
        <v>45304.0</v>
      </c>
      <c r="C941" s="38">
        <v>45331.0</v>
      </c>
      <c r="D941" s="3" t="s">
        <v>477</v>
      </c>
      <c r="F941" s="10" t="s">
        <v>1077</v>
      </c>
      <c r="G941" s="3" t="s">
        <v>97</v>
      </c>
      <c r="H941" s="3">
        <v>1.0</v>
      </c>
      <c r="I941" s="32">
        <v>1.0</v>
      </c>
      <c r="J941" s="5">
        <f>VLOOKUP(G941,rewardsModel,IFS(H941=1,2,H941=2,3,H941=3,4),false)*I941</f>
        <v>0.03</v>
      </c>
    </row>
    <row r="942">
      <c r="A942" s="3" t="s">
        <v>426</v>
      </c>
      <c r="B942" s="38">
        <v>45304.0</v>
      </c>
      <c r="C942" s="38">
        <v>45331.0</v>
      </c>
      <c r="D942" s="3" t="s">
        <v>477</v>
      </c>
      <c r="F942" s="10" t="s">
        <v>1078</v>
      </c>
      <c r="G942" s="3" t="s">
        <v>56</v>
      </c>
      <c r="H942" s="3">
        <v>1.0</v>
      </c>
      <c r="I942" s="32">
        <v>1.0</v>
      </c>
      <c r="J942" s="5">
        <f>VLOOKUP(G942,rewardsModel,IFS(H942=1,2,H942=2,3,H942=3,4),false)*I942</f>
        <v>0.03</v>
      </c>
    </row>
    <row r="943">
      <c r="A943" s="3" t="s">
        <v>348</v>
      </c>
      <c r="B943" s="38">
        <v>45304.0</v>
      </c>
      <c r="C943" s="38">
        <v>45331.0</v>
      </c>
      <c r="D943" s="3" t="s">
        <v>395</v>
      </c>
      <c r="F943" s="10" t="s">
        <v>1079</v>
      </c>
      <c r="G943" s="3" t="s">
        <v>108</v>
      </c>
      <c r="H943" s="3">
        <v>1.0</v>
      </c>
      <c r="I943" s="32">
        <v>1.0</v>
      </c>
      <c r="J943" s="5">
        <f>VLOOKUP(G943,rewardsModel,IFS(H943=1,2,H943=2,3,H943=3,4),false)*I943</f>
        <v>0.03</v>
      </c>
    </row>
    <row r="944">
      <c r="A944" s="3" t="s">
        <v>426</v>
      </c>
      <c r="B944" s="38">
        <v>45304.0</v>
      </c>
      <c r="C944" s="38">
        <v>45331.0</v>
      </c>
      <c r="D944" s="24" t="s">
        <v>395</v>
      </c>
      <c r="F944" s="10" t="s">
        <v>1079</v>
      </c>
      <c r="G944" s="3" t="s">
        <v>108</v>
      </c>
      <c r="H944" s="3">
        <v>1.0</v>
      </c>
      <c r="I944" s="32">
        <v>1.0</v>
      </c>
      <c r="J944" s="5">
        <f>VLOOKUP(G944,rewardsModel,IFS(H944=1,2,H944=2,3,H944=3,4),false)*I944</f>
        <v>0.03</v>
      </c>
    </row>
    <row r="945">
      <c r="A945" s="3" t="s">
        <v>426</v>
      </c>
      <c r="B945" s="38">
        <v>45304.0</v>
      </c>
      <c r="C945" s="38">
        <v>45331.0</v>
      </c>
      <c r="D945" s="24" t="s">
        <v>395</v>
      </c>
      <c r="F945" s="10" t="s">
        <v>1080</v>
      </c>
      <c r="G945" s="3" t="s">
        <v>108</v>
      </c>
      <c r="H945" s="3">
        <v>1.0</v>
      </c>
      <c r="I945" s="32">
        <v>1.0</v>
      </c>
      <c r="J945" s="5">
        <f>VLOOKUP(G945,rewardsModel,IFS(H945=1,2,H945=2,3,H945=3,4),false)*I945</f>
        <v>0.03</v>
      </c>
    </row>
    <row r="946">
      <c r="A946" s="3" t="s">
        <v>426</v>
      </c>
      <c r="B946" s="38">
        <v>45304.0</v>
      </c>
      <c r="C946" s="38">
        <v>45331.0</v>
      </c>
      <c r="D946" s="24" t="s">
        <v>395</v>
      </c>
      <c r="F946" s="10" t="s">
        <v>1081</v>
      </c>
      <c r="G946" s="3" t="s">
        <v>108</v>
      </c>
      <c r="H946" s="3">
        <v>2.0</v>
      </c>
      <c r="I946" s="32">
        <v>1.0</v>
      </c>
      <c r="J946" s="5">
        <f>VLOOKUP(G946,rewardsModel,IFS(H946=1,2,H946=2,3,H946=3,4),false)*I946</f>
        <v>0.06</v>
      </c>
    </row>
    <row r="947">
      <c r="A947" s="3" t="s">
        <v>426</v>
      </c>
      <c r="B947" s="38">
        <v>45304.0</v>
      </c>
      <c r="C947" s="38">
        <v>45331.0</v>
      </c>
      <c r="D947" s="24" t="s">
        <v>395</v>
      </c>
      <c r="F947" s="10" t="s">
        <v>1082</v>
      </c>
      <c r="G947" s="3" t="s">
        <v>108</v>
      </c>
      <c r="H947" s="3">
        <v>2.0</v>
      </c>
      <c r="I947" s="32">
        <v>1.0</v>
      </c>
      <c r="J947" s="5">
        <f>VLOOKUP(G947,rewardsModel,IFS(H947=1,2,H947=2,3,H947=3,4),false)*I947</f>
        <v>0.06</v>
      </c>
    </row>
    <row r="948">
      <c r="A948" s="3" t="s">
        <v>852</v>
      </c>
      <c r="B948" s="38">
        <v>45304.0</v>
      </c>
      <c r="C948" s="38">
        <v>45331.0</v>
      </c>
      <c r="D948" s="24" t="s">
        <v>395</v>
      </c>
      <c r="F948" s="10" t="s">
        <v>1083</v>
      </c>
      <c r="G948" s="3" t="s">
        <v>108</v>
      </c>
      <c r="H948" s="3">
        <v>1.0</v>
      </c>
      <c r="I948" s="32">
        <v>1.0</v>
      </c>
      <c r="J948" s="5">
        <f>VLOOKUP(G948,rewardsModel,IFS(H948=1,2,H948=2,3,H948=3,4),false)*I948</f>
        <v>0.03</v>
      </c>
    </row>
    <row r="949">
      <c r="A949" s="3" t="s">
        <v>348</v>
      </c>
      <c r="B949" s="38">
        <v>45304.0</v>
      </c>
      <c r="C949" s="38">
        <v>45331.0</v>
      </c>
      <c r="D949" s="3" t="s">
        <v>395</v>
      </c>
      <c r="F949" s="10" t="s">
        <v>1083</v>
      </c>
      <c r="G949" s="3" t="s">
        <v>108</v>
      </c>
      <c r="H949" s="3">
        <v>2.0</v>
      </c>
      <c r="I949" s="32">
        <v>1.0</v>
      </c>
      <c r="J949" s="5">
        <f>VLOOKUP(G949,rewardsModel,IFS(H949=1,2,H949=2,3,H949=3,4),false)*I949</f>
        <v>0.06</v>
      </c>
    </row>
    <row r="950">
      <c r="A950" s="24" t="s">
        <v>369</v>
      </c>
      <c r="B950" s="38">
        <v>45304.0</v>
      </c>
      <c r="C950" s="38">
        <v>45331.0</v>
      </c>
      <c r="D950" s="3" t="s">
        <v>477</v>
      </c>
      <c r="F950" s="10" t="s">
        <v>1084</v>
      </c>
      <c r="G950" s="3" t="s">
        <v>50</v>
      </c>
      <c r="H950" s="3">
        <v>3.0</v>
      </c>
      <c r="I950" s="32">
        <v>1.0</v>
      </c>
      <c r="J950" s="5">
        <f>VLOOKUP(G950,rewardsModel,IFS(H950=1,2,H950=2,3,H950=3,4),false)*I950</f>
        <v>0.15</v>
      </c>
    </row>
    <row r="951">
      <c r="A951" s="3" t="s">
        <v>327</v>
      </c>
      <c r="B951" s="38">
        <v>45304.0</v>
      </c>
      <c r="C951" s="38">
        <v>45331.0</v>
      </c>
      <c r="D951" s="3" t="s">
        <v>477</v>
      </c>
      <c r="F951" s="10" t="s">
        <v>1085</v>
      </c>
      <c r="G951" s="3" t="s">
        <v>91</v>
      </c>
      <c r="H951" s="3">
        <v>1.0</v>
      </c>
      <c r="I951" s="32">
        <v>1.0</v>
      </c>
      <c r="J951" s="5">
        <f>VLOOKUP(G951,rewardsModel,IFS(H951=1,2,H951=2,3,H951=3,4),false)*I951</f>
        <v>0.03</v>
      </c>
    </row>
    <row r="952">
      <c r="A952" s="3" t="s">
        <v>652</v>
      </c>
      <c r="B952" s="38">
        <v>45304.0</v>
      </c>
      <c r="C952" s="38">
        <v>45331.0</v>
      </c>
      <c r="D952" s="3" t="s">
        <v>477</v>
      </c>
      <c r="F952" s="10" t="s">
        <v>1085</v>
      </c>
      <c r="G952" s="3" t="s">
        <v>91</v>
      </c>
      <c r="H952" s="3">
        <v>1.0</v>
      </c>
      <c r="I952" s="32">
        <v>1.0</v>
      </c>
      <c r="J952" s="5">
        <f>VLOOKUP(G952,rewardsModel,IFS(H952=1,2,H952=2,3,H952=3,4),false)*I952</f>
        <v>0.03</v>
      </c>
    </row>
    <row r="953">
      <c r="A953" s="3" t="s">
        <v>748</v>
      </c>
      <c r="B953" s="38">
        <v>45304.0</v>
      </c>
      <c r="C953" s="38">
        <v>45331.0</v>
      </c>
      <c r="D953" s="3" t="s">
        <v>477</v>
      </c>
      <c r="F953" s="10" t="s">
        <v>1085</v>
      </c>
      <c r="G953" s="3" t="s">
        <v>91</v>
      </c>
      <c r="H953" s="3">
        <v>1.0</v>
      </c>
      <c r="I953" s="32">
        <v>1.0</v>
      </c>
      <c r="J953" s="5">
        <f>VLOOKUP(G953,rewardsModel,IFS(H953=1,2,H953=2,3,H953=3,4),false)*I953</f>
        <v>0.03</v>
      </c>
    </row>
    <row r="954">
      <c r="A954" s="3" t="s">
        <v>980</v>
      </c>
      <c r="B954" s="38">
        <v>45304.0</v>
      </c>
      <c r="C954" s="38">
        <v>45331.0</v>
      </c>
      <c r="D954" s="3" t="s">
        <v>477</v>
      </c>
      <c r="F954" s="10" t="s">
        <v>1085</v>
      </c>
      <c r="G954" s="3" t="s">
        <v>91</v>
      </c>
      <c r="H954" s="3">
        <v>1.0</v>
      </c>
      <c r="I954" s="32">
        <v>1.0</v>
      </c>
      <c r="J954" s="5">
        <f>VLOOKUP(G954,rewardsModel,IFS(H954=1,2,H954=2,3,H954=3,4),false)*I954</f>
        <v>0.03</v>
      </c>
    </row>
    <row r="955">
      <c r="A955" s="3" t="s">
        <v>348</v>
      </c>
      <c r="B955" s="38">
        <v>45304.0</v>
      </c>
      <c r="C955" s="38">
        <v>45331.0</v>
      </c>
      <c r="D955" s="3" t="s">
        <v>477</v>
      </c>
      <c r="F955" s="10" t="s">
        <v>1086</v>
      </c>
      <c r="G955" s="3" t="s">
        <v>97</v>
      </c>
      <c r="H955" s="3">
        <v>1.0</v>
      </c>
      <c r="I955" s="32">
        <v>1.0</v>
      </c>
      <c r="J955" s="5">
        <f>VLOOKUP(G955,rewardsModel,IFS(H955=1,2,H955=2,3,H955=3,4),false)*I955</f>
        <v>0.03</v>
      </c>
    </row>
    <row r="956">
      <c r="A956" s="3" t="s">
        <v>348</v>
      </c>
      <c r="B956" s="38">
        <v>45304.0</v>
      </c>
      <c r="C956" s="38">
        <v>45331.0</v>
      </c>
      <c r="D956" s="3" t="s">
        <v>477</v>
      </c>
      <c r="F956" s="10" t="s">
        <v>1086</v>
      </c>
      <c r="G956" s="3" t="s">
        <v>56</v>
      </c>
      <c r="H956" s="3">
        <v>1.0</v>
      </c>
      <c r="I956" s="32">
        <v>1.0</v>
      </c>
      <c r="J956" s="5">
        <f>VLOOKUP(G956,rewardsModel,IFS(H956=1,2,H956=2,3,H956=3,4),false)*I956</f>
        <v>0.03</v>
      </c>
    </row>
    <row r="958">
      <c r="A958" s="28" t="s">
        <v>1087</v>
      </c>
      <c r="B958" s="27"/>
      <c r="C958" s="28"/>
      <c r="D958" s="29"/>
      <c r="E958" s="29"/>
      <c r="F958" s="29"/>
      <c r="G958" s="29"/>
      <c r="H958" s="29"/>
      <c r="I958" s="29"/>
      <c r="J958" s="29"/>
      <c r="K958" s="29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>
      <c r="A959" s="3" t="s">
        <v>1088</v>
      </c>
      <c r="B959" s="38">
        <v>45332.0</v>
      </c>
      <c r="C959" s="38">
        <v>45359.0</v>
      </c>
      <c r="D959" s="3" t="s">
        <v>477</v>
      </c>
      <c r="F959" s="10" t="s">
        <v>1089</v>
      </c>
      <c r="G959" s="3" t="s">
        <v>91</v>
      </c>
      <c r="H959" s="3">
        <v>3.0</v>
      </c>
      <c r="I959" s="32">
        <v>1.0</v>
      </c>
      <c r="J959" s="5">
        <f>VLOOKUP(G959,rewardsModel,IFS(H959=1,2,H959=2,3,H959=3,4),false)*I959</f>
        <v>0.135</v>
      </c>
    </row>
    <row r="960">
      <c r="A960" s="3" t="s">
        <v>1090</v>
      </c>
      <c r="B960" s="38">
        <v>45332.0</v>
      </c>
      <c r="C960" s="38">
        <v>45359.0</v>
      </c>
      <c r="D960" s="3" t="s">
        <v>193</v>
      </c>
      <c r="F960" s="10" t="s">
        <v>1091</v>
      </c>
      <c r="G960" s="3" t="s">
        <v>56</v>
      </c>
      <c r="H960" s="3">
        <v>2.0</v>
      </c>
      <c r="I960" s="32">
        <v>1.0</v>
      </c>
      <c r="J960" s="5">
        <f>VLOOKUP(G960,rewardsModel,IFS(H960=1,2,H960=2,3,H960=3,4),false)*I960</f>
        <v>0.06</v>
      </c>
    </row>
    <row r="961">
      <c r="A961" s="3" t="s">
        <v>348</v>
      </c>
      <c r="B961" s="38">
        <v>45332.0</v>
      </c>
      <c r="C961" s="38">
        <v>45359.0</v>
      </c>
      <c r="D961" s="3" t="s">
        <v>477</v>
      </c>
      <c r="F961" s="10" t="s">
        <v>1092</v>
      </c>
      <c r="G961" s="3" t="s">
        <v>56</v>
      </c>
      <c r="H961" s="3">
        <v>1.0</v>
      </c>
      <c r="I961" s="32">
        <v>1.0</v>
      </c>
      <c r="J961" s="5">
        <f>VLOOKUP(G961,rewardsModel,IFS(H961=1,2,H961=2,3,H961=3,4),false)*I961</f>
        <v>0.03</v>
      </c>
    </row>
    <row r="962">
      <c r="A962" s="3" t="s">
        <v>426</v>
      </c>
      <c r="B962" s="38">
        <v>45332.0</v>
      </c>
      <c r="C962" s="38">
        <v>45359.0</v>
      </c>
      <c r="D962" s="3" t="s">
        <v>477</v>
      </c>
      <c r="F962" s="10" t="s">
        <v>1093</v>
      </c>
      <c r="G962" s="3" t="s">
        <v>97</v>
      </c>
      <c r="H962" s="3">
        <v>1.0</v>
      </c>
      <c r="I962" s="32">
        <v>1.0</v>
      </c>
      <c r="J962" s="5">
        <f>VLOOKUP(G962,rewardsModel,IFS(H962=1,2,H962=2,3,H962=3,4),false)*I962</f>
        <v>0.03</v>
      </c>
    </row>
    <row r="963">
      <c r="A963" s="3" t="s">
        <v>426</v>
      </c>
      <c r="B963" s="38">
        <v>45332.0</v>
      </c>
      <c r="C963" s="38">
        <v>45359.0</v>
      </c>
      <c r="D963" s="3" t="s">
        <v>477</v>
      </c>
      <c r="F963" s="10" t="s">
        <v>1093</v>
      </c>
      <c r="G963" s="3" t="s">
        <v>50</v>
      </c>
      <c r="H963" s="3">
        <v>1.0</v>
      </c>
      <c r="I963" s="32">
        <v>1.0</v>
      </c>
      <c r="J963" s="5">
        <f>VLOOKUP(G963,rewardsModel,IFS(H963=1,2,H963=2,3,H963=3,4),false)*I963</f>
        <v>0.035</v>
      </c>
    </row>
    <row r="964">
      <c r="A964" s="3" t="s">
        <v>426</v>
      </c>
      <c r="B964" s="38">
        <v>45332.0</v>
      </c>
      <c r="C964" s="38">
        <v>45359.0</v>
      </c>
      <c r="D964" s="3" t="s">
        <v>395</v>
      </c>
      <c r="F964" s="10" t="s">
        <v>1094</v>
      </c>
      <c r="G964" s="3" t="s">
        <v>108</v>
      </c>
      <c r="H964" s="3">
        <v>2.0</v>
      </c>
      <c r="I964" s="32">
        <v>1.0</v>
      </c>
      <c r="J964" s="5">
        <f>VLOOKUP(G964,rewardsModel,IFS(H964=1,2,H964=2,3,H964=3,4),false)*I964</f>
        <v>0.06</v>
      </c>
    </row>
    <row r="965">
      <c r="A965" s="3" t="s">
        <v>426</v>
      </c>
      <c r="B965" s="38">
        <v>45332.0</v>
      </c>
      <c r="C965" s="38">
        <v>45359.0</v>
      </c>
      <c r="D965" s="3" t="s">
        <v>395</v>
      </c>
      <c r="F965" s="10" t="s">
        <v>1095</v>
      </c>
      <c r="G965" s="3" t="s">
        <v>108</v>
      </c>
      <c r="H965" s="3">
        <v>2.0</v>
      </c>
      <c r="I965" s="32">
        <v>1.0</v>
      </c>
      <c r="J965" s="5">
        <f>VLOOKUP(G965,rewardsModel,IFS(H965=1,2,H965=2,3,H965=3,4),false)*I965</f>
        <v>0.06</v>
      </c>
    </row>
    <row r="966">
      <c r="A966" s="3" t="s">
        <v>426</v>
      </c>
      <c r="B966" s="38">
        <v>45332.0</v>
      </c>
      <c r="C966" s="38">
        <v>45359.0</v>
      </c>
      <c r="D966" s="3" t="s">
        <v>395</v>
      </c>
      <c r="F966" s="10" t="s">
        <v>1096</v>
      </c>
      <c r="G966" s="3" t="s">
        <v>108</v>
      </c>
      <c r="H966" s="3">
        <v>1.0</v>
      </c>
      <c r="I966" s="32">
        <v>1.0</v>
      </c>
      <c r="J966" s="5">
        <f>VLOOKUP(G966,rewardsModel,IFS(H966=1,2,H966=2,3,H966=3,4),false)*I966</f>
        <v>0.03</v>
      </c>
    </row>
    <row r="967">
      <c r="A967" s="24" t="s">
        <v>369</v>
      </c>
      <c r="B967" s="38">
        <v>45332.0</v>
      </c>
      <c r="C967" s="38">
        <v>45359.0</v>
      </c>
      <c r="D967" s="3" t="s">
        <v>477</v>
      </c>
      <c r="F967" s="3" t="s">
        <v>588</v>
      </c>
      <c r="G967" s="3" t="s">
        <v>50</v>
      </c>
      <c r="H967" s="3">
        <v>2.0</v>
      </c>
      <c r="I967" s="32">
        <v>1.0</v>
      </c>
      <c r="J967" s="5">
        <f>VLOOKUP(G967,rewardsModel,IFS(H967=1,2,H967=2,3,H967=3,4),false)*I967</f>
        <v>0.07</v>
      </c>
    </row>
    <row r="968">
      <c r="A968" s="3" t="s">
        <v>980</v>
      </c>
      <c r="B968" s="38">
        <v>45332.0</v>
      </c>
      <c r="C968" s="38">
        <v>45359.0</v>
      </c>
      <c r="D968" s="3" t="s">
        <v>193</v>
      </c>
      <c r="F968" s="10" t="s">
        <v>1097</v>
      </c>
      <c r="G968" s="3" t="s">
        <v>56</v>
      </c>
      <c r="H968" s="3">
        <v>1.0</v>
      </c>
      <c r="I968" s="32">
        <v>1.0</v>
      </c>
      <c r="J968" s="5">
        <f>VLOOKUP(G968,rewardsModel,IFS(H968=1,2,H968=2,3,H968=3,4),false)*I968</f>
        <v>0.03</v>
      </c>
    </row>
    <row r="969">
      <c r="A969" s="3" t="s">
        <v>383</v>
      </c>
      <c r="B969" s="38">
        <v>45332.0</v>
      </c>
      <c r="C969" s="38">
        <v>45359.0</v>
      </c>
      <c r="D969" s="3" t="s">
        <v>193</v>
      </c>
      <c r="F969" s="10" t="s">
        <v>1098</v>
      </c>
      <c r="G969" s="3" t="s">
        <v>56</v>
      </c>
      <c r="H969" s="3">
        <v>1.0</v>
      </c>
      <c r="I969" s="32">
        <v>1.0</v>
      </c>
      <c r="J969" s="5">
        <f>VLOOKUP(G969,rewardsModel,IFS(H969=1,2,H969=2,3,H969=3,4),false)*I969</f>
        <v>0.03</v>
      </c>
    </row>
    <row r="970">
      <c r="G970" s="5"/>
    </row>
    <row r="971">
      <c r="A971" s="28" t="s">
        <v>1099</v>
      </c>
      <c r="B971" s="27"/>
      <c r="C971" s="28"/>
      <c r="D971" s="29"/>
      <c r="E971" s="29"/>
      <c r="F971" s="29"/>
      <c r="G971" s="29"/>
      <c r="H971" s="29"/>
      <c r="I971" s="29"/>
      <c r="J971" s="29"/>
      <c r="K971" s="29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>
      <c r="A972" s="3" t="s">
        <v>383</v>
      </c>
      <c r="B972" s="38">
        <v>45360.0</v>
      </c>
      <c r="C972" s="38">
        <v>45388.0</v>
      </c>
      <c r="D972" s="3" t="s">
        <v>193</v>
      </c>
      <c r="F972" s="10" t="s">
        <v>1100</v>
      </c>
      <c r="G972" s="3" t="s">
        <v>91</v>
      </c>
      <c r="H972" s="3">
        <v>1.0</v>
      </c>
      <c r="I972" s="32">
        <v>1.0</v>
      </c>
      <c r="J972" s="5">
        <f>VLOOKUP(G972,rewardsModel,IFS(H972=1,2,H972=2,3,H972=3,4),false)*I972</f>
        <v>0.03</v>
      </c>
    </row>
    <row r="973">
      <c r="A973" s="3" t="s">
        <v>855</v>
      </c>
      <c r="B973" s="38">
        <v>45360.0</v>
      </c>
      <c r="C973" s="38">
        <v>45388.0</v>
      </c>
      <c r="D973" s="3" t="s">
        <v>477</v>
      </c>
      <c r="F973" s="10" t="s">
        <v>1101</v>
      </c>
      <c r="G973" s="3" t="s">
        <v>50</v>
      </c>
      <c r="H973" s="3">
        <v>2.0</v>
      </c>
      <c r="I973" s="32">
        <v>1.0</v>
      </c>
      <c r="J973" s="5">
        <f>VLOOKUP(G973,rewardsModel,IFS(H973=1,2,H973=2,3,H973=3,4),false)*I973</f>
        <v>0.07</v>
      </c>
    </row>
    <row r="974">
      <c r="A974" s="3" t="s">
        <v>348</v>
      </c>
      <c r="B974" s="38">
        <v>45360.0</v>
      </c>
      <c r="C974" s="38">
        <v>45388.0</v>
      </c>
      <c r="D974" s="3" t="s">
        <v>477</v>
      </c>
      <c r="F974" s="10" t="s">
        <v>1101</v>
      </c>
      <c r="G974" s="3" t="s">
        <v>50</v>
      </c>
      <c r="H974" s="3">
        <v>1.0</v>
      </c>
      <c r="I974" s="32">
        <v>1.0</v>
      </c>
      <c r="J974" s="5">
        <f>VLOOKUP(G974,rewardsModel,IFS(H974=1,2,H974=2,3,H974=3,4),false)*I974</f>
        <v>0.035</v>
      </c>
    </row>
    <row r="975">
      <c r="A975" s="3" t="s">
        <v>426</v>
      </c>
      <c r="B975" s="38">
        <v>45360.0</v>
      </c>
      <c r="C975" s="38">
        <v>45388.0</v>
      </c>
      <c r="D975" s="3" t="s">
        <v>477</v>
      </c>
      <c r="F975" s="10" t="s">
        <v>1101</v>
      </c>
      <c r="G975" s="3" t="s">
        <v>50</v>
      </c>
      <c r="H975" s="3">
        <v>1.0</v>
      </c>
      <c r="I975" s="32">
        <v>1.0</v>
      </c>
      <c r="J975" s="5">
        <f>VLOOKUP(G975,rewardsModel,IFS(H975=1,2,H975=2,3,H975=3,4),false)*I975</f>
        <v>0.035</v>
      </c>
    </row>
    <row r="976">
      <c r="A976" s="3" t="s">
        <v>348</v>
      </c>
      <c r="B976" s="38">
        <v>45360.0</v>
      </c>
      <c r="C976" s="38">
        <v>45388.0</v>
      </c>
      <c r="D976" s="3" t="s">
        <v>395</v>
      </c>
      <c r="F976" s="10" t="s">
        <v>1102</v>
      </c>
      <c r="G976" s="3" t="s">
        <v>108</v>
      </c>
      <c r="H976" s="3">
        <v>2.0</v>
      </c>
      <c r="I976" s="32">
        <v>1.0</v>
      </c>
      <c r="J976" s="5">
        <f>VLOOKUP(G976,rewardsModel,IFS(H976=1,2,H976=2,3,H976=3,4),false)*I976</f>
        <v>0.06</v>
      </c>
      <c r="L976" s="3" t="s">
        <v>1103</v>
      </c>
    </row>
    <row r="977">
      <c r="A977" s="3" t="s">
        <v>426</v>
      </c>
      <c r="B977" s="38">
        <v>45360.0</v>
      </c>
      <c r="C977" s="38">
        <v>45388.0</v>
      </c>
      <c r="D977" s="3" t="s">
        <v>395</v>
      </c>
      <c r="F977" s="10" t="s">
        <v>1102</v>
      </c>
      <c r="G977" s="3" t="s">
        <v>108</v>
      </c>
      <c r="H977" s="3">
        <v>1.0</v>
      </c>
      <c r="I977" s="32">
        <v>1.0</v>
      </c>
      <c r="J977" s="5">
        <f>VLOOKUP(G977,rewardsModel,IFS(H977=1,2,H977=2,3,H977=3,4),false)*I977</f>
        <v>0.03</v>
      </c>
      <c r="L977" s="3" t="s">
        <v>1103</v>
      </c>
    </row>
    <row r="978">
      <c r="A978" s="3" t="s">
        <v>426</v>
      </c>
      <c r="B978" s="38">
        <v>45360.0</v>
      </c>
      <c r="C978" s="38">
        <v>45388.0</v>
      </c>
      <c r="D978" s="3" t="s">
        <v>395</v>
      </c>
      <c r="F978" s="10" t="s">
        <v>1104</v>
      </c>
      <c r="G978" s="3" t="s">
        <v>108</v>
      </c>
      <c r="H978" s="3">
        <v>1.0</v>
      </c>
      <c r="I978" s="32">
        <v>1.0</v>
      </c>
      <c r="J978" s="5">
        <f>VLOOKUP(G978,rewardsModel,IFS(H978=1,2,H978=2,3,H978=3,4),false)*I978</f>
        <v>0.03</v>
      </c>
      <c r="L978" s="3" t="s">
        <v>1105</v>
      </c>
    </row>
    <row r="979">
      <c r="A979" s="3" t="s">
        <v>426</v>
      </c>
      <c r="B979" s="38">
        <v>45360.0</v>
      </c>
      <c r="C979" s="38">
        <v>45388.0</v>
      </c>
      <c r="D979" s="3" t="s">
        <v>395</v>
      </c>
      <c r="F979" s="10" t="s">
        <v>1106</v>
      </c>
      <c r="G979" s="3" t="s">
        <v>108</v>
      </c>
      <c r="H979" s="3">
        <v>1.0</v>
      </c>
      <c r="I979" s="32">
        <v>1.0</v>
      </c>
      <c r="J979" s="5">
        <f>VLOOKUP(G979,rewardsModel,IFS(H979=1,2,H979=2,3,H979=3,4),false)*I979</f>
        <v>0.03</v>
      </c>
      <c r="L979" s="3" t="s">
        <v>1107</v>
      </c>
    </row>
    <row r="980">
      <c r="A980" s="3" t="s">
        <v>348</v>
      </c>
      <c r="B980" s="38">
        <v>45360.0</v>
      </c>
      <c r="C980" s="38">
        <v>45388.0</v>
      </c>
      <c r="D980" s="3" t="s">
        <v>193</v>
      </c>
      <c r="F980" s="10" t="s">
        <v>1108</v>
      </c>
      <c r="G980" s="3" t="s">
        <v>120</v>
      </c>
      <c r="H980" s="3">
        <v>3.0</v>
      </c>
      <c r="I980" s="32">
        <v>1.0</v>
      </c>
      <c r="J980" s="5">
        <f>VLOOKUP(G980,rewardsModel,IFS(H980=1,2,H980=2,3,H980=3,4),false)*I980</f>
        <v>0.3</v>
      </c>
    </row>
    <row r="981">
      <c r="A981" s="3" t="s">
        <v>426</v>
      </c>
      <c r="B981" s="38">
        <v>45360.0</v>
      </c>
      <c r="C981" s="38">
        <v>45388.0</v>
      </c>
      <c r="D981" s="3" t="s">
        <v>193</v>
      </c>
      <c r="F981" s="10" t="s">
        <v>1108</v>
      </c>
      <c r="G981" s="3" t="s">
        <v>120</v>
      </c>
      <c r="H981" s="3">
        <v>1.0</v>
      </c>
      <c r="I981" s="32">
        <v>1.0</v>
      </c>
      <c r="J981" s="5">
        <f>VLOOKUP(G981,rewardsModel,IFS(H981=1,2,H981=2,3,H981=3,4),false)*I981</f>
        <v>0.1</v>
      </c>
    </row>
    <row r="982">
      <c r="A982" s="24" t="s">
        <v>369</v>
      </c>
      <c r="B982" s="38">
        <v>45360.0</v>
      </c>
      <c r="C982" s="38">
        <v>45388.0</v>
      </c>
      <c r="D982" s="3" t="s">
        <v>477</v>
      </c>
      <c r="F982" s="10" t="s">
        <v>1109</v>
      </c>
      <c r="G982" s="3" t="s">
        <v>50</v>
      </c>
      <c r="H982" s="3">
        <v>2.0</v>
      </c>
      <c r="I982" s="32">
        <v>1.0</v>
      </c>
      <c r="J982" s="5">
        <f>VLOOKUP(G982,rewardsModel,IFS(H982=1,2,H982=2,3,H982=3,4),false)*I982</f>
        <v>0.07</v>
      </c>
    </row>
    <row r="983">
      <c r="A983" s="3" t="s">
        <v>1110</v>
      </c>
      <c r="B983" s="38">
        <v>45360.0</v>
      </c>
      <c r="C983" s="38">
        <v>45388.0</v>
      </c>
      <c r="D983" s="3" t="s">
        <v>193</v>
      </c>
      <c r="F983" s="10" t="s">
        <v>1111</v>
      </c>
      <c r="G983" s="3" t="s">
        <v>56</v>
      </c>
      <c r="H983" s="3">
        <v>1.0</v>
      </c>
      <c r="I983" s="32">
        <v>1.0</v>
      </c>
      <c r="J983" s="5">
        <f>VLOOKUP(G983,rewardsModel,IFS(H983=1,2,H983=2,3,H983=3,4),false)*I983</f>
        <v>0.03</v>
      </c>
    </row>
    <row r="984">
      <c r="A984" s="3" t="s">
        <v>1112</v>
      </c>
      <c r="B984" s="38">
        <v>45360.0</v>
      </c>
      <c r="C984" s="38">
        <v>45388.0</v>
      </c>
      <c r="D984" s="3" t="s">
        <v>193</v>
      </c>
      <c r="F984" s="10" t="s">
        <v>1113</v>
      </c>
      <c r="G984" s="3" t="s">
        <v>56</v>
      </c>
      <c r="H984" s="3">
        <v>1.0</v>
      </c>
      <c r="I984" s="32">
        <v>1.0</v>
      </c>
      <c r="J984" s="5">
        <f>VLOOKUP(G984,rewardsModel,IFS(H984=1,2,H984=2,3,H984=3,4),false)*I984</f>
        <v>0.03</v>
      </c>
    </row>
    <row r="985">
      <c r="A985" s="3" t="s">
        <v>855</v>
      </c>
      <c r="B985" s="38">
        <v>45360.0</v>
      </c>
      <c r="C985" s="38">
        <v>45388.0</v>
      </c>
      <c r="D985" s="3" t="s">
        <v>477</v>
      </c>
      <c r="F985" s="10" t="s">
        <v>1114</v>
      </c>
      <c r="G985" s="3" t="s">
        <v>50</v>
      </c>
      <c r="H985" s="3">
        <v>2.0</v>
      </c>
      <c r="I985" s="32">
        <v>1.0</v>
      </c>
      <c r="J985" s="5">
        <f>VLOOKUP(G985,rewardsModel,IFS(H985=1,2,H985=2,3,H985=3,4),false)*I985</f>
        <v>0.07</v>
      </c>
    </row>
    <row r="986">
      <c r="A986" s="3" t="s">
        <v>348</v>
      </c>
      <c r="B986" s="38">
        <v>45360.0</v>
      </c>
      <c r="C986" s="38">
        <v>45388.0</v>
      </c>
      <c r="D986" s="3" t="s">
        <v>477</v>
      </c>
      <c r="F986" s="10" t="s">
        <v>1114</v>
      </c>
      <c r="G986" s="3" t="s">
        <v>50</v>
      </c>
      <c r="H986" s="3">
        <v>1.0</v>
      </c>
      <c r="I986" s="32">
        <v>1.0</v>
      </c>
      <c r="J986" s="5">
        <f>VLOOKUP(G986,rewardsModel,IFS(H986=1,2,H986=2,3,H986=3,4),false)*I986</f>
        <v>0.035</v>
      </c>
    </row>
    <row r="987">
      <c r="A987" s="3" t="s">
        <v>426</v>
      </c>
      <c r="B987" s="38">
        <v>45360.0</v>
      </c>
      <c r="C987" s="38">
        <v>45388.0</v>
      </c>
      <c r="D987" s="3" t="s">
        <v>477</v>
      </c>
      <c r="F987" s="10" t="s">
        <v>1114</v>
      </c>
      <c r="G987" s="3" t="s">
        <v>50</v>
      </c>
      <c r="H987" s="3">
        <v>1.0</v>
      </c>
      <c r="I987" s="32">
        <v>1.0</v>
      </c>
      <c r="J987" s="5">
        <f>VLOOKUP(G987,rewardsModel,IFS(H987=1,2,H987=2,3,H987=3,4),false)*I987</f>
        <v>0.035</v>
      </c>
    </row>
    <row r="988">
      <c r="G988" s="5"/>
    </row>
    <row r="989">
      <c r="A989" s="28" t="s">
        <v>1115</v>
      </c>
      <c r="B989" s="27"/>
      <c r="C989" s="28"/>
      <c r="D989" s="29"/>
      <c r="E989" s="29"/>
      <c r="F989" s="29"/>
      <c r="G989" s="29"/>
      <c r="H989" s="29"/>
      <c r="I989" s="29"/>
      <c r="J989" s="29"/>
      <c r="K989" s="29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>
      <c r="A990" s="5" t="s">
        <v>652</v>
      </c>
      <c r="B990" s="5">
        <v>45276.0</v>
      </c>
      <c r="C990" s="5">
        <v>45303.0</v>
      </c>
      <c r="D990" s="5" t="s">
        <v>477</v>
      </c>
      <c r="F990" s="54" t="s">
        <v>1116</v>
      </c>
      <c r="G990" s="5" t="s">
        <v>97</v>
      </c>
      <c r="H990" s="5">
        <v>1.0</v>
      </c>
      <c r="I990" s="5">
        <v>1.0</v>
      </c>
      <c r="J990" s="5">
        <f>VLOOKUP(G990,rewardsModel,IFS(H990=1,2,H990=2,3,H990=3,4),false)*I990</f>
        <v>0.03</v>
      </c>
    </row>
    <row r="991">
      <c r="A991" s="5" t="s">
        <v>652</v>
      </c>
      <c r="B991" s="5">
        <v>45276.0</v>
      </c>
      <c r="C991" s="5">
        <v>45303.0</v>
      </c>
      <c r="D991" s="5" t="s">
        <v>477</v>
      </c>
      <c r="F991" s="54" t="s">
        <v>1116</v>
      </c>
      <c r="G991" s="5" t="s">
        <v>91</v>
      </c>
      <c r="H991" s="3">
        <v>1.0</v>
      </c>
      <c r="I991" s="5">
        <v>1.0</v>
      </c>
      <c r="J991" s="5">
        <f>VLOOKUP(G991,rewardsModel,IFS(H991=1,2,H991=2,3,H991=3,4),false)*I991</f>
        <v>0.03</v>
      </c>
    </row>
    <row r="992">
      <c r="A992" s="5" t="s">
        <v>652</v>
      </c>
      <c r="B992" s="5">
        <v>45276.0</v>
      </c>
      <c r="C992" s="5">
        <v>45303.0</v>
      </c>
      <c r="D992" s="5" t="s">
        <v>477</v>
      </c>
      <c r="F992" s="54" t="s">
        <v>1117</v>
      </c>
      <c r="G992" s="5" t="s">
        <v>97</v>
      </c>
      <c r="H992" s="5">
        <v>1.0</v>
      </c>
      <c r="I992" s="5">
        <v>1.0</v>
      </c>
      <c r="J992" s="5">
        <f>VLOOKUP(G992,rewardsModel,IFS(H992=1,2,H992=2,3,H992=3,4),false)*I992</f>
        <v>0.03</v>
      </c>
    </row>
    <row r="993">
      <c r="A993" s="5" t="s">
        <v>652</v>
      </c>
      <c r="B993" s="5">
        <v>45276.0</v>
      </c>
      <c r="C993" s="5">
        <v>45303.0</v>
      </c>
      <c r="D993" s="5" t="s">
        <v>477</v>
      </c>
      <c r="F993" s="54" t="s">
        <v>1117</v>
      </c>
      <c r="G993" s="5" t="s">
        <v>91</v>
      </c>
      <c r="H993" s="5">
        <v>1.0</v>
      </c>
      <c r="I993" s="5">
        <v>1.0</v>
      </c>
      <c r="J993" s="5">
        <f>VLOOKUP(G993,rewardsModel,IFS(H993=1,2,H993=2,3,H993=3,4),false)*I993</f>
        <v>0.03</v>
      </c>
    </row>
    <row r="994">
      <c r="A994" s="5" t="s">
        <v>652</v>
      </c>
      <c r="B994" s="5">
        <v>45276.0</v>
      </c>
      <c r="C994" s="5">
        <v>45303.0</v>
      </c>
      <c r="D994" s="5" t="s">
        <v>477</v>
      </c>
      <c r="F994" s="54" t="s">
        <v>1118</v>
      </c>
      <c r="G994" s="5" t="s">
        <v>97</v>
      </c>
      <c r="H994" s="5">
        <v>1.0</v>
      </c>
      <c r="I994" s="5">
        <v>1.0</v>
      </c>
      <c r="J994" s="5">
        <f>VLOOKUP(G994,rewardsModel,IFS(H994=1,2,H994=2,3,H994=3,4),false)*I994</f>
        <v>0.03</v>
      </c>
    </row>
    <row r="995">
      <c r="A995" s="5" t="s">
        <v>652</v>
      </c>
      <c r="B995" s="5">
        <v>45276.0</v>
      </c>
      <c r="C995" s="5">
        <v>45303.0</v>
      </c>
      <c r="D995" s="5" t="s">
        <v>477</v>
      </c>
      <c r="F995" s="54" t="s">
        <v>1118</v>
      </c>
      <c r="G995" s="5" t="s">
        <v>91</v>
      </c>
      <c r="H995" s="5">
        <v>1.0</v>
      </c>
      <c r="I995" s="5">
        <v>1.0</v>
      </c>
      <c r="J995" s="5">
        <f>VLOOKUP(G995,rewardsModel,IFS(H995=1,2,H995=2,3,H995=3,4),false)*I995</f>
        <v>0.03</v>
      </c>
    </row>
    <row r="996">
      <c r="A996" s="5" t="s">
        <v>652</v>
      </c>
      <c r="B996" s="5">
        <v>45276.0</v>
      </c>
      <c r="C996" s="5">
        <v>45303.0</v>
      </c>
      <c r="D996" s="5" t="s">
        <v>477</v>
      </c>
      <c r="F996" s="54" t="s">
        <v>1119</v>
      </c>
      <c r="G996" s="5" t="s">
        <v>97</v>
      </c>
      <c r="H996" s="5">
        <v>1.0</v>
      </c>
      <c r="I996" s="5">
        <v>1.0</v>
      </c>
      <c r="J996" s="5">
        <f>VLOOKUP(G996,rewardsModel,IFS(H996=1,2,H996=2,3,H996=3,4),false)*I996</f>
        <v>0.03</v>
      </c>
    </row>
    <row r="997">
      <c r="A997" s="5" t="s">
        <v>652</v>
      </c>
      <c r="B997" s="5">
        <v>45276.0</v>
      </c>
      <c r="C997" s="5">
        <v>45303.0</v>
      </c>
      <c r="D997" s="5" t="s">
        <v>477</v>
      </c>
      <c r="F997" s="54" t="s">
        <v>1119</v>
      </c>
      <c r="G997" s="5" t="s">
        <v>91</v>
      </c>
      <c r="H997" s="5">
        <v>1.0</v>
      </c>
      <c r="I997" s="5">
        <v>1.0</v>
      </c>
      <c r="J997" s="5">
        <f>VLOOKUP(G997,rewardsModel,IFS(H997=1,2,H997=2,3,H997=3,4),false)*I997</f>
        <v>0.03</v>
      </c>
    </row>
    <row r="998">
      <c r="A998" s="5" t="s">
        <v>652</v>
      </c>
      <c r="B998" s="5">
        <v>45276.0</v>
      </c>
      <c r="C998" s="5">
        <v>45303.0</v>
      </c>
      <c r="D998" s="5" t="s">
        <v>477</v>
      </c>
      <c r="F998" s="54" t="s">
        <v>1120</v>
      </c>
      <c r="G998" s="5" t="s">
        <v>97</v>
      </c>
      <c r="H998" s="5">
        <v>1.0</v>
      </c>
      <c r="I998" s="5">
        <v>1.0</v>
      </c>
      <c r="J998" s="5">
        <f>VLOOKUP(G998,rewardsModel,IFS(H998=1,2,H998=2,3,H998=3,4),false)*I998</f>
        <v>0.03</v>
      </c>
    </row>
    <row r="999">
      <c r="A999" s="5" t="s">
        <v>652</v>
      </c>
      <c r="B999" s="5">
        <v>45276.0</v>
      </c>
      <c r="C999" s="5">
        <v>45303.0</v>
      </c>
      <c r="D999" s="5" t="s">
        <v>477</v>
      </c>
      <c r="F999" s="54" t="s">
        <v>1120</v>
      </c>
      <c r="G999" s="5" t="s">
        <v>91</v>
      </c>
      <c r="H999" s="5">
        <v>1.0</v>
      </c>
      <c r="I999" s="5">
        <v>1.0</v>
      </c>
      <c r="J999" s="5">
        <f>VLOOKUP(G999,rewardsModel,IFS(H999=1,2,H999=2,3,H999=3,4),false)*I999</f>
        <v>0.03</v>
      </c>
    </row>
    <row r="1000">
      <c r="A1000" s="5" t="s">
        <v>652</v>
      </c>
      <c r="B1000" s="5">
        <v>45276.0</v>
      </c>
      <c r="C1000" s="5">
        <v>45303.0</v>
      </c>
      <c r="D1000" s="5" t="s">
        <v>477</v>
      </c>
      <c r="F1000" s="54" t="s">
        <v>1121</v>
      </c>
      <c r="G1000" s="5" t="s">
        <v>97</v>
      </c>
      <c r="H1000" s="5">
        <v>1.0</v>
      </c>
      <c r="I1000" s="5">
        <v>1.0</v>
      </c>
      <c r="J1000" s="5">
        <f>VLOOKUP(G1000,rewardsModel,IFS(H1000=1,2,H1000=2,3,H1000=3,4),false)*I1000</f>
        <v>0.03</v>
      </c>
    </row>
    <row r="1001">
      <c r="A1001" s="5" t="s">
        <v>652</v>
      </c>
      <c r="B1001" s="5">
        <v>45276.0</v>
      </c>
      <c r="C1001" s="5">
        <v>45303.0</v>
      </c>
      <c r="D1001" s="5" t="s">
        <v>477</v>
      </c>
      <c r="F1001" s="54" t="s">
        <v>1121</v>
      </c>
      <c r="G1001" s="5" t="s">
        <v>91</v>
      </c>
      <c r="H1001" s="5">
        <v>1.0</v>
      </c>
      <c r="I1001" s="5">
        <v>1.0</v>
      </c>
      <c r="J1001" s="5">
        <f>VLOOKUP(G1001,rewardsModel,IFS(H1001=1,2,H1001=2,3,H1001=3,4),false)*I1001</f>
        <v>0.03</v>
      </c>
    </row>
    <row r="1002">
      <c r="A1002" s="5" t="s">
        <v>652</v>
      </c>
      <c r="B1002" s="5">
        <v>45276.0</v>
      </c>
      <c r="C1002" s="5">
        <v>45303.0</v>
      </c>
      <c r="D1002" s="5" t="s">
        <v>477</v>
      </c>
      <c r="F1002" s="54" t="s">
        <v>1122</v>
      </c>
      <c r="G1002" s="5" t="s">
        <v>97</v>
      </c>
      <c r="H1002" s="5">
        <v>1.0</v>
      </c>
      <c r="I1002" s="5">
        <v>1.0</v>
      </c>
      <c r="J1002" s="5">
        <f>VLOOKUP(G1002,rewardsModel,IFS(H1002=1,2,H1002=2,3,H1002=3,4),false)*I1002</f>
        <v>0.03</v>
      </c>
    </row>
    <row r="1003">
      <c r="A1003" s="5" t="s">
        <v>652</v>
      </c>
      <c r="B1003" s="5">
        <v>45276.0</v>
      </c>
      <c r="C1003" s="5">
        <v>45303.0</v>
      </c>
      <c r="D1003" s="5" t="s">
        <v>477</v>
      </c>
      <c r="F1003" s="54" t="s">
        <v>1122</v>
      </c>
      <c r="G1003" s="5" t="s">
        <v>91</v>
      </c>
      <c r="H1003" s="5">
        <v>1.0</v>
      </c>
      <c r="I1003" s="5">
        <v>1.0</v>
      </c>
      <c r="J1003" s="5">
        <f>VLOOKUP(G1003,rewardsModel,IFS(H1003=1,2,H1003=2,3,H1003=3,4),false)*I1003</f>
        <v>0.03</v>
      </c>
    </row>
    <row r="1004">
      <c r="A1004" s="5" t="s">
        <v>652</v>
      </c>
      <c r="B1004" s="5">
        <v>45276.0</v>
      </c>
      <c r="C1004" s="5">
        <v>45303.0</v>
      </c>
      <c r="D1004" s="5" t="s">
        <v>477</v>
      </c>
      <c r="F1004" s="54" t="s">
        <v>1123</v>
      </c>
      <c r="G1004" s="5" t="s">
        <v>97</v>
      </c>
      <c r="H1004" s="5">
        <v>1.0</v>
      </c>
      <c r="I1004" s="5">
        <v>1.0</v>
      </c>
      <c r="J1004" s="5">
        <f>VLOOKUP(G1004,rewardsModel,IFS(H1004=1,2,H1004=2,3,H1004=3,4),false)*I1004</f>
        <v>0.03</v>
      </c>
    </row>
    <row r="1005">
      <c r="A1005" s="5" t="s">
        <v>652</v>
      </c>
      <c r="B1005" s="5">
        <v>45276.0</v>
      </c>
      <c r="C1005" s="5">
        <v>45303.0</v>
      </c>
      <c r="D1005" s="5" t="s">
        <v>477</v>
      </c>
      <c r="F1005" s="54" t="s">
        <v>1123</v>
      </c>
      <c r="G1005" s="5" t="s">
        <v>91</v>
      </c>
      <c r="H1005" s="5">
        <v>1.0</v>
      </c>
      <c r="I1005" s="5">
        <v>1.0</v>
      </c>
      <c r="J1005" s="5">
        <f>VLOOKUP(G1005,rewardsModel,IFS(H1005=1,2,H1005=2,3,H1005=3,4),false)*I1005</f>
        <v>0.03</v>
      </c>
    </row>
    <row r="1006">
      <c r="A1006" s="5" t="s">
        <v>652</v>
      </c>
      <c r="B1006" s="5">
        <v>45276.0</v>
      </c>
      <c r="C1006" s="5">
        <v>45303.0</v>
      </c>
      <c r="D1006" s="5" t="s">
        <v>477</v>
      </c>
      <c r="F1006" s="54" t="s">
        <v>1124</v>
      </c>
      <c r="G1006" s="5" t="s">
        <v>97</v>
      </c>
      <c r="H1006" s="5">
        <v>1.0</v>
      </c>
      <c r="I1006" s="5">
        <v>1.0</v>
      </c>
      <c r="J1006" s="5">
        <f>VLOOKUP(G1006,rewardsModel,IFS(H1006=1,2,H1006=2,3,H1006=3,4),false)*I1006</f>
        <v>0.03</v>
      </c>
    </row>
    <row r="1007">
      <c r="A1007" s="5" t="s">
        <v>652</v>
      </c>
      <c r="B1007" s="5">
        <v>45276.0</v>
      </c>
      <c r="C1007" s="5">
        <v>45303.0</v>
      </c>
      <c r="D1007" s="5" t="s">
        <v>477</v>
      </c>
      <c r="F1007" s="54" t="s">
        <v>1124</v>
      </c>
      <c r="G1007" s="5" t="s">
        <v>91</v>
      </c>
      <c r="H1007" s="5">
        <v>1.0</v>
      </c>
      <c r="I1007" s="5">
        <v>1.0</v>
      </c>
      <c r="J1007" s="5">
        <f>VLOOKUP(G1007,rewardsModel,IFS(H1007=1,2,H1007=2,3,H1007=3,4),false)*I1007</f>
        <v>0.03</v>
      </c>
    </row>
    <row r="1008">
      <c r="A1008" s="5" t="s">
        <v>426</v>
      </c>
      <c r="B1008" s="5">
        <v>45276.0</v>
      </c>
      <c r="C1008" s="5">
        <v>45303.0</v>
      </c>
      <c r="D1008" s="5" t="s">
        <v>477</v>
      </c>
      <c r="F1008" s="54" t="s">
        <v>1125</v>
      </c>
      <c r="G1008" s="5" t="s">
        <v>97</v>
      </c>
      <c r="H1008" s="5">
        <v>1.0</v>
      </c>
      <c r="I1008" s="5">
        <v>1.0</v>
      </c>
      <c r="J1008" s="5">
        <f>VLOOKUP(G1008,rewardsModel,IFS(H1008=1,2,H1008=2,3,H1008=3,4),false)*I1008</f>
        <v>0.03</v>
      </c>
    </row>
    <row r="1009">
      <c r="A1009" s="5" t="s">
        <v>426</v>
      </c>
      <c r="B1009" s="5">
        <v>45276.0</v>
      </c>
      <c r="C1009" s="5">
        <v>45303.0</v>
      </c>
      <c r="D1009" s="5" t="s">
        <v>477</v>
      </c>
      <c r="F1009" s="54" t="s">
        <v>1125</v>
      </c>
      <c r="G1009" s="5" t="s">
        <v>56</v>
      </c>
      <c r="H1009" s="5">
        <v>1.0</v>
      </c>
      <c r="I1009" s="5">
        <v>1.0</v>
      </c>
      <c r="J1009" s="5">
        <f>VLOOKUP(G1009,rewardsModel,IFS(H1009=1,2,H1009=2,3,H1009=3,4),false)*I1009</f>
        <v>0.03</v>
      </c>
    </row>
    <row r="1010">
      <c r="A1010" s="5" t="s">
        <v>426</v>
      </c>
      <c r="B1010" s="5">
        <v>45276.0</v>
      </c>
      <c r="C1010" s="5">
        <v>45303.0</v>
      </c>
      <c r="D1010" s="5" t="s">
        <v>477</v>
      </c>
      <c r="F1010" s="54" t="s">
        <v>1125</v>
      </c>
      <c r="G1010" s="5" t="s">
        <v>73</v>
      </c>
      <c r="H1010" s="5">
        <v>1.0</v>
      </c>
      <c r="I1010" s="5">
        <v>1.0</v>
      </c>
      <c r="J1010" s="5">
        <f>VLOOKUP(G1010,rewardsModel,IFS(H1010=1,2,H1010=2,3,H1010=3,4),false)*I1010</f>
        <v>0.1</v>
      </c>
    </row>
    <row r="1011">
      <c r="A1011" s="5" t="s">
        <v>426</v>
      </c>
      <c r="B1011" s="5">
        <v>45276.0</v>
      </c>
      <c r="C1011" s="5">
        <v>45303.0</v>
      </c>
      <c r="D1011" s="5" t="s">
        <v>477</v>
      </c>
      <c r="F1011" s="54" t="s">
        <v>1126</v>
      </c>
      <c r="G1011" s="5" t="s">
        <v>97</v>
      </c>
      <c r="H1011" s="5">
        <v>1.0</v>
      </c>
      <c r="I1011" s="5">
        <v>1.0</v>
      </c>
      <c r="J1011" s="5">
        <f>VLOOKUP(G1011,rewardsModel,IFS(H1011=1,2,H1011=2,3,H1011=3,4),false)*I1011</f>
        <v>0.03</v>
      </c>
    </row>
    <row r="1012">
      <c r="A1012" s="5" t="s">
        <v>426</v>
      </c>
      <c r="B1012" s="5">
        <v>45276.0</v>
      </c>
      <c r="C1012" s="5">
        <v>45303.0</v>
      </c>
      <c r="D1012" s="5" t="s">
        <v>477</v>
      </c>
      <c r="F1012" s="54" t="s">
        <v>1126</v>
      </c>
      <c r="G1012" s="5" t="s">
        <v>56</v>
      </c>
      <c r="H1012" s="5">
        <v>1.0</v>
      </c>
      <c r="I1012" s="5">
        <v>1.0</v>
      </c>
      <c r="J1012" s="5">
        <f>VLOOKUP(G1012,rewardsModel,IFS(H1012=1,2,H1012=2,3,H1012=3,4),false)*I1012</f>
        <v>0.03</v>
      </c>
    </row>
    <row r="1013">
      <c r="A1013" s="5" t="s">
        <v>426</v>
      </c>
      <c r="B1013" s="5">
        <v>45276.0</v>
      </c>
      <c r="C1013" s="5">
        <v>45303.0</v>
      </c>
      <c r="D1013" s="5" t="s">
        <v>477</v>
      </c>
      <c r="F1013" s="54" t="s">
        <v>1126</v>
      </c>
      <c r="G1013" s="5" t="s">
        <v>73</v>
      </c>
      <c r="H1013" s="5">
        <v>1.0</v>
      </c>
      <c r="I1013" s="5">
        <v>1.0</v>
      </c>
      <c r="J1013" s="5">
        <f>VLOOKUP(G1013,rewardsModel,IFS(H1013=1,2,H1013=2,3,H1013=3,4),false)*I1013</f>
        <v>0.1</v>
      </c>
    </row>
    <row r="1014">
      <c r="A1014" s="5" t="s">
        <v>426</v>
      </c>
      <c r="B1014" s="5">
        <v>45276.0</v>
      </c>
      <c r="C1014" s="5">
        <v>45303.0</v>
      </c>
      <c r="D1014" s="5" t="s">
        <v>477</v>
      </c>
      <c r="F1014" s="54" t="s">
        <v>1127</v>
      </c>
      <c r="G1014" s="5" t="s">
        <v>97</v>
      </c>
      <c r="H1014" s="5">
        <v>1.0</v>
      </c>
      <c r="I1014" s="5">
        <v>1.0</v>
      </c>
      <c r="J1014" s="5">
        <f>VLOOKUP(G1014,rewardsModel,IFS(H1014=1,2,H1014=2,3,H1014=3,4),false)*I1014</f>
        <v>0.03</v>
      </c>
    </row>
    <row r="1015">
      <c r="A1015" s="5" t="s">
        <v>426</v>
      </c>
      <c r="B1015" s="5">
        <v>45276.0</v>
      </c>
      <c r="C1015" s="5">
        <v>45303.0</v>
      </c>
      <c r="D1015" s="5" t="s">
        <v>477</v>
      </c>
      <c r="F1015" s="54" t="s">
        <v>1127</v>
      </c>
      <c r="G1015" s="5" t="s">
        <v>56</v>
      </c>
      <c r="H1015" s="5">
        <v>1.0</v>
      </c>
      <c r="I1015" s="5">
        <v>1.0</v>
      </c>
      <c r="J1015" s="5">
        <f>VLOOKUP(G1015,rewardsModel,IFS(H1015=1,2,H1015=2,3,H1015=3,4),false)*I1015</f>
        <v>0.03</v>
      </c>
    </row>
    <row r="1016">
      <c r="A1016" s="5" t="s">
        <v>426</v>
      </c>
      <c r="B1016" s="5">
        <v>45276.0</v>
      </c>
      <c r="C1016" s="5">
        <v>45303.0</v>
      </c>
      <c r="D1016" s="5" t="s">
        <v>477</v>
      </c>
      <c r="F1016" s="54" t="s">
        <v>1127</v>
      </c>
      <c r="G1016" s="5" t="s">
        <v>73</v>
      </c>
      <c r="H1016" s="5">
        <v>1.0</v>
      </c>
      <c r="I1016" s="5">
        <v>1.0</v>
      </c>
      <c r="J1016" s="5">
        <f>VLOOKUP(G1016,rewardsModel,IFS(H1016=1,2,H1016=2,3,H1016=3,4),false)*I1016</f>
        <v>0.1</v>
      </c>
    </row>
    <row r="1017">
      <c r="A1017" s="5" t="s">
        <v>426</v>
      </c>
      <c r="B1017" s="5">
        <v>45276.0</v>
      </c>
      <c r="C1017" s="5">
        <v>45303.0</v>
      </c>
      <c r="D1017" s="5" t="s">
        <v>477</v>
      </c>
      <c r="F1017" s="54" t="s">
        <v>1128</v>
      </c>
      <c r="G1017" s="5" t="s">
        <v>97</v>
      </c>
      <c r="H1017" s="5">
        <v>1.0</v>
      </c>
      <c r="I1017" s="5">
        <v>1.0</v>
      </c>
      <c r="J1017" s="5">
        <f>VLOOKUP(G1017,rewardsModel,IFS(H1017=1,2,H1017=2,3,H1017=3,4),false)*I1017</f>
        <v>0.03</v>
      </c>
    </row>
    <row r="1018">
      <c r="A1018" s="5" t="s">
        <v>426</v>
      </c>
      <c r="B1018" s="5">
        <v>45276.0</v>
      </c>
      <c r="C1018" s="5">
        <v>45303.0</v>
      </c>
      <c r="D1018" s="5" t="s">
        <v>477</v>
      </c>
      <c r="F1018" s="54" t="s">
        <v>1128</v>
      </c>
      <c r="G1018" s="5" t="s">
        <v>56</v>
      </c>
      <c r="H1018" s="5">
        <v>1.0</v>
      </c>
      <c r="I1018" s="5">
        <v>1.0</v>
      </c>
      <c r="J1018" s="5">
        <f>VLOOKUP(G1018,rewardsModel,IFS(H1018=1,2,H1018=2,3,H1018=3,4),false)*I1018</f>
        <v>0.03</v>
      </c>
    </row>
    <row r="1019">
      <c r="A1019" s="5" t="s">
        <v>426</v>
      </c>
      <c r="B1019" s="5">
        <v>45276.0</v>
      </c>
      <c r="C1019" s="5">
        <v>45303.0</v>
      </c>
      <c r="D1019" s="5" t="s">
        <v>477</v>
      </c>
      <c r="F1019" s="54" t="s">
        <v>1128</v>
      </c>
      <c r="G1019" s="5" t="s">
        <v>73</v>
      </c>
      <c r="H1019" s="5">
        <v>2.0</v>
      </c>
      <c r="I1019" s="5">
        <v>1.0</v>
      </c>
      <c r="J1019" s="5">
        <f>VLOOKUP(G1019,rewardsModel,IFS(H1019=1,2,H1019=2,3,H1019=3,4),false)*I1019</f>
        <v>0.2</v>
      </c>
    </row>
    <row r="1020">
      <c r="A1020" s="5" t="s">
        <v>426</v>
      </c>
      <c r="B1020" s="5">
        <v>45276.0</v>
      </c>
      <c r="C1020" s="5">
        <v>45303.0</v>
      </c>
      <c r="D1020" s="5" t="s">
        <v>477</v>
      </c>
      <c r="F1020" s="54" t="s">
        <v>1129</v>
      </c>
      <c r="G1020" s="5" t="s">
        <v>97</v>
      </c>
      <c r="H1020" s="5">
        <v>1.0</v>
      </c>
      <c r="I1020" s="5">
        <v>1.0</v>
      </c>
      <c r="J1020" s="5">
        <f>VLOOKUP(G1020,rewardsModel,IFS(H1020=1,2,H1020=2,3,H1020=3,4),false)*I1020</f>
        <v>0.03</v>
      </c>
    </row>
    <row r="1021">
      <c r="A1021" s="5" t="s">
        <v>426</v>
      </c>
      <c r="B1021" s="5">
        <v>45276.0</v>
      </c>
      <c r="C1021" s="5">
        <v>45303.0</v>
      </c>
      <c r="D1021" s="5" t="s">
        <v>477</v>
      </c>
      <c r="F1021" s="54" t="s">
        <v>1129</v>
      </c>
      <c r="G1021" s="5" t="s">
        <v>56</v>
      </c>
      <c r="H1021" s="5">
        <v>1.0</v>
      </c>
      <c r="I1021" s="5">
        <v>1.0</v>
      </c>
      <c r="J1021" s="5">
        <f>VLOOKUP(G1021,rewardsModel,IFS(H1021=1,2,H1021=2,3,H1021=3,4),false)*I1021</f>
        <v>0.03</v>
      </c>
    </row>
    <row r="1022">
      <c r="A1022" s="5" t="s">
        <v>426</v>
      </c>
      <c r="B1022" s="5">
        <v>45276.0</v>
      </c>
      <c r="C1022" s="5">
        <v>45303.0</v>
      </c>
      <c r="D1022" s="5" t="s">
        <v>477</v>
      </c>
      <c r="F1022" s="54" t="s">
        <v>1129</v>
      </c>
      <c r="G1022" s="5" t="s">
        <v>73</v>
      </c>
      <c r="H1022" s="5">
        <v>2.0</v>
      </c>
      <c r="I1022" s="5">
        <v>1.0</v>
      </c>
      <c r="J1022" s="5">
        <f>VLOOKUP(G1022,rewardsModel,IFS(H1022=1,2,H1022=2,3,H1022=3,4),false)*I1022</f>
        <v>0.2</v>
      </c>
    </row>
    <row r="1023">
      <c r="A1023" s="5" t="s">
        <v>426</v>
      </c>
      <c r="B1023" s="5">
        <v>45276.0</v>
      </c>
      <c r="C1023" s="5">
        <v>45303.0</v>
      </c>
      <c r="D1023" s="5" t="s">
        <v>477</v>
      </c>
      <c r="F1023" s="54" t="s">
        <v>1130</v>
      </c>
      <c r="G1023" s="5" t="s">
        <v>97</v>
      </c>
      <c r="H1023" s="5">
        <v>1.0</v>
      </c>
      <c r="I1023" s="5">
        <v>1.0</v>
      </c>
      <c r="J1023" s="5">
        <f>VLOOKUP(G1023,rewardsModel,IFS(H1023=1,2,H1023=2,3,H1023=3,4),false)*I1023</f>
        <v>0.03</v>
      </c>
    </row>
    <row r="1024">
      <c r="A1024" s="5" t="s">
        <v>426</v>
      </c>
      <c r="B1024" s="5">
        <v>45276.0</v>
      </c>
      <c r="C1024" s="5">
        <v>45303.0</v>
      </c>
      <c r="D1024" s="5" t="s">
        <v>477</v>
      </c>
      <c r="F1024" s="54" t="s">
        <v>1130</v>
      </c>
      <c r="G1024" s="5" t="s">
        <v>91</v>
      </c>
      <c r="H1024" s="5">
        <v>1.0</v>
      </c>
      <c r="I1024" s="5">
        <v>1.0</v>
      </c>
      <c r="J1024" s="5">
        <f>VLOOKUP(G1024,rewardsModel,IFS(H1024=1,2,H1024=2,3,H1024=3,4),false)*I1024</f>
        <v>0.03</v>
      </c>
    </row>
    <row r="1025">
      <c r="A1025" s="5" t="s">
        <v>426</v>
      </c>
      <c r="B1025" s="5">
        <v>45276.0</v>
      </c>
      <c r="C1025" s="5">
        <v>45303.0</v>
      </c>
      <c r="D1025" s="5" t="s">
        <v>477</v>
      </c>
      <c r="F1025" s="54" t="s">
        <v>1131</v>
      </c>
      <c r="G1025" s="5" t="s">
        <v>97</v>
      </c>
      <c r="H1025" s="5">
        <v>1.0</v>
      </c>
      <c r="I1025" s="5">
        <v>1.0</v>
      </c>
      <c r="J1025" s="5">
        <f>VLOOKUP(G1025,rewardsModel,IFS(H1025=1,2,H1025=2,3,H1025=3,4),false)*I1025</f>
        <v>0.03</v>
      </c>
    </row>
    <row r="1026">
      <c r="A1026" s="5" t="s">
        <v>426</v>
      </c>
      <c r="B1026" s="5">
        <v>45276.0</v>
      </c>
      <c r="C1026" s="5">
        <v>45303.0</v>
      </c>
      <c r="D1026" s="5" t="s">
        <v>477</v>
      </c>
      <c r="F1026" s="54" t="s">
        <v>1131</v>
      </c>
      <c r="G1026" s="5" t="s">
        <v>56</v>
      </c>
      <c r="H1026" s="5">
        <v>1.0</v>
      </c>
      <c r="I1026" s="5">
        <v>1.0</v>
      </c>
      <c r="J1026" s="5">
        <f>VLOOKUP(G1026,rewardsModel,IFS(H1026=1,2,H1026=2,3,H1026=3,4),false)*I1026</f>
        <v>0.03</v>
      </c>
    </row>
    <row r="1027">
      <c r="A1027" s="5" t="s">
        <v>980</v>
      </c>
      <c r="B1027" s="5">
        <v>45276.0</v>
      </c>
      <c r="C1027" s="5">
        <v>45303.0</v>
      </c>
      <c r="D1027" s="5" t="s">
        <v>193</v>
      </c>
      <c r="F1027" s="54" t="s">
        <v>1132</v>
      </c>
      <c r="G1027" s="5" t="s">
        <v>91</v>
      </c>
      <c r="H1027" s="5">
        <v>1.0</v>
      </c>
      <c r="I1027" s="5">
        <v>1.0</v>
      </c>
      <c r="J1027" s="5">
        <f>VLOOKUP(G1027,rewardsModel,IFS(H1027=1,2,H1027=2,3,H1027=3,4),false)*I1027</f>
        <v>0.03</v>
      </c>
    </row>
    <row r="1028">
      <c r="A1028" s="5" t="s">
        <v>980</v>
      </c>
      <c r="B1028" s="5">
        <v>45276.0</v>
      </c>
      <c r="C1028" s="5">
        <v>45303.0</v>
      </c>
      <c r="D1028" s="5" t="s">
        <v>193</v>
      </c>
      <c r="F1028" s="54" t="s">
        <v>1133</v>
      </c>
      <c r="G1028" s="5" t="s">
        <v>91</v>
      </c>
      <c r="H1028" s="5">
        <v>1.0</v>
      </c>
      <c r="I1028" s="5">
        <v>1.0</v>
      </c>
      <c r="J1028" s="5">
        <f>VLOOKUP(G1028,rewardsModel,IFS(H1028=1,2,H1028=2,3,H1028=3,4),false)*I1028</f>
        <v>0.03</v>
      </c>
    </row>
    <row r="1029">
      <c r="A1029" s="5" t="s">
        <v>980</v>
      </c>
      <c r="B1029" s="5">
        <v>45276.0</v>
      </c>
      <c r="C1029" s="5">
        <v>45303.0</v>
      </c>
      <c r="D1029" s="5" t="s">
        <v>193</v>
      </c>
      <c r="F1029" s="54" t="s">
        <v>1134</v>
      </c>
      <c r="G1029" s="5" t="s">
        <v>91</v>
      </c>
      <c r="H1029" s="5">
        <v>1.0</v>
      </c>
      <c r="I1029" s="5">
        <v>1.0</v>
      </c>
      <c r="J1029" s="5">
        <f>VLOOKUP(G1029,rewardsModel,IFS(H1029=1,2,H1029=2,3,H1029=3,4),false)*I1029</f>
        <v>0.03</v>
      </c>
    </row>
    <row r="1030">
      <c r="A1030" s="5" t="s">
        <v>852</v>
      </c>
      <c r="B1030" s="5">
        <v>45276.0</v>
      </c>
      <c r="C1030" s="5">
        <v>45303.0</v>
      </c>
      <c r="D1030" s="5" t="s">
        <v>193</v>
      </c>
      <c r="F1030" s="54" t="s">
        <v>1135</v>
      </c>
      <c r="G1030" s="5" t="s">
        <v>91</v>
      </c>
      <c r="H1030" s="5">
        <v>2.0</v>
      </c>
      <c r="I1030" s="5">
        <v>1.0</v>
      </c>
      <c r="J1030" s="5">
        <f>VLOOKUP(G1030,rewardsModel,IFS(H1030=1,2,H1030=2,3,H1030=3,4),false)*I1030</f>
        <v>0.06</v>
      </c>
    </row>
    <row r="1031">
      <c r="A1031" s="5" t="s">
        <v>852</v>
      </c>
      <c r="B1031" s="5">
        <v>45276.0</v>
      </c>
      <c r="C1031" s="5">
        <v>45303.0</v>
      </c>
      <c r="D1031" s="5" t="s">
        <v>193</v>
      </c>
      <c r="F1031" s="54" t="s">
        <v>1136</v>
      </c>
      <c r="G1031" s="5" t="s">
        <v>91</v>
      </c>
      <c r="H1031" s="5">
        <v>1.0</v>
      </c>
      <c r="I1031" s="5">
        <v>1.0</v>
      </c>
      <c r="J1031" s="5">
        <f>VLOOKUP(G1031,rewardsModel,IFS(H1031=1,2,H1031=2,3,H1031=3,4),false)*I1031</f>
        <v>0.03</v>
      </c>
    </row>
    <row r="1032">
      <c r="A1032" s="5" t="s">
        <v>348</v>
      </c>
      <c r="B1032" s="5">
        <v>45276.0</v>
      </c>
      <c r="C1032" s="5">
        <v>45303.0</v>
      </c>
      <c r="D1032" s="5" t="s">
        <v>193</v>
      </c>
      <c r="F1032" s="54" t="s">
        <v>1137</v>
      </c>
      <c r="G1032" s="5" t="s">
        <v>91</v>
      </c>
      <c r="H1032" s="5">
        <v>1.0</v>
      </c>
      <c r="I1032" s="5">
        <v>1.0</v>
      </c>
      <c r="J1032" s="5">
        <f>VLOOKUP(G1032,rewardsModel,IFS(H1032=1,2,H1032=2,3,H1032=3,4),false)*I1032</f>
        <v>0.03</v>
      </c>
    </row>
    <row r="1033">
      <c r="A1033" s="5" t="s">
        <v>426</v>
      </c>
      <c r="B1033" s="5">
        <v>45276.0</v>
      </c>
      <c r="C1033" s="5">
        <v>45303.0</v>
      </c>
      <c r="D1033" s="5" t="s">
        <v>477</v>
      </c>
      <c r="F1033" s="54" t="s">
        <v>1138</v>
      </c>
      <c r="G1033" s="5" t="s">
        <v>50</v>
      </c>
      <c r="H1033" s="5">
        <v>1.0</v>
      </c>
      <c r="I1033" s="5">
        <v>1.0</v>
      </c>
      <c r="J1033" s="5">
        <f>VLOOKUP(G1033,rewardsModel,IFS(H1033=1,2,H1033=2,3,H1033=3,4),false)*I1033</f>
        <v>0.035</v>
      </c>
    </row>
    <row r="1034">
      <c r="A1034" s="5" t="s">
        <v>426</v>
      </c>
      <c r="B1034" s="5">
        <v>45276.0</v>
      </c>
      <c r="C1034" s="5">
        <v>45303.0</v>
      </c>
      <c r="D1034" s="5" t="s">
        <v>477</v>
      </c>
      <c r="F1034" s="54" t="s">
        <v>1139</v>
      </c>
      <c r="G1034" s="5" t="s">
        <v>91</v>
      </c>
      <c r="H1034" s="5">
        <v>2.0</v>
      </c>
      <c r="I1034" s="5">
        <v>1.0</v>
      </c>
      <c r="J1034" s="5">
        <f>VLOOKUP(G1034,rewardsModel,IFS(H1034=1,2,H1034=2,3,H1034=3,4),false)*I1034</f>
        <v>0.06</v>
      </c>
    </row>
    <row r="1035">
      <c r="A1035" s="5" t="s">
        <v>1140</v>
      </c>
      <c r="B1035" s="5">
        <v>45276.0</v>
      </c>
      <c r="C1035" s="5">
        <v>45303.0</v>
      </c>
      <c r="D1035" s="5" t="s">
        <v>193</v>
      </c>
      <c r="F1035" s="54" t="s">
        <v>1141</v>
      </c>
      <c r="G1035" s="5" t="s">
        <v>50</v>
      </c>
      <c r="H1035" s="5">
        <v>2.0</v>
      </c>
      <c r="I1035" s="5">
        <v>1.0</v>
      </c>
      <c r="J1035" s="5">
        <f>VLOOKUP(G1035,rewardsModel,IFS(H1035=1,2,H1035=2,3,H1035=3,4),false)*I1035</f>
        <v>0.07</v>
      </c>
    </row>
    <row r="1036">
      <c r="A1036" s="5" t="s">
        <v>348</v>
      </c>
      <c r="B1036" s="5">
        <v>45276.0</v>
      </c>
      <c r="C1036" s="5">
        <v>45303.0</v>
      </c>
      <c r="D1036" s="5" t="s">
        <v>193</v>
      </c>
      <c r="F1036" s="54" t="s">
        <v>1141</v>
      </c>
      <c r="G1036" s="5" t="s">
        <v>50</v>
      </c>
      <c r="H1036" s="5">
        <v>1.0</v>
      </c>
      <c r="I1036" s="5">
        <v>1.0</v>
      </c>
      <c r="J1036" s="5">
        <f>VLOOKUP(G1036,rewardsModel,IFS(H1036=1,2,H1036=2,3,H1036=3,4),false)*I1036</f>
        <v>0.035</v>
      </c>
    </row>
    <row r="1037">
      <c r="A1037" s="5" t="s">
        <v>1088</v>
      </c>
      <c r="B1037" s="5">
        <v>45276.0</v>
      </c>
      <c r="C1037" s="5">
        <v>45303.0</v>
      </c>
      <c r="D1037" s="5" t="s">
        <v>477</v>
      </c>
      <c r="F1037" s="54" t="s">
        <v>1142</v>
      </c>
      <c r="G1037" s="5" t="s">
        <v>56</v>
      </c>
      <c r="H1037" s="5">
        <v>3.0</v>
      </c>
      <c r="I1037" s="5">
        <v>1.0</v>
      </c>
      <c r="J1037" s="5">
        <f>VLOOKUP(G1037,rewardsModel,IFS(H1037=1,2,H1037=2,3,H1037=3,4),false)*I1037</f>
        <v>0.135</v>
      </c>
    </row>
    <row r="1038">
      <c r="A1038" s="5" t="s">
        <v>1143</v>
      </c>
      <c r="B1038" s="5">
        <v>45276.0</v>
      </c>
      <c r="C1038" s="5">
        <v>45303.0</v>
      </c>
      <c r="D1038" s="5" t="s">
        <v>193</v>
      </c>
      <c r="F1038" s="54" t="s">
        <v>1144</v>
      </c>
      <c r="G1038" s="5" t="s">
        <v>56</v>
      </c>
      <c r="H1038" s="5">
        <v>1.0</v>
      </c>
      <c r="I1038" s="5">
        <v>1.0</v>
      </c>
      <c r="J1038" s="5">
        <f>VLOOKUP(G1038,rewardsModel,IFS(H1038=1,2,H1038=2,3,H1038=3,4),false)*I1038</f>
        <v>0.03</v>
      </c>
    </row>
    <row r="1039">
      <c r="A1039" s="5" t="s">
        <v>1145</v>
      </c>
      <c r="B1039" s="5">
        <v>45276.0</v>
      </c>
      <c r="C1039" s="5">
        <v>45303.0</v>
      </c>
      <c r="D1039" s="5" t="s">
        <v>193</v>
      </c>
      <c r="F1039" s="54" t="s">
        <v>1142</v>
      </c>
      <c r="G1039" s="5" t="s">
        <v>56</v>
      </c>
      <c r="H1039" s="5">
        <v>1.0</v>
      </c>
      <c r="I1039" s="5">
        <v>1.0</v>
      </c>
      <c r="J1039" s="5">
        <f>VLOOKUP(G1039,rewardsModel,IFS(H1039=1,2,H1039=2,3,H1039=3,4),false)*I1039</f>
        <v>0.03</v>
      </c>
    </row>
    <row r="1040">
      <c r="A1040" s="5" t="s">
        <v>426</v>
      </c>
      <c r="B1040" s="5">
        <v>45276.0</v>
      </c>
      <c r="C1040" s="5">
        <v>45303.0</v>
      </c>
      <c r="D1040" s="5" t="s">
        <v>193</v>
      </c>
      <c r="F1040" s="54" t="s">
        <v>1142</v>
      </c>
      <c r="G1040" s="5" t="s">
        <v>56</v>
      </c>
      <c r="H1040" s="5">
        <v>1.0</v>
      </c>
      <c r="I1040" s="5">
        <v>1.0</v>
      </c>
      <c r="J1040" s="5">
        <f>VLOOKUP(G1040,rewardsModel,IFS(H1040=1,2,H1040=2,3,H1040=3,4),false)*I1040</f>
        <v>0.03</v>
      </c>
    </row>
    <row r="1041">
      <c r="A1041" s="5" t="s">
        <v>980</v>
      </c>
      <c r="B1041" s="5">
        <v>45276.0</v>
      </c>
      <c r="C1041" s="5">
        <v>45303.0</v>
      </c>
      <c r="D1041" s="5" t="s">
        <v>193</v>
      </c>
      <c r="F1041" s="54" t="s">
        <v>1146</v>
      </c>
      <c r="G1041" s="5" t="s">
        <v>56</v>
      </c>
      <c r="H1041" s="5">
        <v>1.0</v>
      </c>
      <c r="I1041" s="5">
        <v>1.0</v>
      </c>
      <c r="J1041" s="5">
        <f>VLOOKUP(G1041,rewardsModel,IFS(H1041=1,2,H1041=2,3,H1041=3,4),false)*I1041</f>
        <v>0.03</v>
      </c>
    </row>
    <row r="1042">
      <c r="A1042" s="5" t="s">
        <v>348</v>
      </c>
      <c r="B1042" s="5">
        <v>45276.0</v>
      </c>
      <c r="C1042" s="5">
        <v>45303.0</v>
      </c>
      <c r="D1042" s="5" t="s">
        <v>477</v>
      </c>
      <c r="F1042" s="54" t="s">
        <v>1147</v>
      </c>
      <c r="G1042" s="5" t="s">
        <v>120</v>
      </c>
      <c r="H1042" s="5">
        <v>3.0</v>
      </c>
      <c r="I1042" s="5">
        <v>1.0</v>
      </c>
      <c r="J1042" s="5">
        <f>VLOOKUP(G1042,rewardsModel,IFS(H1042=1,2,H1042=2,3,H1042=3,4),false)*I1042</f>
        <v>0.3</v>
      </c>
    </row>
    <row r="1043">
      <c r="A1043" s="5" t="s">
        <v>426</v>
      </c>
      <c r="B1043" s="5">
        <v>45276.0</v>
      </c>
      <c r="C1043" s="5">
        <v>45303.0</v>
      </c>
      <c r="D1043" s="5" t="s">
        <v>477</v>
      </c>
      <c r="F1043" s="54" t="s">
        <v>1148</v>
      </c>
      <c r="G1043" s="5" t="s">
        <v>97</v>
      </c>
      <c r="H1043" s="5">
        <v>1.0</v>
      </c>
      <c r="I1043" s="5">
        <v>1.0</v>
      </c>
      <c r="J1043" s="5">
        <f>VLOOKUP(G1043,rewardsModel,IFS(H1043=1,2,H1043=2,3,H1043=3,4),false)*I1043</f>
        <v>0.03</v>
      </c>
    </row>
    <row r="1044">
      <c r="A1044" s="5" t="s">
        <v>426</v>
      </c>
      <c r="B1044" s="5">
        <v>45276.0</v>
      </c>
      <c r="C1044" s="5">
        <v>45303.0</v>
      </c>
      <c r="D1044" s="5" t="s">
        <v>477</v>
      </c>
      <c r="F1044" s="54" t="s">
        <v>1148</v>
      </c>
      <c r="G1044" s="5" t="s">
        <v>91</v>
      </c>
      <c r="H1044" s="5">
        <v>1.0</v>
      </c>
      <c r="I1044" s="5">
        <v>1.0</v>
      </c>
      <c r="J1044" s="5">
        <f>VLOOKUP(G1044,rewardsModel,IFS(H1044=1,2,H1044=2,3,H1044=3,4),false)*I1044</f>
        <v>0.03</v>
      </c>
    </row>
    <row r="1045">
      <c r="A1045" s="5" t="s">
        <v>383</v>
      </c>
      <c r="B1045" s="5">
        <v>45276.0</v>
      </c>
      <c r="C1045" s="5">
        <v>45303.0</v>
      </c>
      <c r="D1045" s="5" t="s">
        <v>193</v>
      </c>
      <c r="F1045" s="54" t="s">
        <v>1149</v>
      </c>
      <c r="G1045" s="5" t="s">
        <v>56</v>
      </c>
      <c r="H1045" s="5">
        <v>1.0</v>
      </c>
      <c r="I1045" s="5">
        <v>1.0</v>
      </c>
      <c r="J1045" s="5">
        <f>VLOOKUP(G1045,rewardsModel,IFS(H1045=1,2,H1045=2,3,H1045=3,4),false)*I1045</f>
        <v>0.03</v>
      </c>
    </row>
    <row r="1046">
      <c r="A1046" s="5" t="s">
        <v>426</v>
      </c>
      <c r="B1046" s="5">
        <v>45276.0</v>
      </c>
      <c r="C1046" s="5">
        <v>45303.0</v>
      </c>
      <c r="D1046" s="5" t="s">
        <v>193</v>
      </c>
      <c r="F1046" s="54" t="s">
        <v>1150</v>
      </c>
      <c r="G1046" s="5" t="s">
        <v>108</v>
      </c>
      <c r="H1046" s="5">
        <v>2.0</v>
      </c>
      <c r="I1046" s="5">
        <v>1.0</v>
      </c>
      <c r="J1046" s="5">
        <f>VLOOKUP(G1046,rewardsModel,IFS(H1046=1,2,H1046=2,3,H1046=3,4),false)*I1046</f>
        <v>0.06</v>
      </c>
    </row>
    <row r="1047">
      <c r="A1047" s="5" t="s">
        <v>426</v>
      </c>
      <c r="B1047" s="5">
        <v>45276.0</v>
      </c>
      <c r="C1047" s="5">
        <v>45303.0</v>
      </c>
      <c r="D1047" s="5" t="s">
        <v>193</v>
      </c>
      <c r="F1047" s="54" t="s">
        <v>1151</v>
      </c>
      <c r="G1047" s="5" t="s">
        <v>108</v>
      </c>
      <c r="H1047" s="5">
        <v>1.0</v>
      </c>
      <c r="I1047" s="5">
        <v>1.0</v>
      </c>
      <c r="J1047" s="5">
        <f>VLOOKUP(G1047,rewardsModel,IFS(H1047=1,2,H1047=2,3,H1047=3,4),false)*I1047</f>
        <v>0.03</v>
      </c>
    </row>
    <row r="1048">
      <c r="A1048" s="5" t="s">
        <v>369</v>
      </c>
      <c r="B1048" s="5">
        <v>45276.0</v>
      </c>
      <c r="C1048" s="5">
        <v>45303.0</v>
      </c>
      <c r="D1048" s="5" t="s">
        <v>477</v>
      </c>
      <c r="F1048" s="54" t="s">
        <v>1152</v>
      </c>
      <c r="G1048" s="5" t="s">
        <v>50</v>
      </c>
      <c r="H1048" s="5">
        <v>2.0</v>
      </c>
      <c r="I1048" s="5">
        <v>1.0</v>
      </c>
      <c r="J1048" s="5">
        <f>VLOOKUP(G1048,rewardsModel,IFS(H1048=1,2,H1048=2,3,H1048=3,4),false)*I1048</f>
        <v>0.07</v>
      </c>
    </row>
    <row r="1049">
      <c r="A1049" s="5" t="s">
        <v>426</v>
      </c>
      <c r="B1049" s="5">
        <v>45276.0</v>
      </c>
      <c r="C1049" s="5">
        <v>45303.0</v>
      </c>
      <c r="D1049" s="5" t="s">
        <v>477</v>
      </c>
      <c r="F1049" s="54" t="s">
        <v>1153</v>
      </c>
      <c r="G1049" s="5" t="s">
        <v>97</v>
      </c>
      <c r="H1049" s="5">
        <v>1.0</v>
      </c>
      <c r="I1049" s="5">
        <v>1.0</v>
      </c>
      <c r="J1049" s="5">
        <f>VLOOKUP(G1049,rewardsModel,IFS(H1049=1,2,H1049=2,3,H1049=3,4),false)*I1049</f>
        <v>0.03</v>
      </c>
    </row>
    <row r="1050">
      <c r="A1050" s="5" t="s">
        <v>426</v>
      </c>
      <c r="B1050" s="5">
        <v>45276.0</v>
      </c>
      <c r="C1050" s="5">
        <v>45303.0</v>
      </c>
      <c r="D1050" s="5" t="s">
        <v>477</v>
      </c>
      <c r="F1050" s="54" t="s">
        <v>1153</v>
      </c>
      <c r="G1050" s="5" t="s">
        <v>91</v>
      </c>
      <c r="H1050" s="5">
        <v>1.0</v>
      </c>
      <c r="I1050" s="5">
        <v>1.0</v>
      </c>
      <c r="J1050" s="5">
        <f>VLOOKUP(G1050,rewardsModel,IFS(H1050=1,2,H1050=2,3,H1050=3,4),false)*I1050</f>
        <v>0.03</v>
      </c>
    </row>
    <row r="1051">
      <c r="A1051" s="5" t="s">
        <v>327</v>
      </c>
      <c r="B1051" s="5">
        <v>45276.0</v>
      </c>
      <c r="C1051" s="5">
        <v>45303.0</v>
      </c>
      <c r="D1051" s="5" t="s">
        <v>477</v>
      </c>
      <c r="F1051" s="54" t="s">
        <v>1154</v>
      </c>
      <c r="G1051" s="5" t="s">
        <v>97</v>
      </c>
      <c r="H1051" s="5">
        <v>1.0</v>
      </c>
      <c r="I1051" s="5">
        <v>1.0</v>
      </c>
      <c r="J1051" s="5">
        <f>VLOOKUP(G1051,rewardsModel,IFS(H1051=1,2,H1051=2,3,H1051=3,4),false)*I1051</f>
        <v>0.03</v>
      </c>
    </row>
    <row r="1052">
      <c r="A1052" s="5" t="s">
        <v>327</v>
      </c>
      <c r="B1052" s="5">
        <v>45276.0</v>
      </c>
      <c r="C1052" s="5">
        <v>45303.0</v>
      </c>
      <c r="D1052" s="5" t="s">
        <v>477</v>
      </c>
      <c r="F1052" s="54" t="s">
        <v>1154</v>
      </c>
      <c r="G1052" s="5" t="s">
        <v>56</v>
      </c>
      <c r="H1052" s="5">
        <v>1.0</v>
      </c>
      <c r="I1052" s="5">
        <v>1.0</v>
      </c>
      <c r="J1052" s="5">
        <f>VLOOKUP(G1052,rewardsModel,IFS(H1052=1,2,H1052=2,3,H1052=3,4),false)*I1052</f>
        <v>0.03</v>
      </c>
    </row>
    <row r="1053">
      <c r="A1053" s="5" t="s">
        <v>652</v>
      </c>
      <c r="B1053" s="5">
        <v>45276.0</v>
      </c>
      <c r="C1053" s="5">
        <v>45303.0</v>
      </c>
      <c r="D1053" s="5" t="s">
        <v>477</v>
      </c>
      <c r="F1053" s="54" t="s">
        <v>1155</v>
      </c>
      <c r="G1053" s="5" t="s">
        <v>91</v>
      </c>
      <c r="H1053" s="5">
        <v>2.0</v>
      </c>
      <c r="I1053" s="5">
        <v>1.0</v>
      </c>
      <c r="J1053" s="5">
        <f>VLOOKUP(G1053,rewardsModel,IFS(H1053=1,2,H1053=2,3,H1053=3,4),false)*I1053</f>
        <v>0.06</v>
      </c>
    </row>
    <row r="1054">
      <c r="A1054" s="5" t="s">
        <v>327</v>
      </c>
      <c r="B1054" s="5">
        <v>45276.0</v>
      </c>
      <c r="C1054" s="5">
        <v>45303.0</v>
      </c>
      <c r="D1054" s="5" t="s">
        <v>477</v>
      </c>
      <c r="F1054" s="54" t="s">
        <v>1155</v>
      </c>
      <c r="G1054" s="5" t="s">
        <v>91</v>
      </c>
      <c r="H1054" s="5">
        <v>2.0</v>
      </c>
      <c r="I1054" s="5">
        <v>1.0</v>
      </c>
      <c r="J1054" s="5">
        <f>VLOOKUP(G1054,rewardsModel,IFS(H1054=1,2,H1054=2,3,H1054=3,4),false)*I1054</f>
        <v>0.06</v>
      </c>
    </row>
    <row r="1055">
      <c r="A1055" s="5" t="s">
        <v>852</v>
      </c>
      <c r="B1055" s="5">
        <v>45276.0</v>
      </c>
      <c r="C1055" s="5">
        <v>45303.0</v>
      </c>
      <c r="D1055" s="5" t="s">
        <v>477</v>
      </c>
      <c r="F1055" s="54" t="s">
        <v>1156</v>
      </c>
      <c r="G1055" s="5" t="s">
        <v>91</v>
      </c>
      <c r="H1055" s="5">
        <v>1.0</v>
      </c>
      <c r="I1055" s="5">
        <v>1.0</v>
      </c>
      <c r="J1055" s="5">
        <f>VLOOKUP(G1055,rewardsModel,IFS(H1055=1,2,H1055=2,3,H1055=3,4),false)*I1055</f>
        <v>0.03</v>
      </c>
    </row>
    <row r="1056">
      <c r="A1056" s="5" t="s">
        <v>426</v>
      </c>
      <c r="B1056" s="5">
        <v>45276.0</v>
      </c>
      <c r="C1056" s="5">
        <v>45303.0</v>
      </c>
      <c r="D1056" s="5" t="s">
        <v>477</v>
      </c>
      <c r="F1056" s="54" t="s">
        <v>1155</v>
      </c>
      <c r="G1056" s="5" t="s">
        <v>91</v>
      </c>
      <c r="H1056" s="5">
        <v>1.0</v>
      </c>
      <c r="I1056" s="5">
        <v>1.0</v>
      </c>
      <c r="J1056" s="5">
        <f>VLOOKUP(G1056,rewardsModel,IFS(H1056=1,2,H1056=2,3,H1056=3,4),false)*I1056</f>
        <v>0.03</v>
      </c>
    </row>
    <row r="1057">
      <c r="G1057" s="5"/>
    </row>
    <row r="1058">
      <c r="G1058" s="5"/>
    </row>
    <row r="1059">
      <c r="G1059" s="5"/>
    </row>
    <row r="1060">
      <c r="G1060" s="5"/>
    </row>
    <row r="1061">
      <c r="G1061" s="5"/>
    </row>
    <row r="1062">
      <c r="G1062" s="5"/>
    </row>
    <row r="1063">
      <c r="G1063" s="5"/>
    </row>
    <row r="1064">
      <c r="G1064" s="5"/>
    </row>
    <row r="1065">
      <c r="G1065" s="5"/>
    </row>
    <row r="1066">
      <c r="G1066" s="5"/>
    </row>
    <row r="1067">
      <c r="G1067" s="5"/>
    </row>
    <row r="1068">
      <c r="G1068" s="5"/>
    </row>
    <row r="1069">
      <c r="G1069" s="5"/>
    </row>
    <row r="1070">
      <c r="G1070" s="5"/>
    </row>
    <row r="1071">
      <c r="G1071" s="5"/>
    </row>
    <row r="1072">
      <c r="G1072" s="5"/>
    </row>
    <row r="1073">
      <c r="G1073" s="5"/>
    </row>
    <row r="1074">
      <c r="G1074" s="5"/>
    </row>
    <row r="1075">
      <c r="G1075" s="5"/>
    </row>
    <row r="1076">
      <c r="G1076" s="5"/>
    </row>
    <row r="1077">
      <c r="G1077" s="5"/>
    </row>
    <row r="1078">
      <c r="G1078" s="5"/>
    </row>
    <row r="1079">
      <c r="G1079" s="5"/>
    </row>
    <row r="1080">
      <c r="G1080" s="5"/>
    </row>
    <row r="1081">
      <c r="G1081" s="5"/>
    </row>
    <row r="1082">
      <c r="G1082" s="5"/>
    </row>
    <row r="1083">
      <c r="G1083" s="5"/>
    </row>
    <row r="1084">
      <c r="G1084" s="5"/>
    </row>
    <row r="1085">
      <c r="G1085" s="5"/>
    </row>
    <row r="1086">
      <c r="G1086" s="5"/>
    </row>
    <row r="1087">
      <c r="G1087" s="5"/>
    </row>
    <row r="1088">
      <c r="G1088" s="5"/>
    </row>
    <row r="1089">
      <c r="G1089" s="5"/>
    </row>
    <row r="1090">
      <c r="G1090" s="5"/>
    </row>
    <row r="1091">
      <c r="G1091" s="5"/>
    </row>
    <row r="1092">
      <c r="G1092" s="5"/>
    </row>
    <row r="1093">
      <c r="G1093" s="5"/>
    </row>
    <row r="1094">
      <c r="G1094" s="5"/>
    </row>
    <row r="1095">
      <c r="G1095" s="5"/>
    </row>
    <row r="1096">
      <c r="G1096" s="5"/>
    </row>
    <row r="1097">
      <c r="G1097" s="5"/>
    </row>
    <row r="1098">
      <c r="G1098" s="5"/>
    </row>
    <row r="1099">
      <c r="G1099" s="5"/>
    </row>
    <row r="1100">
      <c r="G1100" s="5"/>
    </row>
    <row r="1101">
      <c r="G1101" s="5"/>
    </row>
    <row r="1102">
      <c r="G1102" s="5"/>
    </row>
    <row r="1103">
      <c r="G1103" s="5"/>
    </row>
    <row r="1104">
      <c r="G1104" s="5"/>
    </row>
    <row r="1105">
      <c r="G1105" s="5"/>
    </row>
    <row r="1106">
      <c r="G1106" s="5"/>
    </row>
    <row r="1107">
      <c r="G1107" s="5"/>
    </row>
    <row r="1108">
      <c r="G1108" s="5"/>
    </row>
    <row r="1109">
      <c r="G1109" s="5"/>
    </row>
    <row r="1110">
      <c r="G1110" s="5"/>
    </row>
    <row r="1111">
      <c r="G1111" s="5"/>
    </row>
    <row r="1112">
      <c r="G1112" s="5"/>
    </row>
    <row r="1113">
      <c r="G1113" s="5"/>
    </row>
    <row r="1114">
      <c r="G1114" s="5"/>
    </row>
    <row r="1115">
      <c r="G1115" s="5"/>
    </row>
    <row r="1116">
      <c r="G1116" s="5"/>
    </row>
    <row r="1117">
      <c r="G1117" s="5"/>
    </row>
    <row r="1118">
      <c r="G1118" s="5"/>
    </row>
    <row r="1119">
      <c r="G1119" s="5"/>
    </row>
    <row r="1120">
      <c r="G1120" s="5"/>
    </row>
    <row r="1121">
      <c r="G1121" s="5"/>
    </row>
    <row r="1122">
      <c r="G1122" s="5"/>
    </row>
    <row r="1123">
      <c r="G1123" s="5"/>
    </row>
    <row r="1124">
      <c r="G1124" s="5"/>
    </row>
    <row r="1125">
      <c r="G1125" s="5"/>
    </row>
    <row r="1126">
      <c r="G1126" s="5"/>
    </row>
    <row r="1127">
      <c r="G1127" s="5"/>
    </row>
    <row r="1128">
      <c r="G1128" s="5"/>
    </row>
    <row r="1129">
      <c r="G1129" s="5"/>
    </row>
    <row r="1130">
      <c r="G1130" s="5"/>
    </row>
    <row r="1131">
      <c r="G1131" s="5"/>
    </row>
    <row r="1132">
      <c r="G1132" s="5"/>
    </row>
    <row r="1133">
      <c r="G1133" s="5"/>
    </row>
    <row r="1134">
      <c r="G1134" s="5"/>
    </row>
    <row r="1135">
      <c r="G1135" s="5"/>
    </row>
    <row r="1136">
      <c r="G1136" s="5"/>
    </row>
    <row r="1137">
      <c r="G1137" s="5"/>
    </row>
    <row r="1138">
      <c r="G1138" s="5"/>
    </row>
    <row r="1139">
      <c r="G1139" s="5"/>
    </row>
    <row r="1140">
      <c r="G1140" s="5"/>
    </row>
    <row r="1141">
      <c r="G1141" s="5"/>
    </row>
    <row r="1142">
      <c r="G1142" s="5"/>
    </row>
    <row r="1143">
      <c r="G1143" s="5"/>
    </row>
    <row r="1144">
      <c r="G1144" s="5"/>
    </row>
    <row r="1145">
      <c r="G1145" s="5"/>
    </row>
    <row r="1146">
      <c r="G1146" s="5"/>
    </row>
    <row r="1147">
      <c r="G1147" s="5"/>
    </row>
    <row r="1148">
      <c r="G1148" s="5"/>
    </row>
    <row r="1149">
      <c r="G1149" s="5"/>
    </row>
    <row r="1150">
      <c r="G1150" s="5"/>
    </row>
    <row r="1151">
      <c r="G1151" s="5"/>
    </row>
    <row r="1152">
      <c r="G1152" s="5"/>
    </row>
    <row r="1153">
      <c r="G1153" s="5"/>
    </row>
    <row r="1154">
      <c r="G1154" s="5"/>
    </row>
    <row r="1155">
      <c r="G1155" s="5"/>
    </row>
    <row r="1156">
      <c r="G1156" s="5"/>
    </row>
    <row r="1157">
      <c r="G1157" s="5"/>
    </row>
    <row r="1158">
      <c r="G1158" s="5"/>
    </row>
    <row r="1159">
      <c r="G1159" s="5"/>
    </row>
    <row r="1160">
      <c r="G1160" s="5"/>
    </row>
    <row r="1161">
      <c r="G1161" s="5"/>
    </row>
    <row r="1162">
      <c r="G1162" s="5"/>
    </row>
    <row r="1163">
      <c r="G1163" s="5"/>
    </row>
    <row r="1164">
      <c r="G1164" s="5"/>
    </row>
    <row r="1165">
      <c r="G1165" s="5"/>
    </row>
    <row r="1166">
      <c r="G1166" s="5"/>
    </row>
    <row r="1167">
      <c r="G1167" s="5"/>
    </row>
    <row r="1168">
      <c r="G1168" s="5"/>
    </row>
    <row r="1169">
      <c r="G1169" s="5"/>
    </row>
    <row r="1170">
      <c r="G1170" s="5"/>
    </row>
    <row r="1171">
      <c r="G1171" s="5"/>
    </row>
    <row r="1172">
      <c r="G1172" s="5"/>
    </row>
    <row r="1173">
      <c r="G1173" s="5"/>
    </row>
    <row r="1174">
      <c r="G1174" s="5"/>
    </row>
    <row r="1175">
      <c r="G1175" s="5"/>
    </row>
    <row r="1176">
      <c r="G1176" s="5"/>
    </row>
    <row r="1177">
      <c r="G1177" s="5"/>
    </row>
    <row r="1178">
      <c r="G1178" s="5"/>
    </row>
    <row r="1179">
      <c r="G1179" s="5"/>
    </row>
    <row r="1180">
      <c r="G1180" s="5"/>
    </row>
    <row r="1181">
      <c r="G1181" s="5"/>
    </row>
    <row r="1182">
      <c r="G1182" s="5"/>
    </row>
    <row r="1183">
      <c r="G1183" s="5"/>
    </row>
    <row r="1184">
      <c r="G1184" s="5"/>
    </row>
    <row r="1185">
      <c r="G1185" s="5"/>
    </row>
    <row r="1186">
      <c r="G1186" s="5"/>
    </row>
    <row r="1187">
      <c r="G1187" s="5"/>
    </row>
    <row r="1188">
      <c r="G1188" s="5"/>
    </row>
    <row r="1189">
      <c r="G1189" s="5"/>
    </row>
    <row r="1190">
      <c r="G1190" s="5"/>
    </row>
    <row r="1191">
      <c r="G1191" s="5"/>
    </row>
    <row r="1192">
      <c r="G1192" s="5"/>
    </row>
    <row r="1193">
      <c r="G1193" s="5"/>
    </row>
    <row r="1194">
      <c r="G1194" s="5"/>
    </row>
    <row r="1195">
      <c r="G1195" s="5"/>
    </row>
    <row r="1196">
      <c r="G1196" s="5"/>
    </row>
    <row r="1197">
      <c r="G1197" s="5"/>
    </row>
    <row r="1198">
      <c r="G1198" s="5"/>
    </row>
    <row r="1199">
      <c r="G1199" s="5"/>
    </row>
    <row r="1200">
      <c r="G1200" s="5"/>
    </row>
    <row r="1201">
      <c r="G1201" s="5"/>
    </row>
    <row r="1202">
      <c r="G1202" s="5"/>
    </row>
    <row r="1203">
      <c r="G1203" s="5"/>
    </row>
    <row r="1204">
      <c r="G1204" s="5"/>
    </row>
    <row r="1205">
      <c r="G1205" s="5"/>
    </row>
    <row r="1206">
      <c r="G1206" s="5"/>
    </row>
    <row r="1207">
      <c r="G1207" s="5"/>
    </row>
    <row r="1208">
      <c r="G1208" s="5"/>
    </row>
    <row r="1209">
      <c r="G1209" s="5"/>
    </row>
    <row r="1210">
      <c r="G1210" s="5"/>
    </row>
    <row r="1211">
      <c r="G1211" s="5"/>
    </row>
    <row r="1212">
      <c r="G1212" s="5"/>
    </row>
    <row r="1213">
      <c r="G1213" s="5"/>
    </row>
    <row r="1214">
      <c r="G1214" s="5"/>
    </row>
    <row r="1215">
      <c r="G1215" s="5"/>
    </row>
    <row r="1216">
      <c r="G1216" s="5"/>
    </row>
    <row r="1217">
      <c r="G1217" s="5"/>
    </row>
    <row r="1218">
      <c r="G1218" s="5"/>
    </row>
    <row r="1219">
      <c r="G1219" s="5"/>
    </row>
    <row r="1220">
      <c r="G1220" s="5"/>
    </row>
    <row r="1221">
      <c r="G1221" s="5"/>
    </row>
    <row r="1222">
      <c r="G1222" s="5"/>
    </row>
    <row r="1223">
      <c r="G1223" s="5"/>
    </row>
    <row r="1224">
      <c r="G1224" s="5"/>
    </row>
    <row r="1225">
      <c r="G1225" s="5"/>
    </row>
    <row r="1226">
      <c r="G1226" s="5"/>
    </row>
    <row r="1227">
      <c r="G1227" s="5"/>
    </row>
    <row r="1228">
      <c r="G1228" s="5"/>
    </row>
    <row r="1229">
      <c r="G1229" s="5"/>
    </row>
    <row r="1230">
      <c r="G1230" s="5"/>
    </row>
    <row r="1231">
      <c r="G1231" s="5"/>
    </row>
    <row r="1232">
      <c r="G1232" s="5"/>
    </row>
    <row r="1233">
      <c r="G1233" s="5"/>
    </row>
    <row r="1234">
      <c r="G1234" s="5"/>
    </row>
    <row r="1235">
      <c r="G1235" s="5"/>
    </row>
    <row r="1236">
      <c r="G1236" s="5"/>
    </row>
    <row r="1237">
      <c r="G1237" s="5"/>
    </row>
    <row r="1238">
      <c r="G1238" s="5"/>
    </row>
    <row r="1239">
      <c r="G1239" s="5"/>
    </row>
    <row r="1240">
      <c r="G1240" s="5"/>
    </row>
    <row r="1241">
      <c r="G1241" s="5"/>
    </row>
    <row r="1242">
      <c r="G1242" s="5"/>
    </row>
    <row r="1243">
      <c r="G1243" s="5"/>
    </row>
    <row r="1244">
      <c r="G1244" s="5"/>
    </row>
    <row r="1245">
      <c r="G1245" s="5"/>
    </row>
    <row r="1246">
      <c r="G1246" s="5"/>
    </row>
    <row r="1247">
      <c r="G1247" s="5"/>
    </row>
    <row r="1248">
      <c r="G1248" s="5"/>
    </row>
    <row r="1249">
      <c r="G1249" s="5"/>
    </row>
    <row r="1250">
      <c r="G1250" s="5"/>
    </row>
    <row r="1251">
      <c r="G1251" s="5"/>
    </row>
    <row r="1252">
      <c r="G1252" s="5"/>
    </row>
    <row r="1253">
      <c r="G1253" s="5"/>
    </row>
    <row r="1254">
      <c r="G1254" s="5"/>
    </row>
    <row r="1255">
      <c r="G1255" s="5"/>
    </row>
    <row r="1256">
      <c r="G1256" s="5"/>
    </row>
    <row r="1257">
      <c r="G1257" s="5"/>
    </row>
    <row r="1258">
      <c r="G1258" s="5"/>
    </row>
    <row r="1259">
      <c r="G1259" s="5"/>
    </row>
    <row r="1260">
      <c r="G1260" s="5"/>
    </row>
    <row r="1261">
      <c r="G1261" s="5"/>
    </row>
    <row r="1262">
      <c r="G1262" s="5"/>
    </row>
    <row r="1263">
      <c r="G1263" s="5"/>
    </row>
    <row r="1264">
      <c r="G1264" s="5"/>
    </row>
    <row r="1265">
      <c r="G1265" s="5"/>
    </row>
    <row r="1266">
      <c r="G1266" s="5"/>
    </row>
    <row r="1267">
      <c r="G1267" s="5"/>
    </row>
    <row r="1268">
      <c r="G1268" s="5"/>
    </row>
    <row r="1269">
      <c r="G1269" s="5"/>
    </row>
    <row r="1270">
      <c r="G1270" s="5"/>
    </row>
    <row r="1271">
      <c r="G1271" s="5"/>
    </row>
    <row r="1272">
      <c r="G1272" s="5"/>
    </row>
    <row r="1273">
      <c r="G1273" s="5"/>
    </row>
    <row r="1274">
      <c r="G1274" s="5"/>
    </row>
    <row r="1275">
      <c r="G1275" s="5"/>
    </row>
    <row r="1276">
      <c r="G1276" s="5"/>
    </row>
    <row r="1277">
      <c r="G1277" s="5"/>
    </row>
    <row r="1278">
      <c r="G1278" s="5"/>
    </row>
    <row r="1279">
      <c r="G1279" s="5"/>
    </row>
    <row r="1280">
      <c r="G1280" s="5"/>
    </row>
    <row r="1281">
      <c r="G1281" s="5"/>
    </row>
    <row r="1282">
      <c r="G1282" s="5"/>
    </row>
    <row r="1283">
      <c r="G1283" s="5"/>
    </row>
    <row r="1284">
      <c r="G1284" s="5"/>
    </row>
    <row r="1285">
      <c r="G1285" s="5"/>
    </row>
    <row r="1286">
      <c r="G1286" s="5"/>
    </row>
    <row r="1287">
      <c r="G1287" s="5"/>
    </row>
    <row r="1288">
      <c r="G1288" s="5"/>
    </row>
    <row r="1289">
      <c r="G1289" s="5"/>
    </row>
    <row r="1290">
      <c r="G1290" s="5"/>
    </row>
    <row r="1291">
      <c r="G1291" s="5"/>
    </row>
    <row r="1292">
      <c r="G1292" s="5"/>
    </row>
    <row r="1293">
      <c r="G1293" s="5"/>
    </row>
    <row r="1294">
      <c r="G1294" s="5"/>
    </row>
    <row r="1295">
      <c r="G1295" s="5"/>
    </row>
    <row r="1296">
      <c r="G1296" s="5"/>
    </row>
    <row r="1297">
      <c r="G1297" s="5"/>
    </row>
    <row r="1298">
      <c r="G1298" s="5"/>
    </row>
    <row r="1299">
      <c r="G1299" s="5"/>
    </row>
    <row r="1300">
      <c r="G1300" s="5"/>
    </row>
    <row r="1301">
      <c r="G1301" s="5"/>
    </row>
    <row r="1302">
      <c r="G1302" s="5"/>
    </row>
    <row r="1303">
      <c r="G1303" s="5"/>
    </row>
    <row r="1304">
      <c r="G1304" s="5"/>
    </row>
    <row r="1305">
      <c r="G1305" s="5"/>
    </row>
    <row r="1306">
      <c r="G1306" s="5"/>
    </row>
    <row r="1307">
      <c r="G1307" s="5"/>
    </row>
    <row r="1308">
      <c r="G1308" s="5"/>
    </row>
    <row r="1309">
      <c r="G1309" s="5"/>
    </row>
    <row r="1310">
      <c r="G1310" s="5"/>
    </row>
    <row r="1311">
      <c r="G1311" s="5"/>
    </row>
    <row r="1312">
      <c r="G1312" s="5"/>
    </row>
    <row r="1313">
      <c r="G1313" s="5"/>
    </row>
    <row r="1314">
      <c r="G1314" s="5"/>
    </row>
    <row r="1315">
      <c r="G1315" s="5"/>
    </row>
    <row r="1316">
      <c r="G1316" s="5"/>
    </row>
    <row r="1317">
      <c r="G1317" s="5"/>
    </row>
    <row r="1318">
      <c r="G1318" s="5"/>
    </row>
    <row r="1319">
      <c r="G1319" s="5"/>
    </row>
    <row r="1320">
      <c r="G1320" s="5"/>
    </row>
    <row r="1321">
      <c r="G1321" s="5"/>
    </row>
    <row r="1322">
      <c r="G1322" s="5"/>
    </row>
    <row r="1323">
      <c r="G1323" s="5"/>
    </row>
    <row r="1324">
      <c r="G1324" s="5"/>
    </row>
    <row r="1325">
      <c r="G1325" s="5"/>
    </row>
    <row r="1326">
      <c r="G1326" s="5"/>
    </row>
    <row r="1327">
      <c r="G1327" s="5"/>
    </row>
    <row r="1328">
      <c r="G1328" s="5"/>
    </row>
    <row r="1329">
      <c r="G1329" s="5"/>
    </row>
    <row r="1330">
      <c r="G1330" s="5"/>
    </row>
    <row r="1331">
      <c r="G1331" s="5"/>
    </row>
    <row r="1332">
      <c r="G1332" s="5"/>
    </row>
    <row r="1333">
      <c r="G1333" s="5"/>
    </row>
    <row r="1334">
      <c r="G1334" s="5"/>
    </row>
    <row r="1335">
      <c r="G1335" s="5"/>
    </row>
    <row r="1336">
      <c r="G1336" s="5"/>
    </row>
    <row r="1337">
      <c r="G1337" s="5"/>
    </row>
    <row r="1338">
      <c r="G1338" s="5"/>
    </row>
    <row r="1339">
      <c r="G1339" s="5"/>
    </row>
    <row r="1340">
      <c r="G1340" s="5"/>
    </row>
    <row r="1341">
      <c r="G1341" s="5"/>
    </row>
    <row r="1342">
      <c r="G1342" s="5"/>
    </row>
    <row r="1343">
      <c r="G1343" s="5"/>
    </row>
    <row r="1344">
      <c r="G1344" s="5"/>
    </row>
    <row r="1345">
      <c r="G1345" s="5"/>
    </row>
    <row r="1346">
      <c r="G1346" s="5"/>
    </row>
    <row r="1347">
      <c r="G1347" s="5"/>
    </row>
    <row r="1348">
      <c r="G1348" s="5"/>
    </row>
    <row r="1349">
      <c r="G1349" s="5"/>
    </row>
    <row r="1350">
      <c r="G1350" s="5"/>
    </row>
    <row r="1351">
      <c r="G1351" s="5"/>
    </row>
    <row r="1352">
      <c r="G1352" s="5"/>
    </row>
    <row r="1353">
      <c r="G1353" s="5"/>
    </row>
    <row r="1354">
      <c r="G1354" s="5"/>
    </row>
    <row r="1355">
      <c r="G1355" s="5"/>
    </row>
    <row r="1356">
      <c r="G1356" s="5"/>
    </row>
    <row r="1357">
      <c r="G1357" s="5"/>
    </row>
    <row r="1358">
      <c r="G1358" s="5"/>
    </row>
    <row r="1359">
      <c r="G1359" s="5"/>
    </row>
    <row r="1360">
      <c r="G1360" s="5"/>
    </row>
    <row r="1361">
      <c r="G1361" s="5"/>
    </row>
    <row r="1362">
      <c r="G1362" s="5"/>
    </row>
    <row r="1363">
      <c r="G1363" s="5"/>
    </row>
    <row r="1364">
      <c r="G1364" s="5"/>
    </row>
    <row r="1365">
      <c r="G1365" s="5"/>
    </row>
    <row r="1366">
      <c r="G1366" s="5"/>
    </row>
    <row r="1367">
      <c r="G1367" s="5"/>
    </row>
    <row r="1368">
      <c r="G1368" s="5"/>
    </row>
    <row r="1369">
      <c r="G1369" s="5"/>
    </row>
    <row r="1370">
      <c r="G1370" s="5"/>
    </row>
    <row r="1371">
      <c r="G1371" s="5"/>
    </row>
    <row r="1372">
      <c r="G1372" s="5"/>
    </row>
    <row r="1373">
      <c r="G1373" s="5"/>
    </row>
    <row r="1374">
      <c r="G1374" s="5"/>
    </row>
    <row r="1375">
      <c r="G1375" s="5"/>
    </row>
    <row r="1376">
      <c r="G1376" s="5"/>
    </row>
    <row r="1377">
      <c r="G1377" s="5"/>
    </row>
    <row r="1378">
      <c r="G1378" s="5"/>
    </row>
    <row r="1379">
      <c r="G1379" s="5"/>
    </row>
    <row r="1380">
      <c r="G1380" s="5"/>
    </row>
    <row r="1381">
      <c r="G1381" s="5"/>
    </row>
    <row r="1382">
      <c r="G1382" s="5"/>
    </row>
    <row r="1383">
      <c r="G1383" s="5"/>
    </row>
    <row r="1384">
      <c r="G1384" s="5"/>
    </row>
    <row r="1385">
      <c r="G1385" s="5"/>
    </row>
    <row r="1386">
      <c r="G1386" s="5"/>
    </row>
    <row r="1387">
      <c r="G1387" s="5"/>
    </row>
    <row r="1388">
      <c r="G1388" s="5"/>
    </row>
    <row r="1389">
      <c r="G1389" s="5"/>
    </row>
    <row r="1390">
      <c r="G1390" s="5"/>
    </row>
    <row r="1391">
      <c r="G1391" s="5"/>
    </row>
    <row r="1392">
      <c r="G1392" s="5"/>
    </row>
    <row r="1393">
      <c r="G1393" s="5"/>
    </row>
    <row r="1394">
      <c r="G1394" s="5"/>
    </row>
    <row r="1395">
      <c r="G1395" s="5"/>
    </row>
    <row r="1396">
      <c r="G1396" s="5"/>
    </row>
    <row r="1397">
      <c r="G1397" s="5"/>
    </row>
    <row r="1398">
      <c r="G1398" s="5"/>
    </row>
    <row r="1399">
      <c r="G1399" s="5"/>
    </row>
    <row r="1400">
      <c r="G1400" s="5"/>
    </row>
    <row r="1401">
      <c r="G1401" s="5"/>
    </row>
    <row r="1402">
      <c r="G1402" s="5"/>
    </row>
    <row r="1403">
      <c r="G1403" s="5"/>
    </row>
    <row r="1404">
      <c r="G1404" s="5"/>
    </row>
    <row r="1405">
      <c r="G1405" s="5"/>
    </row>
    <row r="1406">
      <c r="G1406" s="5"/>
    </row>
    <row r="1407">
      <c r="G1407" s="5"/>
    </row>
    <row r="1408">
      <c r="G1408" s="5"/>
    </row>
    <row r="1409">
      <c r="G1409" s="5"/>
    </row>
    <row r="1410">
      <c r="G1410" s="5"/>
    </row>
    <row r="1411">
      <c r="G1411" s="5"/>
    </row>
    <row r="1412">
      <c r="G1412" s="5"/>
    </row>
    <row r="1413">
      <c r="G1413" s="5"/>
    </row>
    <row r="1414">
      <c r="G1414" s="5"/>
    </row>
    <row r="1415">
      <c r="G1415" s="5"/>
    </row>
    <row r="1416">
      <c r="G1416" s="5"/>
    </row>
    <row r="1417">
      <c r="G1417" s="5"/>
    </row>
    <row r="1418">
      <c r="G1418" s="5"/>
    </row>
    <row r="1419">
      <c r="G1419" s="5"/>
    </row>
    <row r="1420">
      <c r="G1420" s="5"/>
    </row>
    <row r="1421">
      <c r="G1421" s="5"/>
    </row>
    <row r="1422">
      <c r="G1422" s="5"/>
    </row>
    <row r="1423">
      <c r="G1423" s="5"/>
    </row>
    <row r="1424">
      <c r="G1424" s="5"/>
    </row>
    <row r="1425">
      <c r="G1425" s="5"/>
    </row>
    <row r="1426">
      <c r="G1426" s="5"/>
    </row>
    <row r="1427">
      <c r="G1427" s="5"/>
    </row>
    <row r="1428">
      <c r="G1428" s="5"/>
    </row>
    <row r="1429">
      <c r="G1429" s="5"/>
    </row>
    <row r="1430">
      <c r="G1430" s="5"/>
    </row>
    <row r="1431">
      <c r="G1431" s="5"/>
    </row>
    <row r="1432">
      <c r="G1432" s="5"/>
    </row>
    <row r="1433">
      <c r="G1433" s="5"/>
    </row>
    <row r="1434">
      <c r="G1434" s="5"/>
    </row>
    <row r="1435">
      <c r="G1435" s="5"/>
    </row>
    <row r="1436">
      <c r="G1436" s="5"/>
    </row>
    <row r="1437">
      <c r="G1437" s="5"/>
    </row>
    <row r="1438">
      <c r="G1438" s="5"/>
    </row>
    <row r="1439">
      <c r="G1439" s="5"/>
    </row>
    <row r="1440">
      <c r="G1440" s="5"/>
    </row>
    <row r="1441">
      <c r="G1441" s="5"/>
    </row>
    <row r="1442">
      <c r="G1442" s="5"/>
    </row>
    <row r="1443">
      <c r="G1443" s="5"/>
    </row>
    <row r="1444">
      <c r="G1444" s="5"/>
    </row>
    <row r="1445">
      <c r="G1445" s="5"/>
    </row>
    <row r="1446">
      <c r="G1446" s="5"/>
    </row>
    <row r="1447">
      <c r="G1447" s="5"/>
    </row>
    <row r="1448">
      <c r="G1448" s="5"/>
    </row>
    <row r="1449">
      <c r="G1449" s="5"/>
    </row>
    <row r="1450">
      <c r="G1450" s="5"/>
    </row>
    <row r="1451">
      <c r="G1451" s="5"/>
    </row>
    <row r="1452">
      <c r="G1452" s="5"/>
    </row>
    <row r="1453">
      <c r="G1453" s="5"/>
    </row>
    <row r="1454">
      <c r="G1454" s="5"/>
    </row>
    <row r="1455">
      <c r="G1455" s="5"/>
    </row>
    <row r="1456">
      <c r="G1456" s="5"/>
    </row>
    <row r="1457">
      <c r="G1457" s="5"/>
    </row>
    <row r="1458">
      <c r="G1458" s="5"/>
    </row>
    <row r="1459">
      <c r="G1459" s="5"/>
    </row>
    <row r="1460">
      <c r="G1460" s="5"/>
    </row>
    <row r="1461">
      <c r="G1461" s="5"/>
    </row>
    <row r="1462">
      <c r="G1462" s="5"/>
    </row>
    <row r="1463">
      <c r="G1463" s="5"/>
    </row>
    <row r="1464">
      <c r="G1464" s="5"/>
    </row>
    <row r="1465">
      <c r="G1465" s="5"/>
    </row>
    <row r="1466">
      <c r="G1466" s="5"/>
    </row>
    <row r="1467">
      <c r="G1467" s="5"/>
    </row>
    <row r="1468">
      <c r="G1468" s="5"/>
    </row>
    <row r="1469">
      <c r="G1469" s="5"/>
    </row>
    <row r="1470">
      <c r="G1470" s="5"/>
    </row>
    <row r="1471">
      <c r="G1471" s="5"/>
    </row>
    <row r="1472">
      <c r="G1472" s="5"/>
    </row>
    <row r="1473">
      <c r="G1473" s="5"/>
    </row>
    <row r="1474">
      <c r="G1474" s="5"/>
    </row>
    <row r="1475">
      <c r="G1475" s="5"/>
    </row>
    <row r="1476">
      <c r="G1476" s="5"/>
    </row>
    <row r="1477">
      <c r="G1477" s="5"/>
    </row>
    <row r="1478">
      <c r="G1478" s="5"/>
    </row>
    <row r="1479">
      <c r="G1479" s="5"/>
    </row>
    <row r="1480">
      <c r="G1480" s="5"/>
    </row>
    <row r="1481">
      <c r="G1481" s="5"/>
    </row>
    <row r="1482">
      <c r="G1482" s="5"/>
    </row>
    <row r="1483">
      <c r="G1483" s="5"/>
    </row>
    <row r="1484">
      <c r="G1484" s="5"/>
    </row>
    <row r="1485">
      <c r="G1485" s="5"/>
    </row>
    <row r="1486">
      <c r="G1486" s="5"/>
    </row>
    <row r="1487">
      <c r="G1487" s="5"/>
    </row>
    <row r="1488">
      <c r="G1488" s="5"/>
    </row>
    <row r="1489">
      <c r="G1489" s="5"/>
    </row>
    <row r="1490">
      <c r="G1490" s="5"/>
    </row>
    <row r="1491">
      <c r="G1491" s="5"/>
    </row>
    <row r="1492">
      <c r="G1492" s="5"/>
    </row>
    <row r="1493">
      <c r="G1493" s="5"/>
    </row>
    <row r="1494">
      <c r="G1494" s="5"/>
    </row>
    <row r="1495">
      <c r="G1495" s="5"/>
    </row>
    <row r="1496">
      <c r="G1496" s="5"/>
    </row>
    <row r="1497">
      <c r="G1497" s="5"/>
    </row>
    <row r="1498">
      <c r="G1498" s="5"/>
    </row>
    <row r="1499">
      <c r="G1499" s="5"/>
    </row>
    <row r="1500">
      <c r="G1500" s="5"/>
    </row>
    <row r="1501">
      <c r="G1501" s="5"/>
    </row>
    <row r="1502">
      <c r="G1502" s="5"/>
    </row>
    <row r="1503">
      <c r="G1503" s="5"/>
    </row>
    <row r="1504">
      <c r="G1504" s="5"/>
    </row>
    <row r="1505">
      <c r="G1505" s="5"/>
    </row>
    <row r="1506">
      <c r="G1506" s="5"/>
    </row>
    <row r="1507">
      <c r="G1507" s="5"/>
    </row>
    <row r="1508">
      <c r="G1508" s="5"/>
    </row>
    <row r="1509">
      <c r="G1509" s="5"/>
    </row>
    <row r="1510">
      <c r="G1510" s="5"/>
    </row>
    <row r="1511">
      <c r="G1511" s="5"/>
    </row>
    <row r="1512">
      <c r="G1512" s="5"/>
    </row>
    <row r="1513">
      <c r="G1513" s="5"/>
    </row>
    <row r="1514">
      <c r="G1514" s="5"/>
    </row>
    <row r="1515">
      <c r="G1515" s="5"/>
    </row>
    <row r="1516">
      <c r="G1516" s="5"/>
    </row>
    <row r="1517">
      <c r="G1517" s="5"/>
    </row>
    <row r="1518">
      <c r="G1518" s="5"/>
    </row>
    <row r="1519">
      <c r="G1519" s="5"/>
    </row>
    <row r="1520">
      <c r="G1520" s="5"/>
    </row>
    <row r="1521">
      <c r="G1521" s="5"/>
    </row>
    <row r="1522">
      <c r="G1522" s="5"/>
    </row>
    <row r="1523">
      <c r="G1523" s="5"/>
    </row>
    <row r="1524">
      <c r="G1524" s="5"/>
    </row>
    <row r="1525">
      <c r="G1525" s="5"/>
    </row>
    <row r="1526">
      <c r="G1526" s="5"/>
    </row>
    <row r="1527">
      <c r="G1527" s="5"/>
    </row>
    <row r="1528">
      <c r="G1528" s="5"/>
    </row>
    <row r="1529">
      <c r="G1529" s="5"/>
    </row>
    <row r="1530">
      <c r="G1530" s="5"/>
    </row>
    <row r="1531">
      <c r="G1531" s="5"/>
    </row>
    <row r="1532">
      <c r="G1532" s="5"/>
    </row>
    <row r="1533">
      <c r="G1533" s="5"/>
    </row>
    <row r="1534">
      <c r="G1534" s="5"/>
    </row>
    <row r="1535">
      <c r="G1535" s="5"/>
    </row>
    <row r="1536">
      <c r="G1536" s="5"/>
    </row>
    <row r="1537">
      <c r="G1537" s="5"/>
    </row>
    <row r="1538">
      <c r="G1538" s="5"/>
    </row>
    <row r="1539">
      <c r="G1539" s="5"/>
    </row>
    <row r="1540">
      <c r="G1540" s="5"/>
    </row>
    <row r="1541">
      <c r="G1541" s="5"/>
    </row>
    <row r="1542">
      <c r="G1542" s="5"/>
    </row>
    <row r="1543">
      <c r="G1543" s="5"/>
    </row>
    <row r="1544">
      <c r="G1544" s="5"/>
    </row>
    <row r="1545">
      <c r="G1545" s="5"/>
    </row>
    <row r="1546">
      <c r="G1546" s="5"/>
    </row>
    <row r="1547">
      <c r="G1547" s="5"/>
    </row>
    <row r="1548">
      <c r="G1548" s="5"/>
    </row>
    <row r="1549">
      <c r="G1549" s="5"/>
    </row>
    <row r="1550">
      <c r="G1550" s="5"/>
    </row>
    <row r="1551">
      <c r="G1551" s="5"/>
    </row>
    <row r="1552">
      <c r="G1552" s="5"/>
    </row>
    <row r="1553">
      <c r="G1553" s="5"/>
    </row>
    <row r="1554">
      <c r="G1554" s="5"/>
    </row>
    <row r="1555">
      <c r="G1555" s="5"/>
    </row>
    <row r="1556">
      <c r="G1556" s="5"/>
    </row>
    <row r="1557">
      <c r="G1557" s="5"/>
    </row>
    <row r="1558">
      <c r="G1558" s="5"/>
    </row>
    <row r="1559">
      <c r="G1559" s="5"/>
    </row>
    <row r="1560">
      <c r="G1560" s="5"/>
    </row>
    <row r="1561">
      <c r="G1561" s="5"/>
    </row>
    <row r="1562">
      <c r="G1562" s="5"/>
    </row>
    <row r="1563">
      <c r="G1563" s="5"/>
    </row>
    <row r="1564">
      <c r="G1564" s="5"/>
    </row>
    <row r="1565">
      <c r="G1565" s="5"/>
    </row>
    <row r="1566">
      <c r="G1566" s="5"/>
    </row>
    <row r="1567">
      <c r="G1567" s="5"/>
    </row>
    <row r="1568">
      <c r="G1568" s="5"/>
    </row>
    <row r="1569">
      <c r="G1569" s="5"/>
    </row>
    <row r="1570">
      <c r="G1570" s="5"/>
    </row>
    <row r="1571">
      <c r="G1571" s="5"/>
    </row>
    <row r="1572">
      <c r="G1572" s="5"/>
    </row>
    <row r="1573">
      <c r="G1573" s="5"/>
    </row>
    <row r="1574">
      <c r="G1574" s="5"/>
    </row>
    <row r="1575">
      <c r="G1575" s="5"/>
    </row>
    <row r="1576">
      <c r="G1576" s="5"/>
    </row>
    <row r="1577">
      <c r="G1577" s="5"/>
    </row>
    <row r="1578">
      <c r="G1578" s="5"/>
    </row>
    <row r="1579">
      <c r="G1579" s="5"/>
    </row>
    <row r="1580">
      <c r="G1580" s="5"/>
    </row>
    <row r="1581">
      <c r="G1581" s="5"/>
    </row>
    <row r="1582">
      <c r="G1582" s="5"/>
    </row>
    <row r="1583">
      <c r="G1583" s="5"/>
    </row>
    <row r="1584">
      <c r="G1584" s="5"/>
    </row>
    <row r="1585">
      <c r="G1585" s="5"/>
    </row>
    <row r="1586">
      <c r="G1586" s="5"/>
    </row>
    <row r="1587">
      <c r="G1587" s="5"/>
    </row>
    <row r="1588">
      <c r="G1588" s="5"/>
    </row>
    <row r="1589">
      <c r="G1589" s="5"/>
    </row>
    <row r="1590">
      <c r="G1590" s="5"/>
    </row>
    <row r="1591">
      <c r="G1591" s="5"/>
    </row>
    <row r="1592">
      <c r="G1592" s="5"/>
    </row>
    <row r="1593">
      <c r="G1593" s="5"/>
    </row>
    <row r="1594">
      <c r="G1594" s="5"/>
    </row>
    <row r="1595">
      <c r="G1595" s="5"/>
    </row>
    <row r="1596">
      <c r="G1596" s="5"/>
    </row>
    <row r="1597">
      <c r="G1597" s="5"/>
    </row>
    <row r="1598">
      <c r="G1598" s="5"/>
    </row>
    <row r="1599">
      <c r="G1599" s="5"/>
    </row>
    <row r="1600">
      <c r="G1600" s="5"/>
    </row>
    <row r="1601">
      <c r="G1601" s="5"/>
    </row>
    <row r="1602">
      <c r="G1602" s="5"/>
    </row>
    <row r="1603">
      <c r="G1603" s="5"/>
    </row>
    <row r="1604">
      <c r="G1604" s="5"/>
    </row>
    <row r="1605">
      <c r="G1605" s="5"/>
    </row>
    <row r="1606">
      <c r="G1606" s="5"/>
    </row>
    <row r="1607">
      <c r="G1607" s="5"/>
    </row>
    <row r="1608">
      <c r="G1608" s="5"/>
    </row>
    <row r="1609">
      <c r="G1609" s="5"/>
    </row>
    <row r="1610">
      <c r="G1610" s="5"/>
    </row>
    <row r="1611">
      <c r="G1611" s="5"/>
    </row>
    <row r="1612">
      <c r="G1612" s="5"/>
    </row>
    <row r="1613">
      <c r="G1613" s="5"/>
    </row>
    <row r="1614">
      <c r="G1614" s="5"/>
    </row>
    <row r="1615">
      <c r="G1615" s="5"/>
    </row>
    <row r="1616">
      <c r="G1616" s="5"/>
    </row>
    <row r="1617">
      <c r="G1617" s="5"/>
    </row>
    <row r="1618">
      <c r="G1618" s="5"/>
    </row>
    <row r="1619">
      <c r="G1619" s="5"/>
    </row>
    <row r="1620">
      <c r="G1620" s="5"/>
    </row>
    <row r="1621">
      <c r="G1621" s="5"/>
    </row>
    <row r="1622">
      <c r="G1622" s="5"/>
    </row>
    <row r="1623">
      <c r="G1623" s="5"/>
    </row>
    <row r="1624">
      <c r="G1624" s="5"/>
    </row>
    <row r="1625">
      <c r="G1625" s="5"/>
    </row>
    <row r="1626">
      <c r="G1626" s="5"/>
    </row>
    <row r="1627">
      <c r="G1627" s="5"/>
    </row>
    <row r="1628">
      <c r="G1628" s="5"/>
    </row>
    <row r="1629">
      <c r="G1629" s="5"/>
    </row>
    <row r="1630">
      <c r="G1630" s="5"/>
    </row>
    <row r="1631">
      <c r="G1631" s="5"/>
    </row>
    <row r="1632">
      <c r="G1632" s="5"/>
    </row>
    <row r="1633">
      <c r="G1633" s="5"/>
    </row>
    <row r="1634">
      <c r="G1634" s="5"/>
    </row>
    <row r="1635">
      <c r="G1635" s="5"/>
    </row>
    <row r="1636">
      <c r="G1636" s="5"/>
    </row>
    <row r="1637">
      <c r="G1637" s="5"/>
    </row>
    <row r="1638">
      <c r="G1638" s="5"/>
    </row>
    <row r="1639">
      <c r="G1639" s="5"/>
    </row>
    <row r="1640">
      <c r="G1640" s="5"/>
    </row>
    <row r="1641">
      <c r="G1641" s="5"/>
    </row>
    <row r="1642">
      <c r="G1642" s="5"/>
    </row>
    <row r="1643">
      <c r="G1643" s="5"/>
    </row>
    <row r="1644">
      <c r="G1644" s="5"/>
    </row>
    <row r="1645">
      <c r="G1645" s="5"/>
    </row>
    <row r="1646">
      <c r="G1646" s="5"/>
    </row>
    <row r="1647">
      <c r="G1647" s="5"/>
    </row>
    <row r="1648">
      <c r="G1648" s="5"/>
    </row>
    <row r="1649">
      <c r="G1649" s="5"/>
    </row>
    <row r="1650">
      <c r="G1650" s="5"/>
    </row>
    <row r="1651">
      <c r="G1651" s="5"/>
    </row>
    <row r="1652">
      <c r="G1652" s="5"/>
    </row>
    <row r="1653">
      <c r="G1653" s="5"/>
    </row>
    <row r="1654">
      <c r="G1654" s="5"/>
    </row>
    <row r="1655">
      <c r="G1655" s="5"/>
    </row>
    <row r="1656">
      <c r="G1656" s="5"/>
    </row>
    <row r="1657">
      <c r="G1657" s="5"/>
    </row>
    <row r="1658">
      <c r="G1658" s="5"/>
    </row>
    <row r="1659">
      <c r="G1659" s="5"/>
    </row>
    <row r="1660">
      <c r="G1660" s="5"/>
    </row>
    <row r="1661">
      <c r="G1661" s="5"/>
    </row>
    <row r="1662">
      <c r="G1662" s="5"/>
    </row>
    <row r="1663">
      <c r="G1663" s="5"/>
    </row>
    <row r="1664">
      <c r="G1664" s="5"/>
    </row>
    <row r="1665">
      <c r="G1665" s="5"/>
    </row>
    <row r="1666">
      <c r="G1666" s="5"/>
    </row>
    <row r="1667">
      <c r="G1667" s="5"/>
    </row>
    <row r="1668">
      <c r="G1668" s="5"/>
    </row>
    <row r="1669">
      <c r="G1669" s="5"/>
    </row>
    <row r="1670">
      <c r="G1670" s="5"/>
    </row>
    <row r="1671">
      <c r="G1671" s="5"/>
    </row>
    <row r="1672">
      <c r="G1672" s="5"/>
    </row>
    <row r="1673">
      <c r="G1673" s="5"/>
    </row>
    <row r="1674">
      <c r="G1674" s="5"/>
    </row>
    <row r="1675">
      <c r="G1675" s="5"/>
    </row>
    <row r="1676">
      <c r="G1676" s="5"/>
    </row>
    <row r="1677">
      <c r="G1677" s="5"/>
    </row>
    <row r="1678">
      <c r="G1678" s="5"/>
    </row>
    <row r="1679">
      <c r="G1679" s="5"/>
    </row>
    <row r="1680">
      <c r="G1680" s="5"/>
    </row>
    <row r="1681">
      <c r="G1681" s="5"/>
    </row>
    <row r="1682">
      <c r="G1682" s="5"/>
    </row>
    <row r="1683">
      <c r="G1683" s="5"/>
    </row>
    <row r="1684">
      <c r="G1684" s="5"/>
    </row>
    <row r="1685">
      <c r="G1685" s="5"/>
    </row>
    <row r="1686">
      <c r="G1686" s="5"/>
    </row>
    <row r="1687">
      <c r="G1687" s="5"/>
    </row>
    <row r="1688">
      <c r="G1688" s="5"/>
    </row>
    <row r="1689">
      <c r="G1689" s="5"/>
    </row>
    <row r="1690">
      <c r="G1690" s="5"/>
    </row>
    <row r="1691">
      <c r="G1691" s="5"/>
    </row>
    <row r="1692">
      <c r="G1692" s="5"/>
    </row>
    <row r="1693">
      <c r="G1693" s="5"/>
    </row>
    <row r="1694">
      <c r="G1694" s="5"/>
    </row>
    <row r="1695">
      <c r="G1695" s="5"/>
    </row>
    <row r="1696">
      <c r="G1696" s="5"/>
    </row>
    <row r="1697">
      <c r="G1697" s="5"/>
    </row>
    <row r="1698">
      <c r="G1698" s="5"/>
    </row>
    <row r="1699">
      <c r="G1699" s="5"/>
    </row>
    <row r="1700">
      <c r="G1700" s="5"/>
    </row>
    <row r="1701">
      <c r="G1701" s="5"/>
    </row>
    <row r="1702">
      <c r="G1702" s="5"/>
    </row>
    <row r="1703">
      <c r="G1703" s="5"/>
    </row>
    <row r="1704">
      <c r="G1704" s="5"/>
    </row>
    <row r="1705">
      <c r="G1705" s="5"/>
    </row>
    <row r="1706">
      <c r="G1706" s="5"/>
    </row>
    <row r="1707">
      <c r="G1707" s="5"/>
    </row>
    <row r="1708">
      <c r="G1708" s="5"/>
    </row>
    <row r="1709">
      <c r="G1709" s="5"/>
    </row>
    <row r="1710">
      <c r="G1710" s="5"/>
    </row>
    <row r="1711">
      <c r="G1711" s="5"/>
    </row>
    <row r="1712">
      <c r="G1712" s="5"/>
    </row>
    <row r="1713">
      <c r="G1713" s="5"/>
    </row>
    <row r="1714">
      <c r="G1714" s="5"/>
    </row>
    <row r="1715">
      <c r="G1715" s="5"/>
    </row>
    <row r="1716">
      <c r="G1716" s="5"/>
    </row>
    <row r="1717">
      <c r="G1717" s="5"/>
    </row>
    <row r="1718">
      <c r="G1718" s="5"/>
    </row>
    <row r="1719">
      <c r="G1719" s="5"/>
    </row>
    <row r="1720">
      <c r="G1720" s="5"/>
    </row>
    <row r="1721">
      <c r="G1721" s="5"/>
    </row>
    <row r="1722">
      <c r="G1722" s="5"/>
    </row>
    <row r="1723">
      <c r="G1723" s="5"/>
    </row>
    <row r="1724">
      <c r="G1724" s="5"/>
    </row>
    <row r="1725">
      <c r="G1725" s="5"/>
    </row>
    <row r="1726">
      <c r="G1726" s="5"/>
    </row>
    <row r="1727">
      <c r="G1727" s="5"/>
    </row>
    <row r="1728">
      <c r="G1728" s="5"/>
    </row>
    <row r="1729">
      <c r="G1729" s="5"/>
    </row>
    <row r="1730">
      <c r="G1730" s="5"/>
    </row>
    <row r="1731">
      <c r="G1731" s="5"/>
    </row>
    <row r="1732">
      <c r="G1732" s="5"/>
    </row>
    <row r="1733">
      <c r="G1733" s="5"/>
    </row>
    <row r="1734">
      <c r="G1734" s="5"/>
    </row>
    <row r="1735">
      <c r="G1735" s="5"/>
    </row>
    <row r="1736">
      <c r="G1736" s="5"/>
    </row>
    <row r="1737">
      <c r="G1737" s="5"/>
    </row>
    <row r="1738">
      <c r="G1738" s="5"/>
    </row>
    <row r="1739">
      <c r="G1739" s="5"/>
    </row>
    <row r="1740">
      <c r="G1740" s="5"/>
    </row>
    <row r="1741">
      <c r="G1741" s="5"/>
    </row>
    <row r="1742">
      <c r="G1742" s="5"/>
    </row>
    <row r="1743">
      <c r="G1743" s="5"/>
    </row>
    <row r="1744">
      <c r="G1744" s="5"/>
    </row>
    <row r="1745">
      <c r="G1745" s="5"/>
    </row>
    <row r="1746">
      <c r="G1746" s="5"/>
    </row>
    <row r="1747">
      <c r="G1747" s="5"/>
    </row>
    <row r="1748">
      <c r="G1748" s="5"/>
    </row>
    <row r="1749">
      <c r="G1749" s="5"/>
    </row>
    <row r="1750">
      <c r="G1750" s="5"/>
    </row>
    <row r="1751">
      <c r="G1751" s="5"/>
    </row>
    <row r="1752">
      <c r="G1752" s="5"/>
    </row>
    <row r="1753">
      <c r="G1753" s="5"/>
    </row>
    <row r="1754">
      <c r="G1754" s="5"/>
    </row>
    <row r="1755">
      <c r="G1755" s="5"/>
    </row>
    <row r="1756">
      <c r="G1756" s="5"/>
    </row>
    <row r="1757">
      <c r="G1757" s="5"/>
    </row>
    <row r="1758">
      <c r="G1758" s="5"/>
    </row>
    <row r="1759">
      <c r="G1759" s="5"/>
    </row>
    <row r="1760">
      <c r="G1760" s="5"/>
    </row>
    <row r="1761">
      <c r="G1761" s="5"/>
    </row>
    <row r="1762">
      <c r="G1762" s="5"/>
    </row>
    <row r="1763">
      <c r="G1763" s="5"/>
    </row>
    <row r="1764">
      <c r="G1764" s="5"/>
    </row>
    <row r="1765">
      <c r="G1765" s="5"/>
    </row>
    <row r="1766">
      <c r="G1766" s="5"/>
    </row>
    <row r="1767">
      <c r="G1767" s="5"/>
    </row>
    <row r="1768">
      <c r="G1768" s="5"/>
    </row>
    <row r="1769">
      <c r="G1769" s="5"/>
    </row>
    <row r="1770">
      <c r="G1770" s="5"/>
    </row>
    <row r="1771">
      <c r="G1771" s="5"/>
    </row>
    <row r="1772">
      <c r="G1772" s="5"/>
    </row>
    <row r="1773">
      <c r="G1773" s="5"/>
    </row>
    <row r="1774">
      <c r="G1774" s="5"/>
    </row>
    <row r="1775">
      <c r="G1775" s="5"/>
    </row>
    <row r="1776">
      <c r="G1776" s="5"/>
    </row>
    <row r="1777">
      <c r="G1777" s="5"/>
    </row>
    <row r="1778">
      <c r="G1778" s="5"/>
    </row>
    <row r="1779">
      <c r="G1779" s="5"/>
    </row>
    <row r="1780">
      <c r="G1780" s="5"/>
    </row>
    <row r="1781">
      <c r="G1781" s="5"/>
    </row>
    <row r="1782">
      <c r="G1782" s="5"/>
    </row>
    <row r="1783">
      <c r="G1783" s="5"/>
    </row>
    <row r="1784">
      <c r="G1784" s="5"/>
    </row>
    <row r="1785">
      <c r="G1785" s="5"/>
    </row>
    <row r="1786">
      <c r="G1786" s="5"/>
    </row>
    <row r="1787">
      <c r="G1787" s="5"/>
    </row>
    <row r="1788">
      <c r="G1788" s="5"/>
    </row>
    <row r="1789">
      <c r="G1789" s="5"/>
    </row>
    <row r="1790">
      <c r="G1790" s="5"/>
    </row>
    <row r="1791">
      <c r="G1791" s="5"/>
    </row>
    <row r="1792">
      <c r="G1792" s="5"/>
    </row>
    <row r="1793">
      <c r="G1793" s="5"/>
    </row>
    <row r="1794">
      <c r="G1794" s="5"/>
    </row>
    <row r="1795">
      <c r="G1795" s="5"/>
    </row>
    <row r="1796">
      <c r="G1796" s="5"/>
    </row>
    <row r="1797">
      <c r="G1797" s="5"/>
    </row>
    <row r="1798">
      <c r="G1798" s="5"/>
    </row>
    <row r="1799">
      <c r="G1799" s="5"/>
    </row>
    <row r="1800">
      <c r="G1800" s="5"/>
    </row>
    <row r="1801">
      <c r="G1801" s="5"/>
    </row>
    <row r="1802">
      <c r="G1802" s="5"/>
    </row>
    <row r="1803">
      <c r="G1803" s="5"/>
    </row>
    <row r="1804">
      <c r="G1804" s="5"/>
    </row>
    <row r="1805">
      <c r="G1805" s="5"/>
    </row>
    <row r="1806">
      <c r="G1806" s="5"/>
    </row>
    <row r="1807">
      <c r="G1807" s="5"/>
    </row>
    <row r="1808">
      <c r="G1808" s="5"/>
    </row>
    <row r="1809">
      <c r="G1809" s="5"/>
    </row>
    <row r="1810">
      <c r="G1810" s="5"/>
    </row>
    <row r="1811">
      <c r="G1811" s="5"/>
    </row>
    <row r="1812">
      <c r="G1812" s="5"/>
    </row>
    <row r="1813">
      <c r="G1813" s="5"/>
    </row>
    <row r="1814">
      <c r="G1814" s="5"/>
    </row>
    <row r="1815">
      <c r="G1815" s="5"/>
    </row>
    <row r="1816">
      <c r="G1816" s="5"/>
    </row>
    <row r="1817">
      <c r="G1817" s="5"/>
    </row>
    <row r="1818">
      <c r="G1818" s="5"/>
    </row>
    <row r="1819">
      <c r="G1819" s="5"/>
    </row>
    <row r="1820">
      <c r="G1820" s="5"/>
    </row>
    <row r="1821">
      <c r="G1821" s="5"/>
    </row>
    <row r="1822">
      <c r="G1822" s="5"/>
    </row>
    <row r="1823">
      <c r="G1823" s="5"/>
    </row>
    <row r="1824">
      <c r="G1824" s="5"/>
    </row>
    <row r="1825">
      <c r="G1825" s="5"/>
    </row>
    <row r="1826">
      <c r="G1826" s="5"/>
    </row>
    <row r="1827">
      <c r="G1827" s="5"/>
    </row>
    <row r="1828">
      <c r="G1828" s="5"/>
    </row>
    <row r="1829">
      <c r="G1829" s="5"/>
    </row>
    <row r="1830">
      <c r="G1830" s="5"/>
    </row>
    <row r="1831">
      <c r="G1831" s="5"/>
    </row>
    <row r="1832">
      <c r="G1832" s="5"/>
    </row>
    <row r="1833">
      <c r="G1833" s="5"/>
    </row>
    <row r="1834">
      <c r="G1834" s="5"/>
    </row>
    <row r="1835">
      <c r="G1835" s="5"/>
    </row>
    <row r="1836">
      <c r="G1836" s="5"/>
    </row>
    <row r="1837">
      <c r="G1837" s="5"/>
    </row>
    <row r="1838">
      <c r="G1838" s="5"/>
    </row>
    <row r="1839">
      <c r="G1839" s="5"/>
    </row>
    <row r="1840">
      <c r="G1840" s="5"/>
    </row>
    <row r="1841">
      <c r="G1841" s="5"/>
    </row>
    <row r="1842">
      <c r="G1842" s="5"/>
    </row>
    <row r="1843">
      <c r="G1843" s="5"/>
    </row>
    <row r="1844">
      <c r="G1844" s="5"/>
    </row>
    <row r="1845">
      <c r="G1845" s="5"/>
    </row>
    <row r="1846">
      <c r="G1846" s="5"/>
    </row>
    <row r="1847">
      <c r="G1847" s="5"/>
    </row>
    <row r="1848">
      <c r="G1848" s="5"/>
    </row>
    <row r="1849">
      <c r="G1849" s="5"/>
    </row>
    <row r="1850">
      <c r="G1850" s="5"/>
    </row>
    <row r="1851">
      <c r="G1851" s="5"/>
    </row>
    <row r="1852">
      <c r="G1852" s="5"/>
    </row>
    <row r="1853">
      <c r="G1853" s="5"/>
    </row>
    <row r="1854">
      <c r="G1854" s="5"/>
    </row>
    <row r="1855">
      <c r="G1855" s="5"/>
    </row>
    <row r="1856">
      <c r="G1856" s="5"/>
    </row>
    <row r="1857">
      <c r="G1857" s="5"/>
    </row>
    <row r="1858">
      <c r="G1858" s="5"/>
    </row>
    <row r="1859">
      <c r="G1859" s="5"/>
    </row>
    <row r="1860">
      <c r="G1860" s="5"/>
    </row>
    <row r="1861">
      <c r="G1861" s="5"/>
    </row>
    <row r="1862">
      <c r="G1862" s="5"/>
    </row>
    <row r="1863">
      <c r="G1863" s="5"/>
    </row>
    <row r="1864">
      <c r="G1864" s="5"/>
    </row>
    <row r="1865">
      <c r="G1865" s="5"/>
    </row>
    <row r="1866">
      <c r="G1866" s="5"/>
    </row>
    <row r="1867">
      <c r="G1867" s="5"/>
    </row>
    <row r="1868">
      <c r="G1868" s="5"/>
    </row>
    <row r="1869">
      <c r="G1869" s="5"/>
    </row>
    <row r="1870">
      <c r="G1870" s="5"/>
    </row>
    <row r="1871">
      <c r="G1871" s="5"/>
    </row>
    <row r="1872">
      <c r="G1872" s="5"/>
    </row>
    <row r="1873">
      <c r="G1873" s="5"/>
    </row>
    <row r="1874">
      <c r="G1874" s="5"/>
    </row>
    <row r="1875">
      <c r="G1875" s="5"/>
    </row>
    <row r="1876">
      <c r="G1876" s="5"/>
    </row>
    <row r="1877">
      <c r="G1877" s="5"/>
    </row>
    <row r="1878">
      <c r="G1878" s="5"/>
    </row>
    <row r="1879">
      <c r="G1879" s="5"/>
    </row>
    <row r="1880">
      <c r="G1880" s="5"/>
    </row>
    <row r="1881">
      <c r="G1881" s="5"/>
    </row>
    <row r="1882">
      <c r="G1882" s="5"/>
    </row>
    <row r="1883">
      <c r="G1883" s="5"/>
    </row>
    <row r="1884">
      <c r="G1884" s="5"/>
    </row>
    <row r="1885">
      <c r="G1885" s="5"/>
    </row>
    <row r="1886">
      <c r="G1886" s="5"/>
    </row>
    <row r="1887">
      <c r="G1887" s="5"/>
    </row>
    <row r="1888">
      <c r="G1888" s="5"/>
    </row>
    <row r="1889">
      <c r="G1889" s="5"/>
    </row>
    <row r="1890">
      <c r="G1890" s="5"/>
    </row>
    <row r="1891">
      <c r="G1891" s="5"/>
    </row>
    <row r="1892">
      <c r="G1892" s="5"/>
    </row>
    <row r="1893">
      <c r="G1893" s="5"/>
    </row>
    <row r="1894">
      <c r="G1894" s="5"/>
    </row>
    <row r="1895">
      <c r="G1895" s="5"/>
    </row>
    <row r="1896">
      <c r="G1896" s="5"/>
    </row>
    <row r="1897">
      <c r="G1897" s="5"/>
    </row>
    <row r="1898">
      <c r="G1898" s="5"/>
    </row>
    <row r="1899">
      <c r="G1899" s="5"/>
    </row>
    <row r="1900">
      <c r="G1900" s="5"/>
    </row>
    <row r="1901">
      <c r="G1901" s="5"/>
    </row>
    <row r="1902">
      <c r="G1902" s="5"/>
    </row>
    <row r="1903">
      <c r="G1903" s="5"/>
    </row>
    <row r="1904">
      <c r="G1904" s="5"/>
    </row>
    <row r="1905">
      <c r="G1905" s="5"/>
    </row>
    <row r="1906">
      <c r="G1906" s="5"/>
    </row>
    <row r="1907">
      <c r="G1907" s="5"/>
    </row>
    <row r="1908">
      <c r="G1908" s="5"/>
    </row>
    <row r="1909">
      <c r="G1909" s="5"/>
    </row>
    <row r="1910">
      <c r="G1910" s="5"/>
    </row>
    <row r="1911">
      <c r="G1911" s="5"/>
    </row>
    <row r="1912">
      <c r="G1912" s="5"/>
    </row>
    <row r="1913">
      <c r="G1913" s="5"/>
    </row>
    <row r="1914">
      <c r="G1914" s="5"/>
    </row>
    <row r="1915">
      <c r="G1915" s="5"/>
    </row>
    <row r="1916">
      <c r="G1916" s="5"/>
    </row>
    <row r="1917">
      <c r="G1917" s="5"/>
    </row>
    <row r="1918">
      <c r="G1918" s="5"/>
    </row>
    <row r="1919">
      <c r="G1919" s="5"/>
    </row>
    <row r="1920">
      <c r="G1920" s="5"/>
    </row>
    <row r="1921">
      <c r="G1921" s="5"/>
    </row>
    <row r="1922">
      <c r="G1922" s="5"/>
    </row>
    <row r="1923">
      <c r="G1923" s="5"/>
    </row>
    <row r="1924">
      <c r="G1924" s="5"/>
    </row>
    <row r="1925">
      <c r="G1925" s="5"/>
    </row>
    <row r="1926">
      <c r="G1926" s="5"/>
    </row>
    <row r="1927">
      <c r="G1927" s="5"/>
    </row>
    <row r="1928">
      <c r="G1928" s="5"/>
    </row>
    <row r="1929">
      <c r="G1929" s="5"/>
    </row>
    <row r="1930">
      <c r="G1930" s="5"/>
    </row>
    <row r="1931">
      <c r="G1931" s="5"/>
    </row>
    <row r="1932">
      <c r="G1932" s="5"/>
    </row>
    <row r="1933">
      <c r="G1933" s="5"/>
    </row>
    <row r="1934">
      <c r="G1934" s="5"/>
    </row>
    <row r="1935">
      <c r="G1935" s="5"/>
    </row>
    <row r="1936">
      <c r="G1936" s="5"/>
    </row>
    <row r="1937">
      <c r="G1937" s="5"/>
    </row>
    <row r="1938">
      <c r="G1938" s="5"/>
    </row>
    <row r="1939">
      <c r="G1939" s="5"/>
    </row>
    <row r="1940">
      <c r="G1940" s="5"/>
    </row>
    <row r="1941">
      <c r="G1941" s="5"/>
    </row>
    <row r="1942">
      <c r="G1942" s="5"/>
    </row>
    <row r="1943">
      <c r="G1943" s="5"/>
    </row>
    <row r="1944">
      <c r="G1944" s="5"/>
    </row>
    <row r="1945">
      <c r="G1945" s="5"/>
    </row>
    <row r="1946">
      <c r="G1946" s="5"/>
    </row>
    <row r="1947">
      <c r="G1947" s="5"/>
    </row>
    <row r="1948">
      <c r="G1948" s="5"/>
    </row>
    <row r="1949">
      <c r="G1949" s="5"/>
    </row>
    <row r="1950">
      <c r="G1950" s="5"/>
    </row>
    <row r="1951">
      <c r="G1951" s="5"/>
    </row>
    <row r="1952">
      <c r="G1952" s="5"/>
    </row>
    <row r="1953">
      <c r="G1953" s="5"/>
    </row>
    <row r="1954">
      <c r="G1954" s="5"/>
    </row>
    <row r="1955">
      <c r="G1955" s="5"/>
    </row>
    <row r="1956">
      <c r="G1956" s="5"/>
    </row>
    <row r="1957">
      <c r="G1957" s="5"/>
    </row>
    <row r="1958">
      <c r="G1958" s="5"/>
    </row>
    <row r="1959">
      <c r="G1959" s="5"/>
    </row>
    <row r="1960">
      <c r="G1960" s="5"/>
    </row>
    <row r="1961">
      <c r="G1961" s="5"/>
    </row>
    <row r="1962">
      <c r="G1962" s="5"/>
    </row>
    <row r="1963">
      <c r="G1963" s="5"/>
    </row>
    <row r="1964">
      <c r="G1964" s="5"/>
    </row>
    <row r="1965">
      <c r="G1965" s="5"/>
    </row>
    <row r="1966">
      <c r="G1966" s="5"/>
    </row>
    <row r="1967">
      <c r="G1967" s="5"/>
    </row>
    <row r="1968">
      <c r="G1968" s="5"/>
    </row>
    <row r="1969">
      <c r="G1969" s="5"/>
    </row>
    <row r="1970">
      <c r="G1970" s="5"/>
    </row>
    <row r="1971">
      <c r="G1971" s="5"/>
    </row>
    <row r="1972">
      <c r="G1972" s="5"/>
    </row>
    <row r="1973">
      <c r="G1973" s="5"/>
    </row>
    <row r="1974">
      <c r="G1974" s="5"/>
    </row>
    <row r="1975">
      <c r="G1975" s="5"/>
    </row>
    <row r="1976">
      <c r="G1976" s="5"/>
    </row>
    <row r="1977">
      <c r="G1977" s="5"/>
    </row>
    <row r="1978">
      <c r="G1978" s="5"/>
    </row>
    <row r="1979">
      <c r="G1979" s="5"/>
    </row>
    <row r="1980">
      <c r="G1980" s="5"/>
    </row>
    <row r="1981">
      <c r="G1981" s="5"/>
    </row>
    <row r="1982">
      <c r="G1982" s="5"/>
    </row>
    <row r="1983">
      <c r="G1983" s="5"/>
    </row>
    <row r="1984">
      <c r="G1984" s="5"/>
    </row>
    <row r="1985">
      <c r="G1985" s="5"/>
    </row>
    <row r="1986">
      <c r="G1986" s="5"/>
    </row>
    <row r="1987">
      <c r="G1987" s="5"/>
    </row>
    <row r="1988">
      <c r="G1988" s="5"/>
    </row>
    <row r="1989">
      <c r="G1989" s="5"/>
    </row>
    <row r="1990">
      <c r="G1990" s="5"/>
    </row>
    <row r="1991">
      <c r="G1991" s="5"/>
    </row>
    <row r="1992">
      <c r="G1992" s="5"/>
    </row>
    <row r="1993">
      <c r="G1993" s="5"/>
    </row>
    <row r="1994">
      <c r="G1994" s="5"/>
    </row>
    <row r="1995">
      <c r="G1995" s="5"/>
    </row>
    <row r="1996">
      <c r="G1996" s="5"/>
    </row>
    <row r="1997">
      <c r="G1997" s="5"/>
    </row>
    <row r="1998">
      <c r="G1998" s="5"/>
    </row>
    <row r="1999">
      <c r="G1999" s="5"/>
    </row>
    <row r="2000">
      <c r="G2000" s="5"/>
    </row>
    <row r="2001">
      <c r="G2001" s="5"/>
    </row>
    <row r="2002">
      <c r="G2002" s="5"/>
    </row>
    <row r="2003">
      <c r="G2003" s="5"/>
    </row>
    <row r="2004">
      <c r="G2004" s="5"/>
    </row>
    <row r="2005">
      <c r="G2005" s="5"/>
    </row>
    <row r="2006">
      <c r="G2006" s="5"/>
    </row>
    <row r="2007">
      <c r="G2007" s="5"/>
    </row>
    <row r="2008">
      <c r="G2008" s="5"/>
    </row>
    <row r="2009">
      <c r="G2009" s="5"/>
    </row>
    <row r="2010">
      <c r="G2010" s="5"/>
    </row>
    <row r="2011">
      <c r="G2011" s="5"/>
    </row>
    <row r="2012">
      <c r="G2012" s="5"/>
    </row>
    <row r="2013">
      <c r="G2013" s="5"/>
    </row>
    <row r="2014">
      <c r="G2014" s="5"/>
    </row>
    <row r="2015">
      <c r="G2015" s="5"/>
    </row>
    <row r="2016">
      <c r="G2016" s="5"/>
    </row>
    <row r="2017">
      <c r="G2017" s="5"/>
    </row>
    <row r="2018">
      <c r="G2018" s="5"/>
    </row>
    <row r="2019">
      <c r="G2019" s="5"/>
    </row>
    <row r="2020">
      <c r="G2020" s="5"/>
    </row>
    <row r="2021">
      <c r="G2021" s="5"/>
    </row>
    <row r="2022">
      <c r="G2022" s="5"/>
    </row>
    <row r="2023">
      <c r="G2023" s="5"/>
    </row>
    <row r="2024">
      <c r="G2024" s="5"/>
    </row>
    <row r="2025">
      <c r="G2025" s="5"/>
    </row>
    <row r="2026">
      <c r="G2026" s="5"/>
    </row>
    <row r="2027">
      <c r="G2027" s="5"/>
    </row>
    <row r="2028">
      <c r="G2028" s="5"/>
    </row>
    <row r="2029">
      <c r="G2029" s="5"/>
    </row>
    <row r="2030">
      <c r="G2030" s="5"/>
    </row>
    <row r="2031">
      <c r="G2031" s="5"/>
    </row>
    <row r="2032">
      <c r="G2032" s="5"/>
    </row>
    <row r="2033">
      <c r="G2033" s="5"/>
    </row>
    <row r="2034">
      <c r="G2034" s="5"/>
    </row>
    <row r="2035">
      <c r="G2035" s="5"/>
    </row>
    <row r="2036">
      <c r="G2036" s="5"/>
    </row>
    <row r="2037">
      <c r="G2037" s="5"/>
    </row>
  </sheetData>
  <dataValidations>
    <dataValidation type="list" allowBlank="1" sqref="G120:G122 G127 G129 G159:G164 G179 G183:G186 G204">
      <formula1>'Contribution Types and Levels'!$A$5:A2037</formula1>
    </dataValidation>
    <dataValidation type="list" allowBlank="1" sqref="G54:G86">
      <formula1>'Contribution Types and Levels'!$A$5:$A2037</formula1>
    </dataValidation>
    <dataValidation type="list" allowBlank="1" sqref="G3:G52 G88:G119 G123:G126 G128 G130:G143 G145:G158 G165:G178 G180:G181 G187:G203 G205:G206 G208:G233 G235:G262 G264:G292 G294:G331 G333:G379 G381:G456 G458:G512 G514:G564 G566:G589 G591:G619 G621:G662 G664:G707 G709:G729 G731:G790 G792:G841 G843:G897 G899:G956 G959:G970 G972:G988 G990:G2037">
      <formula1>'Contributions Sample (Group A)'!$D$3:$D2037</formula1>
    </dataValidation>
  </dataValidations>
  <hyperlinks>
    <hyperlink r:id="rId2" location="gid=238932857" ref="A1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8"/>
    <hyperlink r:id="rId86" ref="F89"/>
    <hyperlink r:id="rId87" ref="F90"/>
    <hyperlink r:id="rId88" ref="F91"/>
    <hyperlink r:id="rId89" ref="F92"/>
    <hyperlink r:id="rId90" ref="F93"/>
    <hyperlink r:id="rId91" ref="F94"/>
    <hyperlink r:id="rId92" ref="F95"/>
    <hyperlink r:id="rId93" ref="F96"/>
    <hyperlink r:id="rId94" ref="F97"/>
    <hyperlink r:id="rId95" ref="F98"/>
    <hyperlink r:id="rId96" ref="F99"/>
    <hyperlink r:id="rId97" ref="F100"/>
    <hyperlink r:id="rId98" ref="F101"/>
    <hyperlink r:id="rId99" ref="F102"/>
    <hyperlink r:id="rId100" ref="F103"/>
    <hyperlink r:id="rId101" ref="F104"/>
    <hyperlink r:id="rId102" ref="F105"/>
    <hyperlink r:id="rId103" ref="F106"/>
    <hyperlink r:id="rId104" ref="F107"/>
    <hyperlink r:id="rId105" ref="F108"/>
    <hyperlink r:id="rId106" ref="F109"/>
    <hyperlink r:id="rId107" ref="F110"/>
    <hyperlink r:id="rId108" ref="F111"/>
    <hyperlink r:id="rId109" ref="F112"/>
    <hyperlink r:id="rId110" ref="F113"/>
    <hyperlink r:id="rId111" ref="F114"/>
    <hyperlink r:id="rId112" ref="F115"/>
    <hyperlink r:id="rId113" ref="F116"/>
    <hyperlink r:id="rId114" ref="F117"/>
    <hyperlink r:id="rId115" ref="F118"/>
    <hyperlink r:id="rId116" ref="F119"/>
    <hyperlink r:id="rId117" ref="F120"/>
    <hyperlink r:id="rId118" ref="F121"/>
    <hyperlink r:id="rId119" ref="F122"/>
    <hyperlink r:id="rId120" ref="F123"/>
    <hyperlink r:id="rId121" ref="F124"/>
    <hyperlink r:id="rId122" ref="F125"/>
    <hyperlink r:id="rId123" ref="F126"/>
    <hyperlink r:id="rId124" ref="F127"/>
    <hyperlink r:id="rId125" ref="F128"/>
    <hyperlink r:id="rId126" ref="F129"/>
    <hyperlink r:id="rId127" ref="F130"/>
    <hyperlink r:id="rId128" ref="F131"/>
    <hyperlink r:id="rId129" ref="F132"/>
    <hyperlink r:id="rId130" ref="F133"/>
    <hyperlink r:id="rId131" ref="F134"/>
    <hyperlink r:id="rId132" ref="F135"/>
    <hyperlink r:id="rId133" ref="F136"/>
    <hyperlink r:id="rId134" ref="F137"/>
    <hyperlink r:id="rId135" ref="F138"/>
    <hyperlink r:id="rId136" ref="F139"/>
    <hyperlink r:id="rId137" ref="F140"/>
    <hyperlink r:id="rId138" ref="F141"/>
    <hyperlink r:id="rId139" ref="F142"/>
    <hyperlink r:id="rId140" ref="F145"/>
    <hyperlink r:id="rId141" ref="F146"/>
    <hyperlink r:id="rId142" ref="F147"/>
    <hyperlink r:id="rId143" ref="F148"/>
    <hyperlink r:id="rId144" ref="F149"/>
    <hyperlink r:id="rId145" ref="F150"/>
    <hyperlink r:id="rId146" ref="F151"/>
    <hyperlink r:id="rId147" ref="F152"/>
    <hyperlink r:id="rId148" ref="F153"/>
    <hyperlink r:id="rId149" ref="F154"/>
    <hyperlink r:id="rId150" ref="F155"/>
    <hyperlink r:id="rId151" ref="F156"/>
    <hyperlink r:id="rId152" ref="F157"/>
    <hyperlink r:id="rId153" ref="F158"/>
    <hyperlink r:id="rId154" ref="F159"/>
    <hyperlink r:id="rId155" ref="F160"/>
    <hyperlink r:id="rId156" ref="F161"/>
    <hyperlink r:id="rId157" ref="F162"/>
    <hyperlink r:id="rId158" ref="F163"/>
    <hyperlink r:id="rId159" ref="F164"/>
    <hyperlink r:id="rId160" ref="F165"/>
    <hyperlink r:id="rId161" ref="F166"/>
    <hyperlink r:id="rId162" ref="F167"/>
    <hyperlink r:id="rId163" ref="F168"/>
    <hyperlink r:id="rId164" ref="F169"/>
    <hyperlink r:id="rId165" ref="F170"/>
    <hyperlink r:id="rId166" ref="F171"/>
    <hyperlink r:id="rId167" ref="F172"/>
    <hyperlink r:id="rId168" ref="F173"/>
    <hyperlink r:id="rId169" ref="F174"/>
    <hyperlink r:id="rId170" ref="F175"/>
    <hyperlink r:id="rId171" ref="F176"/>
    <hyperlink r:id="rId172" ref="F177"/>
    <hyperlink r:id="rId173" ref="F178"/>
    <hyperlink r:id="rId174" ref="F179"/>
    <hyperlink r:id="rId175" ref="F180"/>
    <hyperlink r:id="rId176" ref="F183"/>
    <hyperlink r:id="rId177" ref="F184"/>
    <hyperlink r:id="rId178" ref="F185"/>
    <hyperlink r:id="rId179" ref="F186"/>
    <hyperlink r:id="rId180" ref="F187"/>
    <hyperlink r:id="rId181" ref="F188"/>
    <hyperlink r:id="rId182" ref="F189"/>
    <hyperlink r:id="rId183" ref="F190"/>
    <hyperlink r:id="rId184" ref="F191"/>
    <hyperlink r:id="rId185" ref="F192"/>
    <hyperlink r:id="rId186" ref="F193"/>
    <hyperlink r:id="rId187" ref="F194"/>
    <hyperlink r:id="rId188" ref="F195"/>
    <hyperlink r:id="rId189" ref="F196"/>
    <hyperlink r:id="rId190" ref="F197"/>
    <hyperlink r:id="rId191" ref="F198"/>
    <hyperlink r:id="rId192" ref="F199"/>
    <hyperlink r:id="rId193" ref="F200"/>
    <hyperlink r:id="rId194" ref="F201"/>
    <hyperlink r:id="rId195" ref="F202"/>
    <hyperlink r:id="rId196" ref="F203"/>
    <hyperlink r:id="rId197" ref="F204"/>
    <hyperlink r:id="rId198" ref="F205"/>
    <hyperlink r:id="rId199" ref="F208"/>
    <hyperlink r:id="rId200" ref="F209"/>
    <hyperlink r:id="rId201" ref="F210"/>
    <hyperlink r:id="rId202" ref="F211"/>
    <hyperlink r:id="rId203" ref="F212"/>
    <hyperlink r:id="rId204" ref="F213"/>
    <hyperlink r:id="rId205" ref="F214"/>
    <hyperlink r:id="rId206" ref="F215"/>
    <hyperlink r:id="rId207" ref="F216"/>
    <hyperlink r:id="rId208" ref="F217"/>
    <hyperlink r:id="rId209" ref="F218"/>
    <hyperlink r:id="rId210" ref="F219"/>
    <hyperlink r:id="rId211" ref="F220"/>
    <hyperlink r:id="rId212" ref="F221"/>
    <hyperlink r:id="rId213" ref="F222"/>
    <hyperlink r:id="rId214" ref="F223"/>
    <hyperlink r:id="rId215" ref="F224"/>
    <hyperlink r:id="rId216" ref="F225"/>
    <hyperlink r:id="rId217" ref="F226"/>
    <hyperlink r:id="rId218" ref="F227"/>
    <hyperlink r:id="rId219" ref="F228"/>
    <hyperlink r:id="rId220" ref="F229"/>
    <hyperlink r:id="rId221" ref="F230"/>
    <hyperlink r:id="rId222" ref="F231"/>
    <hyperlink r:id="rId223" ref="F232"/>
    <hyperlink r:id="rId224" ref="F235"/>
    <hyperlink r:id="rId225" ref="F236"/>
    <hyperlink r:id="rId226" ref="F237"/>
    <hyperlink r:id="rId227" ref="F238"/>
    <hyperlink r:id="rId228" ref="F239"/>
    <hyperlink r:id="rId229" ref="F240"/>
    <hyperlink r:id="rId230" ref="F241"/>
    <hyperlink r:id="rId231" ref="F242"/>
    <hyperlink r:id="rId232" ref="F243"/>
    <hyperlink r:id="rId233" ref="F244"/>
    <hyperlink r:id="rId234" ref="F245"/>
    <hyperlink r:id="rId235" ref="F246"/>
    <hyperlink r:id="rId236" ref="F247"/>
    <hyperlink r:id="rId237" ref="F248"/>
    <hyperlink r:id="rId238" ref="F249"/>
    <hyperlink r:id="rId239" ref="F250"/>
    <hyperlink r:id="rId240" ref="F251"/>
    <hyperlink r:id="rId241" ref="F252"/>
    <hyperlink r:id="rId242" ref="F253"/>
    <hyperlink r:id="rId243" ref="F254"/>
    <hyperlink r:id="rId244" ref="F255"/>
    <hyperlink r:id="rId245" ref="F256"/>
    <hyperlink r:id="rId246" ref="F257"/>
    <hyperlink r:id="rId247" ref="F258"/>
    <hyperlink r:id="rId248" ref="F259"/>
    <hyperlink r:id="rId249" ref="F260"/>
    <hyperlink r:id="rId250" ref="F261"/>
    <hyperlink r:id="rId251" ref="F264"/>
    <hyperlink r:id="rId252" ref="F265"/>
    <hyperlink r:id="rId253" ref="F266"/>
    <hyperlink r:id="rId254" ref="F267"/>
    <hyperlink r:id="rId255" ref="F268"/>
    <hyperlink r:id="rId256" ref="F269"/>
    <hyperlink r:id="rId257" ref="F270"/>
    <hyperlink r:id="rId258" ref="F271"/>
    <hyperlink r:id="rId259" ref="F272"/>
    <hyperlink r:id="rId260" ref="F273"/>
    <hyperlink r:id="rId261" ref="F274"/>
    <hyperlink r:id="rId262" ref="F275"/>
    <hyperlink r:id="rId263" ref="F276"/>
    <hyperlink r:id="rId264" ref="F277"/>
    <hyperlink r:id="rId265" ref="F278"/>
    <hyperlink r:id="rId266" ref="F279"/>
    <hyperlink r:id="rId267" ref="F280"/>
    <hyperlink r:id="rId268" ref="F281"/>
    <hyperlink r:id="rId269" ref="F282"/>
    <hyperlink r:id="rId270" ref="F283"/>
    <hyperlink r:id="rId271" ref="F284"/>
    <hyperlink r:id="rId272" ref="F285"/>
    <hyperlink r:id="rId273" ref="F286"/>
    <hyperlink r:id="rId274" ref="F287"/>
    <hyperlink r:id="rId275" ref="F288"/>
    <hyperlink r:id="rId276" ref="F290"/>
    <hyperlink r:id="rId277" ref="F291"/>
    <hyperlink r:id="rId278" ref="F295"/>
    <hyperlink r:id="rId279" ref="F296"/>
    <hyperlink r:id="rId280" ref="F297"/>
    <hyperlink r:id="rId281" ref="F298"/>
    <hyperlink r:id="rId282" ref="F299"/>
    <hyperlink r:id="rId283" ref="F300"/>
    <hyperlink r:id="rId284" ref="F301"/>
    <hyperlink r:id="rId285" ref="F302"/>
    <hyperlink r:id="rId286" ref="F303"/>
    <hyperlink r:id="rId287" ref="F304"/>
    <hyperlink r:id="rId288" ref="F305"/>
    <hyperlink r:id="rId289" ref="F306"/>
    <hyperlink r:id="rId290" ref="F307"/>
    <hyperlink r:id="rId291" ref="F308"/>
    <hyperlink r:id="rId292" ref="F309"/>
    <hyperlink r:id="rId293" ref="F310"/>
    <hyperlink r:id="rId294" ref="F311"/>
    <hyperlink r:id="rId295" ref="F312"/>
    <hyperlink r:id="rId296" ref="F313"/>
    <hyperlink r:id="rId297" ref="F314"/>
    <hyperlink r:id="rId298" ref="F315"/>
    <hyperlink r:id="rId299" ref="F316"/>
    <hyperlink r:id="rId300" ref="F317"/>
    <hyperlink r:id="rId301" ref="F318"/>
    <hyperlink r:id="rId302" ref="F319"/>
    <hyperlink r:id="rId303" ref="F320"/>
    <hyperlink r:id="rId304" ref="F321"/>
    <hyperlink r:id="rId305" ref="F322"/>
    <hyperlink r:id="rId306" ref="F323"/>
    <hyperlink r:id="rId307" ref="F324"/>
    <hyperlink r:id="rId308" ref="F325"/>
    <hyperlink r:id="rId309" ref="F326"/>
    <hyperlink r:id="rId310" ref="F327"/>
    <hyperlink r:id="rId311" ref="F328"/>
    <hyperlink r:id="rId312" ref="F329"/>
    <hyperlink r:id="rId313" ref="F330"/>
    <hyperlink r:id="rId314" ref="F334"/>
    <hyperlink r:id="rId315" ref="F335"/>
    <hyperlink r:id="rId316" ref="F336"/>
    <hyperlink r:id="rId317" ref="F337"/>
    <hyperlink r:id="rId318" ref="F338"/>
    <hyperlink r:id="rId319" ref="F339"/>
    <hyperlink r:id="rId320" ref="F340"/>
    <hyperlink r:id="rId321" ref="F341"/>
    <hyperlink r:id="rId322" ref="F342"/>
    <hyperlink r:id="rId323" ref="F343"/>
    <hyperlink r:id="rId324" ref="F344"/>
    <hyperlink r:id="rId325" ref="F345"/>
    <hyperlink r:id="rId326" ref="F346"/>
    <hyperlink r:id="rId327" ref="F347"/>
    <hyperlink r:id="rId328" ref="F348"/>
    <hyperlink r:id="rId329" ref="F349"/>
    <hyperlink r:id="rId330" ref="F350"/>
    <hyperlink r:id="rId331" ref="F351"/>
    <hyperlink r:id="rId332" ref="F352"/>
    <hyperlink r:id="rId333" ref="F353"/>
    <hyperlink r:id="rId334" ref="F354"/>
    <hyperlink r:id="rId335" ref="F355"/>
    <hyperlink r:id="rId336" ref="F356"/>
    <hyperlink r:id="rId337" ref="F357"/>
    <hyperlink r:id="rId338" ref="F358"/>
    <hyperlink r:id="rId339" ref="F359"/>
    <hyperlink r:id="rId340" ref="F360"/>
    <hyperlink r:id="rId341" ref="F361"/>
    <hyperlink r:id="rId342" ref="F362"/>
    <hyperlink r:id="rId343" ref="F363"/>
    <hyperlink r:id="rId344" ref="F364"/>
    <hyperlink r:id="rId345" ref="F365"/>
    <hyperlink r:id="rId346" ref="F366"/>
    <hyperlink r:id="rId347" ref="F367"/>
    <hyperlink r:id="rId348" ref="F368"/>
    <hyperlink r:id="rId349" ref="F369"/>
    <hyperlink r:id="rId350" ref="F370"/>
    <hyperlink r:id="rId351" ref="F371"/>
    <hyperlink r:id="rId352" ref="F372"/>
    <hyperlink r:id="rId353" ref="F373"/>
    <hyperlink r:id="rId354" ref="F374"/>
    <hyperlink r:id="rId355" ref="F375"/>
    <hyperlink r:id="rId356" ref="F376"/>
    <hyperlink r:id="rId357" ref="F377"/>
    <hyperlink r:id="rId358" ref="F378"/>
    <hyperlink r:id="rId359" ref="F381"/>
    <hyperlink r:id="rId360" ref="K381"/>
    <hyperlink r:id="rId361" ref="F382"/>
    <hyperlink r:id="rId362" ref="K382"/>
    <hyperlink r:id="rId363" ref="F383"/>
    <hyperlink r:id="rId364" ref="K383"/>
    <hyperlink r:id="rId365" ref="F384"/>
    <hyperlink r:id="rId366" ref="K384"/>
    <hyperlink r:id="rId367" ref="F385"/>
    <hyperlink r:id="rId368" ref="K385"/>
    <hyperlink r:id="rId369" ref="F386"/>
    <hyperlink r:id="rId370" ref="K386"/>
    <hyperlink r:id="rId371" ref="F387"/>
    <hyperlink r:id="rId372" ref="K387"/>
    <hyperlink r:id="rId373" ref="F388"/>
    <hyperlink r:id="rId374" ref="K388"/>
    <hyperlink r:id="rId375" ref="F389"/>
    <hyperlink r:id="rId376" ref="K389"/>
    <hyperlink r:id="rId377" ref="F390"/>
    <hyperlink r:id="rId378" ref="F391"/>
    <hyperlink r:id="rId379" ref="F392"/>
    <hyperlink r:id="rId380" ref="F393"/>
    <hyperlink r:id="rId381" ref="F394"/>
    <hyperlink r:id="rId382" ref="F395"/>
    <hyperlink r:id="rId383" ref="F396"/>
    <hyperlink r:id="rId384" ref="F397"/>
    <hyperlink r:id="rId385" ref="F398"/>
    <hyperlink r:id="rId386" ref="F399"/>
    <hyperlink r:id="rId387" ref="F400"/>
    <hyperlink r:id="rId388" ref="F401"/>
    <hyperlink r:id="rId389" ref="F402"/>
    <hyperlink r:id="rId390" ref="F403"/>
    <hyperlink r:id="rId391" ref="F404"/>
    <hyperlink r:id="rId392" ref="F405"/>
    <hyperlink r:id="rId393" ref="F406"/>
    <hyperlink r:id="rId394" ref="F407"/>
    <hyperlink r:id="rId395" ref="F408"/>
    <hyperlink r:id="rId396" ref="F409"/>
    <hyperlink r:id="rId397" ref="F410"/>
    <hyperlink r:id="rId398" ref="F411"/>
    <hyperlink r:id="rId399" ref="F412"/>
    <hyperlink r:id="rId400" ref="F413"/>
    <hyperlink r:id="rId401" ref="F414"/>
    <hyperlink r:id="rId402" ref="F415"/>
    <hyperlink r:id="rId403" ref="F416"/>
    <hyperlink r:id="rId404" ref="F417"/>
    <hyperlink r:id="rId405" ref="F418"/>
    <hyperlink r:id="rId406" ref="F419"/>
    <hyperlink r:id="rId407" ref="F420"/>
    <hyperlink r:id="rId408" ref="F421"/>
    <hyperlink r:id="rId409" ref="F422"/>
    <hyperlink r:id="rId410" ref="F423"/>
    <hyperlink r:id="rId411" ref="F424"/>
    <hyperlink r:id="rId412" ref="F425"/>
    <hyperlink r:id="rId413" ref="F426"/>
    <hyperlink r:id="rId414" ref="F427"/>
    <hyperlink r:id="rId415" ref="F428"/>
    <hyperlink r:id="rId416" ref="F429"/>
    <hyperlink r:id="rId417" ref="F430"/>
    <hyperlink r:id="rId418" ref="F431"/>
    <hyperlink r:id="rId419" ref="F432"/>
    <hyperlink r:id="rId420" ref="F433"/>
    <hyperlink r:id="rId421" ref="F434"/>
    <hyperlink r:id="rId422" ref="F435"/>
    <hyperlink r:id="rId423" ref="F436"/>
    <hyperlink r:id="rId424" ref="F437"/>
    <hyperlink r:id="rId425" ref="F438"/>
    <hyperlink r:id="rId426" ref="F439"/>
    <hyperlink r:id="rId427" ref="F440"/>
    <hyperlink r:id="rId428" ref="F441"/>
    <hyperlink r:id="rId429" ref="F442"/>
    <hyperlink r:id="rId430" ref="F443"/>
    <hyperlink r:id="rId431" ref="F444"/>
    <hyperlink r:id="rId432" ref="F445"/>
    <hyperlink r:id="rId433" ref="F446"/>
    <hyperlink r:id="rId434" ref="F447"/>
    <hyperlink r:id="rId435" ref="F448"/>
    <hyperlink r:id="rId436" ref="F449"/>
    <hyperlink r:id="rId437" ref="F450"/>
    <hyperlink r:id="rId438" ref="F451"/>
    <hyperlink r:id="rId439" ref="F452"/>
    <hyperlink r:id="rId440" ref="F453"/>
    <hyperlink r:id="rId441" ref="F454"/>
    <hyperlink r:id="rId442" ref="F455"/>
    <hyperlink r:id="rId443" ref="F458"/>
    <hyperlink r:id="rId444" ref="F459"/>
    <hyperlink r:id="rId445" ref="F460"/>
    <hyperlink r:id="rId446" ref="F461"/>
    <hyperlink r:id="rId447" ref="F462"/>
    <hyperlink r:id="rId448" ref="F463"/>
    <hyperlink r:id="rId449" ref="F464"/>
    <hyperlink r:id="rId450" ref="F465"/>
    <hyperlink r:id="rId451" ref="F466"/>
    <hyperlink r:id="rId452" ref="F467"/>
    <hyperlink r:id="rId453" ref="F468"/>
    <hyperlink r:id="rId454" ref="F469"/>
    <hyperlink r:id="rId455" ref="F470"/>
    <hyperlink r:id="rId456" ref="F471"/>
    <hyperlink r:id="rId457" ref="F472"/>
    <hyperlink r:id="rId458" ref="F473"/>
    <hyperlink r:id="rId459" ref="F474"/>
    <hyperlink r:id="rId460" ref="F475"/>
    <hyperlink r:id="rId461" ref="F476"/>
    <hyperlink r:id="rId462" ref="F477"/>
    <hyperlink r:id="rId463" ref="F478"/>
    <hyperlink r:id="rId464" ref="F479"/>
    <hyperlink r:id="rId465" ref="F480"/>
    <hyperlink r:id="rId466" ref="F481"/>
    <hyperlink r:id="rId467" ref="F482"/>
    <hyperlink r:id="rId468" ref="F483"/>
    <hyperlink r:id="rId469" ref="F484"/>
    <hyperlink r:id="rId470" ref="F485"/>
    <hyperlink r:id="rId471" ref="F486"/>
    <hyperlink r:id="rId472" ref="F487"/>
    <hyperlink r:id="rId473" ref="F488"/>
    <hyperlink r:id="rId474" ref="F489"/>
    <hyperlink r:id="rId475" ref="F490"/>
    <hyperlink r:id="rId476" ref="F491"/>
    <hyperlink r:id="rId477" ref="F492"/>
    <hyperlink r:id="rId478" ref="F493"/>
    <hyperlink r:id="rId479" ref="F494"/>
    <hyperlink r:id="rId480" ref="F495"/>
    <hyperlink r:id="rId481" ref="F496"/>
    <hyperlink r:id="rId482" ref="F497"/>
    <hyperlink r:id="rId483" ref="F498"/>
    <hyperlink r:id="rId484" ref="F499"/>
    <hyperlink r:id="rId485" ref="F500"/>
    <hyperlink r:id="rId486" ref="F501"/>
    <hyperlink r:id="rId487" ref="F502"/>
    <hyperlink r:id="rId488" ref="F503"/>
    <hyperlink r:id="rId489" ref="F504"/>
    <hyperlink r:id="rId490" ref="F505"/>
    <hyperlink r:id="rId491" ref="F506"/>
    <hyperlink r:id="rId492" ref="F507"/>
    <hyperlink r:id="rId493" ref="F508"/>
    <hyperlink r:id="rId494" ref="F509"/>
    <hyperlink r:id="rId495" ref="F511"/>
    <hyperlink r:id="rId496" ref="F514"/>
    <hyperlink r:id="rId497" ref="F515"/>
    <hyperlink r:id="rId498" ref="F516"/>
    <hyperlink r:id="rId499" ref="F517"/>
    <hyperlink r:id="rId500" ref="F518"/>
    <hyperlink r:id="rId501" ref="F519"/>
    <hyperlink r:id="rId502" ref="F520"/>
    <hyperlink r:id="rId503" ref="F521"/>
    <hyperlink r:id="rId504" ref="F522"/>
    <hyperlink r:id="rId505" ref="F523"/>
    <hyperlink r:id="rId506" ref="F524"/>
    <hyperlink r:id="rId507" ref="F525"/>
    <hyperlink r:id="rId508" ref="F526"/>
    <hyperlink r:id="rId509" ref="F527"/>
    <hyperlink r:id="rId510" ref="F528"/>
    <hyperlink r:id="rId511" ref="F529"/>
    <hyperlink r:id="rId512" ref="F530"/>
    <hyperlink r:id="rId513" ref="F531"/>
    <hyperlink r:id="rId514" ref="F532"/>
    <hyperlink r:id="rId515" ref="F533"/>
    <hyperlink r:id="rId516" ref="F534"/>
    <hyperlink r:id="rId517" ref="F535"/>
    <hyperlink r:id="rId518" ref="F536"/>
    <hyperlink r:id="rId519" ref="F537"/>
    <hyperlink r:id="rId520" ref="F538"/>
    <hyperlink r:id="rId521" ref="F539"/>
    <hyperlink r:id="rId522" ref="F540"/>
    <hyperlink r:id="rId523" ref="F541"/>
    <hyperlink r:id="rId524" ref="F542"/>
    <hyperlink r:id="rId525" ref="F543"/>
    <hyperlink r:id="rId526" ref="F544"/>
    <hyperlink r:id="rId527" ref="F545"/>
    <hyperlink r:id="rId528" ref="F546"/>
    <hyperlink r:id="rId529" ref="F547"/>
    <hyperlink r:id="rId530" ref="F548"/>
    <hyperlink r:id="rId531" ref="F549"/>
    <hyperlink r:id="rId532" ref="F550"/>
    <hyperlink r:id="rId533" ref="F551"/>
    <hyperlink r:id="rId534" ref="F552"/>
    <hyperlink r:id="rId535" ref="F553"/>
    <hyperlink r:id="rId536" ref="F554"/>
    <hyperlink r:id="rId537" ref="F555"/>
    <hyperlink r:id="rId538" ref="F556"/>
    <hyperlink r:id="rId539" ref="F558"/>
    <hyperlink r:id="rId540" ref="F559"/>
    <hyperlink r:id="rId541" ref="F560"/>
    <hyperlink r:id="rId542" ref="F561"/>
    <hyperlink r:id="rId543" ref="F562"/>
    <hyperlink r:id="rId544" ref="F563"/>
    <hyperlink r:id="rId545" ref="F566"/>
    <hyperlink r:id="rId546" ref="F567"/>
    <hyperlink r:id="rId547" ref="F568"/>
    <hyperlink r:id="rId548" ref="F569"/>
    <hyperlink r:id="rId549" ref="F570"/>
    <hyperlink r:id="rId550" ref="F571"/>
    <hyperlink r:id="rId551" ref="F572"/>
    <hyperlink r:id="rId552" ref="F573"/>
    <hyperlink r:id="rId553" ref="F574"/>
    <hyperlink r:id="rId554" ref="F575"/>
    <hyperlink r:id="rId555" ref="F576"/>
    <hyperlink r:id="rId556" ref="F577"/>
    <hyperlink r:id="rId557" ref="F578"/>
    <hyperlink r:id="rId558" ref="F579"/>
    <hyperlink r:id="rId559" ref="F580"/>
    <hyperlink r:id="rId560" ref="F581"/>
    <hyperlink r:id="rId561" ref="F582"/>
    <hyperlink r:id="rId562" ref="F583"/>
    <hyperlink r:id="rId563" ref="F584"/>
    <hyperlink r:id="rId564" ref="F585"/>
    <hyperlink r:id="rId565" ref="F586"/>
    <hyperlink r:id="rId566" ref="F587"/>
    <hyperlink r:id="rId567" ref="F588"/>
    <hyperlink r:id="rId568" ref="F591"/>
    <hyperlink r:id="rId569" ref="F592"/>
    <hyperlink r:id="rId570" ref="F593"/>
    <hyperlink r:id="rId571" ref="F594"/>
    <hyperlink r:id="rId572" ref="F595"/>
    <hyperlink r:id="rId573" ref="F596"/>
    <hyperlink r:id="rId574" ref="F597"/>
    <hyperlink r:id="rId575" ref="F598"/>
    <hyperlink r:id="rId576" ref="F599"/>
    <hyperlink r:id="rId577" ref="F600"/>
    <hyperlink r:id="rId578" ref="F601"/>
    <hyperlink r:id="rId579" ref="F602"/>
    <hyperlink r:id="rId580" ref="F603"/>
    <hyperlink r:id="rId581" ref="F604"/>
    <hyperlink r:id="rId582" ref="F605"/>
    <hyperlink r:id="rId583" ref="F606"/>
    <hyperlink r:id="rId584" ref="F607"/>
    <hyperlink r:id="rId585" ref="F608"/>
    <hyperlink r:id="rId586" ref="F609"/>
    <hyperlink r:id="rId587" ref="F610"/>
    <hyperlink r:id="rId588" ref="F611"/>
    <hyperlink r:id="rId589" ref="F612"/>
    <hyperlink r:id="rId590" ref="F613"/>
    <hyperlink r:id="rId591" ref="F614"/>
    <hyperlink r:id="rId592" ref="F615"/>
    <hyperlink r:id="rId593" ref="F616"/>
    <hyperlink r:id="rId594" ref="F617"/>
    <hyperlink r:id="rId595" ref="F618"/>
    <hyperlink r:id="rId596" ref="F621"/>
    <hyperlink r:id="rId597" ref="F622"/>
    <hyperlink r:id="rId598" ref="F623"/>
    <hyperlink r:id="rId599" ref="F624"/>
    <hyperlink r:id="rId600" ref="F625"/>
    <hyperlink r:id="rId601" ref="F626"/>
    <hyperlink r:id="rId602" ref="F627"/>
    <hyperlink r:id="rId603" ref="F628"/>
    <hyperlink r:id="rId604" ref="F629"/>
    <hyperlink r:id="rId605" ref="F630"/>
    <hyperlink r:id="rId606" ref="F631"/>
    <hyperlink r:id="rId607" ref="F632"/>
    <hyperlink r:id="rId608" ref="F633"/>
    <hyperlink r:id="rId609" ref="F634"/>
    <hyperlink r:id="rId610" ref="F635"/>
    <hyperlink r:id="rId611" ref="F636"/>
    <hyperlink r:id="rId612" ref="F637"/>
    <hyperlink r:id="rId613" ref="F638"/>
    <hyperlink r:id="rId614" ref="F639"/>
    <hyperlink r:id="rId615" ref="F640"/>
    <hyperlink r:id="rId616" ref="F641"/>
    <hyperlink r:id="rId617" ref="F642"/>
    <hyperlink r:id="rId618" ref="F643"/>
    <hyperlink r:id="rId619" ref="F644"/>
    <hyperlink r:id="rId620" ref="F645"/>
    <hyperlink r:id="rId621" ref="F646"/>
    <hyperlink r:id="rId622" ref="F647"/>
    <hyperlink r:id="rId623" ref="F648"/>
    <hyperlink r:id="rId624" ref="F649"/>
    <hyperlink r:id="rId625" ref="F650"/>
    <hyperlink r:id="rId626" ref="F651"/>
    <hyperlink r:id="rId627" ref="F652"/>
    <hyperlink r:id="rId628" ref="F653"/>
    <hyperlink r:id="rId629" ref="F655"/>
    <hyperlink r:id="rId630" ref="F656"/>
    <hyperlink r:id="rId631" ref="F657"/>
    <hyperlink r:id="rId632" ref="F658"/>
    <hyperlink r:id="rId633" ref="F659"/>
    <hyperlink r:id="rId634" ref="F660"/>
    <hyperlink r:id="rId635" ref="F661"/>
    <hyperlink r:id="rId636" ref="F664"/>
    <hyperlink r:id="rId637" ref="F665"/>
    <hyperlink r:id="rId638" ref="F666"/>
    <hyperlink r:id="rId639" ref="F667"/>
    <hyperlink r:id="rId640" ref="F668"/>
    <hyperlink r:id="rId641" ref="F669"/>
    <hyperlink r:id="rId642" ref="F670"/>
    <hyperlink r:id="rId643" ref="F671"/>
    <hyperlink r:id="rId644" ref="F672"/>
    <hyperlink r:id="rId645" ref="F673"/>
    <hyperlink r:id="rId646" ref="F674"/>
    <hyperlink r:id="rId647" ref="F675"/>
    <hyperlink r:id="rId648" ref="F676"/>
    <hyperlink r:id="rId649" ref="F677"/>
    <hyperlink r:id="rId650" ref="F678"/>
    <hyperlink r:id="rId651" ref="F679"/>
    <hyperlink r:id="rId652" ref="F680"/>
    <hyperlink r:id="rId653" ref="F681"/>
    <hyperlink r:id="rId654" ref="F682"/>
    <hyperlink r:id="rId655" ref="F683"/>
    <hyperlink r:id="rId656" ref="F684"/>
    <hyperlink r:id="rId657" ref="F685"/>
    <hyperlink r:id="rId658" ref="F686"/>
    <hyperlink r:id="rId659" ref="F687"/>
    <hyperlink r:id="rId660" ref="F688"/>
    <hyperlink r:id="rId661" ref="F689"/>
    <hyperlink r:id="rId662" ref="F690"/>
    <hyperlink r:id="rId663" ref="F691"/>
    <hyperlink r:id="rId664" ref="F692"/>
    <hyperlink r:id="rId665" ref="F693"/>
    <hyperlink r:id="rId666" ref="F694"/>
    <hyperlink r:id="rId667" ref="F695"/>
    <hyperlink r:id="rId668" ref="F696"/>
    <hyperlink r:id="rId669" ref="F697"/>
    <hyperlink r:id="rId670" ref="F698"/>
    <hyperlink r:id="rId671" ref="F699"/>
    <hyperlink r:id="rId672" ref="F700"/>
    <hyperlink r:id="rId673" ref="F701"/>
    <hyperlink r:id="rId674" ref="F702"/>
    <hyperlink r:id="rId675" ref="F703"/>
    <hyperlink r:id="rId676" ref="F704"/>
    <hyperlink r:id="rId677" ref="F705"/>
    <hyperlink r:id="rId678" ref="F706"/>
    <hyperlink r:id="rId679" ref="F709"/>
    <hyperlink r:id="rId680" ref="F710"/>
    <hyperlink r:id="rId681" ref="F711"/>
    <hyperlink r:id="rId682" ref="F712"/>
    <hyperlink r:id="rId683" ref="F713"/>
    <hyperlink r:id="rId684" ref="F714"/>
    <hyperlink r:id="rId685" ref="F715"/>
    <hyperlink r:id="rId686" ref="F716"/>
    <hyperlink r:id="rId687" ref="F717"/>
    <hyperlink r:id="rId688" ref="F718"/>
    <hyperlink r:id="rId689" ref="F719"/>
    <hyperlink r:id="rId690" ref="F720"/>
    <hyperlink r:id="rId691" ref="F721"/>
    <hyperlink r:id="rId692" ref="F722"/>
    <hyperlink r:id="rId693" ref="F723"/>
    <hyperlink r:id="rId694" ref="F724"/>
    <hyperlink r:id="rId695" ref="F725"/>
    <hyperlink r:id="rId696" ref="F726"/>
    <hyperlink r:id="rId697" ref="F727"/>
    <hyperlink r:id="rId698" ref="F728"/>
    <hyperlink r:id="rId699" ref="F731"/>
    <hyperlink r:id="rId700" ref="F732"/>
    <hyperlink r:id="rId701" ref="F733"/>
    <hyperlink r:id="rId702" ref="F734"/>
    <hyperlink r:id="rId703" ref="F735"/>
    <hyperlink r:id="rId704" ref="F736"/>
    <hyperlink r:id="rId705" ref="F737"/>
    <hyperlink r:id="rId706" ref="F738"/>
    <hyperlink r:id="rId707" ref="F739"/>
    <hyperlink r:id="rId708" ref="F740"/>
    <hyperlink r:id="rId709" ref="F741"/>
    <hyperlink r:id="rId710" ref="F742"/>
    <hyperlink r:id="rId711" ref="F743"/>
    <hyperlink r:id="rId712" ref="F744"/>
    <hyperlink r:id="rId713" ref="F745"/>
    <hyperlink r:id="rId714" ref="F746"/>
    <hyperlink r:id="rId715" ref="F747"/>
    <hyperlink r:id="rId716" ref="F748"/>
    <hyperlink r:id="rId717" ref="F749"/>
    <hyperlink r:id="rId718" ref="F750"/>
    <hyperlink r:id="rId719" ref="F751"/>
    <hyperlink r:id="rId720" ref="F752"/>
    <hyperlink r:id="rId721" ref="F753"/>
    <hyperlink r:id="rId722" ref="F754"/>
    <hyperlink r:id="rId723" ref="F755"/>
    <hyperlink r:id="rId724" ref="F756"/>
    <hyperlink r:id="rId725" ref="F757"/>
    <hyperlink r:id="rId726" ref="F758"/>
    <hyperlink r:id="rId727" ref="F759"/>
    <hyperlink r:id="rId728" ref="F760"/>
    <hyperlink r:id="rId729" ref="F761"/>
    <hyperlink r:id="rId730" ref="F762"/>
    <hyperlink r:id="rId731" ref="F763"/>
    <hyperlink r:id="rId732" ref="F764"/>
    <hyperlink r:id="rId733" ref="F765"/>
    <hyperlink r:id="rId734" ref="F766"/>
    <hyperlink r:id="rId735" ref="F767"/>
    <hyperlink r:id="rId736" ref="F768"/>
    <hyperlink r:id="rId737" ref="F769"/>
    <hyperlink r:id="rId738" ref="F770"/>
    <hyperlink r:id="rId739" ref="F771"/>
    <hyperlink r:id="rId740" ref="F772"/>
    <hyperlink r:id="rId741" ref="F773"/>
    <hyperlink r:id="rId742" ref="F774"/>
    <hyperlink r:id="rId743" ref="F775"/>
    <hyperlink r:id="rId744" ref="F776"/>
    <hyperlink r:id="rId745" ref="F777"/>
    <hyperlink r:id="rId746" ref="F778"/>
    <hyperlink r:id="rId747" ref="F779"/>
    <hyperlink r:id="rId748" ref="F780"/>
    <hyperlink r:id="rId749" ref="F781"/>
    <hyperlink r:id="rId750" ref="F782"/>
    <hyperlink r:id="rId751" ref="F783"/>
    <hyperlink r:id="rId752" ref="F784"/>
    <hyperlink r:id="rId753" ref="F785"/>
    <hyperlink r:id="rId754" ref="F786"/>
    <hyperlink r:id="rId755" ref="F787"/>
    <hyperlink r:id="rId756" ref="F788"/>
    <hyperlink r:id="rId757" ref="F789"/>
    <hyperlink r:id="rId758" ref="F792"/>
    <hyperlink r:id="rId759" ref="F793"/>
    <hyperlink r:id="rId760" ref="F794"/>
    <hyperlink r:id="rId761" ref="F795"/>
    <hyperlink r:id="rId762" ref="F796"/>
    <hyperlink r:id="rId763" ref="F797"/>
    <hyperlink r:id="rId764" ref="F798"/>
    <hyperlink r:id="rId765" ref="F799"/>
    <hyperlink r:id="rId766" ref="F800"/>
    <hyperlink r:id="rId767" ref="F801"/>
    <hyperlink r:id="rId768" ref="F802"/>
    <hyperlink r:id="rId769" ref="F803"/>
    <hyperlink r:id="rId770" ref="F804"/>
    <hyperlink r:id="rId771" ref="F805"/>
    <hyperlink r:id="rId772" ref="F806"/>
    <hyperlink r:id="rId773" ref="F807"/>
    <hyperlink r:id="rId774" ref="F808"/>
    <hyperlink r:id="rId775" ref="F809"/>
    <hyperlink r:id="rId776" ref="F810"/>
    <hyperlink r:id="rId777" ref="F811"/>
    <hyperlink r:id="rId778" ref="F812"/>
    <hyperlink r:id="rId779" ref="F813"/>
    <hyperlink r:id="rId780" ref="F814"/>
    <hyperlink r:id="rId781" ref="F815"/>
    <hyperlink r:id="rId782" ref="F816"/>
    <hyperlink r:id="rId783" ref="F817"/>
    <hyperlink r:id="rId784" ref="F818"/>
    <hyperlink r:id="rId785" ref="F819"/>
    <hyperlink r:id="rId786" ref="F820"/>
    <hyperlink r:id="rId787" ref="F821"/>
    <hyperlink r:id="rId788" ref="F822"/>
    <hyperlink r:id="rId789" ref="F823"/>
    <hyperlink r:id="rId790" ref="F824"/>
    <hyperlink r:id="rId791" ref="F825"/>
    <hyperlink r:id="rId792" ref="F826"/>
    <hyperlink r:id="rId793" ref="F827"/>
    <hyperlink r:id="rId794" ref="F828"/>
    <hyperlink r:id="rId795" ref="F829"/>
    <hyperlink r:id="rId796" ref="F830"/>
    <hyperlink r:id="rId797" ref="F831"/>
    <hyperlink r:id="rId798" ref="F832"/>
    <hyperlink r:id="rId799" ref="F833"/>
    <hyperlink r:id="rId800" ref="F834"/>
    <hyperlink r:id="rId801" ref="F836"/>
    <hyperlink r:id="rId802" ref="F837"/>
    <hyperlink r:id="rId803" ref="F838"/>
    <hyperlink r:id="rId804" ref="F839"/>
    <hyperlink r:id="rId805" ref="F840"/>
    <hyperlink r:id="rId806" ref="F843"/>
    <hyperlink r:id="rId807" ref="F844"/>
    <hyperlink r:id="rId808" ref="F845"/>
    <hyperlink r:id="rId809" ref="F846"/>
    <hyperlink r:id="rId810" ref="F847"/>
    <hyperlink r:id="rId811" ref="F848"/>
    <hyperlink r:id="rId812" ref="F849"/>
    <hyperlink r:id="rId813" ref="F850"/>
    <hyperlink r:id="rId814" ref="F851"/>
    <hyperlink r:id="rId815" ref="F852"/>
    <hyperlink r:id="rId816" ref="F853"/>
    <hyperlink r:id="rId817" ref="F854"/>
    <hyperlink r:id="rId818" ref="F855"/>
    <hyperlink r:id="rId819" ref="F856"/>
    <hyperlink r:id="rId820" ref="F857"/>
    <hyperlink r:id="rId821" ref="F858"/>
    <hyperlink r:id="rId822" ref="F859"/>
    <hyperlink r:id="rId823" ref="F860"/>
    <hyperlink r:id="rId824" ref="F861"/>
    <hyperlink r:id="rId825" ref="F862"/>
    <hyperlink r:id="rId826" ref="F863"/>
    <hyperlink r:id="rId827" ref="F864"/>
    <hyperlink r:id="rId828" ref="F865"/>
    <hyperlink r:id="rId829" ref="F866"/>
    <hyperlink r:id="rId830" ref="F867"/>
    <hyperlink r:id="rId831" ref="F868"/>
    <hyperlink r:id="rId832" ref="F869"/>
    <hyperlink r:id="rId833" ref="F870"/>
    <hyperlink r:id="rId834" ref="F871"/>
    <hyperlink r:id="rId835" ref="F872"/>
    <hyperlink r:id="rId836" ref="F873"/>
    <hyperlink r:id="rId837" ref="F874"/>
    <hyperlink r:id="rId838" ref="F875"/>
    <hyperlink r:id="rId839" ref="F876"/>
    <hyperlink r:id="rId840" ref="F877"/>
    <hyperlink r:id="rId841" ref="F878"/>
    <hyperlink r:id="rId842" ref="F879"/>
    <hyperlink r:id="rId843" ref="F880"/>
    <hyperlink r:id="rId844" ref="F881"/>
    <hyperlink r:id="rId845" ref="F882"/>
    <hyperlink r:id="rId846" ref="F883"/>
    <hyperlink r:id="rId847" ref="F884"/>
    <hyperlink r:id="rId848" ref="F885"/>
    <hyperlink r:id="rId849" ref="F886"/>
    <hyperlink r:id="rId850" ref="F887"/>
    <hyperlink r:id="rId851" ref="F888"/>
    <hyperlink r:id="rId852" ref="F889"/>
    <hyperlink r:id="rId853" ref="F890"/>
    <hyperlink r:id="rId854" ref="F891"/>
    <hyperlink r:id="rId855" ref="F892"/>
    <hyperlink r:id="rId856" ref="F893"/>
    <hyperlink r:id="rId857" ref="F894"/>
    <hyperlink r:id="rId858" ref="F895"/>
    <hyperlink r:id="rId859" ref="F896"/>
    <hyperlink r:id="rId860" ref="F899"/>
    <hyperlink r:id="rId861" ref="F900"/>
    <hyperlink r:id="rId862" ref="F901"/>
    <hyperlink r:id="rId863" ref="F902"/>
    <hyperlink r:id="rId864" ref="F903"/>
    <hyperlink r:id="rId865" ref="F904"/>
    <hyperlink r:id="rId866" ref="F905"/>
    <hyperlink r:id="rId867" ref="F906"/>
    <hyperlink r:id="rId868" ref="F907"/>
    <hyperlink r:id="rId869" ref="F908"/>
    <hyperlink r:id="rId870" ref="F909"/>
    <hyperlink r:id="rId871" ref="F910"/>
    <hyperlink r:id="rId872" ref="F911"/>
    <hyperlink r:id="rId873" ref="F912"/>
    <hyperlink r:id="rId874" ref="F913"/>
    <hyperlink r:id="rId875" ref="F914"/>
    <hyperlink r:id="rId876" ref="F915"/>
    <hyperlink r:id="rId877" ref="F916"/>
    <hyperlink r:id="rId878" ref="F917"/>
    <hyperlink r:id="rId879" ref="F918"/>
    <hyperlink r:id="rId880" ref="F919"/>
    <hyperlink r:id="rId881" ref="F920"/>
    <hyperlink r:id="rId882" ref="F921"/>
    <hyperlink r:id="rId883" ref="F922"/>
    <hyperlink r:id="rId884" ref="F923"/>
    <hyperlink r:id="rId885" ref="F924"/>
    <hyperlink r:id="rId886" ref="F925"/>
    <hyperlink r:id="rId887" ref="F926"/>
    <hyperlink r:id="rId888" ref="F927"/>
    <hyperlink r:id="rId889" ref="F928"/>
    <hyperlink r:id="rId890" ref="F929"/>
    <hyperlink r:id="rId891" ref="F930"/>
    <hyperlink r:id="rId892" ref="F931"/>
    <hyperlink r:id="rId893" ref="F932"/>
    <hyperlink r:id="rId894" ref="F933"/>
    <hyperlink r:id="rId895" ref="F934"/>
    <hyperlink r:id="rId896" ref="F935"/>
    <hyperlink r:id="rId897" ref="F936"/>
    <hyperlink r:id="rId898" ref="F937"/>
    <hyperlink r:id="rId899" ref="F938"/>
    <hyperlink r:id="rId900" ref="F939"/>
    <hyperlink r:id="rId901" ref="F940"/>
    <hyperlink r:id="rId902" ref="F941"/>
    <hyperlink r:id="rId903" ref="F942"/>
    <hyperlink r:id="rId904" ref="F943"/>
    <hyperlink r:id="rId905" ref="F944"/>
    <hyperlink r:id="rId906" ref="F945"/>
    <hyperlink r:id="rId907" ref="F946"/>
    <hyperlink r:id="rId908" ref="F947"/>
    <hyperlink r:id="rId909" ref="F948"/>
    <hyperlink r:id="rId910" ref="F949"/>
    <hyperlink r:id="rId911" ref="F950"/>
    <hyperlink r:id="rId912" ref="F951"/>
    <hyperlink r:id="rId913" ref="F952"/>
    <hyperlink r:id="rId914" ref="F953"/>
    <hyperlink r:id="rId915" ref="F954"/>
    <hyperlink r:id="rId916" ref="F955"/>
    <hyperlink r:id="rId917" ref="F956"/>
    <hyperlink r:id="rId918" ref="F959"/>
    <hyperlink r:id="rId919" ref="F960"/>
    <hyperlink r:id="rId920" ref="F961"/>
    <hyperlink r:id="rId921" ref="F962"/>
    <hyperlink r:id="rId922" ref="F963"/>
    <hyperlink r:id="rId923" ref="F964"/>
    <hyperlink r:id="rId924" ref="F965"/>
    <hyperlink r:id="rId925" ref="F966"/>
    <hyperlink r:id="rId926" ref="F968"/>
    <hyperlink r:id="rId927" ref="F969"/>
    <hyperlink r:id="rId928" ref="F972"/>
    <hyperlink r:id="rId929" ref="F973"/>
    <hyperlink r:id="rId930" ref="F974"/>
    <hyperlink r:id="rId931" ref="F975"/>
    <hyperlink r:id="rId932" ref="F976"/>
    <hyperlink r:id="rId933" ref="F977"/>
    <hyperlink r:id="rId934" ref="F978"/>
    <hyperlink r:id="rId935" ref="F979"/>
    <hyperlink r:id="rId936" ref="F980"/>
    <hyperlink r:id="rId937" ref="F981"/>
    <hyperlink r:id="rId938" ref="F982"/>
    <hyperlink r:id="rId939" ref="F983"/>
    <hyperlink r:id="rId940" ref="F984"/>
    <hyperlink r:id="rId941" ref="F985"/>
    <hyperlink r:id="rId942" ref="F986"/>
    <hyperlink r:id="rId943" ref="F987"/>
    <hyperlink r:id="rId944" ref="F990"/>
    <hyperlink r:id="rId945" ref="F991"/>
    <hyperlink r:id="rId946" ref="F992"/>
    <hyperlink r:id="rId947" ref="F993"/>
    <hyperlink r:id="rId948" ref="F994"/>
    <hyperlink r:id="rId949" ref="F995"/>
    <hyperlink r:id="rId950" ref="F996"/>
    <hyperlink r:id="rId951" ref="F997"/>
    <hyperlink r:id="rId952" ref="F998"/>
    <hyperlink r:id="rId953" ref="F999"/>
    <hyperlink r:id="rId954" ref="F1000"/>
    <hyperlink r:id="rId955" ref="F1001"/>
    <hyperlink r:id="rId956" ref="F1002"/>
    <hyperlink r:id="rId957" ref="F1003"/>
    <hyperlink r:id="rId958" ref="F1004"/>
    <hyperlink r:id="rId959" ref="F1005"/>
    <hyperlink r:id="rId960" ref="F1006"/>
    <hyperlink r:id="rId961" ref="F1007"/>
    <hyperlink r:id="rId962" ref="F1008"/>
    <hyperlink r:id="rId963" ref="F1009"/>
    <hyperlink r:id="rId964" ref="F1010"/>
    <hyperlink r:id="rId965" ref="F1011"/>
    <hyperlink r:id="rId966" ref="F1012"/>
    <hyperlink r:id="rId967" ref="F1013"/>
    <hyperlink r:id="rId968" ref="F1014"/>
    <hyperlink r:id="rId969" ref="F1015"/>
    <hyperlink r:id="rId970" ref="F1016"/>
    <hyperlink r:id="rId971" ref="F1017"/>
    <hyperlink r:id="rId972" ref="F1018"/>
    <hyperlink r:id="rId973" ref="F1019"/>
    <hyperlink r:id="rId974" ref="F1020"/>
    <hyperlink r:id="rId975" ref="F1021"/>
    <hyperlink r:id="rId976" ref="F1022"/>
    <hyperlink r:id="rId977" ref="F1023"/>
    <hyperlink r:id="rId978" ref="F1024"/>
    <hyperlink r:id="rId979" ref="F1025"/>
    <hyperlink r:id="rId980" ref="F1026"/>
    <hyperlink r:id="rId981" ref="F1027"/>
    <hyperlink r:id="rId982" ref="F1028"/>
    <hyperlink r:id="rId983" ref="F1029"/>
    <hyperlink r:id="rId984" ref="F1030"/>
    <hyperlink r:id="rId985" ref="F1031"/>
    <hyperlink r:id="rId986" ref="F1032"/>
    <hyperlink r:id="rId987" ref="F1033"/>
    <hyperlink r:id="rId988" ref="F1034"/>
    <hyperlink r:id="rId989" ref="F1035"/>
    <hyperlink r:id="rId990" ref="F1036"/>
    <hyperlink r:id="rId991" ref="F1037"/>
    <hyperlink r:id="rId992" ref="F1038"/>
    <hyperlink r:id="rId993" ref="F1039"/>
    <hyperlink r:id="rId994" ref="F1040"/>
    <hyperlink r:id="rId995" ref="F1041"/>
    <hyperlink r:id="rId996" ref="F1042"/>
    <hyperlink r:id="rId997" ref="F1043"/>
    <hyperlink r:id="rId998" ref="F1044"/>
    <hyperlink r:id="rId999" ref="F1045"/>
    <hyperlink r:id="rId1000" ref="F1046"/>
    <hyperlink r:id="rId1001" ref="F1047"/>
    <hyperlink r:id="rId1002" ref="F1048"/>
    <hyperlink r:id="rId1003" ref="F1049"/>
    <hyperlink r:id="rId1004" ref="F1050"/>
    <hyperlink r:id="rId1005" ref="F1051"/>
    <hyperlink r:id="rId1006" ref="F1052"/>
    <hyperlink r:id="rId1007" ref="F1053"/>
    <hyperlink r:id="rId1008" ref="F1054"/>
    <hyperlink r:id="rId1009" ref="F1055"/>
    <hyperlink r:id="rId1010" ref="F1056"/>
  </hyperlinks>
  <drawing r:id="rId1011"/>
  <legacyDrawing r:id="rId10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38"/>
    <col customWidth="1" min="2" max="4" width="13.88"/>
    <col customWidth="1" min="6" max="6" width="26.63"/>
  </cols>
  <sheetData>
    <row r="1">
      <c r="A1" s="55" t="s">
        <v>1157</v>
      </c>
      <c r="F1" s="56" t="s">
        <v>1158</v>
      </c>
      <c r="G1" s="56"/>
      <c r="H1" s="56"/>
      <c r="I1" s="56"/>
      <c r="J1" s="57"/>
    </row>
    <row r="2">
      <c r="A2" s="5" t="s">
        <v>1159</v>
      </c>
      <c r="B2" s="5" t="s">
        <v>24</v>
      </c>
      <c r="C2" s="9"/>
      <c r="D2" s="5"/>
      <c r="F2" s="57"/>
      <c r="G2" s="58" t="s">
        <v>24</v>
      </c>
      <c r="J2" s="57"/>
    </row>
    <row r="3">
      <c r="A3" s="5" t="s">
        <v>23</v>
      </c>
      <c r="B3" s="59">
        <v>1.0</v>
      </c>
      <c r="C3" s="60">
        <v>2.0</v>
      </c>
      <c r="D3" s="59">
        <v>3.0</v>
      </c>
      <c r="F3" s="61" t="s">
        <v>23</v>
      </c>
      <c r="G3" s="62">
        <v>1.0</v>
      </c>
      <c r="H3" s="63">
        <v>2.0</v>
      </c>
      <c r="I3" s="62">
        <v>3.0</v>
      </c>
      <c r="J3" s="57"/>
    </row>
    <row r="4">
      <c r="A4" s="5" t="s">
        <v>30</v>
      </c>
      <c r="B4" s="9">
        <v>0.01003394598214286</v>
      </c>
      <c r="C4" s="9"/>
      <c r="D4" s="9"/>
      <c r="F4" s="57" t="s">
        <v>1160</v>
      </c>
      <c r="G4" s="64">
        <v>0.01053725</v>
      </c>
      <c r="H4" s="64">
        <v>0.01703875</v>
      </c>
      <c r="I4" s="64"/>
      <c r="J4" s="57"/>
    </row>
    <row r="5">
      <c r="A5" s="5" t="s">
        <v>50</v>
      </c>
      <c r="B5" s="9"/>
      <c r="C5" s="9">
        <v>0.019392178571428574</v>
      </c>
      <c r="D5" s="9">
        <v>0.044194687499999996</v>
      </c>
      <c r="F5" s="57" t="s">
        <v>219</v>
      </c>
      <c r="G5" s="64">
        <v>0.011206759077380953</v>
      </c>
      <c r="H5" s="64"/>
      <c r="I5" s="64">
        <v>0.036298083333333335</v>
      </c>
      <c r="J5" s="57"/>
    </row>
    <row r="6">
      <c r="A6" s="5" t="s">
        <v>56</v>
      </c>
      <c r="B6" s="9">
        <v>0.01053725</v>
      </c>
      <c r="C6" s="9">
        <v>0.01703875</v>
      </c>
      <c r="D6" s="9"/>
      <c r="F6" s="57" t="s">
        <v>1161</v>
      </c>
      <c r="G6" s="64"/>
      <c r="H6" s="64">
        <v>0.019392178571428574</v>
      </c>
      <c r="I6" s="64">
        <v>0.044194687499999996</v>
      </c>
      <c r="J6" s="57"/>
    </row>
    <row r="7">
      <c r="A7" s="5" t="s">
        <v>120</v>
      </c>
      <c r="B7" s="9">
        <v>0.009692478988095238</v>
      </c>
      <c r="C7" s="9">
        <v>0.0210886</v>
      </c>
      <c r="D7" s="9"/>
      <c r="F7" s="57" t="s">
        <v>1162</v>
      </c>
      <c r="G7" s="64">
        <v>0.01003394598214286</v>
      </c>
      <c r="H7" s="64"/>
      <c r="I7" s="64"/>
      <c r="J7" s="57"/>
    </row>
    <row r="8">
      <c r="A8" s="5" t="s">
        <v>73</v>
      </c>
      <c r="B8" s="9">
        <v>0.009942447023809527</v>
      </c>
      <c r="C8" s="9">
        <v>0.016158375</v>
      </c>
      <c r="D8" s="9"/>
      <c r="F8" s="57" t="s">
        <v>242</v>
      </c>
      <c r="G8" s="64">
        <v>0.009210487811791384</v>
      </c>
      <c r="H8" s="64"/>
      <c r="I8" s="64"/>
      <c r="J8" s="57"/>
    </row>
    <row r="9">
      <c r="A9" s="5" t="s">
        <v>91</v>
      </c>
      <c r="B9" s="9">
        <v>0.009697767857142858</v>
      </c>
      <c r="C9" s="9"/>
      <c r="D9" s="9"/>
      <c r="F9" s="57" t="s">
        <v>1163</v>
      </c>
      <c r="G9" s="64">
        <v>0.009942447023809527</v>
      </c>
      <c r="H9" s="64">
        <v>0.016158375</v>
      </c>
      <c r="I9" s="64"/>
      <c r="J9" s="57"/>
    </row>
    <row r="10">
      <c r="A10" s="5" t="s">
        <v>97</v>
      </c>
      <c r="B10" s="9">
        <v>0.011206759077380953</v>
      </c>
      <c r="C10" s="9"/>
      <c r="D10" s="9">
        <v>0.036298083333333335</v>
      </c>
      <c r="F10" s="57" t="s">
        <v>195</v>
      </c>
      <c r="G10" s="64">
        <v>0.010127412202380953</v>
      </c>
      <c r="H10" s="64">
        <v>0.021625357142857144</v>
      </c>
      <c r="I10" s="64"/>
      <c r="J10" s="57"/>
    </row>
    <row r="11">
      <c r="A11" s="5" t="s">
        <v>108</v>
      </c>
      <c r="B11" s="9">
        <v>0.010127412202380953</v>
      </c>
      <c r="C11" s="9">
        <v>0.021625357142857144</v>
      </c>
      <c r="D11" s="9"/>
      <c r="F11" s="57" t="s">
        <v>197</v>
      </c>
      <c r="G11" s="64">
        <v>0.009697767857142858</v>
      </c>
      <c r="H11" s="64"/>
      <c r="I11" s="64"/>
      <c r="J11" s="57"/>
    </row>
    <row r="12">
      <c r="A12" s="5" t="s">
        <v>1164</v>
      </c>
      <c r="B12" s="9">
        <v>0.010118942412698416</v>
      </c>
      <c r="C12" s="9">
        <v>0.019398643452380952</v>
      </c>
      <c r="D12" s="9">
        <v>0.04156248611111111</v>
      </c>
      <c r="F12" s="57" t="s">
        <v>1165</v>
      </c>
      <c r="G12" s="64">
        <v>0.010359710714285717</v>
      </c>
      <c r="H12" s="64">
        <v>0.0238974</v>
      </c>
      <c r="I12" s="64"/>
      <c r="J12" s="57"/>
    </row>
    <row r="13">
      <c r="A13" s="9"/>
      <c r="B13" s="9"/>
      <c r="C13" s="9"/>
      <c r="D13" s="9"/>
      <c r="E13" s="9"/>
      <c r="F13" s="64" t="s">
        <v>202</v>
      </c>
      <c r="G13" s="64">
        <v>0.009697201438492065</v>
      </c>
      <c r="H13" s="64">
        <v>0.0182798</v>
      </c>
      <c r="I13" s="64"/>
      <c r="J13" s="57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B14" s="9"/>
      <c r="C14" s="9"/>
      <c r="F14" s="57"/>
      <c r="G14" s="64"/>
      <c r="H14" s="64"/>
      <c r="I14" s="57"/>
      <c r="J14" s="57"/>
    </row>
    <row r="15">
      <c r="A15" s="9"/>
      <c r="B15" s="9"/>
      <c r="C15" s="9"/>
      <c r="D15" s="9"/>
      <c r="E15" s="9"/>
      <c r="F15" s="64"/>
      <c r="G15" s="64"/>
      <c r="H15" s="64"/>
      <c r="I15" s="57"/>
      <c r="J15" s="57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C16" s="9"/>
      <c r="F16" s="57"/>
      <c r="G16" s="57"/>
      <c r="H16" s="57"/>
      <c r="I16" s="57"/>
      <c r="J16" s="57"/>
    </row>
    <row r="17">
      <c r="C17" s="9"/>
      <c r="F17" s="57"/>
      <c r="G17" s="57"/>
      <c r="H17" s="57"/>
      <c r="I17" s="57"/>
      <c r="J17" s="57"/>
    </row>
    <row r="18">
      <c r="A18" s="65" t="s">
        <v>1166</v>
      </c>
      <c r="F18" s="66" t="s">
        <v>1167</v>
      </c>
      <c r="J18" s="57"/>
    </row>
    <row r="19">
      <c r="A19" s="67"/>
      <c r="B19" s="68" t="s">
        <v>24</v>
      </c>
      <c r="C19" s="69"/>
      <c r="D19" s="70"/>
      <c r="F19" s="57"/>
      <c r="G19" s="71" t="s">
        <v>24</v>
      </c>
      <c r="H19" s="69"/>
      <c r="I19" s="70"/>
      <c r="J19" s="57"/>
    </row>
    <row r="20">
      <c r="A20" s="72" t="s">
        <v>23</v>
      </c>
      <c r="B20" s="73">
        <v>1.0</v>
      </c>
      <c r="C20" s="73">
        <v>2.0</v>
      </c>
      <c r="D20" s="73">
        <v>3.0</v>
      </c>
      <c r="F20" s="74" t="s">
        <v>23</v>
      </c>
      <c r="G20" s="75">
        <v>1.0</v>
      </c>
      <c r="H20" s="76">
        <v>2.0</v>
      </c>
      <c r="I20" s="75">
        <v>3.0</v>
      </c>
      <c r="J20" s="57"/>
    </row>
    <row r="21">
      <c r="A21" s="77" t="s">
        <v>30</v>
      </c>
      <c r="B21" s="78" t="str">
        <f t="shared" ref="B21:D21" si="1">na()</f>
        <v>#N/A</v>
      </c>
      <c r="C21" s="78" t="str">
        <f t="shared" si="1"/>
        <v>#N/A</v>
      </c>
      <c r="D21" s="78" t="str">
        <f t="shared" si="1"/>
        <v>#N/A</v>
      </c>
      <c r="F21" s="74" t="s">
        <v>209</v>
      </c>
      <c r="G21" s="79">
        <v>0.01053725</v>
      </c>
      <c r="H21" s="79">
        <v>0.01703875</v>
      </c>
      <c r="I21" s="79">
        <f>average(G21*3,H21*3/2)</f>
        <v>0.0285849375</v>
      </c>
      <c r="J21" s="57"/>
    </row>
    <row r="22">
      <c r="A22" s="80" t="s">
        <v>50</v>
      </c>
      <c r="B22" s="81">
        <v>0.035</v>
      </c>
      <c r="C22" s="77">
        <v>0.07</v>
      </c>
      <c r="D22" s="77">
        <v>0.15</v>
      </c>
      <c r="F22" s="74" t="s">
        <v>219</v>
      </c>
      <c r="G22" s="79">
        <v>0.011206759077380953</v>
      </c>
      <c r="H22" s="79">
        <f>AVERAGE(G22*2,I22*2/3)</f>
        <v>0.02330612019</v>
      </c>
      <c r="I22" s="79">
        <v>0.036298083333333335</v>
      </c>
      <c r="J22" s="57"/>
    </row>
    <row r="23">
      <c r="A23" s="80" t="s">
        <v>56</v>
      </c>
      <c r="B23" s="77">
        <v>0.03</v>
      </c>
      <c r="C23" s="77">
        <v>0.06</v>
      </c>
      <c r="D23" s="81">
        <v>0.135</v>
      </c>
      <c r="F23" s="74" t="s">
        <v>1161</v>
      </c>
      <c r="G23" s="79">
        <f>AVERAGE(H23/2,I23/3)</f>
        <v>0.01221382589</v>
      </c>
      <c r="H23" s="79">
        <v>0.019392178571428574</v>
      </c>
      <c r="I23" s="79">
        <v>0.044194687499999996</v>
      </c>
      <c r="J23" s="57"/>
    </row>
    <row r="24">
      <c r="A24" s="77" t="s">
        <v>120</v>
      </c>
      <c r="B24" s="77">
        <v>0.1</v>
      </c>
      <c r="C24" s="77">
        <v>0.2</v>
      </c>
      <c r="D24" s="81">
        <v>0.3</v>
      </c>
      <c r="F24" s="74" t="s">
        <v>1165</v>
      </c>
      <c r="G24" s="79">
        <v>0.010359710714285717</v>
      </c>
      <c r="H24" s="79">
        <v>0.0238974</v>
      </c>
      <c r="I24" s="79">
        <f>average(G24*3,H24*3/2)</f>
        <v>0.03346261607</v>
      </c>
      <c r="J24" s="57"/>
    </row>
    <row r="25">
      <c r="A25" s="77" t="s">
        <v>73</v>
      </c>
      <c r="B25" s="77">
        <v>0.1</v>
      </c>
      <c r="C25" s="77">
        <v>0.2</v>
      </c>
      <c r="D25" s="81">
        <v>0.3</v>
      </c>
      <c r="F25" s="74" t="s">
        <v>1162</v>
      </c>
      <c r="G25" s="79">
        <v>0.01003394598214286</v>
      </c>
      <c r="H25" s="79">
        <f t="shared" ref="H25:H26" si="2">G25*2</f>
        <v>0.02006789196</v>
      </c>
      <c r="I25" s="79">
        <f t="shared" ref="I25:I26" si="3">G25*3</f>
        <v>0.03010183795</v>
      </c>
      <c r="J25" s="57"/>
    </row>
    <row r="26">
      <c r="A26" s="80" t="s">
        <v>91</v>
      </c>
      <c r="B26" s="77">
        <v>0.03</v>
      </c>
      <c r="C26" s="81">
        <v>0.06</v>
      </c>
      <c r="D26" s="81">
        <v>0.135</v>
      </c>
      <c r="F26" s="74" t="s">
        <v>242</v>
      </c>
      <c r="G26" s="79">
        <v>0.009210487811791384</v>
      </c>
      <c r="H26" s="79">
        <f t="shared" si="2"/>
        <v>0.01842097562</v>
      </c>
      <c r="I26" s="79">
        <f t="shared" si="3"/>
        <v>0.02763146344</v>
      </c>
      <c r="J26" s="57"/>
    </row>
    <row r="27">
      <c r="A27" s="77" t="s">
        <v>97</v>
      </c>
      <c r="B27" s="77">
        <v>0.03</v>
      </c>
      <c r="C27" s="77">
        <v>0.06</v>
      </c>
      <c r="D27" s="81">
        <v>0.135</v>
      </c>
      <c r="F27" s="74" t="s">
        <v>1163</v>
      </c>
      <c r="G27" s="79">
        <v>0.009942447023809527</v>
      </c>
      <c r="H27" s="79">
        <v>0.016158375</v>
      </c>
      <c r="I27" s="79">
        <f t="shared" ref="I27:I28" si="4">average(G27*3,H27*3/2)</f>
        <v>0.02703245179</v>
      </c>
      <c r="J27" s="57"/>
    </row>
    <row r="28">
      <c r="A28" s="77" t="s">
        <v>108</v>
      </c>
      <c r="B28" s="77">
        <v>0.03</v>
      </c>
      <c r="C28" s="77">
        <v>0.06</v>
      </c>
      <c r="D28" s="81">
        <v>0.135</v>
      </c>
      <c r="F28" s="74" t="s">
        <v>195</v>
      </c>
      <c r="G28" s="79">
        <v>0.010127412202380953</v>
      </c>
      <c r="H28" s="79">
        <v>0.021625357142857144</v>
      </c>
      <c r="I28" s="79">
        <f t="shared" si="4"/>
        <v>0.03141013616</v>
      </c>
      <c r="J28" s="57"/>
    </row>
    <row r="29">
      <c r="A29" s="77" t="s">
        <v>120</v>
      </c>
      <c r="B29" s="77">
        <v>0.1</v>
      </c>
      <c r="C29" s="77">
        <v>0.2</v>
      </c>
      <c r="D29" s="81">
        <v>0.3</v>
      </c>
      <c r="F29" s="74" t="s">
        <v>197</v>
      </c>
      <c r="G29" s="79">
        <v>0.009697767857142858</v>
      </c>
      <c r="H29" s="79">
        <f>G29*2</f>
        <v>0.01939553571</v>
      </c>
      <c r="I29" s="79">
        <f>G29*3</f>
        <v>0.02909330357</v>
      </c>
      <c r="J29" s="57"/>
    </row>
    <row r="30">
      <c r="A30" s="77"/>
      <c r="B30" s="80"/>
      <c r="C30" s="80"/>
      <c r="D30" s="82"/>
      <c r="F30" s="79" t="s">
        <v>202</v>
      </c>
      <c r="G30" s="79">
        <v>0.009697201438492065</v>
      </c>
      <c r="H30" s="79">
        <v>0.0182798</v>
      </c>
      <c r="I30" s="79">
        <f>average(G30*3,H30*3/2)</f>
        <v>0.02825565216</v>
      </c>
      <c r="J30" s="57"/>
    </row>
    <row r="31">
      <c r="B31" s="9"/>
      <c r="C31" s="9"/>
      <c r="F31" s="57"/>
      <c r="G31" s="57"/>
      <c r="H31" s="57"/>
      <c r="I31" s="57"/>
      <c r="J31" s="57"/>
    </row>
    <row r="32">
      <c r="C32" s="9"/>
      <c r="F32" s="57"/>
      <c r="G32" s="57"/>
      <c r="H32" s="57"/>
      <c r="I32" s="57"/>
      <c r="J32" s="57"/>
    </row>
    <row r="33">
      <c r="A33" s="3" t="s">
        <v>1168</v>
      </c>
      <c r="C33" s="9"/>
      <c r="F33" s="57"/>
      <c r="G33" s="57"/>
      <c r="H33" s="57"/>
      <c r="I33" s="57"/>
      <c r="J33" s="57"/>
    </row>
    <row r="34">
      <c r="C34" s="9"/>
      <c r="F34" s="57"/>
      <c r="G34" s="57"/>
      <c r="H34" s="57"/>
      <c r="I34" s="57"/>
      <c r="J34" s="57"/>
    </row>
    <row r="35">
      <c r="C35" s="9"/>
      <c r="F35" s="57"/>
      <c r="G35" s="57"/>
      <c r="H35" s="57"/>
      <c r="I35" s="57"/>
      <c r="J35" s="57"/>
    </row>
    <row r="36">
      <c r="C36" s="9"/>
      <c r="F36" s="57"/>
      <c r="G36" s="57"/>
      <c r="H36" s="57"/>
      <c r="I36" s="57"/>
      <c r="J36" s="57"/>
    </row>
    <row r="37">
      <c r="C37" s="9"/>
      <c r="F37" s="57"/>
      <c r="G37" s="57"/>
      <c r="H37" s="57"/>
      <c r="I37" s="57"/>
      <c r="J37" s="57"/>
    </row>
    <row r="38">
      <c r="C38" s="9"/>
      <c r="F38" s="57"/>
      <c r="G38" s="57"/>
      <c r="H38" s="57"/>
      <c r="I38" s="57"/>
      <c r="J38" s="57"/>
    </row>
    <row r="39">
      <c r="C39" s="9"/>
      <c r="F39" s="57"/>
      <c r="G39" s="57"/>
      <c r="H39" s="57"/>
      <c r="I39" s="57"/>
      <c r="J39" s="57"/>
    </row>
    <row r="40">
      <c r="C40" s="9"/>
      <c r="F40" s="57"/>
      <c r="G40" s="57"/>
      <c r="H40" s="57"/>
      <c r="I40" s="57"/>
      <c r="J40" s="57"/>
    </row>
    <row r="41">
      <c r="C41" s="9"/>
      <c r="F41" s="57"/>
      <c r="G41" s="57"/>
      <c r="H41" s="57"/>
      <c r="I41" s="57"/>
      <c r="J41" s="57"/>
    </row>
    <row r="42">
      <c r="C42" s="9"/>
      <c r="F42" s="57"/>
      <c r="G42" s="57"/>
      <c r="H42" s="57"/>
      <c r="I42" s="57"/>
      <c r="J42" s="57"/>
    </row>
    <row r="43">
      <c r="C43" s="9"/>
      <c r="F43" s="57"/>
      <c r="G43" s="57"/>
      <c r="H43" s="57"/>
      <c r="I43" s="57"/>
      <c r="J43" s="57"/>
    </row>
    <row r="44">
      <c r="C44" s="9"/>
      <c r="F44" s="57"/>
      <c r="G44" s="57"/>
      <c r="H44" s="57"/>
      <c r="I44" s="57"/>
      <c r="J44" s="57"/>
    </row>
    <row r="45">
      <c r="C45" s="9"/>
      <c r="F45" s="57"/>
      <c r="G45" s="57"/>
      <c r="H45" s="57"/>
      <c r="I45" s="57"/>
      <c r="J45" s="57"/>
    </row>
    <row r="46">
      <c r="C46" s="9"/>
      <c r="F46" s="57"/>
      <c r="G46" s="57"/>
      <c r="H46" s="57"/>
      <c r="I46" s="57"/>
      <c r="J46" s="57"/>
    </row>
    <row r="47">
      <c r="C47" s="9"/>
      <c r="F47" s="57"/>
      <c r="G47" s="57"/>
      <c r="H47" s="57"/>
      <c r="I47" s="57"/>
      <c r="J47" s="57"/>
    </row>
    <row r="48">
      <c r="C48" s="9"/>
      <c r="F48" s="57"/>
      <c r="G48" s="57"/>
      <c r="H48" s="57"/>
      <c r="I48" s="57"/>
      <c r="J48" s="57"/>
    </row>
    <row r="49">
      <c r="C49" s="9"/>
      <c r="F49" s="57"/>
      <c r="G49" s="57"/>
      <c r="H49" s="57"/>
      <c r="I49" s="57"/>
      <c r="J49" s="57"/>
    </row>
    <row r="50">
      <c r="C50" s="9"/>
      <c r="F50" s="57"/>
      <c r="G50" s="57"/>
      <c r="H50" s="57"/>
      <c r="I50" s="57"/>
      <c r="J50" s="57"/>
    </row>
    <row r="51">
      <c r="C51" s="9"/>
      <c r="F51" s="57"/>
      <c r="G51" s="57"/>
      <c r="H51" s="57"/>
      <c r="I51" s="57"/>
      <c r="J51" s="57"/>
    </row>
    <row r="52">
      <c r="C52" s="9"/>
      <c r="F52" s="57"/>
      <c r="G52" s="57"/>
      <c r="H52" s="57"/>
      <c r="I52" s="57"/>
      <c r="J52" s="57"/>
    </row>
    <row r="53">
      <c r="C53" s="9"/>
      <c r="F53" s="57"/>
      <c r="G53" s="57"/>
      <c r="H53" s="57"/>
      <c r="I53" s="57"/>
      <c r="J53" s="57"/>
    </row>
    <row r="54">
      <c r="C54" s="9"/>
      <c r="F54" s="57"/>
      <c r="G54" s="57"/>
      <c r="H54" s="57"/>
      <c r="I54" s="57"/>
      <c r="J54" s="57"/>
    </row>
    <row r="55">
      <c r="C55" s="9"/>
      <c r="F55" s="57"/>
      <c r="G55" s="57"/>
      <c r="H55" s="57"/>
      <c r="I55" s="57"/>
      <c r="J55" s="57"/>
    </row>
    <row r="56">
      <c r="C56" s="9"/>
      <c r="F56" s="57"/>
      <c r="G56" s="57"/>
      <c r="H56" s="57"/>
      <c r="I56" s="57"/>
      <c r="J56" s="57"/>
    </row>
    <row r="57">
      <c r="C57" s="9"/>
      <c r="F57" s="57"/>
      <c r="G57" s="57"/>
      <c r="H57" s="57"/>
      <c r="I57" s="57"/>
      <c r="J57" s="57"/>
    </row>
    <row r="58">
      <c r="C58" s="9"/>
      <c r="F58" s="57"/>
      <c r="G58" s="57"/>
      <c r="H58" s="57"/>
      <c r="I58" s="57"/>
      <c r="J58" s="57"/>
    </row>
    <row r="59">
      <c r="C59" s="9"/>
      <c r="F59" s="57"/>
      <c r="G59" s="57"/>
      <c r="H59" s="57"/>
      <c r="I59" s="57"/>
      <c r="J59" s="57"/>
    </row>
    <row r="60">
      <c r="C60" s="9"/>
      <c r="F60" s="57"/>
      <c r="G60" s="57"/>
      <c r="H60" s="57"/>
      <c r="I60" s="57"/>
      <c r="J60" s="57"/>
    </row>
    <row r="61">
      <c r="C61" s="9"/>
      <c r="F61" s="57"/>
      <c r="G61" s="57"/>
      <c r="H61" s="57"/>
      <c r="I61" s="57"/>
      <c r="J61" s="57"/>
    </row>
    <row r="62">
      <c r="C62" s="9"/>
      <c r="F62" s="57"/>
      <c r="G62" s="57"/>
      <c r="H62" s="57"/>
      <c r="I62" s="57"/>
      <c r="J62" s="57"/>
    </row>
    <row r="63">
      <c r="C63" s="9"/>
      <c r="F63" s="57"/>
      <c r="G63" s="57"/>
      <c r="H63" s="57"/>
      <c r="I63" s="57"/>
      <c r="J63" s="57"/>
    </row>
    <row r="64">
      <c r="C64" s="9"/>
      <c r="F64" s="57"/>
      <c r="G64" s="57"/>
      <c r="H64" s="57"/>
      <c r="I64" s="57"/>
      <c r="J64" s="57"/>
    </row>
    <row r="65">
      <c r="C65" s="9"/>
      <c r="F65" s="57"/>
      <c r="G65" s="57"/>
      <c r="H65" s="57"/>
      <c r="I65" s="57"/>
      <c r="J65" s="57"/>
    </row>
    <row r="66">
      <c r="C66" s="9"/>
      <c r="F66" s="57"/>
      <c r="G66" s="57"/>
      <c r="H66" s="57"/>
      <c r="I66" s="57"/>
      <c r="J66" s="57"/>
    </row>
    <row r="67">
      <c r="C67" s="9"/>
      <c r="F67" s="57"/>
      <c r="G67" s="57"/>
      <c r="H67" s="57"/>
      <c r="I67" s="57"/>
      <c r="J67" s="57"/>
    </row>
    <row r="68">
      <c r="C68" s="9"/>
      <c r="F68" s="57"/>
      <c r="G68" s="57"/>
      <c r="H68" s="57"/>
      <c r="I68" s="57"/>
      <c r="J68" s="57"/>
    </row>
    <row r="69">
      <c r="C69" s="9"/>
      <c r="F69" s="57"/>
      <c r="G69" s="57"/>
      <c r="H69" s="57"/>
      <c r="I69" s="57"/>
      <c r="J69" s="57"/>
    </row>
    <row r="70">
      <c r="C70" s="9"/>
      <c r="F70" s="57"/>
      <c r="G70" s="57"/>
      <c r="H70" s="57"/>
      <c r="I70" s="57"/>
      <c r="J70" s="57"/>
    </row>
    <row r="71">
      <c r="C71" s="9"/>
      <c r="F71" s="57"/>
      <c r="G71" s="57"/>
      <c r="H71" s="57"/>
      <c r="I71" s="57"/>
      <c r="J71" s="57"/>
    </row>
    <row r="72">
      <c r="C72" s="9"/>
      <c r="F72" s="57"/>
      <c r="G72" s="57"/>
      <c r="H72" s="57"/>
      <c r="I72" s="57"/>
      <c r="J72" s="57"/>
    </row>
    <row r="73">
      <c r="C73" s="9"/>
      <c r="F73" s="57"/>
      <c r="G73" s="57"/>
      <c r="H73" s="57"/>
      <c r="I73" s="57"/>
      <c r="J73" s="57"/>
    </row>
    <row r="74">
      <c r="C74" s="9"/>
      <c r="F74" s="57"/>
      <c r="G74" s="57"/>
      <c r="H74" s="57"/>
      <c r="I74" s="57"/>
      <c r="J74" s="57"/>
    </row>
    <row r="75">
      <c r="C75" s="9"/>
      <c r="F75" s="57"/>
      <c r="G75" s="57"/>
      <c r="H75" s="57"/>
      <c r="I75" s="57"/>
      <c r="J75" s="57"/>
    </row>
    <row r="76">
      <c r="C76" s="9"/>
      <c r="F76" s="57"/>
      <c r="G76" s="57"/>
      <c r="H76" s="57"/>
      <c r="I76" s="57"/>
      <c r="J76" s="57"/>
    </row>
    <row r="77">
      <c r="C77" s="9"/>
      <c r="F77" s="57"/>
      <c r="G77" s="57"/>
      <c r="H77" s="57"/>
      <c r="I77" s="57"/>
      <c r="J77" s="57"/>
    </row>
    <row r="78">
      <c r="C78" s="9"/>
      <c r="F78" s="57"/>
      <c r="G78" s="57"/>
      <c r="H78" s="57"/>
      <c r="I78" s="57"/>
      <c r="J78" s="57"/>
    </row>
    <row r="79">
      <c r="C79" s="9"/>
      <c r="F79" s="57"/>
      <c r="G79" s="57"/>
      <c r="H79" s="57"/>
      <c r="I79" s="57"/>
      <c r="J79" s="57"/>
    </row>
    <row r="80">
      <c r="C80" s="9"/>
      <c r="F80" s="57"/>
      <c r="G80" s="57"/>
      <c r="H80" s="57"/>
      <c r="I80" s="57"/>
      <c r="J80" s="57"/>
    </row>
    <row r="81">
      <c r="C81" s="9"/>
      <c r="F81" s="57"/>
      <c r="G81" s="57"/>
      <c r="H81" s="57"/>
      <c r="I81" s="57"/>
      <c r="J81" s="57"/>
    </row>
    <row r="82">
      <c r="C82" s="9"/>
      <c r="F82" s="57"/>
      <c r="G82" s="57"/>
      <c r="H82" s="57"/>
      <c r="I82" s="57"/>
      <c r="J82" s="57"/>
    </row>
    <row r="83">
      <c r="C83" s="9"/>
      <c r="F83" s="57"/>
      <c r="G83" s="57"/>
      <c r="H83" s="57"/>
      <c r="I83" s="57"/>
      <c r="J83" s="57"/>
    </row>
    <row r="84">
      <c r="C84" s="9"/>
      <c r="F84" s="57"/>
      <c r="G84" s="57"/>
      <c r="H84" s="57"/>
      <c r="I84" s="57"/>
      <c r="J84" s="57"/>
    </row>
    <row r="85">
      <c r="C85" s="9"/>
      <c r="F85" s="57"/>
      <c r="G85" s="57"/>
      <c r="H85" s="57"/>
      <c r="I85" s="57"/>
      <c r="J85" s="57"/>
    </row>
    <row r="86">
      <c r="C86" s="9"/>
      <c r="F86" s="57"/>
      <c r="G86" s="57"/>
      <c r="H86" s="57"/>
      <c r="I86" s="57"/>
      <c r="J86" s="57"/>
    </row>
    <row r="87">
      <c r="C87" s="9"/>
      <c r="F87" s="57"/>
      <c r="G87" s="57"/>
      <c r="H87" s="57"/>
      <c r="I87" s="57"/>
      <c r="J87" s="57"/>
    </row>
    <row r="88">
      <c r="C88" s="9"/>
      <c r="F88" s="57"/>
      <c r="G88" s="57"/>
      <c r="H88" s="57"/>
      <c r="I88" s="57"/>
      <c r="J88" s="57"/>
    </row>
    <row r="89">
      <c r="C89" s="9"/>
      <c r="F89" s="57"/>
      <c r="G89" s="57"/>
      <c r="H89" s="57"/>
      <c r="I89" s="57"/>
      <c r="J89" s="57"/>
    </row>
    <row r="90">
      <c r="C90" s="9"/>
      <c r="F90" s="57"/>
      <c r="G90" s="57"/>
      <c r="H90" s="57"/>
      <c r="I90" s="57"/>
      <c r="J90" s="57"/>
    </row>
    <row r="91">
      <c r="C91" s="9"/>
      <c r="F91" s="57"/>
      <c r="G91" s="57"/>
      <c r="H91" s="57"/>
      <c r="I91" s="57"/>
      <c r="J91" s="57"/>
    </row>
    <row r="92">
      <c r="C92" s="9"/>
      <c r="F92" s="57"/>
      <c r="G92" s="57"/>
      <c r="H92" s="57"/>
      <c r="I92" s="57"/>
      <c r="J92" s="57"/>
    </row>
    <row r="93">
      <c r="C93" s="9"/>
      <c r="F93" s="57"/>
      <c r="G93" s="57"/>
      <c r="H93" s="57"/>
      <c r="I93" s="57"/>
      <c r="J93" s="57"/>
    </row>
    <row r="94">
      <c r="C94" s="9"/>
      <c r="F94" s="57"/>
      <c r="G94" s="57"/>
      <c r="H94" s="57"/>
      <c r="I94" s="57"/>
      <c r="J94" s="57"/>
    </row>
    <row r="95">
      <c r="C95" s="9"/>
      <c r="F95" s="57"/>
      <c r="G95" s="57"/>
      <c r="H95" s="57"/>
      <c r="I95" s="57"/>
      <c r="J95" s="57"/>
    </row>
    <row r="96">
      <c r="C96" s="9"/>
      <c r="F96" s="57"/>
      <c r="G96" s="57"/>
      <c r="H96" s="57"/>
      <c r="I96" s="57"/>
      <c r="J96" s="57"/>
    </row>
    <row r="97">
      <c r="C97" s="9"/>
      <c r="F97" s="57"/>
      <c r="G97" s="57"/>
      <c r="H97" s="57"/>
      <c r="I97" s="57"/>
      <c r="J97" s="57"/>
    </row>
    <row r="98">
      <c r="C98" s="9"/>
      <c r="F98" s="57"/>
      <c r="G98" s="57"/>
      <c r="H98" s="57"/>
      <c r="I98" s="57"/>
      <c r="J98" s="57"/>
    </row>
    <row r="99">
      <c r="C99" s="9"/>
      <c r="F99" s="57"/>
      <c r="G99" s="57"/>
      <c r="H99" s="57"/>
      <c r="I99" s="57"/>
      <c r="J99" s="57"/>
    </row>
    <row r="100">
      <c r="C100" s="9"/>
      <c r="F100" s="57"/>
      <c r="G100" s="57"/>
      <c r="H100" s="57"/>
      <c r="I100" s="57"/>
      <c r="J100" s="57"/>
    </row>
    <row r="101">
      <c r="C101" s="9"/>
      <c r="F101" s="57"/>
      <c r="G101" s="57"/>
      <c r="H101" s="57"/>
      <c r="I101" s="57"/>
      <c r="J101" s="57"/>
    </row>
    <row r="102">
      <c r="C102" s="9"/>
      <c r="F102" s="57"/>
      <c r="G102" s="57"/>
      <c r="H102" s="57"/>
      <c r="I102" s="57"/>
      <c r="J102" s="57"/>
    </row>
    <row r="103">
      <c r="C103" s="9"/>
      <c r="F103" s="57"/>
      <c r="G103" s="57"/>
      <c r="H103" s="57"/>
      <c r="I103" s="57"/>
      <c r="J103" s="57"/>
    </row>
    <row r="104">
      <c r="C104" s="9"/>
      <c r="F104" s="57"/>
      <c r="G104" s="57"/>
      <c r="H104" s="57"/>
      <c r="I104" s="57"/>
      <c r="J104" s="57"/>
    </row>
    <row r="105">
      <c r="C105" s="9"/>
      <c r="F105" s="57"/>
      <c r="G105" s="57"/>
      <c r="H105" s="57"/>
      <c r="I105" s="57"/>
      <c r="J105" s="57"/>
    </row>
    <row r="106">
      <c r="C106" s="9"/>
      <c r="F106" s="57"/>
      <c r="G106" s="57"/>
      <c r="H106" s="57"/>
      <c r="I106" s="57"/>
      <c r="J106" s="57"/>
    </row>
    <row r="107">
      <c r="C107" s="9"/>
      <c r="F107" s="57"/>
      <c r="G107" s="57"/>
      <c r="H107" s="57"/>
      <c r="I107" s="57"/>
      <c r="J107" s="57"/>
    </row>
    <row r="108">
      <c r="C108" s="9"/>
      <c r="F108" s="57"/>
      <c r="G108" s="57"/>
      <c r="H108" s="57"/>
      <c r="I108" s="57"/>
      <c r="J108" s="57"/>
    </row>
    <row r="109">
      <c r="C109" s="9"/>
      <c r="F109" s="57"/>
      <c r="G109" s="57"/>
      <c r="H109" s="57"/>
      <c r="I109" s="57"/>
      <c r="J109" s="57"/>
    </row>
    <row r="110">
      <c r="C110" s="9"/>
      <c r="F110" s="57"/>
      <c r="G110" s="57"/>
      <c r="H110" s="57"/>
      <c r="I110" s="57"/>
      <c r="J110" s="57"/>
    </row>
    <row r="111">
      <c r="C111" s="9"/>
      <c r="F111" s="57"/>
      <c r="G111" s="57"/>
      <c r="H111" s="57"/>
      <c r="I111" s="57"/>
      <c r="J111" s="57"/>
    </row>
    <row r="112">
      <c r="C112" s="9"/>
      <c r="F112" s="57"/>
      <c r="G112" s="57"/>
      <c r="H112" s="57"/>
      <c r="I112" s="57"/>
      <c r="J112" s="57"/>
    </row>
    <row r="113">
      <c r="C113" s="9"/>
      <c r="F113" s="57"/>
      <c r="G113" s="57"/>
      <c r="H113" s="57"/>
      <c r="I113" s="57"/>
      <c r="J113" s="57"/>
    </row>
    <row r="114">
      <c r="C114" s="9"/>
      <c r="F114" s="57"/>
      <c r="G114" s="57"/>
      <c r="H114" s="57"/>
      <c r="I114" s="57"/>
      <c r="J114" s="57"/>
    </row>
    <row r="115">
      <c r="C115" s="9"/>
      <c r="F115" s="57"/>
      <c r="G115" s="57"/>
      <c r="H115" s="57"/>
      <c r="I115" s="57"/>
      <c r="J115" s="57"/>
    </row>
    <row r="116">
      <c r="C116" s="9"/>
      <c r="F116" s="57"/>
      <c r="G116" s="57"/>
      <c r="H116" s="57"/>
      <c r="I116" s="57"/>
      <c r="J116" s="57"/>
    </row>
    <row r="117">
      <c r="C117" s="9"/>
      <c r="F117" s="57"/>
      <c r="G117" s="57"/>
      <c r="H117" s="57"/>
      <c r="I117" s="57"/>
      <c r="J117" s="57"/>
    </row>
    <row r="118">
      <c r="C118" s="9"/>
      <c r="F118" s="57"/>
      <c r="G118" s="57"/>
      <c r="H118" s="57"/>
      <c r="I118" s="57"/>
      <c r="J118" s="57"/>
    </row>
    <row r="119">
      <c r="C119" s="9"/>
      <c r="F119" s="57"/>
      <c r="G119" s="57"/>
      <c r="H119" s="57"/>
      <c r="I119" s="57"/>
      <c r="J119" s="57"/>
    </row>
    <row r="120">
      <c r="C120" s="9"/>
      <c r="F120" s="57"/>
      <c r="G120" s="57"/>
      <c r="H120" s="57"/>
      <c r="I120" s="57"/>
      <c r="J120" s="57"/>
    </row>
    <row r="121">
      <c r="C121" s="9"/>
      <c r="F121" s="57"/>
      <c r="G121" s="57"/>
      <c r="H121" s="57"/>
      <c r="I121" s="57"/>
      <c r="J121" s="57"/>
    </row>
    <row r="122">
      <c r="C122" s="9"/>
      <c r="F122" s="57"/>
      <c r="G122" s="57"/>
      <c r="H122" s="57"/>
      <c r="I122" s="57"/>
      <c r="J122" s="57"/>
    </row>
    <row r="123">
      <c r="C123" s="9"/>
      <c r="F123" s="57"/>
      <c r="G123" s="57"/>
      <c r="H123" s="57"/>
      <c r="I123" s="57"/>
      <c r="J123" s="57"/>
    </row>
    <row r="124">
      <c r="C124" s="9"/>
      <c r="F124" s="57"/>
      <c r="G124" s="57"/>
      <c r="H124" s="57"/>
      <c r="I124" s="57"/>
      <c r="J124" s="57"/>
    </row>
    <row r="125">
      <c r="C125" s="9"/>
      <c r="F125" s="57"/>
      <c r="G125" s="57"/>
      <c r="H125" s="57"/>
      <c r="I125" s="57"/>
      <c r="J125" s="57"/>
    </row>
    <row r="126">
      <c r="C126" s="9"/>
      <c r="F126" s="57"/>
      <c r="G126" s="57"/>
      <c r="H126" s="57"/>
      <c r="I126" s="57"/>
      <c r="J126" s="57"/>
    </row>
    <row r="127">
      <c r="C127" s="9"/>
      <c r="F127" s="57"/>
      <c r="G127" s="57"/>
      <c r="H127" s="57"/>
      <c r="I127" s="57"/>
      <c r="J127" s="57"/>
    </row>
    <row r="128">
      <c r="C128" s="9"/>
      <c r="F128" s="57"/>
      <c r="G128" s="57"/>
      <c r="H128" s="57"/>
      <c r="I128" s="57"/>
      <c r="J128" s="57"/>
    </row>
    <row r="129">
      <c r="C129" s="9"/>
      <c r="F129" s="57"/>
      <c r="G129" s="57"/>
      <c r="H129" s="57"/>
      <c r="I129" s="57"/>
      <c r="J129" s="57"/>
    </row>
    <row r="130">
      <c r="C130" s="9"/>
      <c r="F130" s="57"/>
      <c r="G130" s="57"/>
      <c r="H130" s="57"/>
      <c r="I130" s="57"/>
      <c r="J130" s="57"/>
    </row>
    <row r="131">
      <c r="C131" s="9"/>
      <c r="F131" s="57"/>
      <c r="G131" s="57"/>
      <c r="H131" s="57"/>
      <c r="I131" s="57"/>
      <c r="J131" s="57"/>
    </row>
    <row r="132">
      <c r="C132" s="9"/>
      <c r="F132" s="57"/>
      <c r="G132" s="57"/>
      <c r="H132" s="57"/>
      <c r="I132" s="57"/>
      <c r="J132" s="57"/>
    </row>
    <row r="133">
      <c r="C133" s="9"/>
      <c r="F133" s="57"/>
      <c r="G133" s="57"/>
      <c r="H133" s="57"/>
      <c r="I133" s="57"/>
      <c r="J133" s="57"/>
    </row>
    <row r="134">
      <c r="C134" s="9"/>
      <c r="F134" s="57"/>
      <c r="G134" s="57"/>
      <c r="H134" s="57"/>
      <c r="I134" s="57"/>
      <c r="J134" s="57"/>
    </row>
    <row r="135">
      <c r="C135" s="9"/>
      <c r="F135" s="57"/>
      <c r="G135" s="57"/>
      <c r="H135" s="57"/>
      <c r="I135" s="57"/>
      <c r="J135" s="57"/>
    </row>
    <row r="136">
      <c r="C136" s="9"/>
      <c r="F136" s="57"/>
      <c r="G136" s="57"/>
      <c r="H136" s="57"/>
      <c r="I136" s="57"/>
      <c r="J136" s="57"/>
    </row>
    <row r="137">
      <c r="C137" s="9"/>
      <c r="F137" s="57"/>
      <c r="G137" s="57"/>
      <c r="H137" s="57"/>
      <c r="I137" s="57"/>
      <c r="J137" s="57"/>
    </row>
    <row r="138">
      <c r="C138" s="9"/>
      <c r="F138" s="57"/>
      <c r="G138" s="57"/>
      <c r="H138" s="57"/>
      <c r="I138" s="57"/>
      <c r="J138" s="57"/>
    </row>
    <row r="139">
      <c r="C139" s="9"/>
      <c r="F139" s="57"/>
      <c r="G139" s="57"/>
      <c r="H139" s="57"/>
      <c r="I139" s="57"/>
      <c r="J139" s="57"/>
    </row>
    <row r="140">
      <c r="C140" s="9"/>
      <c r="F140" s="57"/>
      <c r="G140" s="57"/>
      <c r="H140" s="57"/>
      <c r="I140" s="57"/>
      <c r="J140" s="57"/>
    </row>
    <row r="141">
      <c r="C141" s="9"/>
      <c r="F141" s="57"/>
      <c r="G141" s="57"/>
      <c r="H141" s="57"/>
      <c r="I141" s="57"/>
      <c r="J141" s="57"/>
    </row>
    <row r="142">
      <c r="C142" s="9"/>
      <c r="F142" s="57"/>
      <c r="G142" s="57"/>
      <c r="H142" s="57"/>
      <c r="I142" s="57"/>
      <c r="J142" s="57"/>
    </row>
    <row r="143">
      <c r="C143" s="9"/>
      <c r="F143" s="57"/>
      <c r="G143" s="57"/>
      <c r="H143" s="57"/>
      <c r="I143" s="57"/>
      <c r="J143" s="57"/>
    </row>
    <row r="144">
      <c r="C144" s="9"/>
      <c r="F144" s="57"/>
      <c r="G144" s="57"/>
      <c r="H144" s="57"/>
      <c r="I144" s="57"/>
      <c r="J144" s="57"/>
    </row>
    <row r="145">
      <c r="C145" s="9"/>
      <c r="F145" s="57"/>
      <c r="G145" s="57"/>
      <c r="H145" s="57"/>
      <c r="I145" s="57"/>
      <c r="J145" s="57"/>
    </row>
    <row r="146">
      <c r="C146" s="9"/>
      <c r="F146" s="57"/>
      <c r="G146" s="57"/>
      <c r="H146" s="57"/>
      <c r="I146" s="57"/>
      <c r="J146" s="57"/>
    </row>
    <row r="147">
      <c r="C147" s="9"/>
      <c r="F147" s="57"/>
      <c r="G147" s="57"/>
      <c r="H147" s="57"/>
      <c r="I147" s="57"/>
      <c r="J147" s="57"/>
    </row>
    <row r="148">
      <c r="C148" s="9"/>
      <c r="F148" s="57"/>
      <c r="G148" s="57"/>
      <c r="H148" s="57"/>
      <c r="I148" s="57"/>
      <c r="J148" s="57"/>
    </row>
    <row r="149">
      <c r="C149" s="9"/>
      <c r="F149" s="57"/>
      <c r="G149" s="57"/>
      <c r="H149" s="57"/>
      <c r="I149" s="57"/>
      <c r="J149" s="57"/>
    </row>
    <row r="150">
      <c r="C150" s="9"/>
      <c r="F150" s="57"/>
      <c r="G150" s="57"/>
      <c r="H150" s="57"/>
      <c r="I150" s="57"/>
      <c r="J150" s="57"/>
    </row>
    <row r="151">
      <c r="C151" s="9"/>
      <c r="F151" s="57"/>
      <c r="G151" s="57"/>
      <c r="H151" s="57"/>
      <c r="I151" s="57"/>
      <c r="J151" s="57"/>
    </row>
    <row r="152">
      <c r="C152" s="9"/>
      <c r="F152" s="57"/>
      <c r="G152" s="57"/>
      <c r="H152" s="57"/>
      <c r="I152" s="57"/>
      <c r="J152" s="57"/>
    </row>
    <row r="153">
      <c r="C153" s="9"/>
      <c r="F153" s="57"/>
      <c r="G153" s="57"/>
      <c r="H153" s="57"/>
      <c r="I153" s="57"/>
      <c r="J153" s="57"/>
    </row>
    <row r="154">
      <c r="C154" s="9"/>
      <c r="F154" s="57"/>
      <c r="G154" s="57"/>
      <c r="H154" s="57"/>
      <c r="I154" s="57"/>
      <c r="J154" s="57"/>
    </row>
    <row r="155">
      <c r="C155" s="9"/>
      <c r="F155" s="57"/>
      <c r="G155" s="57"/>
      <c r="H155" s="57"/>
      <c r="I155" s="57"/>
      <c r="J155" s="57"/>
    </row>
    <row r="156">
      <c r="C156" s="9"/>
      <c r="F156" s="57"/>
      <c r="G156" s="57"/>
      <c r="H156" s="57"/>
      <c r="I156" s="57"/>
      <c r="J156" s="57"/>
    </row>
    <row r="157">
      <c r="C157" s="9"/>
      <c r="F157" s="57"/>
      <c r="G157" s="57"/>
      <c r="H157" s="57"/>
      <c r="I157" s="57"/>
      <c r="J157" s="57"/>
    </row>
    <row r="158">
      <c r="C158" s="9"/>
      <c r="F158" s="57"/>
      <c r="G158" s="57"/>
      <c r="H158" s="57"/>
      <c r="I158" s="57"/>
      <c r="J158" s="57"/>
    </row>
    <row r="159">
      <c r="C159" s="9"/>
      <c r="F159" s="57"/>
      <c r="G159" s="57"/>
      <c r="H159" s="57"/>
      <c r="I159" s="57"/>
      <c r="J159" s="57"/>
    </row>
    <row r="160">
      <c r="C160" s="9"/>
      <c r="F160" s="57"/>
      <c r="G160" s="57"/>
      <c r="H160" s="57"/>
      <c r="I160" s="57"/>
      <c r="J160" s="57"/>
    </row>
    <row r="161">
      <c r="C161" s="9"/>
      <c r="F161" s="57"/>
      <c r="G161" s="57"/>
      <c r="H161" s="57"/>
      <c r="I161" s="57"/>
      <c r="J161" s="57"/>
    </row>
    <row r="162">
      <c r="C162" s="9"/>
      <c r="F162" s="57"/>
      <c r="G162" s="57"/>
      <c r="H162" s="57"/>
      <c r="I162" s="57"/>
      <c r="J162" s="57"/>
    </row>
    <row r="163">
      <c r="C163" s="9"/>
      <c r="F163" s="57"/>
      <c r="G163" s="57"/>
      <c r="H163" s="57"/>
      <c r="I163" s="57"/>
      <c r="J163" s="57"/>
    </row>
    <row r="164">
      <c r="C164" s="9"/>
      <c r="F164" s="57"/>
      <c r="G164" s="57"/>
      <c r="H164" s="57"/>
      <c r="I164" s="57"/>
      <c r="J164" s="57"/>
    </row>
    <row r="165">
      <c r="C165" s="9"/>
      <c r="F165" s="57"/>
      <c r="G165" s="57"/>
      <c r="H165" s="57"/>
      <c r="I165" s="57"/>
      <c r="J165" s="57"/>
    </row>
    <row r="166">
      <c r="C166" s="9"/>
      <c r="F166" s="57"/>
      <c r="G166" s="57"/>
      <c r="H166" s="57"/>
      <c r="I166" s="57"/>
      <c r="J166" s="57"/>
    </row>
    <row r="167">
      <c r="C167" s="9"/>
      <c r="F167" s="57"/>
      <c r="G167" s="57"/>
      <c r="H167" s="57"/>
      <c r="I167" s="57"/>
      <c r="J167" s="57"/>
    </row>
    <row r="168">
      <c r="C168" s="9"/>
      <c r="F168" s="57"/>
      <c r="G168" s="57"/>
      <c r="H168" s="57"/>
      <c r="I168" s="57"/>
      <c r="J168" s="57"/>
    </row>
    <row r="169">
      <c r="C169" s="9"/>
      <c r="F169" s="57"/>
      <c r="G169" s="57"/>
      <c r="H169" s="57"/>
      <c r="I169" s="57"/>
      <c r="J169" s="57"/>
    </row>
    <row r="170">
      <c r="C170" s="9"/>
      <c r="F170" s="57"/>
      <c r="G170" s="57"/>
      <c r="H170" s="57"/>
      <c r="I170" s="57"/>
      <c r="J170" s="57"/>
    </row>
    <row r="171">
      <c r="C171" s="9"/>
      <c r="F171" s="57"/>
      <c r="G171" s="57"/>
      <c r="H171" s="57"/>
      <c r="I171" s="57"/>
      <c r="J171" s="57"/>
    </row>
    <row r="172">
      <c r="C172" s="9"/>
      <c r="F172" s="57"/>
      <c r="G172" s="57"/>
      <c r="H172" s="57"/>
      <c r="I172" s="57"/>
      <c r="J172" s="57"/>
    </row>
    <row r="173">
      <c r="C173" s="9"/>
      <c r="F173" s="57"/>
      <c r="G173" s="57"/>
      <c r="H173" s="57"/>
      <c r="I173" s="57"/>
      <c r="J173" s="57"/>
    </row>
    <row r="174">
      <c r="C174" s="9"/>
      <c r="F174" s="57"/>
      <c r="G174" s="57"/>
      <c r="H174" s="57"/>
      <c r="I174" s="57"/>
      <c r="J174" s="57"/>
    </row>
    <row r="175">
      <c r="C175" s="9"/>
      <c r="F175" s="57"/>
      <c r="G175" s="57"/>
      <c r="H175" s="57"/>
      <c r="I175" s="57"/>
      <c r="J175" s="57"/>
    </row>
    <row r="176">
      <c r="C176" s="9"/>
      <c r="F176" s="57"/>
      <c r="G176" s="57"/>
      <c r="H176" s="57"/>
      <c r="I176" s="57"/>
      <c r="J176" s="57"/>
    </row>
    <row r="177">
      <c r="C177" s="9"/>
      <c r="F177" s="57"/>
      <c r="G177" s="57"/>
      <c r="H177" s="57"/>
      <c r="I177" s="57"/>
      <c r="J177" s="57"/>
    </row>
    <row r="178">
      <c r="C178" s="9"/>
      <c r="F178" s="57"/>
      <c r="G178" s="57"/>
      <c r="H178" s="57"/>
      <c r="I178" s="57"/>
      <c r="J178" s="57"/>
    </row>
    <row r="179">
      <c r="C179" s="9"/>
      <c r="F179" s="57"/>
      <c r="G179" s="57"/>
      <c r="H179" s="57"/>
      <c r="I179" s="57"/>
      <c r="J179" s="57"/>
    </row>
    <row r="180">
      <c r="C180" s="9"/>
      <c r="F180" s="57"/>
      <c r="G180" s="57"/>
      <c r="H180" s="57"/>
      <c r="I180" s="57"/>
      <c r="J180" s="57"/>
    </row>
    <row r="181">
      <c r="C181" s="9"/>
      <c r="F181" s="57"/>
      <c r="G181" s="57"/>
      <c r="H181" s="57"/>
      <c r="I181" s="57"/>
      <c r="J181" s="57"/>
    </row>
    <row r="182">
      <c r="C182" s="9"/>
      <c r="F182" s="57"/>
      <c r="G182" s="57"/>
      <c r="H182" s="57"/>
      <c r="I182" s="57"/>
      <c r="J182" s="57"/>
    </row>
    <row r="183">
      <c r="C183" s="9"/>
      <c r="F183" s="57"/>
      <c r="G183" s="57"/>
      <c r="H183" s="57"/>
      <c r="I183" s="57"/>
      <c r="J183" s="57"/>
    </row>
    <row r="184">
      <c r="C184" s="9"/>
      <c r="F184" s="57"/>
      <c r="G184" s="57"/>
      <c r="H184" s="57"/>
      <c r="I184" s="57"/>
      <c r="J184" s="57"/>
    </row>
    <row r="185">
      <c r="C185" s="9"/>
      <c r="F185" s="57"/>
      <c r="G185" s="57"/>
      <c r="H185" s="57"/>
      <c r="I185" s="57"/>
      <c r="J185" s="57"/>
    </row>
    <row r="186">
      <c r="C186" s="9"/>
      <c r="F186" s="57"/>
      <c r="G186" s="57"/>
      <c r="H186" s="57"/>
      <c r="I186" s="57"/>
      <c r="J186" s="57"/>
    </row>
    <row r="187">
      <c r="C187" s="9"/>
      <c r="F187" s="57"/>
      <c r="G187" s="57"/>
      <c r="H187" s="57"/>
      <c r="I187" s="57"/>
      <c r="J187" s="57"/>
    </row>
    <row r="188">
      <c r="C188" s="9"/>
      <c r="F188" s="57"/>
      <c r="G188" s="57"/>
      <c r="H188" s="57"/>
      <c r="I188" s="57"/>
      <c r="J188" s="57"/>
    </row>
    <row r="189">
      <c r="C189" s="9"/>
      <c r="F189" s="57"/>
      <c r="G189" s="57"/>
      <c r="H189" s="57"/>
      <c r="I189" s="57"/>
      <c r="J189" s="57"/>
    </row>
    <row r="190">
      <c r="C190" s="9"/>
      <c r="F190" s="57"/>
      <c r="G190" s="57"/>
      <c r="H190" s="57"/>
      <c r="I190" s="57"/>
      <c r="J190" s="57"/>
    </row>
    <row r="191">
      <c r="C191" s="9"/>
      <c r="F191" s="57"/>
      <c r="G191" s="57"/>
      <c r="H191" s="57"/>
      <c r="I191" s="57"/>
      <c r="J191" s="57"/>
    </row>
    <row r="192">
      <c r="C192" s="9"/>
      <c r="F192" s="57"/>
      <c r="G192" s="57"/>
      <c r="H192" s="57"/>
      <c r="I192" s="57"/>
      <c r="J192" s="57"/>
    </row>
    <row r="193">
      <c r="C193" s="9"/>
      <c r="F193" s="57"/>
      <c r="G193" s="57"/>
      <c r="H193" s="57"/>
      <c r="I193" s="57"/>
      <c r="J193" s="57"/>
    </row>
    <row r="194">
      <c r="C194" s="9"/>
      <c r="F194" s="57"/>
      <c r="G194" s="57"/>
      <c r="H194" s="57"/>
      <c r="I194" s="57"/>
      <c r="J194" s="57"/>
    </row>
    <row r="195">
      <c r="C195" s="9"/>
      <c r="F195" s="57"/>
      <c r="G195" s="57"/>
      <c r="H195" s="57"/>
      <c r="I195" s="57"/>
      <c r="J195" s="57"/>
    </row>
    <row r="196">
      <c r="C196" s="9"/>
      <c r="F196" s="57"/>
      <c r="G196" s="57"/>
      <c r="H196" s="57"/>
      <c r="I196" s="57"/>
      <c r="J196" s="57"/>
    </row>
    <row r="197">
      <c r="C197" s="9"/>
      <c r="F197" s="57"/>
      <c r="G197" s="57"/>
      <c r="H197" s="57"/>
      <c r="I197" s="57"/>
      <c r="J197" s="57"/>
    </row>
    <row r="198">
      <c r="C198" s="9"/>
      <c r="F198" s="57"/>
      <c r="G198" s="57"/>
      <c r="H198" s="57"/>
      <c r="I198" s="57"/>
      <c r="J198" s="57"/>
    </row>
    <row r="199">
      <c r="C199" s="9"/>
      <c r="F199" s="57"/>
      <c r="G199" s="57"/>
      <c r="H199" s="57"/>
      <c r="I199" s="57"/>
      <c r="J199" s="57"/>
    </row>
    <row r="200">
      <c r="C200" s="9"/>
      <c r="F200" s="57"/>
      <c r="G200" s="57"/>
      <c r="H200" s="57"/>
      <c r="I200" s="57"/>
      <c r="J200" s="57"/>
    </row>
    <row r="201">
      <c r="C201" s="9"/>
      <c r="F201" s="57"/>
      <c r="G201" s="57"/>
      <c r="H201" s="57"/>
      <c r="I201" s="57"/>
      <c r="J201" s="57"/>
    </row>
    <row r="202">
      <c r="C202" s="9"/>
      <c r="F202" s="57"/>
      <c r="G202" s="57"/>
      <c r="H202" s="57"/>
      <c r="I202" s="57"/>
      <c r="J202" s="57"/>
    </row>
    <row r="203">
      <c r="C203" s="9"/>
      <c r="F203" s="57"/>
      <c r="G203" s="57"/>
      <c r="H203" s="57"/>
      <c r="I203" s="57"/>
      <c r="J203" s="57"/>
    </row>
    <row r="204">
      <c r="C204" s="9"/>
      <c r="F204" s="57"/>
      <c r="G204" s="57"/>
      <c r="H204" s="57"/>
      <c r="I204" s="57"/>
      <c r="J204" s="57"/>
    </row>
    <row r="205">
      <c r="C205" s="9"/>
      <c r="F205" s="57"/>
      <c r="G205" s="57"/>
      <c r="H205" s="57"/>
      <c r="I205" s="57"/>
      <c r="J205" s="57"/>
    </row>
    <row r="206">
      <c r="C206" s="9"/>
      <c r="F206" s="57"/>
      <c r="G206" s="57"/>
      <c r="H206" s="57"/>
      <c r="I206" s="57"/>
      <c r="J206" s="57"/>
    </row>
    <row r="207">
      <c r="C207" s="9"/>
      <c r="F207" s="57"/>
      <c r="G207" s="57"/>
      <c r="H207" s="57"/>
      <c r="I207" s="57"/>
      <c r="J207" s="57"/>
    </row>
    <row r="208">
      <c r="C208" s="9"/>
      <c r="F208" s="57"/>
      <c r="G208" s="57"/>
      <c r="H208" s="57"/>
      <c r="I208" s="57"/>
      <c r="J208" s="57"/>
    </row>
    <row r="209">
      <c r="C209" s="9"/>
      <c r="F209" s="57"/>
      <c r="G209" s="57"/>
      <c r="H209" s="57"/>
      <c r="I209" s="57"/>
      <c r="J209" s="57"/>
    </row>
    <row r="210">
      <c r="C210" s="9"/>
      <c r="F210" s="57"/>
      <c r="G210" s="57"/>
      <c r="H210" s="57"/>
      <c r="I210" s="57"/>
      <c r="J210" s="57"/>
    </row>
    <row r="211">
      <c r="C211" s="9"/>
      <c r="F211" s="57"/>
      <c r="G211" s="57"/>
      <c r="H211" s="57"/>
      <c r="I211" s="57"/>
      <c r="J211" s="57"/>
    </row>
    <row r="212">
      <c r="C212" s="9"/>
      <c r="F212" s="57"/>
      <c r="G212" s="57"/>
      <c r="H212" s="57"/>
      <c r="I212" s="57"/>
      <c r="J212" s="57"/>
    </row>
    <row r="213">
      <c r="C213" s="9"/>
      <c r="F213" s="57"/>
      <c r="G213" s="57"/>
      <c r="H213" s="57"/>
      <c r="I213" s="57"/>
      <c r="J213" s="57"/>
    </row>
    <row r="214">
      <c r="C214" s="9"/>
      <c r="F214" s="57"/>
      <c r="G214" s="57"/>
      <c r="H214" s="57"/>
      <c r="I214" s="57"/>
      <c r="J214" s="57"/>
    </row>
    <row r="215">
      <c r="C215" s="9"/>
      <c r="F215" s="57"/>
      <c r="G215" s="57"/>
      <c r="H215" s="57"/>
      <c r="I215" s="57"/>
      <c r="J215" s="57"/>
    </row>
    <row r="216">
      <c r="C216" s="9"/>
      <c r="F216" s="57"/>
      <c r="G216" s="57"/>
      <c r="H216" s="57"/>
      <c r="I216" s="57"/>
      <c r="J216" s="57"/>
    </row>
    <row r="217">
      <c r="C217" s="9"/>
      <c r="F217" s="57"/>
      <c r="G217" s="57"/>
      <c r="H217" s="57"/>
      <c r="I217" s="57"/>
      <c r="J217" s="57"/>
    </row>
    <row r="218">
      <c r="C218" s="9"/>
      <c r="F218" s="57"/>
      <c r="G218" s="57"/>
      <c r="H218" s="57"/>
      <c r="I218" s="57"/>
      <c r="J218" s="57"/>
    </row>
    <row r="219">
      <c r="C219" s="9"/>
      <c r="F219" s="57"/>
      <c r="G219" s="57"/>
      <c r="H219" s="57"/>
      <c r="I219" s="57"/>
      <c r="J219" s="57"/>
    </row>
    <row r="220">
      <c r="C220" s="9"/>
      <c r="F220" s="57"/>
      <c r="G220" s="57"/>
      <c r="H220" s="57"/>
      <c r="I220" s="57"/>
      <c r="J220" s="57"/>
    </row>
    <row r="221">
      <c r="C221" s="9"/>
      <c r="F221" s="57"/>
      <c r="G221" s="57"/>
      <c r="H221" s="57"/>
      <c r="I221" s="57"/>
      <c r="J221" s="57"/>
    </row>
    <row r="222">
      <c r="C222" s="9"/>
      <c r="F222" s="57"/>
      <c r="G222" s="57"/>
      <c r="H222" s="57"/>
      <c r="I222" s="57"/>
      <c r="J222" s="57"/>
    </row>
    <row r="223">
      <c r="C223" s="9"/>
      <c r="F223" s="57"/>
      <c r="G223" s="57"/>
      <c r="H223" s="57"/>
      <c r="I223" s="57"/>
      <c r="J223" s="57"/>
    </row>
    <row r="224">
      <c r="C224" s="9"/>
      <c r="F224" s="57"/>
      <c r="G224" s="57"/>
      <c r="H224" s="57"/>
      <c r="I224" s="57"/>
      <c r="J224" s="57"/>
    </row>
    <row r="225">
      <c r="C225" s="9"/>
      <c r="F225" s="57"/>
      <c r="G225" s="57"/>
      <c r="H225" s="57"/>
      <c r="I225" s="57"/>
      <c r="J225" s="57"/>
    </row>
    <row r="226">
      <c r="C226" s="9"/>
      <c r="F226" s="57"/>
      <c r="G226" s="57"/>
      <c r="H226" s="57"/>
      <c r="I226" s="57"/>
      <c r="J226" s="57"/>
    </row>
    <row r="227">
      <c r="C227" s="9"/>
      <c r="F227" s="57"/>
      <c r="G227" s="57"/>
      <c r="H227" s="57"/>
      <c r="I227" s="57"/>
      <c r="J227" s="57"/>
    </row>
    <row r="228">
      <c r="C228" s="9"/>
      <c r="F228" s="57"/>
      <c r="G228" s="57"/>
      <c r="H228" s="57"/>
      <c r="I228" s="57"/>
      <c r="J228" s="57"/>
    </row>
    <row r="229">
      <c r="C229" s="9"/>
      <c r="F229" s="57"/>
      <c r="G229" s="57"/>
      <c r="H229" s="57"/>
      <c r="I229" s="57"/>
      <c r="J229" s="57"/>
    </row>
    <row r="230">
      <c r="C230" s="9"/>
      <c r="F230" s="57"/>
      <c r="G230" s="57"/>
      <c r="H230" s="57"/>
      <c r="I230" s="57"/>
      <c r="J230" s="57"/>
    </row>
    <row r="231">
      <c r="C231" s="9"/>
      <c r="F231" s="57"/>
      <c r="G231" s="57"/>
      <c r="H231" s="57"/>
      <c r="I231" s="57"/>
      <c r="J231" s="57"/>
    </row>
    <row r="232">
      <c r="C232" s="9"/>
      <c r="F232" s="57"/>
      <c r="G232" s="57"/>
      <c r="H232" s="57"/>
      <c r="I232" s="57"/>
      <c r="J232" s="57"/>
    </row>
    <row r="233">
      <c r="C233" s="9"/>
      <c r="F233" s="57"/>
      <c r="G233" s="57"/>
      <c r="H233" s="57"/>
      <c r="I233" s="57"/>
      <c r="J233" s="57"/>
    </row>
    <row r="234">
      <c r="C234" s="9"/>
      <c r="F234" s="57"/>
      <c r="G234" s="57"/>
      <c r="H234" s="57"/>
      <c r="I234" s="57"/>
      <c r="J234" s="57"/>
    </row>
    <row r="235">
      <c r="C235" s="9"/>
      <c r="F235" s="57"/>
      <c r="G235" s="57"/>
      <c r="H235" s="57"/>
      <c r="I235" s="57"/>
      <c r="J235" s="57"/>
    </row>
    <row r="236">
      <c r="C236" s="9"/>
      <c r="F236" s="57"/>
      <c r="G236" s="57"/>
      <c r="H236" s="57"/>
      <c r="I236" s="57"/>
      <c r="J236" s="57"/>
    </row>
    <row r="237">
      <c r="C237" s="9"/>
      <c r="F237" s="57"/>
      <c r="G237" s="57"/>
      <c r="H237" s="57"/>
      <c r="I237" s="57"/>
      <c r="J237" s="57"/>
    </row>
    <row r="238">
      <c r="C238" s="9"/>
      <c r="F238" s="57"/>
      <c r="G238" s="57"/>
      <c r="H238" s="57"/>
      <c r="I238" s="57"/>
      <c r="J238" s="57"/>
    </row>
    <row r="239">
      <c r="C239" s="9"/>
      <c r="F239" s="57"/>
      <c r="G239" s="57"/>
      <c r="H239" s="57"/>
      <c r="I239" s="57"/>
      <c r="J239" s="57"/>
    </row>
    <row r="240">
      <c r="C240" s="9"/>
      <c r="F240" s="57"/>
      <c r="G240" s="57"/>
      <c r="H240" s="57"/>
      <c r="I240" s="57"/>
      <c r="J240" s="57"/>
    </row>
    <row r="241">
      <c r="C241" s="9"/>
      <c r="F241" s="57"/>
      <c r="G241" s="57"/>
      <c r="H241" s="57"/>
      <c r="I241" s="57"/>
      <c r="J241" s="57"/>
    </row>
    <row r="242">
      <c r="C242" s="9"/>
      <c r="F242" s="57"/>
      <c r="G242" s="57"/>
      <c r="H242" s="57"/>
      <c r="I242" s="57"/>
      <c r="J242" s="57"/>
    </row>
    <row r="243">
      <c r="C243" s="9"/>
      <c r="F243" s="57"/>
      <c r="G243" s="57"/>
      <c r="H243" s="57"/>
      <c r="I243" s="57"/>
      <c r="J243" s="57"/>
    </row>
    <row r="244">
      <c r="C244" s="9"/>
      <c r="F244" s="57"/>
      <c r="G244" s="57"/>
      <c r="H244" s="57"/>
      <c r="I244" s="57"/>
      <c r="J244" s="57"/>
    </row>
    <row r="245">
      <c r="C245" s="9"/>
      <c r="F245" s="57"/>
      <c r="G245" s="57"/>
      <c r="H245" s="57"/>
      <c r="I245" s="57"/>
      <c r="J245" s="57"/>
    </row>
    <row r="246">
      <c r="C246" s="9"/>
      <c r="F246" s="57"/>
      <c r="G246" s="57"/>
      <c r="H246" s="57"/>
      <c r="I246" s="57"/>
      <c r="J246" s="57"/>
    </row>
    <row r="247">
      <c r="C247" s="9"/>
      <c r="F247" s="57"/>
      <c r="G247" s="57"/>
      <c r="H247" s="57"/>
      <c r="I247" s="57"/>
      <c r="J247" s="57"/>
    </row>
    <row r="248">
      <c r="C248" s="9"/>
      <c r="F248" s="57"/>
      <c r="G248" s="57"/>
      <c r="H248" s="57"/>
      <c r="I248" s="57"/>
      <c r="J248" s="57"/>
    </row>
    <row r="249">
      <c r="C249" s="9"/>
      <c r="F249" s="57"/>
      <c r="G249" s="57"/>
      <c r="H249" s="57"/>
      <c r="I249" s="57"/>
      <c r="J249" s="57"/>
    </row>
    <row r="250">
      <c r="C250" s="9"/>
      <c r="F250" s="57"/>
      <c r="G250" s="57"/>
      <c r="H250" s="57"/>
      <c r="I250" s="57"/>
      <c r="J250" s="57"/>
    </row>
    <row r="251">
      <c r="C251" s="9"/>
      <c r="F251" s="57"/>
      <c r="G251" s="57"/>
      <c r="H251" s="57"/>
      <c r="I251" s="57"/>
      <c r="J251" s="57"/>
    </row>
    <row r="252">
      <c r="C252" s="9"/>
      <c r="F252" s="57"/>
      <c r="G252" s="57"/>
      <c r="H252" s="57"/>
      <c r="I252" s="57"/>
      <c r="J252" s="57"/>
    </row>
    <row r="253">
      <c r="C253" s="9"/>
      <c r="F253" s="57"/>
      <c r="G253" s="57"/>
      <c r="H253" s="57"/>
      <c r="I253" s="57"/>
      <c r="J253" s="57"/>
    </row>
    <row r="254">
      <c r="C254" s="9"/>
      <c r="F254" s="57"/>
      <c r="G254" s="57"/>
      <c r="H254" s="57"/>
      <c r="I254" s="57"/>
      <c r="J254" s="57"/>
    </row>
    <row r="255">
      <c r="C255" s="9"/>
      <c r="F255" s="57"/>
      <c r="G255" s="57"/>
      <c r="H255" s="57"/>
      <c r="I255" s="57"/>
      <c r="J255" s="57"/>
    </row>
    <row r="256">
      <c r="C256" s="9"/>
      <c r="F256" s="57"/>
      <c r="G256" s="57"/>
      <c r="H256" s="57"/>
      <c r="I256" s="57"/>
      <c r="J256" s="57"/>
    </row>
    <row r="257">
      <c r="C257" s="9"/>
      <c r="F257" s="57"/>
      <c r="G257" s="57"/>
      <c r="H257" s="57"/>
      <c r="I257" s="57"/>
      <c r="J257" s="57"/>
    </row>
    <row r="258">
      <c r="C258" s="9"/>
      <c r="F258" s="57"/>
      <c r="G258" s="57"/>
      <c r="H258" s="57"/>
      <c r="I258" s="57"/>
      <c r="J258" s="57"/>
    </row>
    <row r="259">
      <c r="C259" s="9"/>
      <c r="F259" s="57"/>
      <c r="G259" s="57"/>
      <c r="H259" s="57"/>
      <c r="I259" s="57"/>
      <c r="J259" s="57"/>
    </row>
    <row r="260">
      <c r="C260" s="9"/>
      <c r="F260" s="57"/>
      <c r="G260" s="57"/>
      <c r="H260" s="57"/>
      <c r="I260" s="57"/>
      <c r="J260" s="57"/>
    </row>
    <row r="261">
      <c r="C261" s="9"/>
      <c r="F261" s="57"/>
      <c r="G261" s="57"/>
      <c r="H261" s="57"/>
      <c r="I261" s="57"/>
      <c r="J261" s="57"/>
    </row>
    <row r="262">
      <c r="C262" s="9"/>
      <c r="F262" s="57"/>
      <c r="G262" s="57"/>
      <c r="H262" s="57"/>
      <c r="I262" s="57"/>
      <c r="J262" s="57"/>
    </row>
    <row r="263">
      <c r="C263" s="9"/>
      <c r="F263" s="57"/>
      <c r="G263" s="57"/>
      <c r="H263" s="57"/>
      <c r="I263" s="57"/>
      <c r="J263" s="57"/>
    </row>
    <row r="264">
      <c r="C264" s="9"/>
      <c r="F264" s="57"/>
      <c r="G264" s="57"/>
      <c r="H264" s="57"/>
      <c r="I264" s="57"/>
      <c r="J264" s="57"/>
    </row>
    <row r="265">
      <c r="C265" s="9"/>
      <c r="F265" s="57"/>
      <c r="G265" s="57"/>
      <c r="H265" s="57"/>
      <c r="I265" s="57"/>
      <c r="J265" s="57"/>
    </row>
    <row r="266">
      <c r="C266" s="9"/>
      <c r="F266" s="57"/>
      <c r="G266" s="57"/>
      <c r="H266" s="57"/>
      <c r="I266" s="57"/>
      <c r="J266" s="57"/>
    </row>
    <row r="267">
      <c r="C267" s="9"/>
      <c r="F267" s="57"/>
      <c r="G267" s="57"/>
      <c r="H267" s="57"/>
      <c r="I267" s="57"/>
      <c r="J267" s="57"/>
    </row>
    <row r="268">
      <c r="C268" s="9"/>
      <c r="F268" s="57"/>
      <c r="G268" s="57"/>
      <c r="H268" s="57"/>
      <c r="I268" s="57"/>
      <c r="J268" s="57"/>
    </row>
    <row r="269">
      <c r="C269" s="9"/>
      <c r="F269" s="57"/>
      <c r="G269" s="57"/>
      <c r="H269" s="57"/>
      <c r="I269" s="57"/>
      <c r="J269" s="57"/>
    </row>
    <row r="270">
      <c r="C270" s="9"/>
      <c r="F270" s="57"/>
      <c r="G270" s="57"/>
      <c r="H270" s="57"/>
      <c r="I270" s="57"/>
      <c r="J270" s="57"/>
    </row>
    <row r="271">
      <c r="C271" s="9"/>
      <c r="F271" s="57"/>
      <c r="G271" s="57"/>
      <c r="H271" s="57"/>
      <c r="I271" s="57"/>
      <c r="J271" s="57"/>
    </row>
    <row r="272">
      <c r="C272" s="9"/>
      <c r="F272" s="57"/>
      <c r="G272" s="57"/>
      <c r="H272" s="57"/>
      <c r="I272" s="57"/>
      <c r="J272" s="57"/>
    </row>
    <row r="273">
      <c r="C273" s="9"/>
      <c r="F273" s="57"/>
      <c r="G273" s="57"/>
      <c r="H273" s="57"/>
      <c r="I273" s="57"/>
      <c r="J273" s="57"/>
    </row>
    <row r="274">
      <c r="C274" s="9"/>
      <c r="F274" s="57"/>
      <c r="G274" s="57"/>
      <c r="H274" s="57"/>
      <c r="I274" s="57"/>
      <c r="J274" s="57"/>
    </row>
    <row r="275">
      <c r="C275" s="9"/>
      <c r="F275" s="57"/>
      <c r="G275" s="57"/>
      <c r="H275" s="57"/>
      <c r="I275" s="57"/>
      <c r="J275" s="57"/>
    </row>
    <row r="276">
      <c r="C276" s="9"/>
      <c r="F276" s="57"/>
      <c r="G276" s="57"/>
      <c r="H276" s="57"/>
      <c r="I276" s="57"/>
      <c r="J276" s="57"/>
    </row>
    <row r="277">
      <c r="C277" s="9"/>
      <c r="F277" s="57"/>
      <c r="G277" s="57"/>
      <c r="H277" s="57"/>
      <c r="I277" s="57"/>
      <c r="J277" s="57"/>
    </row>
    <row r="278">
      <c r="C278" s="9"/>
      <c r="F278" s="57"/>
      <c r="G278" s="57"/>
      <c r="H278" s="57"/>
      <c r="I278" s="57"/>
      <c r="J278" s="57"/>
    </row>
    <row r="279">
      <c r="C279" s="9"/>
      <c r="F279" s="57"/>
      <c r="G279" s="57"/>
      <c r="H279" s="57"/>
      <c r="I279" s="57"/>
      <c r="J279" s="57"/>
    </row>
    <row r="280">
      <c r="C280" s="9"/>
      <c r="F280" s="57"/>
      <c r="G280" s="57"/>
      <c r="H280" s="57"/>
      <c r="I280" s="57"/>
      <c r="J280" s="57"/>
    </row>
    <row r="281">
      <c r="C281" s="9"/>
      <c r="F281" s="57"/>
      <c r="G281" s="57"/>
      <c r="H281" s="57"/>
      <c r="I281" s="57"/>
      <c r="J281" s="57"/>
    </row>
    <row r="282">
      <c r="C282" s="9"/>
      <c r="F282" s="57"/>
      <c r="G282" s="57"/>
      <c r="H282" s="57"/>
      <c r="I282" s="57"/>
      <c r="J282" s="57"/>
    </row>
    <row r="283">
      <c r="C283" s="9"/>
      <c r="F283" s="57"/>
      <c r="G283" s="57"/>
      <c r="H283" s="57"/>
      <c r="I283" s="57"/>
      <c r="J283" s="57"/>
    </row>
    <row r="284">
      <c r="C284" s="9"/>
      <c r="F284" s="57"/>
      <c r="G284" s="57"/>
      <c r="H284" s="57"/>
      <c r="I284" s="57"/>
      <c r="J284" s="57"/>
    </row>
    <row r="285">
      <c r="C285" s="9"/>
      <c r="F285" s="57"/>
      <c r="G285" s="57"/>
      <c r="H285" s="57"/>
      <c r="I285" s="57"/>
      <c r="J285" s="57"/>
    </row>
    <row r="286">
      <c r="C286" s="9"/>
      <c r="F286" s="57"/>
      <c r="G286" s="57"/>
      <c r="H286" s="57"/>
      <c r="I286" s="57"/>
      <c r="J286" s="57"/>
    </row>
    <row r="287">
      <c r="C287" s="9"/>
      <c r="F287" s="57"/>
      <c r="G287" s="57"/>
      <c r="H287" s="57"/>
      <c r="I287" s="57"/>
      <c r="J287" s="57"/>
    </row>
    <row r="288">
      <c r="C288" s="9"/>
      <c r="F288" s="57"/>
      <c r="G288" s="57"/>
      <c r="H288" s="57"/>
      <c r="I288" s="57"/>
      <c r="J288" s="57"/>
    </row>
    <row r="289">
      <c r="C289" s="9"/>
      <c r="F289" s="57"/>
      <c r="G289" s="57"/>
      <c r="H289" s="57"/>
      <c r="I289" s="57"/>
      <c r="J289" s="57"/>
    </row>
    <row r="290">
      <c r="C290" s="9"/>
      <c r="F290" s="57"/>
      <c r="G290" s="57"/>
      <c r="H290" s="57"/>
      <c r="I290" s="57"/>
      <c r="J290" s="57"/>
    </row>
    <row r="291">
      <c r="C291" s="9"/>
      <c r="F291" s="57"/>
      <c r="G291" s="57"/>
      <c r="H291" s="57"/>
      <c r="I291" s="57"/>
      <c r="J291" s="57"/>
    </row>
    <row r="292">
      <c r="C292" s="9"/>
      <c r="F292" s="57"/>
      <c r="G292" s="57"/>
      <c r="H292" s="57"/>
      <c r="I292" s="57"/>
      <c r="J292" s="57"/>
    </row>
    <row r="293">
      <c r="C293" s="9"/>
      <c r="F293" s="57"/>
      <c r="G293" s="57"/>
      <c r="H293" s="57"/>
      <c r="I293" s="57"/>
      <c r="J293" s="57"/>
    </row>
    <row r="294">
      <c r="C294" s="9"/>
      <c r="F294" s="57"/>
      <c r="G294" s="57"/>
      <c r="H294" s="57"/>
      <c r="I294" s="57"/>
      <c r="J294" s="57"/>
    </row>
    <row r="295">
      <c r="C295" s="9"/>
      <c r="F295" s="57"/>
      <c r="G295" s="57"/>
      <c r="H295" s="57"/>
      <c r="I295" s="57"/>
      <c r="J295" s="57"/>
    </row>
    <row r="296">
      <c r="C296" s="9"/>
      <c r="F296" s="57"/>
      <c r="G296" s="57"/>
      <c r="H296" s="57"/>
      <c r="I296" s="57"/>
      <c r="J296" s="57"/>
    </row>
    <row r="297">
      <c r="C297" s="9"/>
      <c r="F297" s="57"/>
      <c r="G297" s="57"/>
      <c r="H297" s="57"/>
      <c r="I297" s="57"/>
      <c r="J297" s="57"/>
    </row>
    <row r="298">
      <c r="C298" s="9"/>
      <c r="F298" s="57"/>
      <c r="G298" s="57"/>
      <c r="H298" s="57"/>
      <c r="I298" s="57"/>
      <c r="J298" s="57"/>
    </row>
    <row r="299">
      <c r="C299" s="9"/>
      <c r="F299" s="57"/>
      <c r="G299" s="57"/>
      <c r="H299" s="57"/>
      <c r="I299" s="57"/>
      <c r="J299" s="57"/>
    </row>
    <row r="300">
      <c r="C300" s="9"/>
      <c r="F300" s="57"/>
      <c r="G300" s="57"/>
      <c r="H300" s="57"/>
      <c r="I300" s="57"/>
      <c r="J300" s="57"/>
    </row>
    <row r="301">
      <c r="C301" s="9"/>
      <c r="F301" s="57"/>
      <c r="G301" s="57"/>
      <c r="H301" s="57"/>
      <c r="I301" s="57"/>
      <c r="J301" s="57"/>
    </row>
    <row r="302">
      <c r="C302" s="9"/>
      <c r="F302" s="57"/>
      <c r="G302" s="57"/>
      <c r="H302" s="57"/>
      <c r="I302" s="57"/>
      <c r="J302" s="57"/>
    </row>
    <row r="303">
      <c r="C303" s="9"/>
      <c r="F303" s="57"/>
      <c r="G303" s="57"/>
      <c r="H303" s="57"/>
      <c r="I303" s="57"/>
      <c r="J303" s="57"/>
    </row>
    <row r="304">
      <c r="C304" s="9"/>
      <c r="F304" s="57"/>
      <c r="G304" s="57"/>
      <c r="H304" s="57"/>
      <c r="I304" s="57"/>
      <c r="J304" s="57"/>
    </row>
    <row r="305">
      <c r="C305" s="9"/>
      <c r="F305" s="57"/>
      <c r="G305" s="57"/>
      <c r="H305" s="57"/>
      <c r="I305" s="57"/>
      <c r="J305" s="57"/>
    </row>
    <row r="306">
      <c r="C306" s="9"/>
      <c r="F306" s="57"/>
      <c r="G306" s="57"/>
      <c r="H306" s="57"/>
      <c r="I306" s="57"/>
      <c r="J306" s="57"/>
    </row>
    <row r="307">
      <c r="C307" s="9"/>
      <c r="F307" s="57"/>
      <c r="G307" s="57"/>
      <c r="H307" s="57"/>
      <c r="I307" s="57"/>
      <c r="J307" s="57"/>
    </row>
    <row r="308">
      <c r="C308" s="9"/>
      <c r="F308" s="57"/>
      <c r="G308" s="57"/>
      <c r="H308" s="57"/>
      <c r="I308" s="57"/>
      <c r="J308" s="57"/>
    </row>
    <row r="309">
      <c r="C309" s="9"/>
      <c r="F309" s="57"/>
      <c r="G309" s="57"/>
      <c r="H309" s="57"/>
      <c r="I309" s="57"/>
      <c r="J309" s="57"/>
    </row>
    <row r="310">
      <c r="C310" s="9"/>
      <c r="F310" s="57"/>
      <c r="G310" s="57"/>
      <c r="H310" s="57"/>
      <c r="I310" s="57"/>
      <c r="J310" s="57"/>
    </row>
    <row r="311">
      <c r="C311" s="9"/>
      <c r="F311" s="57"/>
      <c r="G311" s="57"/>
      <c r="H311" s="57"/>
      <c r="I311" s="57"/>
      <c r="J311" s="57"/>
    </row>
    <row r="312">
      <c r="C312" s="9"/>
      <c r="F312" s="57"/>
      <c r="G312" s="57"/>
      <c r="H312" s="57"/>
      <c r="I312" s="57"/>
      <c r="J312" s="57"/>
    </row>
    <row r="313">
      <c r="C313" s="9"/>
      <c r="F313" s="57"/>
      <c r="G313" s="57"/>
      <c r="H313" s="57"/>
      <c r="I313" s="57"/>
      <c r="J313" s="57"/>
    </row>
    <row r="314">
      <c r="C314" s="9"/>
      <c r="F314" s="57"/>
      <c r="G314" s="57"/>
      <c r="H314" s="57"/>
      <c r="I314" s="57"/>
      <c r="J314" s="57"/>
    </row>
    <row r="315">
      <c r="C315" s="9"/>
      <c r="F315" s="57"/>
      <c r="G315" s="57"/>
      <c r="H315" s="57"/>
      <c r="I315" s="57"/>
      <c r="J315" s="57"/>
    </row>
    <row r="316">
      <c r="C316" s="9"/>
      <c r="F316" s="57"/>
      <c r="G316" s="57"/>
      <c r="H316" s="57"/>
      <c r="I316" s="57"/>
      <c r="J316" s="57"/>
    </row>
    <row r="317">
      <c r="C317" s="9"/>
      <c r="F317" s="57"/>
      <c r="G317" s="57"/>
      <c r="H317" s="57"/>
      <c r="I317" s="57"/>
      <c r="J317" s="57"/>
    </row>
    <row r="318">
      <c r="C318" s="9"/>
      <c r="F318" s="57"/>
      <c r="G318" s="57"/>
      <c r="H318" s="57"/>
      <c r="I318" s="57"/>
      <c r="J318" s="57"/>
    </row>
    <row r="319">
      <c r="C319" s="9"/>
      <c r="F319" s="57"/>
      <c r="G319" s="57"/>
      <c r="H319" s="57"/>
      <c r="I319" s="57"/>
      <c r="J319" s="57"/>
    </row>
    <row r="320">
      <c r="C320" s="9"/>
      <c r="F320" s="57"/>
      <c r="G320" s="57"/>
      <c r="H320" s="57"/>
      <c r="I320" s="57"/>
      <c r="J320" s="57"/>
    </row>
    <row r="321">
      <c r="C321" s="9"/>
      <c r="F321" s="57"/>
      <c r="G321" s="57"/>
      <c r="H321" s="57"/>
      <c r="I321" s="57"/>
      <c r="J321" s="57"/>
    </row>
    <row r="322">
      <c r="C322" s="9"/>
      <c r="F322" s="57"/>
      <c r="G322" s="57"/>
      <c r="H322" s="57"/>
      <c r="I322" s="57"/>
      <c r="J322" s="57"/>
    </row>
    <row r="323">
      <c r="C323" s="9"/>
      <c r="F323" s="57"/>
      <c r="G323" s="57"/>
      <c r="H323" s="57"/>
      <c r="I323" s="57"/>
      <c r="J323" s="57"/>
    </row>
    <row r="324">
      <c r="C324" s="9"/>
      <c r="F324" s="57"/>
      <c r="G324" s="57"/>
      <c r="H324" s="57"/>
      <c r="I324" s="57"/>
      <c r="J324" s="57"/>
    </row>
    <row r="325">
      <c r="C325" s="9"/>
      <c r="F325" s="57"/>
      <c r="G325" s="57"/>
      <c r="H325" s="57"/>
      <c r="I325" s="57"/>
      <c r="J325" s="57"/>
    </row>
    <row r="326">
      <c r="C326" s="9"/>
      <c r="F326" s="57"/>
      <c r="G326" s="57"/>
      <c r="H326" s="57"/>
      <c r="I326" s="57"/>
      <c r="J326" s="57"/>
    </row>
    <row r="327">
      <c r="C327" s="9"/>
      <c r="F327" s="57"/>
      <c r="G327" s="57"/>
      <c r="H327" s="57"/>
      <c r="I327" s="57"/>
      <c r="J327" s="57"/>
    </row>
    <row r="328">
      <c r="C328" s="9"/>
      <c r="F328" s="57"/>
      <c r="G328" s="57"/>
      <c r="H328" s="57"/>
      <c r="I328" s="57"/>
      <c r="J328" s="57"/>
    </row>
    <row r="329">
      <c r="C329" s="9"/>
      <c r="F329" s="57"/>
      <c r="G329" s="57"/>
      <c r="H329" s="57"/>
      <c r="I329" s="57"/>
      <c r="J329" s="57"/>
    </row>
    <row r="330">
      <c r="C330" s="9"/>
      <c r="F330" s="57"/>
      <c r="G330" s="57"/>
      <c r="H330" s="57"/>
      <c r="I330" s="57"/>
      <c r="J330" s="57"/>
    </row>
    <row r="331">
      <c r="C331" s="9"/>
      <c r="F331" s="57"/>
      <c r="G331" s="57"/>
      <c r="H331" s="57"/>
      <c r="I331" s="57"/>
      <c r="J331" s="57"/>
    </row>
    <row r="332">
      <c r="C332" s="9"/>
      <c r="F332" s="57"/>
      <c r="G332" s="57"/>
      <c r="H332" s="57"/>
      <c r="I332" s="57"/>
      <c r="J332" s="57"/>
    </row>
    <row r="333">
      <c r="C333" s="9"/>
      <c r="F333" s="57"/>
      <c r="G333" s="57"/>
      <c r="H333" s="57"/>
      <c r="I333" s="57"/>
      <c r="J333" s="57"/>
    </row>
    <row r="334">
      <c r="C334" s="9"/>
      <c r="F334" s="57"/>
      <c r="G334" s="57"/>
      <c r="H334" s="57"/>
      <c r="I334" s="57"/>
      <c r="J334" s="57"/>
    </row>
    <row r="335">
      <c r="C335" s="9"/>
      <c r="F335" s="57"/>
      <c r="G335" s="57"/>
      <c r="H335" s="57"/>
      <c r="I335" s="57"/>
      <c r="J335" s="57"/>
    </row>
    <row r="336">
      <c r="C336" s="9"/>
      <c r="F336" s="57"/>
      <c r="G336" s="57"/>
      <c r="H336" s="57"/>
      <c r="I336" s="57"/>
      <c r="J336" s="57"/>
    </row>
    <row r="337">
      <c r="C337" s="9"/>
      <c r="F337" s="57"/>
      <c r="G337" s="57"/>
      <c r="H337" s="57"/>
      <c r="I337" s="57"/>
      <c r="J337" s="57"/>
    </row>
    <row r="338">
      <c r="C338" s="9"/>
      <c r="F338" s="57"/>
      <c r="G338" s="57"/>
      <c r="H338" s="57"/>
      <c r="I338" s="57"/>
      <c r="J338" s="57"/>
    </row>
    <row r="339">
      <c r="C339" s="9"/>
      <c r="F339" s="57"/>
      <c r="G339" s="57"/>
      <c r="H339" s="57"/>
      <c r="I339" s="57"/>
      <c r="J339" s="57"/>
    </row>
    <row r="340">
      <c r="C340" s="9"/>
      <c r="F340" s="57"/>
      <c r="G340" s="57"/>
      <c r="H340" s="57"/>
      <c r="I340" s="57"/>
      <c r="J340" s="57"/>
    </row>
    <row r="341">
      <c r="C341" s="9"/>
      <c r="F341" s="57"/>
      <c r="G341" s="57"/>
      <c r="H341" s="57"/>
      <c r="I341" s="57"/>
      <c r="J341" s="57"/>
    </row>
    <row r="342">
      <c r="C342" s="9"/>
      <c r="F342" s="57"/>
      <c r="G342" s="57"/>
      <c r="H342" s="57"/>
      <c r="I342" s="57"/>
      <c r="J342" s="57"/>
    </row>
    <row r="343">
      <c r="C343" s="9"/>
      <c r="F343" s="57"/>
      <c r="G343" s="57"/>
      <c r="H343" s="57"/>
      <c r="I343" s="57"/>
      <c r="J343" s="57"/>
    </row>
    <row r="344">
      <c r="C344" s="9"/>
      <c r="F344" s="57"/>
      <c r="G344" s="57"/>
      <c r="H344" s="57"/>
      <c r="I344" s="57"/>
      <c r="J344" s="57"/>
    </row>
    <row r="345">
      <c r="C345" s="9"/>
      <c r="F345" s="57"/>
      <c r="G345" s="57"/>
      <c r="H345" s="57"/>
      <c r="I345" s="57"/>
      <c r="J345" s="57"/>
    </row>
    <row r="346">
      <c r="C346" s="9"/>
      <c r="F346" s="57"/>
      <c r="G346" s="57"/>
      <c r="H346" s="57"/>
      <c r="I346" s="57"/>
      <c r="J346" s="57"/>
    </row>
    <row r="347">
      <c r="C347" s="9"/>
      <c r="F347" s="57"/>
      <c r="G347" s="57"/>
      <c r="H347" s="57"/>
      <c r="I347" s="57"/>
      <c r="J347" s="57"/>
    </row>
    <row r="348">
      <c r="C348" s="9"/>
      <c r="F348" s="57"/>
      <c r="G348" s="57"/>
      <c r="H348" s="57"/>
      <c r="I348" s="57"/>
      <c r="J348" s="57"/>
    </row>
    <row r="349">
      <c r="C349" s="9"/>
      <c r="F349" s="57"/>
      <c r="G349" s="57"/>
      <c r="H349" s="57"/>
      <c r="I349" s="57"/>
      <c r="J349" s="57"/>
    </row>
    <row r="350">
      <c r="C350" s="9"/>
      <c r="F350" s="57"/>
      <c r="G350" s="57"/>
      <c r="H350" s="57"/>
      <c r="I350" s="57"/>
      <c r="J350" s="57"/>
    </row>
    <row r="351">
      <c r="C351" s="9"/>
      <c r="F351" s="57"/>
      <c r="G351" s="57"/>
      <c r="H351" s="57"/>
      <c r="I351" s="57"/>
      <c r="J351" s="57"/>
    </row>
    <row r="352">
      <c r="C352" s="9"/>
      <c r="F352" s="57"/>
      <c r="G352" s="57"/>
      <c r="H352" s="57"/>
      <c r="I352" s="57"/>
      <c r="J352" s="57"/>
    </row>
    <row r="353">
      <c r="C353" s="9"/>
      <c r="F353" s="57"/>
      <c r="G353" s="57"/>
      <c r="H353" s="57"/>
      <c r="I353" s="57"/>
      <c r="J353" s="57"/>
    </row>
    <row r="354">
      <c r="C354" s="9"/>
      <c r="F354" s="57"/>
      <c r="G354" s="57"/>
      <c r="H354" s="57"/>
      <c r="I354" s="57"/>
      <c r="J354" s="57"/>
    </row>
    <row r="355">
      <c r="C355" s="9"/>
      <c r="F355" s="57"/>
      <c r="G355" s="57"/>
      <c r="H355" s="57"/>
      <c r="I355" s="57"/>
      <c r="J355" s="57"/>
    </row>
    <row r="356">
      <c r="C356" s="9"/>
      <c r="F356" s="57"/>
      <c r="G356" s="57"/>
      <c r="H356" s="57"/>
      <c r="I356" s="57"/>
      <c r="J356" s="57"/>
    </row>
    <row r="357">
      <c r="C357" s="9"/>
      <c r="F357" s="57"/>
      <c r="G357" s="57"/>
      <c r="H357" s="57"/>
      <c r="I357" s="57"/>
      <c r="J357" s="57"/>
    </row>
    <row r="358">
      <c r="C358" s="9"/>
      <c r="F358" s="57"/>
      <c r="G358" s="57"/>
      <c r="H358" s="57"/>
      <c r="I358" s="57"/>
      <c r="J358" s="57"/>
    </row>
    <row r="359">
      <c r="C359" s="9"/>
      <c r="F359" s="57"/>
      <c r="G359" s="57"/>
      <c r="H359" s="57"/>
      <c r="I359" s="57"/>
      <c r="J359" s="57"/>
    </row>
    <row r="360">
      <c r="C360" s="9"/>
      <c r="F360" s="57"/>
      <c r="G360" s="57"/>
      <c r="H360" s="57"/>
      <c r="I360" s="57"/>
      <c r="J360" s="57"/>
    </row>
    <row r="361">
      <c r="C361" s="9"/>
      <c r="F361" s="57"/>
      <c r="G361" s="57"/>
      <c r="H361" s="57"/>
      <c r="I361" s="57"/>
      <c r="J361" s="57"/>
    </row>
    <row r="362">
      <c r="C362" s="9"/>
      <c r="F362" s="57"/>
      <c r="G362" s="57"/>
      <c r="H362" s="57"/>
      <c r="I362" s="57"/>
      <c r="J362" s="57"/>
    </row>
    <row r="363">
      <c r="C363" s="9"/>
      <c r="F363" s="57"/>
      <c r="G363" s="57"/>
      <c r="H363" s="57"/>
      <c r="I363" s="57"/>
      <c r="J363" s="57"/>
    </row>
    <row r="364">
      <c r="C364" s="9"/>
      <c r="F364" s="57"/>
      <c r="G364" s="57"/>
      <c r="H364" s="57"/>
      <c r="I364" s="57"/>
      <c r="J364" s="57"/>
    </row>
    <row r="365">
      <c r="C365" s="9"/>
      <c r="F365" s="57"/>
      <c r="G365" s="57"/>
      <c r="H365" s="57"/>
      <c r="I365" s="57"/>
      <c r="J365" s="57"/>
    </row>
    <row r="366">
      <c r="C366" s="9"/>
      <c r="F366" s="57"/>
      <c r="G366" s="57"/>
      <c r="H366" s="57"/>
      <c r="I366" s="57"/>
      <c r="J366" s="57"/>
    </row>
    <row r="367">
      <c r="C367" s="9"/>
      <c r="F367" s="57"/>
      <c r="G367" s="57"/>
      <c r="H367" s="57"/>
      <c r="I367" s="57"/>
      <c r="J367" s="57"/>
    </row>
    <row r="368">
      <c r="C368" s="9"/>
      <c r="F368" s="57"/>
      <c r="G368" s="57"/>
      <c r="H368" s="57"/>
      <c r="I368" s="57"/>
      <c r="J368" s="57"/>
    </row>
    <row r="369">
      <c r="C369" s="9"/>
      <c r="F369" s="57"/>
      <c r="G369" s="57"/>
      <c r="H369" s="57"/>
      <c r="I369" s="57"/>
      <c r="J369" s="57"/>
    </row>
    <row r="370">
      <c r="C370" s="9"/>
      <c r="F370" s="57"/>
      <c r="G370" s="57"/>
      <c r="H370" s="57"/>
      <c r="I370" s="57"/>
      <c r="J370" s="57"/>
    </row>
    <row r="371">
      <c r="C371" s="9"/>
      <c r="F371" s="57"/>
      <c r="G371" s="57"/>
      <c r="H371" s="57"/>
      <c r="I371" s="57"/>
      <c r="J371" s="57"/>
    </row>
    <row r="372">
      <c r="C372" s="9"/>
      <c r="F372" s="57"/>
      <c r="G372" s="57"/>
      <c r="H372" s="57"/>
      <c r="I372" s="57"/>
      <c r="J372" s="57"/>
    </row>
    <row r="373">
      <c r="C373" s="9"/>
      <c r="F373" s="57"/>
      <c r="G373" s="57"/>
      <c r="H373" s="57"/>
      <c r="I373" s="57"/>
      <c r="J373" s="57"/>
    </row>
    <row r="374">
      <c r="C374" s="9"/>
      <c r="F374" s="57"/>
      <c r="G374" s="57"/>
      <c r="H374" s="57"/>
      <c r="I374" s="57"/>
      <c r="J374" s="57"/>
    </row>
    <row r="375">
      <c r="C375" s="9"/>
      <c r="F375" s="57"/>
      <c r="G375" s="57"/>
      <c r="H375" s="57"/>
      <c r="I375" s="57"/>
      <c r="J375" s="57"/>
    </row>
    <row r="376">
      <c r="C376" s="9"/>
      <c r="F376" s="57"/>
      <c r="G376" s="57"/>
      <c r="H376" s="57"/>
      <c r="I376" s="57"/>
      <c r="J376" s="57"/>
    </row>
    <row r="377">
      <c r="C377" s="9"/>
      <c r="F377" s="57"/>
      <c r="G377" s="57"/>
      <c r="H377" s="57"/>
      <c r="I377" s="57"/>
      <c r="J377" s="57"/>
    </row>
    <row r="378">
      <c r="C378" s="9"/>
      <c r="F378" s="57"/>
      <c r="G378" s="57"/>
      <c r="H378" s="57"/>
      <c r="I378" s="57"/>
      <c r="J378" s="57"/>
    </row>
    <row r="379">
      <c r="C379" s="9"/>
      <c r="F379" s="57"/>
      <c r="G379" s="57"/>
      <c r="H379" s="57"/>
      <c r="I379" s="57"/>
      <c r="J379" s="57"/>
    </row>
    <row r="380">
      <c r="C380" s="9"/>
      <c r="F380" s="57"/>
      <c r="G380" s="57"/>
      <c r="H380" s="57"/>
      <c r="I380" s="57"/>
      <c r="J380" s="57"/>
    </row>
    <row r="381">
      <c r="C381" s="9"/>
      <c r="F381" s="57"/>
      <c r="G381" s="57"/>
      <c r="H381" s="57"/>
      <c r="I381" s="57"/>
      <c r="J381" s="57"/>
    </row>
    <row r="382">
      <c r="C382" s="9"/>
      <c r="F382" s="57"/>
      <c r="G382" s="57"/>
      <c r="H382" s="57"/>
      <c r="I382" s="57"/>
      <c r="J382" s="57"/>
    </row>
    <row r="383">
      <c r="C383" s="9"/>
      <c r="F383" s="57"/>
      <c r="G383" s="57"/>
      <c r="H383" s="57"/>
      <c r="I383" s="57"/>
      <c r="J383" s="57"/>
    </row>
    <row r="384">
      <c r="C384" s="9"/>
      <c r="F384" s="57"/>
      <c r="G384" s="57"/>
      <c r="H384" s="57"/>
      <c r="I384" s="57"/>
      <c r="J384" s="57"/>
    </row>
    <row r="385">
      <c r="C385" s="9"/>
      <c r="F385" s="57"/>
      <c r="G385" s="57"/>
      <c r="H385" s="57"/>
      <c r="I385" s="57"/>
      <c r="J385" s="57"/>
    </row>
    <row r="386">
      <c r="C386" s="9"/>
      <c r="F386" s="57"/>
      <c r="G386" s="57"/>
      <c r="H386" s="57"/>
      <c r="I386" s="57"/>
      <c r="J386" s="57"/>
    </row>
    <row r="387">
      <c r="C387" s="9"/>
      <c r="F387" s="57"/>
      <c r="G387" s="57"/>
      <c r="H387" s="57"/>
      <c r="I387" s="57"/>
      <c r="J387" s="57"/>
    </row>
    <row r="388">
      <c r="C388" s="9"/>
      <c r="F388" s="57"/>
      <c r="G388" s="57"/>
      <c r="H388" s="57"/>
      <c r="I388" s="57"/>
      <c r="J388" s="57"/>
    </row>
    <row r="389">
      <c r="C389" s="9"/>
      <c r="F389" s="57"/>
      <c r="G389" s="57"/>
      <c r="H389" s="57"/>
      <c r="I389" s="57"/>
      <c r="J389" s="57"/>
    </row>
    <row r="390">
      <c r="C390" s="9"/>
      <c r="F390" s="57"/>
      <c r="G390" s="57"/>
      <c r="H390" s="57"/>
      <c r="I390" s="57"/>
      <c r="J390" s="57"/>
    </row>
    <row r="391">
      <c r="C391" s="9"/>
      <c r="F391" s="57"/>
      <c r="G391" s="57"/>
      <c r="H391" s="57"/>
      <c r="I391" s="57"/>
      <c r="J391" s="57"/>
    </row>
    <row r="392">
      <c r="C392" s="9"/>
      <c r="F392" s="57"/>
      <c r="G392" s="57"/>
      <c r="H392" s="57"/>
      <c r="I392" s="57"/>
      <c r="J392" s="57"/>
    </row>
    <row r="393">
      <c r="C393" s="9"/>
      <c r="F393" s="57"/>
      <c r="G393" s="57"/>
      <c r="H393" s="57"/>
      <c r="I393" s="57"/>
      <c r="J393" s="57"/>
    </row>
    <row r="394">
      <c r="C394" s="9"/>
      <c r="F394" s="57"/>
      <c r="G394" s="57"/>
      <c r="H394" s="57"/>
      <c r="I394" s="57"/>
      <c r="J394" s="57"/>
    </row>
    <row r="395">
      <c r="C395" s="9"/>
      <c r="F395" s="57"/>
      <c r="G395" s="57"/>
      <c r="H395" s="57"/>
      <c r="I395" s="57"/>
      <c r="J395" s="57"/>
    </row>
    <row r="396">
      <c r="C396" s="9"/>
      <c r="F396" s="57"/>
      <c r="G396" s="57"/>
      <c r="H396" s="57"/>
      <c r="I396" s="57"/>
      <c r="J396" s="57"/>
    </row>
    <row r="397">
      <c r="C397" s="9"/>
      <c r="F397" s="57"/>
      <c r="G397" s="57"/>
      <c r="H397" s="57"/>
      <c r="I397" s="57"/>
      <c r="J397" s="57"/>
    </row>
    <row r="398">
      <c r="C398" s="9"/>
      <c r="F398" s="57"/>
      <c r="G398" s="57"/>
      <c r="H398" s="57"/>
      <c r="I398" s="57"/>
      <c r="J398" s="57"/>
    </row>
    <row r="399">
      <c r="C399" s="9"/>
      <c r="F399" s="57"/>
      <c r="G399" s="57"/>
      <c r="H399" s="57"/>
      <c r="I399" s="57"/>
      <c r="J399" s="57"/>
    </row>
    <row r="400">
      <c r="C400" s="9"/>
      <c r="F400" s="57"/>
      <c r="G400" s="57"/>
      <c r="H400" s="57"/>
      <c r="I400" s="57"/>
      <c r="J400" s="57"/>
    </row>
    <row r="401">
      <c r="C401" s="9"/>
      <c r="F401" s="57"/>
      <c r="G401" s="57"/>
      <c r="H401" s="57"/>
      <c r="I401" s="57"/>
      <c r="J401" s="57"/>
    </row>
    <row r="402">
      <c r="C402" s="9"/>
      <c r="F402" s="57"/>
      <c r="G402" s="57"/>
      <c r="H402" s="57"/>
      <c r="I402" s="57"/>
      <c r="J402" s="57"/>
    </row>
    <row r="403">
      <c r="C403" s="9"/>
      <c r="F403" s="57"/>
      <c r="G403" s="57"/>
      <c r="H403" s="57"/>
      <c r="I403" s="57"/>
      <c r="J403" s="57"/>
    </row>
    <row r="404">
      <c r="C404" s="9"/>
      <c r="F404" s="57"/>
      <c r="G404" s="57"/>
      <c r="H404" s="57"/>
      <c r="I404" s="57"/>
      <c r="J404" s="57"/>
    </row>
    <row r="405">
      <c r="C405" s="9"/>
      <c r="F405" s="57"/>
      <c r="G405" s="57"/>
      <c r="H405" s="57"/>
      <c r="I405" s="57"/>
      <c r="J405" s="57"/>
    </row>
    <row r="406">
      <c r="C406" s="9"/>
      <c r="F406" s="57"/>
      <c r="G406" s="57"/>
      <c r="H406" s="57"/>
      <c r="I406" s="57"/>
      <c r="J406" s="57"/>
    </row>
    <row r="407">
      <c r="C407" s="9"/>
      <c r="F407" s="57"/>
      <c r="G407" s="57"/>
      <c r="H407" s="57"/>
      <c r="I407" s="57"/>
      <c r="J407" s="57"/>
    </row>
    <row r="408">
      <c r="C408" s="9"/>
      <c r="F408" s="57"/>
      <c r="G408" s="57"/>
      <c r="H408" s="57"/>
      <c r="I408" s="57"/>
      <c r="J408" s="57"/>
    </row>
    <row r="409">
      <c r="C409" s="9"/>
      <c r="F409" s="57"/>
      <c r="G409" s="57"/>
      <c r="H409" s="57"/>
      <c r="I409" s="57"/>
      <c r="J409" s="57"/>
    </row>
    <row r="410">
      <c r="C410" s="9"/>
      <c r="F410" s="57"/>
      <c r="G410" s="57"/>
      <c r="H410" s="57"/>
      <c r="I410" s="57"/>
      <c r="J410" s="57"/>
    </row>
    <row r="411">
      <c r="C411" s="9"/>
      <c r="F411" s="57"/>
      <c r="G411" s="57"/>
      <c r="H411" s="57"/>
      <c r="I411" s="57"/>
      <c r="J411" s="57"/>
    </row>
    <row r="412">
      <c r="C412" s="9"/>
      <c r="F412" s="57"/>
      <c r="G412" s="57"/>
      <c r="H412" s="57"/>
      <c r="I412" s="57"/>
      <c r="J412" s="57"/>
    </row>
    <row r="413">
      <c r="C413" s="9"/>
      <c r="F413" s="57"/>
      <c r="G413" s="57"/>
      <c r="H413" s="57"/>
      <c r="I413" s="57"/>
      <c r="J413" s="57"/>
    </row>
    <row r="414">
      <c r="C414" s="9"/>
      <c r="F414" s="57"/>
      <c r="G414" s="57"/>
      <c r="H414" s="57"/>
      <c r="I414" s="57"/>
      <c r="J414" s="57"/>
    </row>
    <row r="415">
      <c r="C415" s="9"/>
      <c r="F415" s="57"/>
      <c r="G415" s="57"/>
      <c r="H415" s="57"/>
      <c r="I415" s="57"/>
      <c r="J415" s="57"/>
    </row>
    <row r="416">
      <c r="C416" s="9"/>
      <c r="F416" s="57"/>
      <c r="G416" s="57"/>
      <c r="H416" s="57"/>
      <c r="I416" s="57"/>
      <c r="J416" s="57"/>
    </row>
    <row r="417">
      <c r="C417" s="9"/>
      <c r="F417" s="57"/>
      <c r="G417" s="57"/>
      <c r="H417" s="57"/>
      <c r="I417" s="57"/>
      <c r="J417" s="57"/>
    </row>
    <row r="418">
      <c r="C418" s="9"/>
      <c r="F418" s="57"/>
      <c r="G418" s="57"/>
      <c r="H418" s="57"/>
      <c r="I418" s="57"/>
      <c r="J418" s="57"/>
    </row>
    <row r="419">
      <c r="C419" s="9"/>
      <c r="F419" s="57"/>
      <c r="G419" s="57"/>
      <c r="H419" s="57"/>
      <c r="I419" s="57"/>
      <c r="J419" s="57"/>
    </row>
    <row r="420">
      <c r="C420" s="9"/>
      <c r="F420" s="57"/>
      <c r="G420" s="57"/>
      <c r="H420" s="57"/>
      <c r="I420" s="57"/>
      <c r="J420" s="57"/>
    </row>
    <row r="421">
      <c r="C421" s="9"/>
      <c r="F421" s="57"/>
      <c r="G421" s="57"/>
      <c r="H421" s="57"/>
      <c r="I421" s="57"/>
      <c r="J421" s="57"/>
    </row>
    <row r="422">
      <c r="C422" s="9"/>
      <c r="F422" s="57"/>
      <c r="G422" s="57"/>
      <c r="H422" s="57"/>
      <c r="I422" s="57"/>
      <c r="J422" s="57"/>
    </row>
    <row r="423">
      <c r="C423" s="9"/>
      <c r="F423" s="57"/>
      <c r="G423" s="57"/>
      <c r="H423" s="57"/>
      <c r="I423" s="57"/>
      <c r="J423" s="57"/>
    </row>
    <row r="424">
      <c r="C424" s="9"/>
      <c r="F424" s="57"/>
      <c r="G424" s="57"/>
      <c r="H424" s="57"/>
      <c r="I424" s="57"/>
      <c r="J424" s="57"/>
    </row>
    <row r="425">
      <c r="C425" s="9"/>
      <c r="F425" s="57"/>
      <c r="G425" s="57"/>
      <c r="H425" s="57"/>
      <c r="I425" s="57"/>
      <c r="J425" s="57"/>
    </row>
    <row r="426">
      <c r="C426" s="9"/>
      <c r="F426" s="57"/>
      <c r="G426" s="57"/>
      <c r="H426" s="57"/>
      <c r="I426" s="57"/>
      <c r="J426" s="57"/>
    </row>
    <row r="427">
      <c r="C427" s="9"/>
      <c r="F427" s="57"/>
      <c r="G427" s="57"/>
      <c r="H427" s="57"/>
      <c r="I427" s="57"/>
      <c r="J427" s="57"/>
    </row>
    <row r="428">
      <c r="C428" s="9"/>
      <c r="F428" s="57"/>
      <c r="G428" s="57"/>
      <c r="H428" s="57"/>
      <c r="I428" s="57"/>
      <c r="J428" s="57"/>
    </row>
    <row r="429">
      <c r="C429" s="9"/>
      <c r="F429" s="57"/>
      <c r="G429" s="57"/>
      <c r="H429" s="57"/>
      <c r="I429" s="57"/>
      <c r="J429" s="57"/>
    </row>
    <row r="430">
      <c r="C430" s="9"/>
      <c r="F430" s="57"/>
      <c r="G430" s="57"/>
      <c r="H430" s="57"/>
      <c r="I430" s="57"/>
      <c r="J430" s="57"/>
    </row>
    <row r="431">
      <c r="C431" s="9"/>
      <c r="F431" s="57"/>
      <c r="G431" s="57"/>
      <c r="H431" s="57"/>
      <c r="I431" s="57"/>
      <c r="J431" s="57"/>
    </row>
    <row r="432">
      <c r="C432" s="9"/>
      <c r="F432" s="57"/>
      <c r="G432" s="57"/>
      <c r="H432" s="57"/>
      <c r="I432" s="57"/>
      <c r="J432" s="57"/>
    </row>
    <row r="433">
      <c r="C433" s="9"/>
      <c r="F433" s="57"/>
      <c r="G433" s="57"/>
      <c r="H433" s="57"/>
      <c r="I433" s="57"/>
      <c r="J433" s="57"/>
    </row>
    <row r="434">
      <c r="C434" s="9"/>
      <c r="F434" s="57"/>
      <c r="G434" s="57"/>
      <c r="H434" s="57"/>
      <c r="I434" s="57"/>
      <c r="J434" s="57"/>
    </row>
    <row r="435">
      <c r="C435" s="9"/>
      <c r="F435" s="57"/>
      <c r="G435" s="57"/>
      <c r="H435" s="57"/>
      <c r="I435" s="57"/>
      <c r="J435" s="57"/>
    </row>
    <row r="436">
      <c r="C436" s="9"/>
      <c r="F436" s="57"/>
      <c r="G436" s="57"/>
      <c r="H436" s="57"/>
      <c r="I436" s="57"/>
      <c r="J436" s="57"/>
    </row>
    <row r="437">
      <c r="C437" s="9"/>
      <c r="F437" s="57"/>
      <c r="G437" s="57"/>
      <c r="H437" s="57"/>
      <c r="I437" s="57"/>
      <c r="J437" s="57"/>
    </row>
    <row r="438">
      <c r="C438" s="9"/>
      <c r="F438" s="57"/>
      <c r="G438" s="57"/>
      <c r="H438" s="57"/>
      <c r="I438" s="57"/>
      <c r="J438" s="57"/>
    </row>
    <row r="439">
      <c r="C439" s="9"/>
      <c r="F439" s="57"/>
      <c r="G439" s="57"/>
      <c r="H439" s="57"/>
      <c r="I439" s="57"/>
      <c r="J439" s="57"/>
    </row>
    <row r="440">
      <c r="C440" s="9"/>
      <c r="F440" s="57"/>
      <c r="G440" s="57"/>
      <c r="H440" s="57"/>
      <c r="I440" s="57"/>
      <c r="J440" s="57"/>
    </row>
    <row r="441">
      <c r="C441" s="9"/>
      <c r="F441" s="57"/>
      <c r="G441" s="57"/>
      <c r="H441" s="57"/>
      <c r="I441" s="57"/>
      <c r="J441" s="57"/>
    </row>
    <row r="442">
      <c r="C442" s="9"/>
      <c r="F442" s="57"/>
      <c r="G442" s="57"/>
      <c r="H442" s="57"/>
      <c r="I442" s="57"/>
      <c r="J442" s="57"/>
    </row>
    <row r="443">
      <c r="C443" s="9"/>
      <c r="F443" s="57"/>
      <c r="G443" s="57"/>
      <c r="H443" s="57"/>
      <c r="I443" s="57"/>
      <c r="J443" s="57"/>
    </row>
    <row r="444">
      <c r="C444" s="9"/>
      <c r="F444" s="57"/>
      <c r="G444" s="57"/>
      <c r="H444" s="57"/>
      <c r="I444" s="57"/>
      <c r="J444" s="57"/>
    </row>
    <row r="445">
      <c r="C445" s="9"/>
      <c r="F445" s="57"/>
      <c r="G445" s="57"/>
      <c r="H445" s="57"/>
      <c r="I445" s="57"/>
      <c r="J445" s="57"/>
    </row>
    <row r="446">
      <c r="C446" s="9"/>
      <c r="F446" s="57"/>
      <c r="G446" s="57"/>
      <c r="H446" s="57"/>
      <c r="I446" s="57"/>
      <c r="J446" s="57"/>
    </row>
    <row r="447">
      <c r="C447" s="9"/>
      <c r="F447" s="57"/>
      <c r="G447" s="57"/>
      <c r="H447" s="57"/>
      <c r="I447" s="57"/>
      <c r="J447" s="57"/>
    </row>
    <row r="448">
      <c r="C448" s="9"/>
      <c r="F448" s="57"/>
      <c r="G448" s="57"/>
      <c r="H448" s="57"/>
      <c r="I448" s="57"/>
      <c r="J448" s="57"/>
    </row>
    <row r="449">
      <c r="C449" s="9"/>
      <c r="F449" s="57"/>
      <c r="G449" s="57"/>
      <c r="H449" s="57"/>
      <c r="I449" s="57"/>
      <c r="J449" s="57"/>
    </row>
    <row r="450">
      <c r="C450" s="9"/>
      <c r="F450" s="57"/>
      <c r="G450" s="57"/>
      <c r="H450" s="57"/>
      <c r="I450" s="57"/>
      <c r="J450" s="57"/>
    </row>
    <row r="451">
      <c r="C451" s="9"/>
      <c r="F451" s="57"/>
      <c r="G451" s="57"/>
      <c r="H451" s="57"/>
      <c r="I451" s="57"/>
      <c r="J451" s="57"/>
    </row>
    <row r="452">
      <c r="C452" s="9"/>
      <c r="F452" s="57"/>
      <c r="G452" s="57"/>
      <c r="H452" s="57"/>
      <c r="I452" s="57"/>
      <c r="J452" s="57"/>
    </row>
    <row r="453">
      <c r="C453" s="9"/>
      <c r="F453" s="57"/>
      <c r="G453" s="57"/>
      <c r="H453" s="57"/>
      <c r="I453" s="57"/>
      <c r="J453" s="57"/>
    </row>
    <row r="454">
      <c r="C454" s="9"/>
      <c r="F454" s="57"/>
      <c r="G454" s="57"/>
      <c r="H454" s="57"/>
      <c r="I454" s="57"/>
      <c r="J454" s="57"/>
    </row>
    <row r="455">
      <c r="C455" s="9"/>
      <c r="F455" s="57"/>
      <c r="G455" s="57"/>
      <c r="H455" s="57"/>
      <c r="I455" s="57"/>
      <c r="J455" s="57"/>
    </row>
    <row r="456">
      <c r="C456" s="9"/>
      <c r="F456" s="57"/>
      <c r="G456" s="57"/>
      <c r="H456" s="57"/>
      <c r="I456" s="57"/>
      <c r="J456" s="57"/>
    </row>
    <row r="457">
      <c r="C457" s="9"/>
      <c r="F457" s="57"/>
      <c r="G457" s="57"/>
      <c r="H457" s="57"/>
      <c r="I457" s="57"/>
      <c r="J457" s="57"/>
    </row>
    <row r="458">
      <c r="C458" s="9"/>
      <c r="F458" s="57"/>
      <c r="G458" s="57"/>
      <c r="H458" s="57"/>
      <c r="I458" s="57"/>
      <c r="J458" s="57"/>
    </row>
    <row r="459">
      <c r="C459" s="9"/>
      <c r="F459" s="57"/>
      <c r="G459" s="57"/>
      <c r="H459" s="57"/>
      <c r="I459" s="57"/>
      <c r="J459" s="57"/>
    </row>
    <row r="460">
      <c r="C460" s="9"/>
      <c r="F460" s="57"/>
      <c r="G460" s="57"/>
      <c r="H460" s="57"/>
      <c r="I460" s="57"/>
      <c r="J460" s="57"/>
    </row>
    <row r="461">
      <c r="C461" s="9"/>
      <c r="F461" s="57"/>
      <c r="G461" s="57"/>
      <c r="H461" s="57"/>
      <c r="I461" s="57"/>
      <c r="J461" s="57"/>
    </row>
    <row r="462">
      <c r="C462" s="9"/>
      <c r="F462" s="57"/>
      <c r="G462" s="57"/>
      <c r="H462" s="57"/>
      <c r="I462" s="57"/>
      <c r="J462" s="57"/>
    </row>
    <row r="463">
      <c r="C463" s="9"/>
      <c r="F463" s="57"/>
      <c r="G463" s="57"/>
      <c r="H463" s="57"/>
      <c r="I463" s="57"/>
      <c r="J463" s="57"/>
    </row>
    <row r="464">
      <c r="C464" s="9"/>
      <c r="F464" s="57"/>
      <c r="G464" s="57"/>
      <c r="H464" s="57"/>
      <c r="I464" s="57"/>
      <c r="J464" s="57"/>
    </row>
    <row r="465">
      <c r="C465" s="9"/>
      <c r="F465" s="57"/>
      <c r="G465" s="57"/>
      <c r="H465" s="57"/>
      <c r="I465" s="57"/>
      <c r="J465" s="57"/>
    </row>
    <row r="466">
      <c r="C466" s="9"/>
      <c r="F466" s="57"/>
      <c r="G466" s="57"/>
      <c r="H466" s="57"/>
      <c r="I466" s="57"/>
      <c r="J466" s="57"/>
    </row>
    <row r="467">
      <c r="C467" s="9"/>
      <c r="F467" s="57"/>
      <c r="G467" s="57"/>
      <c r="H467" s="57"/>
      <c r="I467" s="57"/>
      <c r="J467" s="57"/>
    </row>
    <row r="468">
      <c r="C468" s="9"/>
      <c r="F468" s="57"/>
      <c r="G468" s="57"/>
      <c r="H468" s="57"/>
      <c r="I468" s="57"/>
      <c r="J468" s="57"/>
    </row>
    <row r="469">
      <c r="C469" s="9"/>
      <c r="F469" s="57"/>
      <c r="G469" s="57"/>
      <c r="H469" s="57"/>
      <c r="I469" s="57"/>
      <c r="J469" s="57"/>
    </row>
    <row r="470">
      <c r="C470" s="9"/>
      <c r="F470" s="57"/>
      <c r="G470" s="57"/>
      <c r="H470" s="57"/>
      <c r="I470" s="57"/>
      <c r="J470" s="57"/>
    </row>
    <row r="471">
      <c r="C471" s="9"/>
      <c r="F471" s="57"/>
      <c r="G471" s="57"/>
      <c r="H471" s="57"/>
      <c r="I471" s="57"/>
      <c r="J471" s="57"/>
    </row>
    <row r="472">
      <c r="C472" s="9"/>
      <c r="F472" s="57"/>
      <c r="G472" s="57"/>
      <c r="H472" s="57"/>
      <c r="I472" s="57"/>
      <c r="J472" s="57"/>
    </row>
    <row r="473">
      <c r="C473" s="9"/>
      <c r="F473" s="57"/>
      <c r="G473" s="57"/>
      <c r="H473" s="57"/>
      <c r="I473" s="57"/>
      <c r="J473" s="57"/>
    </row>
    <row r="474">
      <c r="C474" s="9"/>
      <c r="F474" s="57"/>
      <c r="G474" s="57"/>
      <c r="H474" s="57"/>
      <c r="I474" s="57"/>
      <c r="J474" s="57"/>
    </row>
    <row r="475">
      <c r="C475" s="9"/>
      <c r="F475" s="57"/>
      <c r="G475" s="57"/>
      <c r="H475" s="57"/>
      <c r="I475" s="57"/>
      <c r="J475" s="57"/>
    </row>
    <row r="476">
      <c r="C476" s="9"/>
      <c r="F476" s="57"/>
      <c r="G476" s="57"/>
      <c r="H476" s="57"/>
      <c r="I476" s="57"/>
      <c r="J476" s="57"/>
    </row>
    <row r="477">
      <c r="C477" s="9"/>
      <c r="F477" s="57"/>
      <c r="G477" s="57"/>
      <c r="H477" s="57"/>
      <c r="I477" s="57"/>
      <c r="J477" s="57"/>
    </row>
    <row r="478">
      <c r="C478" s="9"/>
      <c r="F478" s="57"/>
      <c r="G478" s="57"/>
      <c r="H478" s="57"/>
      <c r="I478" s="57"/>
      <c r="J478" s="57"/>
    </row>
    <row r="479">
      <c r="C479" s="9"/>
      <c r="F479" s="57"/>
      <c r="G479" s="57"/>
      <c r="H479" s="57"/>
      <c r="I479" s="57"/>
      <c r="J479" s="57"/>
    </row>
    <row r="480">
      <c r="C480" s="9"/>
      <c r="F480" s="57"/>
      <c r="G480" s="57"/>
      <c r="H480" s="57"/>
      <c r="I480" s="57"/>
      <c r="J480" s="57"/>
    </row>
    <row r="481">
      <c r="C481" s="9"/>
      <c r="F481" s="57"/>
      <c r="G481" s="57"/>
      <c r="H481" s="57"/>
      <c r="I481" s="57"/>
      <c r="J481" s="57"/>
    </row>
    <row r="482">
      <c r="C482" s="9"/>
      <c r="F482" s="57"/>
      <c r="G482" s="57"/>
      <c r="H482" s="57"/>
      <c r="I482" s="57"/>
      <c r="J482" s="57"/>
    </row>
    <row r="483">
      <c r="C483" s="9"/>
      <c r="F483" s="57"/>
      <c r="G483" s="57"/>
      <c r="H483" s="57"/>
      <c r="I483" s="57"/>
      <c r="J483" s="57"/>
    </row>
    <row r="484">
      <c r="C484" s="9"/>
      <c r="F484" s="57"/>
      <c r="G484" s="57"/>
      <c r="H484" s="57"/>
      <c r="I484" s="57"/>
      <c r="J484" s="57"/>
    </row>
    <row r="485">
      <c r="C485" s="9"/>
      <c r="F485" s="57"/>
      <c r="G485" s="57"/>
      <c r="H485" s="57"/>
      <c r="I485" s="57"/>
      <c r="J485" s="57"/>
    </row>
    <row r="486">
      <c r="C486" s="9"/>
      <c r="F486" s="57"/>
      <c r="G486" s="57"/>
      <c r="H486" s="57"/>
      <c r="I486" s="57"/>
      <c r="J486" s="57"/>
    </row>
    <row r="487">
      <c r="C487" s="9"/>
      <c r="F487" s="57"/>
      <c r="G487" s="57"/>
      <c r="H487" s="57"/>
      <c r="I487" s="57"/>
      <c r="J487" s="57"/>
    </row>
    <row r="488">
      <c r="C488" s="9"/>
      <c r="F488" s="57"/>
      <c r="G488" s="57"/>
      <c r="H488" s="57"/>
      <c r="I488" s="57"/>
      <c r="J488" s="57"/>
    </row>
    <row r="489">
      <c r="C489" s="9"/>
      <c r="F489" s="57"/>
      <c r="G489" s="57"/>
      <c r="H489" s="57"/>
      <c r="I489" s="57"/>
      <c r="J489" s="57"/>
    </row>
    <row r="490">
      <c r="C490" s="9"/>
      <c r="F490" s="57"/>
      <c r="G490" s="57"/>
      <c r="H490" s="57"/>
      <c r="I490" s="57"/>
      <c r="J490" s="57"/>
    </row>
    <row r="491">
      <c r="C491" s="9"/>
      <c r="F491" s="57"/>
      <c r="G491" s="57"/>
      <c r="H491" s="57"/>
      <c r="I491" s="57"/>
      <c r="J491" s="57"/>
    </row>
    <row r="492">
      <c r="C492" s="9"/>
      <c r="F492" s="57"/>
      <c r="G492" s="57"/>
      <c r="H492" s="57"/>
      <c r="I492" s="57"/>
      <c r="J492" s="57"/>
    </row>
    <row r="493">
      <c r="C493" s="9"/>
      <c r="F493" s="57"/>
      <c r="G493" s="57"/>
      <c r="H493" s="57"/>
      <c r="I493" s="57"/>
      <c r="J493" s="57"/>
    </row>
    <row r="494">
      <c r="C494" s="9"/>
      <c r="F494" s="57"/>
      <c r="G494" s="57"/>
      <c r="H494" s="57"/>
      <c r="I494" s="57"/>
      <c r="J494" s="57"/>
    </row>
    <row r="495">
      <c r="C495" s="9"/>
      <c r="F495" s="57"/>
      <c r="G495" s="57"/>
      <c r="H495" s="57"/>
      <c r="I495" s="57"/>
      <c r="J495" s="57"/>
    </row>
    <row r="496">
      <c r="C496" s="9"/>
      <c r="F496" s="57"/>
      <c r="G496" s="57"/>
      <c r="H496" s="57"/>
      <c r="I496" s="57"/>
      <c r="J496" s="57"/>
    </row>
    <row r="497">
      <c r="C497" s="9"/>
      <c r="F497" s="57"/>
      <c r="G497" s="57"/>
      <c r="H497" s="57"/>
      <c r="I497" s="57"/>
      <c r="J497" s="57"/>
    </row>
    <row r="498">
      <c r="C498" s="9"/>
      <c r="F498" s="57"/>
      <c r="G498" s="57"/>
      <c r="H498" s="57"/>
      <c r="I498" s="57"/>
      <c r="J498" s="57"/>
    </row>
    <row r="499">
      <c r="C499" s="9"/>
      <c r="F499" s="57"/>
      <c r="G499" s="57"/>
      <c r="H499" s="57"/>
      <c r="I499" s="57"/>
      <c r="J499" s="57"/>
    </row>
    <row r="500">
      <c r="C500" s="9"/>
      <c r="F500" s="57"/>
      <c r="G500" s="57"/>
      <c r="H500" s="57"/>
      <c r="I500" s="57"/>
      <c r="J500" s="57"/>
    </row>
    <row r="501">
      <c r="C501" s="9"/>
      <c r="F501" s="57"/>
      <c r="G501" s="57"/>
      <c r="H501" s="57"/>
      <c r="I501" s="57"/>
      <c r="J501" s="57"/>
    </row>
    <row r="502">
      <c r="C502" s="9"/>
      <c r="F502" s="57"/>
      <c r="G502" s="57"/>
      <c r="H502" s="57"/>
      <c r="I502" s="57"/>
      <c r="J502" s="57"/>
    </row>
    <row r="503">
      <c r="C503" s="9"/>
      <c r="F503" s="57"/>
      <c r="G503" s="57"/>
      <c r="H503" s="57"/>
      <c r="I503" s="57"/>
      <c r="J503" s="57"/>
    </row>
    <row r="504">
      <c r="C504" s="9"/>
      <c r="F504" s="57"/>
      <c r="G504" s="57"/>
      <c r="H504" s="57"/>
      <c r="I504" s="57"/>
      <c r="J504" s="57"/>
    </row>
    <row r="505">
      <c r="C505" s="9"/>
      <c r="F505" s="57"/>
      <c r="G505" s="57"/>
      <c r="H505" s="57"/>
      <c r="I505" s="57"/>
      <c r="J505" s="57"/>
    </row>
    <row r="506">
      <c r="C506" s="9"/>
      <c r="F506" s="57"/>
      <c r="G506" s="57"/>
      <c r="H506" s="57"/>
      <c r="I506" s="57"/>
      <c r="J506" s="57"/>
    </row>
    <row r="507">
      <c r="C507" s="9"/>
      <c r="F507" s="57"/>
      <c r="G507" s="57"/>
      <c r="H507" s="57"/>
      <c r="I507" s="57"/>
      <c r="J507" s="57"/>
    </row>
    <row r="508">
      <c r="C508" s="9"/>
      <c r="F508" s="57"/>
      <c r="G508" s="57"/>
      <c r="H508" s="57"/>
      <c r="I508" s="57"/>
      <c r="J508" s="57"/>
    </row>
    <row r="509">
      <c r="C509" s="9"/>
      <c r="F509" s="57"/>
      <c r="G509" s="57"/>
      <c r="H509" s="57"/>
      <c r="I509" s="57"/>
      <c r="J509" s="57"/>
    </row>
    <row r="510">
      <c r="C510" s="9"/>
      <c r="F510" s="57"/>
      <c r="G510" s="57"/>
      <c r="H510" s="57"/>
      <c r="I510" s="57"/>
      <c r="J510" s="57"/>
    </row>
    <row r="511">
      <c r="C511" s="9"/>
      <c r="F511" s="57"/>
      <c r="G511" s="57"/>
      <c r="H511" s="57"/>
      <c r="I511" s="57"/>
      <c r="J511" s="57"/>
    </row>
    <row r="512">
      <c r="C512" s="9"/>
      <c r="F512" s="57"/>
      <c r="G512" s="57"/>
      <c r="H512" s="57"/>
      <c r="I512" s="57"/>
      <c r="J512" s="57"/>
    </row>
    <row r="513">
      <c r="C513" s="9"/>
      <c r="F513" s="57"/>
      <c r="G513" s="57"/>
      <c r="H513" s="57"/>
      <c r="I513" s="57"/>
      <c r="J513" s="57"/>
    </row>
    <row r="514">
      <c r="C514" s="9"/>
      <c r="F514" s="57"/>
      <c r="G514" s="57"/>
      <c r="H514" s="57"/>
      <c r="I514" s="57"/>
      <c r="J514" s="57"/>
    </row>
    <row r="515">
      <c r="C515" s="9"/>
      <c r="F515" s="57"/>
      <c r="G515" s="57"/>
      <c r="H515" s="57"/>
      <c r="I515" s="57"/>
      <c r="J515" s="57"/>
    </row>
    <row r="516">
      <c r="C516" s="9"/>
      <c r="F516" s="57"/>
      <c r="G516" s="57"/>
      <c r="H516" s="57"/>
      <c r="I516" s="57"/>
      <c r="J516" s="57"/>
    </row>
    <row r="517">
      <c r="C517" s="9"/>
      <c r="F517" s="57"/>
      <c r="G517" s="57"/>
      <c r="H517" s="57"/>
      <c r="I517" s="57"/>
      <c r="J517" s="57"/>
    </row>
    <row r="518">
      <c r="C518" s="9"/>
      <c r="F518" s="57"/>
      <c r="G518" s="57"/>
      <c r="H518" s="57"/>
      <c r="I518" s="57"/>
      <c r="J518" s="57"/>
    </row>
    <row r="519">
      <c r="C519" s="9"/>
      <c r="F519" s="57"/>
      <c r="G519" s="57"/>
      <c r="H519" s="57"/>
      <c r="I519" s="57"/>
      <c r="J519" s="57"/>
    </row>
    <row r="520">
      <c r="C520" s="9"/>
      <c r="F520" s="57"/>
      <c r="G520" s="57"/>
      <c r="H520" s="57"/>
      <c r="I520" s="57"/>
      <c r="J520" s="57"/>
    </row>
    <row r="521">
      <c r="C521" s="9"/>
      <c r="F521" s="57"/>
      <c r="G521" s="57"/>
      <c r="H521" s="57"/>
      <c r="I521" s="57"/>
      <c r="J521" s="57"/>
    </row>
    <row r="522">
      <c r="C522" s="9"/>
      <c r="F522" s="57"/>
      <c r="G522" s="57"/>
      <c r="H522" s="57"/>
      <c r="I522" s="57"/>
      <c r="J522" s="57"/>
    </row>
    <row r="523">
      <c r="C523" s="9"/>
      <c r="F523" s="57"/>
      <c r="G523" s="57"/>
      <c r="H523" s="57"/>
      <c r="I523" s="57"/>
      <c r="J523" s="57"/>
    </row>
    <row r="524">
      <c r="C524" s="9"/>
      <c r="F524" s="57"/>
      <c r="G524" s="57"/>
      <c r="H524" s="57"/>
      <c r="I524" s="57"/>
      <c r="J524" s="57"/>
    </row>
    <row r="525">
      <c r="C525" s="9"/>
      <c r="F525" s="57"/>
      <c r="G525" s="57"/>
      <c r="H525" s="57"/>
      <c r="I525" s="57"/>
      <c r="J525" s="57"/>
    </row>
    <row r="526">
      <c r="C526" s="9"/>
      <c r="F526" s="57"/>
      <c r="G526" s="57"/>
      <c r="H526" s="57"/>
      <c r="I526" s="57"/>
      <c r="J526" s="57"/>
    </row>
    <row r="527">
      <c r="C527" s="9"/>
      <c r="F527" s="57"/>
      <c r="G527" s="57"/>
      <c r="H527" s="57"/>
      <c r="I527" s="57"/>
      <c r="J527" s="57"/>
    </row>
    <row r="528">
      <c r="C528" s="9"/>
      <c r="F528" s="57"/>
      <c r="G528" s="57"/>
      <c r="H528" s="57"/>
      <c r="I528" s="57"/>
      <c r="J528" s="57"/>
    </row>
    <row r="529">
      <c r="C529" s="9"/>
      <c r="F529" s="57"/>
      <c r="G529" s="57"/>
      <c r="H529" s="57"/>
      <c r="I529" s="57"/>
      <c r="J529" s="57"/>
    </row>
    <row r="530">
      <c r="C530" s="9"/>
      <c r="F530" s="57"/>
      <c r="G530" s="57"/>
      <c r="H530" s="57"/>
      <c r="I530" s="57"/>
      <c r="J530" s="57"/>
    </row>
    <row r="531">
      <c r="C531" s="9"/>
      <c r="F531" s="57"/>
      <c r="G531" s="57"/>
      <c r="H531" s="57"/>
      <c r="I531" s="57"/>
      <c r="J531" s="57"/>
    </row>
    <row r="532">
      <c r="C532" s="9"/>
      <c r="F532" s="57"/>
      <c r="G532" s="57"/>
      <c r="H532" s="57"/>
      <c r="I532" s="57"/>
      <c r="J532" s="57"/>
    </row>
    <row r="533">
      <c r="C533" s="9"/>
      <c r="F533" s="57"/>
      <c r="G533" s="57"/>
      <c r="H533" s="57"/>
      <c r="I533" s="57"/>
      <c r="J533" s="57"/>
    </row>
    <row r="534">
      <c r="C534" s="9"/>
      <c r="F534" s="57"/>
      <c r="G534" s="57"/>
      <c r="H534" s="57"/>
      <c r="I534" s="57"/>
      <c r="J534" s="57"/>
    </row>
    <row r="535">
      <c r="C535" s="9"/>
      <c r="F535" s="57"/>
      <c r="G535" s="57"/>
      <c r="H535" s="57"/>
      <c r="I535" s="57"/>
      <c r="J535" s="57"/>
    </row>
    <row r="536">
      <c r="C536" s="9"/>
      <c r="F536" s="57"/>
      <c r="G536" s="57"/>
      <c r="H536" s="57"/>
      <c r="I536" s="57"/>
      <c r="J536" s="57"/>
    </row>
    <row r="537">
      <c r="C537" s="9"/>
      <c r="F537" s="57"/>
      <c r="G537" s="57"/>
      <c r="H537" s="57"/>
      <c r="I537" s="57"/>
      <c r="J537" s="57"/>
    </row>
    <row r="538">
      <c r="C538" s="9"/>
      <c r="F538" s="57"/>
      <c r="G538" s="57"/>
      <c r="H538" s="57"/>
      <c r="I538" s="57"/>
      <c r="J538" s="57"/>
    </row>
    <row r="539">
      <c r="C539" s="9"/>
      <c r="F539" s="57"/>
      <c r="G539" s="57"/>
      <c r="H539" s="57"/>
      <c r="I539" s="57"/>
      <c r="J539" s="57"/>
    </row>
    <row r="540">
      <c r="C540" s="9"/>
      <c r="F540" s="57"/>
      <c r="G540" s="57"/>
      <c r="H540" s="57"/>
      <c r="I540" s="57"/>
      <c r="J540" s="57"/>
    </row>
    <row r="541">
      <c r="C541" s="9"/>
      <c r="F541" s="57"/>
      <c r="G541" s="57"/>
      <c r="H541" s="57"/>
      <c r="I541" s="57"/>
      <c r="J541" s="57"/>
    </row>
    <row r="542">
      <c r="C542" s="9"/>
      <c r="F542" s="57"/>
      <c r="G542" s="57"/>
      <c r="H542" s="57"/>
      <c r="I542" s="57"/>
      <c r="J542" s="57"/>
    </row>
    <row r="543">
      <c r="C543" s="9"/>
      <c r="F543" s="57"/>
      <c r="G543" s="57"/>
      <c r="H543" s="57"/>
      <c r="I543" s="57"/>
      <c r="J543" s="57"/>
    </row>
    <row r="544">
      <c r="C544" s="9"/>
      <c r="F544" s="57"/>
      <c r="G544" s="57"/>
      <c r="H544" s="57"/>
      <c r="I544" s="57"/>
      <c r="J544" s="57"/>
    </row>
    <row r="545">
      <c r="C545" s="9"/>
      <c r="F545" s="57"/>
      <c r="G545" s="57"/>
      <c r="H545" s="57"/>
      <c r="I545" s="57"/>
      <c r="J545" s="57"/>
    </row>
    <row r="546">
      <c r="C546" s="9"/>
      <c r="F546" s="57"/>
      <c r="G546" s="57"/>
      <c r="H546" s="57"/>
      <c r="I546" s="57"/>
      <c r="J546" s="57"/>
    </row>
    <row r="547">
      <c r="C547" s="9"/>
      <c r="F547" s="57"/>
      <c r="G547" s="57"/>
      <c r="H547" s="57"/>
      <c r="I547" s="57"/>
      <c r="J547" s="57"/>
    </row>
    <row r="548">
      <c r="C548" s="9"/>
      <c r="F548" s="57"/>
      <c r="G548" s="57"/>
      <c r="H548" s="57"/>
      <c r="I548" s="57"/>
      <c r="J548" s="57"/>
    </row>
    <row r="549">
      <c r="C549" s="9"/>
      <c r="F549" s="57"/>
      <c r="G549" s="57"/>
      <c r="H549" s="57"/>
      <c r="I549" s="57"/>
      <c r="J549" s="57"/>
    </row>
    <row r="550">
      <c r="C550" s="9"/>
      <c r="F550" s="57"/>
      <c r="G550" s="57"/>
      <c r="H550" s="57"/>
      <c r="I550" s="57"/>
      <c r="J550" s="57"/>
    </row>
    <row r="551">
      <c r="C551" s="9"/>
      <c r="F551" s="57"/>
      <c r="G551" s="57"/>
      <c r="H551" s="57"/>
      <c r="I551" s="57"/>
      <c r="J551" s="57"/>
    </row>
    <row r="552">
      <c r="C552" s="9"/>
      <c r="F552" s="57"/>
      <c r="G552" s="57"/>
      <c r="H552" s="57"/>
      <c r="I552" s="57"/>
      <c r="J552" s="57"/>
    </row>
    <row r="553">
      <c r="C553" s="9"/>
      <c r="F553" s="57"/>
      <c r="G553" s="57"/>
      <c r="H553" s="57"/>
      <c r="I553" s="57"/>
      <c r="J553" s="57"/>
    </row>
    <row r="554">
      <c r="C554" s="9"/>
      <c r="F554" s="57"/>
      <c r="G554" s="57"/>
      <c r="H554" s="57"/>
      <c r="I554" s="57"/>
      <c r="J554" s="57"/>
    </row>
    <row r="555">
      <c r="C555" s="9"/>
      <c r="F555" s="57"/>
      <c r="G555" s="57"/>
      <c r="H555" s="57"/>
      <c r="I555" s="57"/>
      <c r="J555" s="57"/>
    </row>
    <row r="556">
      <c r="C556" s="9"/>
      <c r="F556" s="57"/>
      <c r="G556" s="57"/>
      <c r="H556" s="57"/>
      <c r="I556" s="57"/>
      <c r="J556" s="57"/>
    </row>
    <row r="557">
      <c r="C557" s="9"/>
      <c r="F557" s="57"/>
      <c r="G557" s="57"/>
      <c r="H557" s="57"/>
      <c r="I557" s="57"/>
      <c r="J557" s="57"/>
    </row>
    <row r="558">
      <c r="C558" s="9"/>
      <c r="F558" s="57"/>
      <c r="G558" s="57"/>
      <c r="H558" s="57"/>
      <c r="I558" s="57"/>
      <c r="J558" s="57"/>
    </row>
    <row r="559">
      <c r="C559" s="9"/>
      <c r="F559" s="57"/>
      <c r="G559" s="57"/>
      <c r="H559" s="57"/>
      <c r="I559" s="57"/>
      <c r="J559" s="57"/>
    </row>
    <row r="560">
      <c r="C560" s="9"/>
      <c r="F560" s="57"/>
      <c r="G560" s="57"/>
      <c r="H560" s="57"/>
      <c r="I560" s="57"/>
      <c r="J560" s="57"/>
    </row>
    <row r="561">
      <c r="C561" s="9"/>
      <c r="F561" s="57"/>
      <c r="G561" s="57"/>
      <c r="H561" s="57"/>
      <c r="I561" s="57"/>
      <c r="J561" s="57"/>
    </row>
    <row r="562">
      <c r="C562" s="9"/>
      <c r="F562" s="57"/>
      <c r="G562" s="57"/>
      <c r="H562" s="57"/>
      <c r="I562" s="57"/>
      <c r="J562" s="57"/>
    </row>
    <row r="563">
      <c r="C563" s="9"/>
      <c r="F563" s="57"/>
      <c r="G563" s="57"/>
      <c r="H563" s="57"/>
      <c r="I563" s="57"/>
      <c r="J563" s="57"/>
    </row>
    <row r="564">
      <c r="C564" s="9"/>
      <c r="F564" s="57"/>
      <c r="G564" s="57"/>
      <c r="H564" s="57"/>
      <c r="I564" s="57"/>
      <c r="J564" s="57"/>
    </row>
    <row r="565">
      <c r="C565" s="9"/>
      <c r="F565" s="57"/>
      <c r="G565" s="57"/>
      <c r="H565" s="57"/>
      <c r="I565" s="57"/>
      <c r="J565" s="57"/>
    </row>
    <row r="566">
      <c r="C566" s="9"/>
      <c r="F566" s="57"/>
      <c r="G566" s="57"/>
      <c r="H566" s="57"/>
      <c r="I566" s="57"/>
      <c r="J566" s="57"/>
    </row>
    <row r="567">
      <c r="C567" s="9"/>
      <c r="F567" s="57"/>
      <c r="G567" s="57"/>
      <c r="H567" s="57"/>
      <c r="I567" s="57"/>
      <c r="J567" s="57"/>
    </row>
    <row r="568">
      <c r="C568" s="9"/>
      <c r="F568" s="57"/>
      <c r="G568" s="57"/>
      <c r="H568" s="57"/>
      <c r="I568" s="57"/>
      <c r="J568" s="57"/>
    </row>
    <row r="569">
      <c r="C569" s="9"/>
      <c r="F569" s="57"/>
      <c r="G569" s="57"/>
      <c r="H569" s="57"/>
      <c r="I569" s="57"/>
      <c r="J569" s="57"/>
    </row>
    <row r="570">
      <c r="C570" s="9"/>
      <c r="F570" s="57"/>
      <c r="G570" s="57"/>
      <c r="H570" s="57"/>
      <c r="I570" s="57"/>
      <c r="J570" s="57"/>
    </row>
    <row r="571">
      <c r="C571" s="9"/>
      <c r="F571" s="57"/>
      <c r="G571" s="57"/>
      <c r="H571" s="57"/>
      <c r="I571" s="57"/>
      <c r="J571" s="57"/>
    </row>
    <row r="572">
      <c r="C572" s="9"/>
      <c r="F572" s="57"/>
      <c r="G572" s="57"/>
      <c r="H572" s="57"/>
      <c r="I572" s="57"/>
      <c r="J572" s="57"/>
    </row>
    <row r="573">
      <c r="C573" s="9"/>
      <c r="F573" s="57"/>
      <c r="G573" s="57"/>
      <c r="H573" s="57"/>
      <c r="I573" s="57"/>
      <c r="J573" s="57"/>
    </row>
    <row r="574">
      <c r="C574" s="9"/>
      <c r="F574" s="57"/>
      <c r="G574" s="57"/>
      <c r="H574" s="57"/>
      <c r="I574" s="57"/>
      <c r="J574" s="57"/>
    </row>
    <row r="575">
      <c r="C575" s="9"/>
      <c r="F575" s="57"/>
      <c r="G575" s="57"/>
      <c r="H575" s="57"/>
      <c r="I575" s="57"/>
      <c r="J575" s="57"/>
    </row>
    <row r="576">
      <c r="C576" s="9"/>
      <c r="F576" s="57"/>
      <c r="G576" s="57"/>
      <c r="H576" s="57"/>
      <c r="I576" s="57"/>
      <c r="J576" s="57"/>
    </row>
    <row r="577">
      <c r="C577" s="9"/>
      <c r="F577" s="57"/>
      <c r="G577" s="57"/>
      <c r="H577" s="57"/>
      <c r="I577" s="57"/>
      <c r="J577" s="57"/>
    </row>
    <row r="578">
      <c r="C578" s="9"/>
      <c r="F578" s="57"/>
      <c r="G578" s="57"/>
      <c r="H578" s="57"/>
      <c r="I578" s="57"/>
      <c r="J578" s="57"/>
    </row>
    <row r="579">
      <c r="C579" s="9"/>
      <c r="F579" s="57"/>
      <c r="G579" s="57"/>
      <c r="H579" s="57"/>
      <c r="I579" s="57"/>
      <c r="J579" s="57"/>
    </row>
    <row r="580">
      <c r="C580" s="9"/>
      <c r="F580" s="57"/>
      <c r="G580" s="57"/>
      <c r="H580" s="57"/>
      <c r="I580" s="57"/>
      <c r="J580" s="57"/>
    </row>
    <row r="581">
      <c r="C581" s="9"/>
      <c r="F581" s="57"/>
      <c r="G581" s="57"/>
      <c r="H581" s="57"/>
      <c r="I581" s="57"/>
      <c r="J581" s="57"/>
    </row>
    <row r="582">
      <c r="C582" s="9"/>
      <c r="F582" s="57"/>
      <c r="G582" s="57"/>
      <c r="H582" s="57"/>
      <c r="I582" s="57"/>
      <c r="J582" s="57"/>
    </row>
    <row r="583">
      <c r="C583" s="9"/>
      <c r="F583" s="57"/>
      <c r="G583" s="57"/>
      <c r="H583" s="57"/>
      <c r="I583" s="57"/>
      <c r="J583" s="57"/>
    </row>
    <row r="584">
      <c r="C584" s="9"/>
      <c r="F584" s="57"/>
      <c r="G584" s="57"/>
      <c r="H584" s="57"/>
      <c r="I584" s="57"/>
      <c r="J584" s="57"/>
    </row>
    <row r="585">
      <c r="C585" s="9"/>
      <c r="F585" s="57"/>
      <c r="G585" s="57"/>
      <c r="H585" s="57"/>
      <c r="I585" s="57"/>
      <c r="J585" s="57"/>
    </row>
    <row r="586">
      <c r="C586" s="9"/>
      <c r="F586" s="57"/>
      <c r="G586" s="57"/>
      <c r="H586" s="57"/>
      <c r="I586" s="57"/>
      <c r="J586" s="57"/>
    </row>
    <row r="587">
      <c r="C587" s="9"/>
      <c r="F587" s="57"/>
      <c r="G587" s="57"/>
      <c r="H587" s="57"/>
      <c r="I587" s="57"/>
      <c r="J587" s="57"/>
    </row>
    <row r="588">
      <c r="C588" s="9"/>
      <c r="F588" s="57"/>
      <c r="G588" s="57"/>
      <c r="H588" s="57"/>
      <c r="I588" s="57"/>
      <c r="J588" s="57"/>
    </row>
    <row r="589">
      <c r="C589" s="9"/>
      <c r="F589" s="57"/>
      <c r="G589" s="57"/>
      <c r="H589" s="57"/>
      <c r="I589" s="57"/>
      <c r="J589" s="57"/>
    </row>
    <row r="590">
      <c r="C590" s="9"/>
      <c r="F590" s="57"/>
      <c r="G590" s="57"/>
      <c r="H590" s="57"/>
      <c r="I590" s="57"/>
      <c r="J590" s="57"/>
    </row>
    <row r="591">
      <c r="C591" s="9"/>
      <c r="F591" s="57"/>
      <c r="G591" s="57"/>
      <c r="H591" s="57"/>
      <c r="I591" s="57"/>
      <c r="J591" s="57"/>
    </row>
    <row r="592">
      <c r="C592" s="9"/>
      <c r="F592" s="57"/>
      <c r="G592" s="57"/>
      <c r="H592" s="57"/>
      <c r="I592" s="57"/>
      <c r="J592" s="57"/>
    </row>
    <row r="593">
      <c r="C593" s="9"/>
      <c r="F593" s="57"/>
      <c r="G593" s="57"/>
      <c r="H593" s="57"/>
      <c r="I593" s="57"/>
      <c r="J593" s="57"/>
    </row>
    <row r="594">
      <c r="C594" s="9"/>
      <c r="F594" s="57"/>
      <c r="G594" s="57"/>
      <c r="H594" s="57"/>
      <c r="I594" s="57"/>
      <c r="J594" s="57"/>
    </row>
    <row r="595">
      <c r="C595" s="9"/>
      <c r="F595" s="57"/>
      <c r="G595" s="57"/>
      <c r="H595" s="57"/>
      <c r="I595" s="57"/>
      <c r="J595" s="57"/>
    </row>
    <row r="596">
      <c r="C596" s="9"/>
      <c r="F596" s="57"/>
      <c r="G596" s="57"/>
      <c r="H596" s="57"/>
      <c r="I596" s="57"/>
      <c r="J596" s="57"/>
    </row>
    <row r="597">
      <c r="C597" s="9"/>
      <c r="F597" s="57"/>
      <c r="G597" s="57"/>
      <c r="H597" s="57"/>
      <c r="I597" s="57"/>
      <c r="J597" s="57"/>
    </row>
    <row r="598">
      <c r="C598" s="9"/>
      <c r="F598" s="57"/>
      <c r="G598" s="57"/>
      <c r="H598" s="57"/>
      <c r="I598" s="57"/>
      <c r="J598" s="57"/>
    </row>
    <row r="599">
      <c r="C599" s="9"/>
      <c r="F599" s="57"/>
      <c r="G599" s="57"/>
      <c r="H599" s="57"/>
      <c r="I599" s="57"/>
      <c r="J599" s="57"/>
    </row>
    <row r="600">
      <c r="C600" s="9"/>
      <c r="F600" s="57"/>
      <c r="G600" s="57"/>
      <c r="H600" s="57"/>
      <c r="I600" s="57"/>
      <c r="J600" s="57"/>
    </row>
    <row r="601">
      <c r="C601" s="9"/>
      <c r="F601" s="57"/>
      <c r="G601" s="57"/>
      <c r="H601" s="57"/>
      <c r="I601" s="57"/>
      <c r="J601" s="57"/>
    </row>
    <row r="602">
      <c r="C602" s="9"/>
      <c r="F602" s="57"/>
      <c r="G602" s="57"/>
      <c r="H602" s="57"/>
      <c r="I602" s="57"/>
      <c r="J602" s="57"/>
    </row>
    <row r="603">
      <c r="C603" s="9"/>
      <c r="F603" s="57"/>
      <c r="G603" s="57"/>
      <c r="H603" s="57"/>
      <c r="I603" s="57"/>
      <c r="J603" s="57"/>
    </row>
    <row r="604">
      <c r="C604" s="9"/>
      <c r="F604" s="57"/>
      <c r="G604" s="57"/>
      <c r="H604" s="57"/>
      <c r="I604" s="57"/>
      <c r="J604" s="57"/>
    </row>
    <row r="605">
      <c r="C605" s="9"/>
      <c r="F605" s="57"/>
      <c r="G605" s="57"/>
      <c r="H605" s="57"/>
      <c r="I605" s="57"/>
      <c r="J605" s="57"/>
    </row>
    <row r="606">
      <c r="C606" s="9"/>
      <c r="F606" s="57"/>
      <c r="G606" s="57"/>
      <c r="H606" s="57"/>
      <c r="I606" s="57"/>
      <c r="J606" s="57"/>
    </row>
    <row r="607">
      <c r="C607" s="9"/>
      <c r="F607" s="57"/>
      <c r="G607" s="57"/>
      <c r="H607" s="57"/>
      <c r="I607" s="57"/>
      <c r="J607" s="57"/>
    </row>
    <row r="608">
      <c r="C608" s="9"/>
      <c r="F608" s="57"/>
      <c r="G608" s="57"/>
      <c r="H608" s="57"/>
      <c r="I608" s="57"/>
      <c r="J608" s="57"/>
    </row>
    <row r="609">
      <c r="C609" s="9"/>
      <c r="F609" s="57"/>
      <c r="G609" s="57"/>
      <c r="H609" s="57"/>
      <c r="I609" s="57"/>
      <c r="J609" s="57"/>
    </row>
    <row r="610">
      <c r="C610" s="9"/>
      <c r="F610" s="57"/>
      <c r="G610" s="57"/>
      <c r="H610" s="57"/>
      <c r="I610" s="57"/>
      <c r="J610" s="57"/>
    </row>
    <row r="611">
      <c r="C611" s="9"/>
      <c r="F611" s="57"/>
      <c r="G611" s="57"/>
      <c r="H611" s="57"/>
      <c r="I611" s="57"/>
      <c r="J611" s="57"/>
    </row>
    <row r="612">
      <c r="C612" s="9"/>
      <c r="F612" s="57"/>
      <c r="G612" s="57"/>
      <c r="H612" s="57"/>
      <c r="I612" s="57"/>
      <c r="J612" s="57"/>
    </row>
    <row r="613">
      <c r="C613" s="9"/>
      <c r="F613" s="57"/>
      <c r="G613" s="57"/>
      <c r="H613" s="57"/>
      <c r="I613" s="57"/>
      <c r="J613" s="57"/>
    </row>
    <row r="614">
      <c r="C614" s="9"/>
      <c r="F614" s="57"/>
      <c r="G614" s="57"/>
      <c r="H614" s="57"/>
      <c r="I614" s="57"/>
      <c r="J614" s="57"/>
    </row>
    <row r="615">
      <c r="C615" s="9"/>
      <c r="F615" s="57"/>
      <c r="G615" s="57"/>
      <c r="H615" s="57"/>
      <c r="I615" s="57"/>
      <c r="J615" s="57"/>
    </row>
    <row r="616">
      <c r="C616" s="9"/>
      <c r="F616" s="57"/>
      <c r="G616" s="57"/>
      <c r="H616" s="57"/>
      <c r="I616" s="57"/>
      <c r="J616" s="57"/>
    </row>
    <row r="617">
      <c r="C617" s="9"/>
      <c r="F617" s="57"/>
      <c r="G617" s="57"/>
      <c r="H617" s="57"/>
      <c r="I617" s="57"/>
      <c r="J617" s="57"/>
    </row>
    <row r="618">
      <c r="C618" s="9"/>
      <c r="F618" s="57"/>
      <c r="G618" s="57"/>
      <c r="H618" s="57"/>
      <c r="I618" s="57"/>
      <c r="J618" s="57"/>
    </row>
    <row r="619">
      <c r="C619" s="9"/>
      <c r="F619" s="57"/>
      <c r="G619" s="57"/>
      <c r="H619" s="57"/>
      <c r="I619" s="57"/>
      <c r="J619" s="57"/>
    </row>
    <row r="620">
      <c r="C620" s="9"/>
      <c r="F620" s="57"/>
      <c r="G620" s="57"/>
      <c r="H620" s="57"/>
      <c r="I620" s="57"/>
      <c r="J620" s="57"/>
    </row>
    <row r="621">
      <c r="C621" s="9"/>
      <c r="F621" s="57"/>
      <c r="G621" s="57"/>
      <c r="H621" s="57"/>
      <c r="I621" s="57"/>
      <c r="J621" s="57"/>
    </row>
    <row r="622">
      <c r="C622" s="9"/>
      <c r="F622" s="57"/>
      <c r="G622" s="57"/>
      <c r="H622" s="57"/>
      <c r="I622" s="57"/>
      <c r="J622" s="57"/>
    </row>
    <row r="623">
      <c r="C623" s="9"/>
      <c r="F623" s="57"/>
      <c r="G623" s="57"/>
      <c r="H623" s="57"/>
      <c r="I623" s="57"/>
      <c r="J623" s="57"/>
    </row>
    <row r="624">
      <c r="C624" s="9"/>
      <c r="F624" s="57"/>
      <c r="G624" s="57"/>
      <c r="H624" s="57"/>
      <c r="I624" s="57"/>
      <c r="J624" s="57"/>
    </row>
    <row r="625">
      <c r="C625" s="9"/>
      <c r="F625" s="57"/>
      <c r="G625" s="57"/>
      <c r="H625" s="57"/>
      <c r="I625" s="57"/>
      <c r="J625" s="57"/>
    </row>
    <row r="626">
      <c r="C626" s="9"/>
      <c r="F626" s="57"/>
      <c r="G626" s="57"/>
      <c r="H626" s="57"/>
      <c r="I626" s="57"/>
      <c r="J626" s="57"/>
    </row>
    <row r="627">
      <c r="C627" s="9"/>
      <c r="F627" s="57"/>
      <c r="G627" s="57"/>
      <c r="H627" s="57"/>
      <c r="I627" s="57"/>
      <c r="J627" s="57"/>
    </row>
    <row r="628">
      <c r="C628" s="9"/>
      <c r="F628" s="57"/>
      <c r="G628" s="57"/>
      <c r="H628" s="57"/>
      <c r="I628" s="57"/>
      <c r="J628" s="57"/>
    </row>
    <row r="629">
      <c r="C629" s="9"/>
      <c r="F629" s="57"/>
      <c r="G629" s="57"/>
      <c r="H629" s="57"/>
      <c r="I629" s="57"/>
      <c r="J629" s="57"/>
    </row>
    <row r="630">
      <c r="C630" s="9"/>
      <c r="F630" s="57"/>
      <c r="G630" s="57"/>
      <c r="H630" s="57"/>
      <c r="I630" s="57"/>
      <c r="J630" s="57"/>
    </row>
    <row r="631">
      <c r="C631" s="9"/>
      <c r="F631" s="57"/>
      <c r="G631" s="57"/>
      <c r="H631" s="57"/>
      <c r="I631" s="57"/>
      <c r="J631" s="57"/>
    </row>
    <row r="632">
      <c r="C632" s="9"/>
      <c r="F632" s="57"/>
      <c r="G632" s="57"/>
      <c r="H632" s="57"/>
      <c r="I632" s="57"/>
      <c r="J632" s="57"/>
    </row>
    <row r="633">
      <c r="C633" s="9"/>
      <c r="F633" s="57"/>
      <c r="G633" s="57"/>
      <c r="H633" s="57"/>
      <c r="I633" s="57"/>
      <c r="J633" s="57"/>
    </row>
    <row r="634">
      <c r="C634" s="9"/>
      <c r="F634" s="57"/>
      <c r="G634" s="57"/>
      <c r="H634" s="57"/>
      <c r="I634" s="57"/>
      <c r="J634" s="57"/>
    </row>
    <row r="635">
      <c r="C635" s="9"/>
      <c r="F635" s="57"/>
      <c r="G635" s="57"/>
      <c r="H635" s="57"/>
      <c r="I635" s="57"/>
      <c r="J635" s="57"/>
    </row>
    <row r="636">
      <c r="C636" s="9"/>
      <c r="F636" s="57"/>
      <c r="G636" s="57"/>
      <c r="H636" s="57"/>
      <c r="I636" s="57"/>
      <c r="J636" s="57"/>
    </row>
    <row r="637">
      <c r="C637" s="9"/>
      <c r="F637" s="57"/>
      <c r="G637" s="57"/>
      <c r="H637" s="57"/>
      <c r="I637" s="57"/>
      <c r="J637" s="57"/>
    </row>
    <row r="638">
      <c r="C638" s="9"/>
      <c r="F638" s="57"/>
      <c r="G638" s="57"/>
      <c r="H638" s="57"/>
      <c r="I638" s="57"/>
      <c r="J638" s="57"/>
    </row>
    <row r="639">
      <c r="C639" s="9"/>
      <c r="F639" s="57"/>
      <c r="G639" s="57"/>
      <c r="H639" s="57"/>
      <c r="I639" s="57"/>
      <c r="J639" s="57"/>
    </row>
    <row r="640">
      <c r="C640" s="9"/>
      <c r="F640" s="57"/>
      <c r="G640" s="57"/>
      <c r="H640" s="57"/>
      <c r="I640" s="57"/>
      <c r="J640" s="57"/>
    </row>
    <row r="641">
      <c r="C641" s="9"/>
      <c r="F641" s="57"/>
      <c r="G641" s="57"/>
      <c r="H641" s="57"/>
      <c r="I641" s="57"/>
      <c r="J641" s="57"/>
    </row>
    <row r="642">
      <c r="C642" s="9"/>
      <c r="F642" s="57"/>
      <c r="G642" s="57"/>
      <c r="H642" s="57"/>
      <c r="I642" s="57"/>
      <c r="J642" s="57"/>
    </row>
    <row r="643">
      <c r="C643" s="9"/>
      <c r="F643" s="57"/>
      <c r="G643" s="57"/>
      <c r="H643" s="57"/>
      <c r="I643" s="57"/>
      <c r="J643" s="57"/>
    </row>
    <row r="644">
      <c r="C644" s="9"/>
      <c r="F644" s="57"/>
      <c r="G644" s="57"/>
      <c r="H644" s="57"/>
      <c r="I644" s="57"/>
      <c r="J644" s="57"/>
    </row>
    <row r="645">
      <c r="C645" s="9"/>
      <c r="F645" s="57"/>
      <c r="G645" s="57"/>
      <c r="H645" s="57"/>
      <c r="I645" s="57"/>
      <c r="J645" s="57"/>
    </row>
    <row r="646">
      <c r="C646" s="9"/>
      <c r="F646" s="57"/>
      <c r="G646" s="57"/>
      <c r="H646" s="57"/>
      <c r="I646" s="57"/>
      <c r="J646" s="57"/>
    </row>
    <row r="647">
      <c r="C647" s="9"/>
      <c r="F647" s="57"/>
      <c r="G647" s="57"/>
      <c r="H647" s="57"/>
      <c r="I647" s="57"/>
      <c r="J647" s="57"/>
    </row>
    <row r="648">
      <c r="C648" s="9"/>
      <c r="F648" s="57"/>
      <c r="G648" s="57"/>
      <c r="H648" s="57"/>
      <c r="I648" s="57"/>
      <c r="J648" s="57"/>
    </row>
    <row r="649">
      <c r="C649" s="9"/>
      <c r="F649" s="57"/>
      <c r="G649" s="57"/>
      <c r="H649" s="57"/>
      <c r="I649" s="57"/>
      <c r="J649" s="57"/>
    </row>
    <row r="650">
      <c r="C650" s="9"/>
      <c r="F650" s="57"/>
      <c r="G650" s="57"/>
      <c r="H650" s="57"/>
      <c r="I650" s="57"/>
      <c r="J650" s="57"/>
    </row>
    <row r="651">
      <c r="C651" s="9"/>
      <c r="F651" s="57"/>
      <c r="G651" s="57"/>
      <c r="H651" s="57"/>
      <c r="I651" s="57"/>
      <c r="J651" s="57"/>
    </row>
    <row r="652">
      <c r="C652" s="9"/>
      <c r="F652" s="57"/>
      <c r="G652" s="57"/>
      <c r="H652" s="57"/>
      <c r="I652" s="57"/>
      <c r="J652" s="57"/>
    </row>
    <row r="653">
      <c r="C653" s="9"/>
      <c r="F653" s="57"/>
      <c r="G653" s="57"/>
      <c r="H653" s="57"/>
      <c r="I653" s="57"/>
      <c r="J653" s="57"/>
    </row>
    <row r="654">
      <c r="C654" s="9"/>
      <c r="F654" s="57"/>
      <c r="G654" s="57"/>
      <c r="H654" s="57"/>
      <c r="I654" s="57"/>
      <c r="J654" s="57"/>
    </row>
    <row r="655">
      <c r="C655" s="9"/>
      <c r="F655" s="57"/>
      <c r="G655" s="57"/>
      <c r="H655" s="57"/>
      <c r="I655" s="57"/>
      <c r="J655" s="57"/>
    </row>
    <row r="656">
      <c r="C656" s="9"/>
      <c r="F656" s="57"/>
      <c r="G656" s="57"/>
      <c r="H656" s="57"/>
      <c r="I656" s="57"/>
      <c r="J656" s="57"/>
    </row>
    <row r="657">
      <c r="C657" s="9"/>
      <c r="F657" s="57"/>
      <c r="G657" s="57"/>
      <c r="H657" s="57"/>
      <c r="I657" s="57"/>
      <c r="J657" s="57"/>
    </row>
    <row r="658">
      <c r="C658" s="9"/>
      <c r="F658" s="57"/>
      <c r="G658" s="57"/>
      <c r="H658" s="57"/>
      <c r="I658" s="57"/>
      <c r="J658" s="57"/>
    </row>
    <row r="659">
      <c r="C659" s="9"/>
      <c r="F659" s="57"/>
      <c r="G659" s="57"/>
      <c r="H659" s="57"/>
      <c r="I659" s="57"/>
      <c r="J659" s="57"/>
    </row>
    <row r="660">
      <c r="C660" s="9"/>
      <c r="F660" s="57"/>
      <c r="G660" s="57"/>
      <c r="H660" s="57"/>
      <c r="I660" s="57"/>
      <c r="J660" s="57"/>
    </row>
    <row r="661">
      <c r="C661" s="9"/>
      <c r="F661" s="57"/>
      <c r="G661" s="57"/>
      <c r="H661" s="57"/>
      <c r="I661" s="57"/>
      <c r="J661" s="57"/>
    </row>
    <row r="662">
      <c r="C662" s="9"/>
      <c r="F662" s="57"/>
      <c r="G662" s="57"/>
      <c r="H662" s="57"/>
      <c r="I662" s="57"/>
      <c r="J662" s="57"/>
    </row>
    <row r="663">
      <c r="C663" s="9"/>
      <c r="F663" s="57"/>
      <c r="G663" s="57"/>
      <c r="H663" s="57"/>
      <c r="I663" s="57"/>
      <c r="J663" s="57"/>
    </row>
    <row r="664">
      <c r="C664" s="9"/>
      <c r="F664" s="57"/>
      <c r="G664" s="57"/>
      <c r="H664" s="57"/>
      <c r="I664" s="57"/>
      <c r="J664" s="57"/>
    </row>
    <row r="665">
      <c r="C665" s="9"/>
      <c r="F665" s="57"/>
      <c r="G665" s="57"/>
      <c r="H665" s="57"/>
      <c r="I665" s="57"/>
      <c r="J665" s="57"/>
    </row>
    <row r="666">
      <c r="C666" s="9"/>
      <c r="F666" s="57"/>
      <c r="G666" s="57"/>
      <c r="H666" s="57"/>
      <c r="I666" s="57"/>
      <c r="J666" s="57"/>
    </row>
    <row r="667">
      <c r="C667" s="9"/>
      <c r="F667" s="57"/>
      <c r="G667" s="57"/>
      <c r="H667" s="57"/>
      <c r="I667" s="57"/>
      <c r="J667" s="57"/>
    </row>
    <row r="668">
      <c r="C668" s="9"/>
      <c r="F668" s="57"/>
      <c r="G668" s="57"/>
      <c r="H668" s="57"/>
      <c r="I668" s="57"/>
      <c r="J668" s="57"/>
    </row>
    <row r="669">
      <c r="C669" s="9"/>
      <c r="F669" s="57"/>
      <c r="G669" s="57"/>
      <c r="H669" s="57"/>
      <c r="I669" s="57"/>
      <c r="J669" s="57"/>
    </row>
    <row r="670">
      <c r="C670" s="9"/>
      <c r="F670" s="57"/>
      <c r="G670" s="57"/>
      <c r="H670" s="57"/>
      <c r="I670" s="57"/>
      <c r="J670" s="57"/>
    </row>
    <row r="671">
      <c r="C671" s="9"/>
      <c r="F671" s="57"/>
      <c r="G671" s="57"/>
      <c r="H671" s="57"/>
      <c r="I671" s="57"/>
      <c r="J671" s="57"/>
    </row>
    <row r="672">
      <c r="C672" s="9"/>
      <c r="F672" s="57"/>
      <c r="G672" s="57"/>
      <c r="H672" s="57"/>
      <c r="I672" s="57"/>
      <c r="J672" s="57"/>
    </row>
    <row r="673">
      <c r="C673" s="9"/>
      <c r="F673" s="57"/>
      <c r="G673" s="57"/>
      <c r="H673" s="57"/>
      <c r="I673" s="57"/>
      <c r="J673" s="57"/>
    </row>
    <row r="674">
      <c r="C674" s="9"/>
      <c r="F674" s="57"/>
      <c r="G674" s="57"/>
      <c r="H674" s="57"/>
      <c r="I674" s="57"/>
      <c r="J674" s="57"/>
    </row>
    <row r="675">
      <c r="C675" s="9"/>
      <c r="F675" s="57"/>
      <c r="G675" s="57"/>
      <c r="H675" s="57"/>
      <c r="I675" s="57"/>
      <c r="J675" s="57"/>
    </row>
    <row r="676">
      <c r="C676" s="9"/>
      <c r="F676" s="57"/>
      <c r="G676" s="57"/>
      <c r="H676" s="57"/>
      <c r="I676" s="57"/>
      <c r="J676" s="57"/>
    </row>
    <row r="677">
      <c r="C677" s="9"/>
      <c r="F677" s="57"/>
      <c r="G677" s="57"/>
      <c r="H677" s="57"/>
      <c r="I677" s="57"/>
      <c r="J677" s="57"/>
    </row>
    <row r="678">
      <c r="C678" s="9"/>
      <c r="F678" s="57"/>
      <c r="G678" s="57"/>
      <c r="H678" s="57"/>
      <c r="I678" s="57"/>
      <c r="J678" s="57"/>
    </row>
    <row r="679">
      <c r="C679" s="9"/>
      <c r="F679" s="57"/>
      <c r="G679" s="57"/>
      <c r="H679" s="57"/>
      <c r="I679" s="57"/>
      <c r="J679" s="57"/>
    </row>
    <row r="680">
      <c r="C680" s="9"/>
      <c r="F680" s="57"/>
      <c r="G680" s="57"/>
      <c r="H680" s="57"/>
      <c r="I680" s="57"/>
      <c r="J680" s="57"/>
    </row>
    <row r="681">
      <c r="C681" s="9"/>
      <c r="F681" s="57"/>
      <c r="G681" s="57"/>
      <c r="H681" s="57"/>
      <c r="I681" s="57"/>
      <c r="J681" s="57"/>
    </row>
    <row r="682">
      <c r="C682" s="9"/>
      <c r="F682" s="57"/>
      <c r="G682" s="57"/>
      <c r="H682" s="57"/>
      <c r="I682" s="57"/>
      <c r="J682" s="57"/>
    </row>
    <row r="683">
      <c r="C683" s="9"/>
      <c r="F683" s="57"/>
      <c r="G683" s="57"/>
      <c r="H683" s="57"/>
      <c r="I683" s="57"/>
      <c r="J683" s="57"/>
    </row>
    <row r="684">
      <c r="C684" s="9"/>
      <c r="F684" s="57"/>
      <c r="G684" s="57"/>
      <c r="H684" s="57"/>
      <c r="I684" s="57"/>
      <c r="J684" s="57"/>
    </row>
    <row r="685">
      <c r="C685" s="9"/>
      <c r="F685" s="57"/>
      <c r="G685" s="57"/>
      <c r="H685" s="57"/>
      <c r="I685" s="57"/>
      <c r="J685" s="57"/>
    </row>
    <row r="686">
      <c r="C686" s="9"/>
      <c r="F686" s="57"/>
      <c r="G686" s="57"/>
      <c r="H686" s="57"/>
      <c r="I686" s="57"/>
      <c r="J686" s="57"/>
    </row>
    <row r="687">
      <c r="C687" s="9"/>
      <c r="F687" s="57"/>
      <c r="G687" s="57"/>
      <c r="H687" s="57"/>
      <c r="I687" s="57"/>
      <c r="J687" s="57"/>
    </row>
    <row r="688">
      <c r="C688" s="9"/>
      <c r="F688" s="57"/>
      <c r="G688" s="57"/>
      <c r="H688" s="57"/>
      <c r="I688" s="57"/>
      <c r="J688" s="57"/>
    </row>
    <row r="689">
      <c r="C689" s="9"/>
      <c r="F689" s="57"/>
      <c r="G689" s="57"/>
      <c r="H689" s="57"/>
      <c r="I689" s="57"/>
      <c r="J689" s="57"/>
    </row>
    <row r="690">
      <c r="C690" s="9"/>
      <c r="F690" s="57"/>
      <c r="G690" s="57"/>
      <c r="H690" s="57"/>
      <c r="I690" s="57"/>
      <c r="J690" s="57"/>
    </row>
    <row r="691">
      <c r="C691" s="9"/>
      <c r="F691" s="57"/>
      <c r="G691" s="57"/>
      <c r="H691" s="57"/>
      <c r="I691" s="57"/>
      <c r="J691" s="57"/>
    </row>
    <row r="692">
      <c r="C692" s="9"/>
      <c r="F692" s="57"/>
      <c r="G692" s="57"/>
      <c r="H692" s="57"/>
      <c r="I692" s="57"/>
      <c r="J692" s="57"/>
    </row>
    <row r="693">
      <c r="C693" s="9"/>
      <c r="F693" s="57"/>
      <c r="G693" s="57"/>
      <c r="H693" s="57"/>
      <c r="I693" s="57"/>
      <c r="J693" s="57"/>
    </row>
    <row r="694">
      <c r="C694" s="9"/>
      <c r="F694" s="57"/>
      <c r="G694" s="57"/>
      <c r="H694" s="57"/>
      <c r="I694" s="57"/>
      <c r="J694" s="57"/>
    </row>
    <row r="695">
      <c r="C695" s="9"/>
      <c r="F695" s="57"/>
      <c r="G695" s="57"/>
      <c r="H695" s="57"/>
      <c r="I695" s="57"/>
      <c r="J695" s="57"/>
    </row>
    <row r="696">
      <c r="C696" s="9"/>
      <c r="F696" s="57"/>
      <c r="G696" s="57"/>
      <c r="H696" s="57"/>
      <c r="I696" s="57"/>
      <c r="J696" s="57"/>
    </row>
    <row r="697">
      <c r="C697" s="9"/>
      <c r="F697" s="57"/>
      <c r="G697" s="57"/>
      <c r="H697" s="57"/>
      <c r="I697" s="57"/>
      <c r="J697" s="57"/>
    </row>
    <row r="698">
      <c r="C698" s="9"/>
      <c r="F698" s="57"/>
      <c r="G698" s="57"/>
      <c r="H698" s="57"/>
      <c r="I698" s="57"/>
      <c r="J698" s="57"/>
    </row>
    <row r="699">
      <c r="C699" s="9"/>
      <c r="F699" s="57"/>
      <c r="G699" s="57"/>
      <c r="H699" s="57"/>
      <c r="I699" s="57"/>
      <c r="J699" s="57"/>
    </row>
    <row r="700">
      <c r="C700" s="9"/>
      <c r="F700" s="57"/>
      <c r="G700" s="57"/>
      <c r="H700" s="57"/>
      <c r="I700" s="57"/>
      <c r="J700" s="57"/>
    </row>
    <row r="701">
      <c r="C701" s="9"/>
      <c r="F701" s="57"/>
      <c r="G701" s="57"/>
      <c r="H701" s="57"/>
      <c r="I701" s="57"/>
      <c r="J701" s="57"/>
    </row>
    <row r="702">
      <c r="C702" s="9"/>
      <c r="F702" s="57"/>
      <c r="G702" s="57"/>
      <c r="H702" s="57"/>
      <c r="I702" s="57"/>
      <c r="J702" s="57"/>
    </row>
    <row r="703">
      <c r="C703" s="9"/>
      <c r="F703" s="57"/>
      <c r="G703" s="57"/>
      <c r="H703" s="57"/>
      <c r="I703" s="57"/>
      <c r="J703" s="57"/>
    </row>
    <row r="704">
      <c r="C704" s="9"/>
      <c r="F704" s="57"/>
      <c r="G704" s="57"/>
      <c r="H704" s="57"/>
      <c r="I704" s="57"/>
      <c r="J704" s="57"/>
    </row>
    <row r="705">
      <c r="C705" s="9"/>
      <c r="F705" s="57"/>
      <c r="G705" s="57"/>
      <c r="H705" s="57"/>
      <c r="I705" s="57"/>
      <c r="J705" s="57"/>
    </row>
    <row r="706">
      <c r="C706" s="9"/>
      <c r="F706" s="57"/>
      <c r="G706" s="57"/>
      <c r="H706" s="57"/>
      <c r="I706" s="57"/>
      <c r="J706" s="57"/>
    </row>
    <row r="707">
      <c r="C707" s="9"/>
      <c r="F707" s="57"/>
      <c r="G707" s="57"/>
      <c r="H707" s="57"/>
      <c r="I707" s="57"/>
      <c r="J707" s="57"/>
    </row>
    <row r="708">
      <c r="C708" s="9"/>
      <c r="F708" s="57"/>
      <c r="G708" s="57"/>
      <c r="H708" s="57"/>
      <c r="I708" s="57"/>
      <c r="J708" s="57"/>
    </row>
    <row r="709">
      <c r="C709" s="9"/>
      <c r="F709" s="57"/>
      <c r="G709" s="57"/>
      <c r="H709" s="57"/>
      <c r="I709" s="57"/>
      <c r="J709" s="57"/>
    </row>
    <row r="710">
      <c r="C710" s="9"/>
      <c r="F710" s="57"/>
      <c r="G710" s="57"/>
      <c r="H710" s="57"/>
      <c r="I710" s="57"/>
      <c r="J710" s="57"/>
    </row>
    <row r="711">
      <c r="C711" s="9"/>
      <c r="F711" s="57"/>
      <c r="G711" s="57"/>
      <c r="H711" s="57"/>
      <c r="I711" s="57"/>
      <c r="J711" s="57"/>
    </row>
    <row r="712">
      <c r="C712" s="9"/>
      <c r="F712" s="57"/>
      <c r="G712" s="57"/>
      <c r="H712" s="57"/>
      <c r="I712" s="57"/>
      <c r="J712" s="57"/>
    </row>
    <row r="713">
      <c r="C713" s="9"/>
      <c r="F713" s="57"/>
      <c r="G713" s="57"/>
      <c r="H713" s="57"/>
      <c r="I713" s="57"/>
      <c r="J713" s="57"/>
    </row>
    <row r="714">
      <c r="C714" s="9"/>
      <c r="F714" s="57"/>
      <c r="G714" s="57"/>
      <c r="H714" s="57"/>
      <c r="I714" s="57"/>
      <c r="J714" s="57"/>
    </row>
    <row r="715">
      <c r="C715" s="9"/>
      <c r="F715" s="57"/>
      <c r="G715" s="57"/>
      <c r="H715" s="57"/>
      <c r="I715" s="57"/>
      <c r="J715" s="57"/>
    </row>
    <row r="716">
      <c r="C716" s="9"/>
      <c r="F716" s="57"/>
      <c r="G716" s="57"/>
      <c r="H716" s="57"/>
      <c r="I716" s="57"/>
      <c r="J716" s="57"/>
    </row>
    <row r="717">
      <c r="C717" s="9"/>
      <c r="F717" s="57"/>
      <c r="G717" s="57"/>
      <c r="H717" s="57"/>
      <c r="I717" s="57"/>
      <c r="J717" s="57"/>
    </row>
    <row r="718">
      <c r="C718" s="9"/>
      <c r="F718" s="57"/>
      <c r="G718" s="57"/>
      <c r="H718" s="57"/>
      <c r="I718" s="57"/>
      <c r="J718" s="57"/>
    </row>
    <row r="719">
      <c r="C719" s="9"/>
      <c r="F719" s="57"/>
      <c r="G719" s="57"/>
      <c r="H719" s="57"/>
      <c r="I719" s="57"/>
      <c r="J719" s="57"/>
    </row>
    <row r="720">
      <c r="C720" s="9"/>
      <c r="F720" s="57"/>
      <c r="G720" s="57"/>
      <c r="H720" s="57"/>
      <c r="I720" s="57"/>
      <c r="J720" s="57"/>
    </row>
    <row r="721">
      <c r="C721" s="9"/>
      <c r="F721" s="57"/>
      <c r="G721" s="57"/>
      <c r="H721" s="57"/>
      <c r="I721" s="57"/>
      <c r="J721" s="57"/>
    </row>
    <row r="722">
      <c r="C722" s="9"/>
      <c r="F722" s="57"/>
      <c r="G722" s="57"/>
      <c r="H722" s="57"/>
      <c r="I722" s="57"/>
      <c r="J722" s="57"/>
    </row>
    <row r="723">
      <c r="C723" s="9"/>
      <c r="F723" s="57"/>
      <c r="G723" s="57"/>
      <c r="H723" s="57"/>
      <c r="I723" s="57"/>
      <c r="J723" s="57"/>
    </row>
    <row r="724">
      <c r="C724" s="9"/>
      <c r="F724" s="57"/>
      <c r="G724" s="57"/>
      <c r="H724" s="57"/>
      <c r="I724" s="57"/>
      <c r="J724" s="57"/>
    </row>
    <row r="725">
      <c r="C725" s="9"/>
      <c r="F725" s="57"/>
      <c r="G725" s="57"/>
      <c r="H725" s="57"/>
      <c r="I725" s="57"/>
      <c r="J725" s="57"/>
    </row>
    <row r="726">
      <c r="C726" s="9"/>
      <c r="F726" s="57"/>
      <c r="G726" s="57"/>
      <c r="H726" s="57"/>
      <c r="I726" s="57"/>
      <c r="J726" s="57"/>
    </row>
    <row r="727">
      <c r="C727" s="9"/>
      <c r="F727" s="57"/>
      <c r="G727" s="57"/>
      <c r="H727" s="57"/>
      <c r="I727" s="57"/>
      <c r="J727" s="57"/>
    </row>
    <row r="728">
      <c r="C728" s="9"/>
      <c r="F728" s="57"/>
      <c r="G728" s="57"/>
      <c r="H728" s="57"/>
      <c r="I728" s="57"/>
      <c r="J728" s="57"/>
    </row>
    <row r="729">
      <c r="C729" s="9"/>
      <c r="F729" s="57"/>
      <c r="G729" s="57"/>
      <c r="H729" s="57"/>
      <c r="I729" s="57"/>
      <c r="J729" s="57"/>
    </row>
    <row r="730">
      <c r="C730" s="9"/>
      <c r="F730" s="57"/>
      <c r="G730" s="57"/>
      <c r="H730" s="57"/>
      <c r="I730" s="57"/>
      <c r="J730" s="57"/>
    </row>
    <row r="731">
      <c r="C731" s="9"/>
      <c r="F731" s="57"/>
      <c r="G731" s="57"/>
      <c r="H731" s="57"/>
      <c r="I731" s="57"/>
      <c r="J731" s="57"/>
    </row>
    <row r="732">
      <c r="C732" s="9"/>
      <c r="F732" s="57"/>
      <c r="G732" s="57"/>
      <c r="H732" s="57"/>
      <c r="I732" s="57"/>
      <c r="J732" s="57"/>
    </row>
    <row r="733">
      <c r="C733" s="9"/>
      <c r="F733" s="57"/>
      <c r="G733" s="57"/>
      <c r="H733" s="57"/>
      <c r="I733" s="57"/>
      <c r="J733" s="57"/>
    </row>
    <row r="734">
      <c r="C734" s="9"/>
      <c r="F734" s="57"/>
      <c r="G734" s="57"/>
      <c r="H734" s="57"/>
      <c r="I734" s="57"/>
      <c r="J734" s="57"/>
    </row>
    <row r="735">
      <c r="C735" s="9"/>
      <c r="F735" s="57"/>
      <c r="G735" s="57"/>
      <c r="H735" s="57"/>
      <c r="I735" s="57"/>
      <c r="J735" s="57"/>
    </row>
    <row r="736">
      <c r="C736" s="9"/>
      <c r="F736" s="57"/>
      <c r="G736" s="57"/>
      <c r="H736" s="57"/>
      <c r="I736" s="57"/>
      <c r="J736" s="57"/>
    </row>
    <row r="737">
      <c r="C737" s="9"/>
      <c r="F737" s="57"/>
      <c r="G737" s="57"/>
      <c r="H737" s="57"/>
      <c r="I737" s="57"/>
      <c r="J737" s="57"/>
    </row>
    <row r="738">
      <c r="C738" s="9"/>
      <c r="F738" s="57"/>
      <c r="G738" s="57"/>
      <c r="H738" s="57"/>
      <c r="I738" s="57"/>
      <c r="J738" s="57"/>
    </row>
    <row r="739">
      <c r="C739" s="9"/>
      <c r="F739" s="57"/>
      <c r="G739" s="57"/>
      <c r="H739" s="57"/>
      <c r="I739" s="57"/>
      <c r="J739" s="57"/>
    </row>
    <row r="740">
      <c r="C740" s="9"/>
      <c r="F740" s="57"/>
      <c r="G740" s="57"/>
      <c r="H740" s="57"/>
      <c r="I740" s="57"/>
      <c r="J740" s="57"/>
    </row>
    <row r="741">
      <c r="C741" s="9"/>
      <c r="F741" s="57"/>
      <c r="G741" s="57"/>
      <c r="H741" s="57"/>
      <c r="I741" s="57"/>
      <c r="J741" s="57"/>
    </row>
    <row r="742">
      <c r="C742" s="9"/>
      <c r="F742" s="57"/>
      <c r="G742" s="57"/>
      <c r="H742" s="57"/>
      <c r="I742" s="57"/>
      <c r="J742" s="57"/>
    </row>
    <row r="743">
      <c r="C743" s="9"/>
      <c r="F743" s="57"/>
      <c r="G743" s="57"/>
      <c r="H743" s="57"/>
      <c r="I743" s="57"/>
      <c r="J743" s="57"/>
    </row>
    <row r="744">
      <c r="C744" s="9"/>
      <c r="F744" s="57"/>
      <c r="G744" s="57"/>
      <c r="H744" s="57"/>
      <c r="I744" s="57"/>
      <c r="J744" s="57"/>
    </row>
    <row r="745">
      <c r="C745" s="9"/>
      <c r="F745" s="57"/>
      <c r="G745" s="57"/>
      <c r="H745" s="57"/>
      <c r="I745" s="57"/>
      <c r="J745" s="57"/>
    </row>
    <row r="746">
      <c r="C746" s="9"/>
      <c r="F746" s="57"/>
      <c r="G746" s="57"/>
      <c r="H746" s="57"/>
      <c r="I746" s="57"/>
      <c r="J746" s="57"/>
    </row>
    <row r="747">
      <c r="C747" s="9"/>
      <c r="F747" s="57"/>
      <c r="G747" s="57"/>
      <c r="H747" s="57"/>
      <c r="I747" s="57"/>
      <c r="J747" s="57"/>
    </row>
    <row r="748">
      <c r="C748" s="9"/>
      <c r="F748" s="57"/>
      <c r="G748" s="57"/>
      <c r="H748" s="57"/>
      <c r="I748" s="57"/>
      <c r="J748" s="57"/>
    </row>
    <row r="749">
      <c r="C749" s="9"/>
      <c r="F749" s="57"/>
      <c r="G749" s="57"/>
      <c r="H749" s="57"/>
      <c r="I749" s="57"/>
      <c r="J749" s="57"/>
    </row>
    <row r="750">
      <c r="C750" s="9"/>
      <c r="F750" s="57"/>
      <c r="G750" s="57"/>
      <c r="H750" s="57"/>
      <c r="I750" s="57"/>
      <c r="J750" s="57"/>
    </row>
    <row r="751">
      <c r="C751" s="9"/>
      <c r="F751" s="57"/>
      <c r="G751" s="57"/>
      <c r="H751" s="57"/>
      <c r="I751" s="57"/>
      <c r="J751" s="57"/>
    </row>
    <row r="752">
      <c r="C752" s="9"/>
      <c r="F752" s="57"/>
      <c r="G752" s="57"/>
      <c r="H752" s="57"/>
      <c r="I752" s="57"/>
      <c r="J752" s="57"/>
    </row>
    <row r="753">
      <c r="C753" s="9"/>
      <c r="F753" s="57"/>
      <c r="G753" s="57"/>
      <c r="H753" s="57"/>
      <c r="I753" s="57"/>
      <c r="J753" s="57"/>
    </row>
    <row r="754">
      <c r="C754" s="9"/>
      <c r="F754" s="57"/>
      <c r="G754" s="57"/>
      <c r="H754" s="57"/>
      <c r="I754" s="57"/>
      <c r="J754" s="57"/>
    </row>
    <row r="755">
      <c r="C755" s="9"/>
      <c r="F755" s="57"/>
      <c r="G755" s="57"/>
      <c r="H755" s="57"/>
      <c r="I755" s="57"/>
      <c r="J755" s="57"/>
    </row>
    <row r="756">
      <c r="C756" s="9"/>
      <c r="F756" s="57"/>
      <c r="G756" s="57"/>
      <c r="H756" s="57"/>
      <c r="I756" s="57"/>
      <c r="J756" s="57"/>
    </row>
    <row r="757">
      <c r="C757" s="9"/>
      <c r="F757" s="57"/>
      <c r="G757" s="57"/>
      <c r="H757" s="57"/>
      <c r="I757" s="57"/>
      <c r="J757" s="57"/>
    </row>
    <row r="758">
      <c r="C758" s="9"/>
      <c r="F758" s="57"/>
      <c r="G758" s="57"/>
      <c r="H758" s="57"/>
      <c r="I758" s="57"/>
      <c r="J758" s="57"/>
    </row>
    <row r="759">
      <c r="C759" s="9"/>
      <c r="F759" s="57"/>
      <c r="G759" s="57"/>
      <c r="H759" s="57"/>
      <c r="I759" s="57"/>
      <c r="J759" s="57"/>
    </row>
    <row r="760">
      <c r="C760" s="9"/>
      <c r="F760" s="57"/>
      <c r="G760" s="57"/>
      <c r="H760" s="57"/>
      <c r="I760" s="57"/>
      <c r="J760" s="57"/>
    </row>
    <row r="761">
      <c r="C761" s="9"/>
      <c r="F761" s="57"/>
      <c r="G761" s="57"/>
      <c r="H761" s="57"/>
      <c r="I761" s="57"/>
      <c r="J761" s="57"/>
    </row>
    <row r="762">
      <c r="C762" s="9"/>
      <c r="F762" s="57"/>
      <c r="G762" s="57"/>
      <c r="H762" s="57"/>
      <c r="I762" s="57"/>
      <c r="J762" s="57"/>
    </row>
    <row r="763">
      <c r="C763" s="9"/>
      <c r="F763" s="57"/>
      <c r="G763" s="57"/>
      <c r="H763" s="57"/>
      <c r="I763" s="57"/>
      <c r="J763" s="57"/>
    </row>
    <row r="764">
      <c r="C764" s="9"/>
      <c r="F764" s="57"/>
      <c r="G764" s="57"/>
      <c r="H764" s="57"/>
      <c r="I764" s="57"/>
      <c r="J764" s="57"/>
    </row>
    <row r="765">
      <c r="C765" s="9"/>
      <c r="F765" s="57"/>
      <c r="G765" s="57"/>
      <c r="H765" s="57"/>
      <c r="I765" s="57"/>
      <c r="J765" s="57"/>
    </row>
    <row r="766">
      <c r="C766" s="9"/>
      <c r="F766" s="57"/>
      <c r="G766" s="57"/>
      <c r="H766" s="57"/>
      <c r="I766" s="57"/>
      <c r="J766" s="57"/>
    </row>
    <row r="767">
      <c r="C767" s="9"/>
      <c r="F767" s="57"/>
      <c r="G767" s="57"/>
      <c r="H767" s="57"/>
      <c r="I767" s="57"/>
      <c r="J767" s="57"/>
    </row>
    <row r="768">
      <c r="C768" s="9"/>
      <c r="F768" s="57"/>
      <c r="G768" s="57"/>
      <c r="H768" s="57"/>
      <c r="I768" s="57"/>
      <c r="J768" s="57"/>
    </row>
    <row r="769">
      <c r="C769" s="9"/>
      <c r="F769" s="57"/>
      <c r="G769" s="57"/>
      <c r="H769" s="57"/>
      <c r="I769" s="57"/>
      <c r="J769" s="57"/>
    </row>
    <row r="770">
      <c r="C770" s="9"/>
      <c r="F770" s="57"/>
      <c r="G770" s="57"/>
      <c r="H770" s="57"/>
      <c r="I770" s="57"/>
      <c r="J770" s="57"/>
    </row>
    <row r="771">
      <c r="C771" s="9"/>
      <c r="F771" s="57"/>
      <c r="G771" s="57"/>
      <c r="H771" s="57"/>
      <c r="I771" s="57"/>
      <c r="J771" s="57"/>
    </row>
    <row r="772">
      <c r="C772" s="9"/>
      <c r="F772" s="57"/>
      <c r="G772" s="57"/>
      <c r="H772" s="57"/>
      <c r="I772" s="57"/>
      <c r="J772" s="57"/>
    </row>
    <row r="773">
      <c r="C773" s="9"/>
      <c r="F773" s="57"/>
      <c r="G773" s="57"/>
      <c r="H773" s="57"/>
      <c r="I773" s="57"/>
      <c r="J773" s="57"/>
    </row>
    <row r="774">
      <c r="C774" s="9"/>
      <c r="F774" s="57"/>
      <c r="G774" s="57"/>
      <c r="H774" s="57"/>
      <c r="I774" s="57"/>
      <c r="J774" s="57"/>
    </row>
    <row r="775">
      <c r="C775" s="9"/>
      <c r="F775" s="57"/>
      <c r="G775" s="57"/>
      <c r="H775" s="57"/>
      <c r="I775" s="57"/>
      <c r="J775" s="57"/>
    </row>
    <row r="776">
      <c r="C776" s="9"/>
      <c r="F776" s="57"/>
      <c r="G776" s="57"/>
      <c r="H776" s="57"/>
      <c r="I776" s="57"/>
      <c r="J776" s="57"/>
    </row>
    <row r="777">
      <c r="C777" s="9"/>
      <c r="F777" s="57"/>
      <c r="G777" s="57"/>
      <c r="H777" s="57"/>
      <c r="I777" s="57"/>
      <c r="J777" s="57"/>
    </row>
    <row r="778">
      <c r="C778" s="9"/>
      <c r="F778" s="57"/>
      <c r="G778" s="57"/>
      <c r="H778" s="57"/>
      <c r="I778" s="57"/>
      <c r="J778" s="57"/>
    </row>
    <row r="779">
      <c r="C779" s="9"/>
      <c r="F779" s="57"/>
      <c r="G779" s="57"/>
      <c r="H779" s="57"/>
      <c r="I779" s="57"/>
      <c r="J779" s="57"/>
    </row>
    <row r="780">
      <c r="C780" s="9"/>
      <c r="F780" s="57"/>
      <c r="G780" s="57"/>
      <c r="H780" s="57"/>
      <c r="I780" s="57"/>
      <c r="J780" s="57"/>
    </row>
    <row r="781">
      <c r="C781" s="9"/>
      <c r="F781" s="57"/>
      <c r="G781" s="57"/>
      <c r="H781" s="57"/>
      <c r="I781" s="57"/>
      <c r="J781" s="57"/>
    </row>
    <row r="782">
      <c r="C782" s="9"/>
      <c r="F782" s="57"/>
      <c r="G782" s="57"/>
      <c r="H782" s="57"/>
      <c r="I782" s="57"/>
      <c r="J782" s="57"/>
    </row>
    <row r="783">
      <c r="C783" s="9"/>
      <c r="F783" s="57"/>
      <c r="G783" s="57"/>
      <c r="H783" s="57"/>
      <c r="I783" s="57"/>
      <c r="J783" s="57"/>
    </row>
    <row r="784">
      <c r="C784" s="9"/>
      <c r="F784" s="57"/>
      <c r="G784" s="57"/>
      <c r="H784" s="57"/>
      <c r="I784" s="57"/>
      <c r="J784" s="57"/>
    </row>
    <row r="785">
      <c r="C785" s="9"/>
      <c r="F785" s="57"/>
      <c r="G785" s="57"/>
      <c r="H785" s="57"/>
      <c r="I785" s="57"/>
      <c r="J785" s="57"/>
    </row>
    <row r="786">
      <c r="C786" s="9"/>
      <c r="F786" s="57"/>
      <c r="G786" s="57"/>
      <c r="H786" s="57"/>
      <c r="I786" s="57"/>
      <c r="J786" s="57"/>
    </row>
    <row r="787">
      <c r="C787" s="9"/>
      <c r="F787" s="57"/>
      <c r="G787" s="57"/>
      <c r="H787" s="57"/>
      <c r="I787" s="57"/>
      <c r="J787" s="57"/>
    </row>
    <row r="788">
      <c r="C788" s="9"/>
      <c r="F788" s="57"/>
      <c r="G788" s="57"/>
      <c r="H788" s="57"/>
      <c r="I788" s="57"/>
      <c r="J788" s="57"/>
    </row>
    <row r="789">
      <c r="C789" s="9"/>
      <c r="F789" s="57"/>
      <c r="G789" s="57"/>
      <c r="H789" s="57"/>
      <c r="I789" s="57"/>
      <c r="J789" s="57"/>
    </row>
    <row r="790">
      <c r="C790" s="9"/>
      <c r="F790" s="57"/>
      <c r="G790" s="57"/>
      <c r="H790" s="57"/>
      <c r="I790" s="57"/>
      <c r="J790" s="57"/>
    </row>
    <row r="791">
      <c r="C791" s="9"/>
      <c r="F791" s="57"/>
      <c r="G791" s="57"/>
      <c r="H791" s="57"/>
      <c r="I791" s="57"/>
      <c r="J791" s="57"/>
    </row>
    <row r="792">
      <c r="C792" s="9"/>
      <c r="F792" s="57"/>
      <c r="G792" s="57"/>
      <c r="H792" s="57"/>
      <c r="I792" s="57"/>
      <c r="J792" s="57"/>
    </row>
    <row r="793">
      <c r="C793" s="9"/>
      <c r="F793" s="57"/>
      <c r="G793" s="57"/>
      <c r="H793" s="57"/>
      <c r="I793" s="57"/>
      <c r="J793" s="57"/>
    </row>
    <row r="794">
      <c r="C794" s="9"/>
      <c r="F794" s="57"/>
      <c r="G794" s="57"/>
      <c r="H794" s="57"/>
      <c r="I794" s="57"/>
      <c r="J794" s="57"/>
    </row>
    <row r="795">
      <c r="C795" s="9"/>
      <c r="F795" s="57"/>
      <c r="G795" s="57"/>
      <c r="H795" s="57"/>
      <c r="I795" s="57"/>
      <c r="J795" s="57"/>
    </row>
    <row r="796">
      <c r="C796" s="9"/>
      <c r="F796" s="57"/>
      <c r="G796" s="57"/>
      <c r="H796" s="57"/>
      <c r="I796" s="57"/>
      <c r="J796" s="57"/>
    </row>
    <row r="797">
      <c r="C797" s="9"/>
      <c r="F797" s="57"/>
      <c r="G797" s="57"/>
      <c r="H797" s="57"/>
      <c r="I797" s="57"/>
      <c r="J797" s="57"/>
    </row>
    <row r="798">
      <c r="C798" s="9"/>
      <c r="F798" s="57"/>
      <c r="G798" s="57"/>
      <c r="H798" s="57"/>
      <c r="I798" s="57"/>
      <c r="J798" s="57"/>
    </row>
    <row r="799">
      <c r="C799" s="9"/>
      <c r="F799" s="57"/>
      <c r="G799" s="57"/>
      <c r="H799" s="57"/>
      <c r="I799" s="57"/>
      <c r="J799" s="57"/>
    </row>
    <row r="800">
      <c r="C800" s="9"/>
      <c r="F800" s="57"/>
      <c r="G800" s="57"/>
      <c r="H800" s="57"/>
      <c r="I800" s="57"/>
      <c r="J800" s="57"/>
    </row>
    <row r="801">
      <c r="C801" s="9"/>
      <c r="F801" s="57"/>
      <c r="G801" s="57"/>
      <c r="H801" s="57"/>
      <c r="I801" s="57"/>
      <c r="J801" s="57"/>
    </row>
    <row r="802">
      <c r="C802" s="9"/>
      <c r="F802" s="57"/>
      <c r="G802" s="57"/>
      <c r="H802" s="57"/>
      <c r="I802" s="57"/>
      <c r="J802" s="57"/>
    </row>
    <row r="803">
      <c r="C803" s="9"/>
      <c r="F803" s="57"/>
      <c r="G803" s="57"/>
      <c r="H803" s="57"/>
      <c r="I803" s="57"/>
      <c r="J803" s="57"/>
    </row>
    <row r="804">
      <c r="C804" s="9"/>
      <c r="F804" s="57"/>
      <c r="G804" s="57"/>
      <c r="H804" s="57"/>
      <c r="I804" s="57"/>
      <c r="J804" s="57"/>
    </row>
    <row r="805">
      <c r="C805" s="9"/>
      <c r="F805" s="57"/>
      <c r="G805" s="57"/>
      <c r="H805" s="57"/>
      <c r="I805" s="57"/>
      <c r="J805" s="57"/>
    </row>
    <row r="806">
      <c r="C806" s="9"/>
      <c r="F806" s="57"/>
      <c r="G806" s="57"/>
      <c r="H806" s="57"/>
      <c r="I806" s="57"/>
      <c r="J806" s="57"/>
    </row>
    <row r="807">
      <c r="C807" s="9"/>
      <c r="F807" s="57"/>
      <c r="G807" s="57"/>
      <c r="H807" s="57"/>
      <c r="I807" s="57"/>
      <c r="J807" s="57"/>
    </row>
    <row r="808">
      <c r="C808" s="9"/>
      <c r="F808" s="57"/>
      <c r="G808" s="57"/>
      <c r="H808" s="57"/>
      <c r="I808" s="57"/>
      <c r="J808" s="57"/>
    </row>
    <row r="809">
      <c r="C809" s="9"/>
      <c r="F809" s="57"/>
      <c r="G809" s="57"/>
      <c r="H809" s="57"/>
      <c r="I809" s="57"/>
      <c r="J809" s="57"/>
    </row>
    <row r="810">
      <c r="C810" s="9"/>
      <c r="F810" s="57"/>
      <c r="G810" s="57"/>
      <c r="H810" s="57"/>
      <c r="I810" s="57"/>
      <c r="J810" s="57"/>
    </row>
    <row r="811">
      <c r="C811" s="9"/>
      <c r="F811" s="57"/>
      <c r="G811" s="57"/>
      <c r="H811" s="57"/>
      <c r="I811" s="57"/>
      <c r="J811" s="57"/>
    </row>
    <row r="812">
      <c r="C812" s="9"/>
      <c r="F812" s="57"/>
      <c r="G812" s="57"/>
      <c r="H812" s="57"/>
      <c r="I812" s="57"/>
      <c r="J812" s="57"/>
    </row>
    <row r="813">
      <c r="C813" s="9"/>
      <c r="F813" s="57"/>
      <c r="G813" s="57"/>
      <c r="H813" s="57"/>
      <c r="I813" s="57"/>
      <c r="J813" s="57"/>
    </row>
    <row r="814">
      <c r="C814" s="9"/>
      <c r="F814" s="57"/>
      <c r="G814" s="57"/>
      <c r="H814" s="57"/>
      <c r="I814" s="57"/>
      <c r="J814" s="57"/>
    </row>
    <row r="815">
      <c r="C815" s="9"/>
      <c r="F815" s="57"/>
      <c r="G815" s="57"/>
      <c r="H815" s="57"/>
      <c r="I815" s="57"/>
      <c r="J815" s="57"/>
    </row>
    <row r="816">
      <c r="C816" s="9"/>
      <c r="F816" s="57"/>
      <c r="G816" s="57"/>
      <c r="H816" s="57"/>
      <c r="I816" s="57"/>
      <c r="J816" s="57"/>
    </row>
    <row r="817">
      <c r="C817" s="9"/>
      <c r="F817" s="57"/>
      <c r="G817" s="57"/>
      <c r="H817" s="57"/>
      <c r="I817" s="57"/>
      <c r="J817" s="57"/>
    </row>
    <row r="818">
      <c r="C818" s="9"/>
      <c r="F818" s="57"/>
      <c r="G818" s="57"/>
      <c r="H818" s="57"/>
      <c r="I818" s="57"/>
      <c r="J818" s="57"/>
    </row>
    <row r="819">
      <c r="C819" s="9"/>
      <c r="F819" s="57"/>
      <c r="G819" s="57"/>
      <c r="H819" s="57"/>
      <c r="I819" s="57"/>
      <c r="J819" s="57"/>
    </row>
    <row r="820">
      <c r="C820" s="9"/>
      <c r="F820" s="57"/>
      <c r="G820" s="57"/>
      <c r="H820" s="57"/>
      <c r="I820" s="57"/>
      <c r="J820" s="57"/>
    </row>
    <row r="821">
      <c r="C821" s="9"/>
      <c r="F821" s="57"/>
      <c r="G821" s="57"/>
      <c r="H821" s="57"/>
      <c r="I821" s="57"/>
      <c r="J821" s="57"/>
    </row>
    <row r="822">
      <c r="C822" s="9"/>
      <c r="F822" s="57"/>
      <c r="G822" s="57"/>
      <c r="H822" s="57"/>
      <c r="I822" s="57"/>
      <c r="J822" s="57"/>
    </row>
    <row r="823">
      <c r="C823" s="9"/>
      <c r="F823" s="57"/>
      <c r="G823" s="57"/>
      <c r="H823" s="57"/>
      <c r="I823" s="57"/>
      <c r="J823" s="57"/>
    </row>
    <row r="824">
      <c r="C824" s="9"/>
      <c r="F824" s="57"/>
      <c r="G824" s="57"/>
      <c r="H824" s="57"/>
      <c r="I824" s="57"/>
      <c r="J824" s="57"/>
    </row>
    <row r="825">
      <c r="C825" s="9"/>
      <c r="F825" s="57"/>
      <c r="G825" s="57"/>
      <c r="H825" s="57"/>
      <c r="I825" s="57"/>
      <c r="J825" s="57"/>
    </row>
    <row r="826">
      <c r="C826" s="9"/>
      <c r="F826" s="57"/>
      <c r="G826" s="57"/>
      <c r="H826" s="57"/>
      <c r="I826" s="57"/>
      <c r="J826" s="57"/>
    </row>
    <row r="827">
      <c r="C827" s="9"/>
      <c r="F827" s="57"/>
      <c r="G827" s="57"/>
      <c r="H827" s="57"/>
      <c r="I827" s="57"/>
      <c r="J827" s="57"/>
    </row>
    <row r="828">
      <c r="C828" s="9"/>
      <c r="F828" s="57"/>
      <c r="G828" s="57"/>
      <c r="H828" s="57"/>
      <c r="I828" s="57"/>
      <c r="J828" s="57"/>
    </row>
    <row r="829">
      <c r="C829" s="9"/>
      <c r="F829" s="57"/>
      <c r="G829" s="57"/>
      <c r="H829" s="57"/>
      <c r="I829" s="57"/>
      <c r="J829" s="57"/>
    </row>
    <row r="830">
      <c r="C830" s="9"/>
      <c r="F830" s="57"/>
      <c r="G830" s="57"/>
      <c r="H830" s="57"/>
      <c r="I830" s="57"/>
      <c r="J830" s="57"/>
    </row>
    <row r="831">
      <c r="C831" s="9"/>
      <c r="F831" s="57"/>
      <c r="G831" s="57"/>
      <c r="H831" s="57"/>
      <c r="I831" s="57"/>
      <c r="J831" s="57"/>
    </row>
    <row r="832">
      <c r="C832" s="9"/>
      <c r="F832" s="57"/>
      <c r="G832" s="57"/>
      <c r="H832" s="57"/>
      <c r="I832" s="57"/>
      <c r="J832" s="57"/>
    </row>
    <row r="833">
      <c r="C833" s="9"/>
      <c r="F833" s="57"/>
      <c r="G833" s="57"/>
      <c r="H833" s="57"/>
      <c r="I833" s="57"/>
      <c r="J833" s="57"/>
    </row>
    <row r="834">
      <c r="C834" s="9"/>
      <c r="F834" s="57"/>
      <c r="G834" s="57"/>
      <c r="H834" s="57"/>
      <c r="I834" s="57"/>
      <c r="J834" s="57"/>
    </row>
    <row r="835">
      <c r="C835" s="9"/>
      <c r="F835" s="57"/>
      <c r="G835" s="57"/>
      <c r="H835" s="57"/>
      <c r="I835" s="57"/>
      <c r="J835" s="57"/>
    </row>
    <row r="836">
      <c r="C836" s="9"/>
      <c r="F836" s="57"/>
      <c r="G836" s="57"/>
      <c r="H836" s="57"/>
      <c r="I836" s="57"/>
      <c r="J836" s="57"/>
    </row>
    <row r="837">
      <c r="C837" s="9"/>
      <c r="F837" s="57"/>
      <c r="G837" s="57"/>
      <c r="H837" s="57"/>
      <c r="I837" s="57"/>
      <c r="J837" s="57"/>
    </row>
    <row r="838">
      <c r="C838" s="9"/>
      <c r="F838" s="57"/>
      <c r="G838" s="57"/>
      <c r="H838" s="57"/>
      <c r="I838" s="57"/>
      <c r="J838" s="57"/>
    </row>
    <row r="839">
      <c r="C839" s="9"/>
      <c r="F839" s="57"/>
      <c r="G839" s="57"/>
      <c r="H839" s="57"/>
      <c r="I839" s="57"/>
      <c r="J839" s="57"/>
    </row>
    <row r="840">
      <c r="C840" s="9"/>
      <c r="F840" s="57"/>
      <c r="G840" s="57"/>
      <c r="H840" s="57"/>
      <c r="I840" s="57"/>
      <c r="J840" s="57"/>
    </row>
    <row r="841">
      <c r="C841" s="9"/>
      <c r="F841" s="57"/>
      <c r="G841" s="57"/>
      <c r="H841" s="57"/>
      <c r="I841" s="57"/>
      <c r="J841" s="57"/>
    </row>
    <row r="842">
      <c r="C842" s="9"/>
      <c r="F842" s="57"/>
      <c r="G842" s="57"/>
      <c r="H842" s="57"/>
      <c r="I842" s="57"/>
      <c r="J842" s="57"/>
    </row>
    <row r="843">
      <c r="C843" s="9"/>
      <c r="F843" s="57"/>
      <c r="G843" s="57"/>
      <c r="H843" s="57"/>
      <c r="I843" s="57"/>
      <c r="J843" s="57"/>
    </row>
    <row r="844">
      <c r="C844" s="9"/>
      <c r="F844" s="57"/>
      <c r="G844" s="57"/>
      <c r="H844" s="57"/>
      <c r="I844" s="57"/>
      <c r="J844" s="57"/>
    </row>
    <row r="845">
      <c r="C845" s="9"/>
      <c r="F845" s="57"/>
      <c r="G845" s="57"/>
      <c r="H845" s="57"/>
      <c r="I845" s="57"/>
      <c r="J845" s="57"/>
    </row>
    <row r="846">
      <c r="C846" s="9"/>
      <c r="F846" s="57"/>
      <c r="G846" s="57"/>
      <c r="H846" s="57"/>
      <c r="I846" s="57"/>
      <c r="J846" s="57"/>
    </row>
    <row r="847">
      <c r="C847" s="9"/>
      <c r="F847" s="57"/>
      <c r="G847" s="57"/>
      <c r="H847" s="57"/>
      <c r="I847" s="57"/>
      <c r="J847" s="57"/>
    </row>
    <row r="848">
      <c r="C848" s="9"/>
      <c r="F848" s="57"/>
      <c r="G848" s="57"/>
      <c r="H848" s="57"/>
      <c r="I848" s="57"/>
      <c r="J848" s="57"/>
    </row>
    <row r="849">
      <c r="C849" s="9"/>
      <c r="F849" s="57"/>
      <c r="G849" s="57"/>
      <c r="H849" s="57"/>
      <c r="I849" s="57"/>
      <c r="J849" s="57"/>
    </row>
    <row r="850">
      <c r="C850" s="9"/>
      <c r="F850" s="57"/>
      <c r="G850" s="57"/>
      <c r="H850" s="57"/>
      <c r="I850" s="57"/>
      <c r="J850" s="57"/>
    </row>
    <row r="851">
      <c r="C851" s="9"/>
      <c r="F851" s="57"/>
      <c r="G851" s="57"/>
      <c r="H851" s="57"/>
      <c r="I851" s="57"/>
      <c r="J851" s="57"/>
    </row>
    <row r="852">
      <c r="C852" s="9"/>
      <c r="F852" s="57"/>
      <c r="G852" s="57"/>
      <c r="H852" s="57"/>
      <c r="I852" s="57"/>
      <c r="J852" s="57"/>
    </row>
    <row r="853">
      <c r="C853" s="9"/>
      <c r="F853" s="57"/>
      <c r="G853" s="57"/>
      <c r="H853" s="57"/>
      <c r="I853" s="57"/>
      <c r="J853" s="57"/>
    </row>
    <row r="854">
      <c r="C854" s="9"/>
      <c r="F854" s="57"/>
      <c r="G854" s="57"/>
      <c r="H854" s="57"/>
      <c r="I854" s="57"/>
      <c r="J854" s="57"/>
    </row>
    <row r="855">
      <c r="C855" s="9"/>
      <c r="F855" s="57"/>
      <c r="G855" s="57"/>
      <c r="H855" s="57"/>
      <c r="I855" s="57"/>
      <c r="J855" s="57"/>
    </row>
    <row r="856">
      <c r="C856" s="9"/>
      <c r="F856" s="57"/>
      <c r="G856" s="57"/>
      <c r="H856" s="57"/>
      <c r="I856" s="57"/>
      <c r="J856" s="57"/>
    </row>
    <row r="857">
      <c r="C857" s="9"/>
      <c r="F857" s="57"/>
      <c r="G857" s="57"/>
      <c r="H857" s="57"/>
      <c r="I857" s="57"/>
      <c r="J857" s="57"/>
    </row>
    <row r="858">
      <c r="C858" s="9"/>
      <c r="F858" s="57"/>
      <c r="G858" s="57"/>
      <c r="H858" s="57"/>
      <c r="I858" s="57"/>
      <c r="J858" s="57"/>
    </row>
    <row r="859">
      <c r="C859" s="9"/>
      <c r="F859" s="57"/>
      <c r="G859" s="57"/>
      <c r="H859" s="57"/>
      <c r="I859" s="57"/>
      <c r="J859" s="57"/>
    </row>
    <row r="860">
      <c r="C860" s="9"/>
      <c r="F860" s="57"/>
      <c r="G860" s="57"/>
      <c r="H860" s="57"/>
      <c r="I860" s="57"/>
      <c r="J860" s="57"/>
    </row>
    <row r="861">
      <c r="C861" s="9"/>
      <c r="F861" s="57"/>
      <c r="G861" s="57"/>
      <c r="H861" s="57"/>
      <c r="I861" s="57"/>
      <c r="J861" s="57"/>
    </row>
    <row r="862">
      <c r="C862" s="9"/>
      <c r="F862" s="57"/>
      <c r="G862" s="57"/>
      <c r="H862" s="57"/>
      <c r="I862" s="57"/>
      <c r="J862" s="57"/>
    </row>
    <row r="863">
      <c r="C863" s="9"/>
      <c r="F863" s="57"/>
      <c r="G863" s="57"/>
      <c r="H863" s="57"/>
      <c r="I863" s="57"/>
      <c r="J863" s="57"/>
    </row>
    <row r="864">
      <c r="C864" s="9"/>
      <c r="F864" s="57"/>
      <c r="G864" s="57"/>
      <c r="H864" s="57"/>
      <c r="I864" s="57"/>
      <c r="J864" s="57"/>
    </row>
    <row r="865">
      <c r="C865" s="9"/>
      <c r="F865" s="57"/>
      <c r="G865" s="57"/>
      <c r="H865" s="57"/>
      <c r="I865" s="57"/>
      <c r="J865" s="57"/>
    </row>
    <row r="866">
      <c r="C866" s="9"/>
      <c r="F866" s="57"/>
      <c r="G866" s="57"/>
      <c r="H866" s="57"/>
      <c r="I866" s="57"/>
      <c r="J866" s="57"/>
    </row>
    <row r="867">
      <c r="C867" s="9"/>
      <c r="F867" s="57"/>
      <c r="G867" s="57"/>
      <c r="H867" s="57"/>
      <c r="I867" s="57"/>
      <c r="J867" s="57"/>
    </row>
    <row r="868">
      <c r="C868" s="9"/>
      <c r="F868" s="57"/>
      <c r="G868" s="57"/>
      <c r="H868" s="57"/>
      <c r="I868" s="57"/>
      <c r="J868" s="57"/>
    </row>
    <row r="869">
      <c r="C869" s="9"/>
      <c r="F869" s="57"/>
      <c r="G869" s="57"/>
      <c r="H869" s="57"/>
      <c r="I869" s="57"/>
      <c r="J869" s="57"/>
    </row>
    <row r="870">
      <c r="C870" s="9"/>
      <c r="F870" s="57"/>
      <c r="G870" s="57"/>
      <c r="H870" s="57"/>
      <c r="I870" s="57"/>
      <c r="J870" s="57"/>
    </row>
    <row r="871">
      <c r="C871" s="9"/>
      <c r="F871" s="57"/>
      <c r="G871" s="57"/>
      <c r="H871" s="57"/>
      <c r="I871" s="57"/>
      <c r="J871" s="57"/>
    </row>
    <row r="872">
      <c r="C872" s="9"/>
      <c r="F872" s="57"/>
      <c r="G872" s="57"/>
      <c r="H872" s="57"/>
      <c r="I872" s="57"/>
      <c r="J872" s="57"/>
    </row>
    <row r="873">
      <c r="C873" s="9"/>
      <c r="F873" s="57"/>
      <c r="G873" s="57"/>
      <c r="H873" s="57"/>
      <c r="I873" s="57"/>
      <c r="J873" s="57"/>
    </row>
    <row r="874">
      <c r="C874" s="9"/>
      <c r="F874" s="57"/>
      <c r="G874" s="57"/>
      <c r="H874" s="57"/>
      <c r="I874" s="57"/>
      <c r="J874" s="57"/>
    </row>
    <row r="875">
      <c r="C875" s="9"/>
      <c r="F875" s="57"/>
      <c r="G875" s="57"/>
      <c r="H875" s="57"/>
      <c r="I875" s="57"/>
      <c r="J875" s="57"/>
    </row>
    <row r="876">
      <c r="C876" s="9"/>
      <c r="F876" s="57"/>
      <c r="G876" s="57"/>
      <c r="H876" s="57"/>
      <c r="I876" s="57"/>
      <c r="J876" s="57"/>
    </row>
    <row r="877">
      <c r="C877" s="9"/>
      <c r="F877" s="57"/>
      <c r="G877" s="57"/>
      <c r="H877" s="57"/>
      <c r="I877" s="57"/>
      <c r="J877" s="57"/>
    </row>
    <row r="878">
      <c r="C878" s="9"/>
      <c r="F878" s="57"/>
      <c r="G878" s="57"/>
      <c r="H878" s="57"/>
      <c r="I878" s="57"/>
      <c r="J878" s="57"/>
    </row>
    <row r="879">
      <c r="C879" s="9"/>
      <c r="F879" s="57"/>
      <c r="G879" s="57"/>
      <c r="H879" s="57"/>
      <c r="I879" s="57"/>
      <c r="J879" s="57"/>
    </row>
    <row r="880">
      <c r="C880" s="9"/>
      <c r="F880" s="57"/>
      <c r="G880" s="57"/>
      <c r="H880" s="57"/>
      <c r="I880" s="57"/>
      <c r="J880" s="57"/>
    </row>
    <row r="881">
      <c r="C881" s="9"/>
      <c r="F881" s="57"/>
      <c r="G881" s="57"/>
      <c r="H881" s="57"/>
      <c r="I881" s="57"/>
      <c r="J881" s="57"/>
    </row>
    <row r="882">
      <c r="C882" s="9"/>
      <c r="F882" s="57"/>
      <c r="G882" s="57"/>
      <c r="H882" s="57"/>
      <c r="I882" s="57"/>
      <c r="J882" s="57"/>
    </row>
    <row r="883">
      <c r="C883" s="9"/>
      <c r="F883" s="57"/>
      <c r="G883" s="57"/>
      <c r="H883" s="57"/>
      <c r="I883" s="57"/>
      <c r="J883" s="57"/>
    </row>
    <row r="884">
      <c r="C884" s="9"/>
      <c r="F884" s="57"/>
      <c r="G884" s="57"/>
      <c r="H884" s="57"/>
      <c r="I884" s="57"/>
      <c r="J884" s="57"/>
    </row>
    <row r="885">
      <c r="C885" s="9"/>
      <c r="F885" s="57"/>
      <c r="G885" s="57"/>
      <c r="H885" s="57"/>
      <c r="I885" s="57"/>
      <c r="J885" s="57"/>
    </row>
    <row r="886">
      <c r="C886" s="9"/>
      <c r="F886" s="57"/>
      <c r="G886" s="57"/>
      <c r="H886" s="57"/>
      <c r="I886" s="57"/>
      <c r="J886" s="57"/>
    </row>
    <row r="887">
      <c r="C887" s="9"/>
      <c r="F887" s="57"/>
      <c r="G887" s="57"/>
      <c r="H887" s="57"/>
      <c r="I887" s="57"/>
      <c r="J887" s="57"/>
    </row>
    <row r="888">
      <c r="C888" s="9"/>
      <c r="F888" s="57"/>
      <c r="G888" s="57"/>
      <c r="H888" s="57"/>
      <c r="I888" s="57"/>
      <c r="J888" s="57"/>
    </row>
    <row r="889">
      <c r="C889" s="9"/>
      <c r="F889" s="57"/>
      <c r="G889" s="57"/>
      <c r="H889" s="57"/>
      <c r="I889" s="57"/>
      <c r="J889" s="57"/>
    </row>
    <row r="890">
      <c r="C890" s="9"/>
      <c r="F890" s="57"/>
      <c r="G890" s="57"/>
      <c r="H890" s="57"/>
      <c r="I890" s="57"/>
      <c r="J890" s="57"/>
    </row>
    <row r="891">
      <c r="C891" s="9"/>
      <c r="F891" s="57"/>
      <c r="G891" s="57"/>
      <c r="H891" s="57"/>
      <c r="I891" s="57"/>
      <c r="J891" s="57"/>
    </row>
    <row r="892">
      <c r="C892" s="9"/>
      <c r="F892" s="57"/>
      <c r="G892" s="57"/>
      <c r="H892" s="57"/>
      <c r="I892" s="57"/>
      <c r="J892" s="57"/>
    </row>
    <row r="893">
      <c r="C893" s="9"/>
      <c r="F893" s="57"/>
      <c r="G893" s="57"/>
      <c r="H893" s="57"/>
      <c r="I893" s="57"/>
      <c r="J893" s="57"/>
    </row>
    <row r="894">
      <c r="C894" s="9"/>
      <c r="F894" s="57"/>
      <c r="G894" s="57"/>
      <c r="H894" s="57"/>
      <c r="I894" s="57"/>
      <c r="J894" s="57"/>
    </row>
    <row r="895">
      <c r="C895" s="9"/>
      <c r="F895" s="57"/>
      <c r="G895" s="57"/>
      <c r="H895" s="57"/>
      <c r="I895" s="57"/>
      <c r="J895" s="57"/>
    </row>
    <row r="896">
      <c r="C896" s="9"/>
      <c r="F896" s="57"/>
      <c r="G896" s="57"/>
      <c r="H896" s="57"/>
      <c r="I896" s="57"/>
      <c r="J896" s="57"/>
    </row>
    <row r="897">
      <c r="C897" s="9"/>
      <c r="F897" s="57"/>
      <c r="G897" s="57"/>
      <c r="H897" s="57"/>
      <c r="I897" s="57"/>
      <c r="J897" s="57"/>
    </row>
    <row r="898">
      <c r="C898" s="9"/>
      <c r="F898" s="57"/>
      <c r="G898" s="57"/>
      <c r="H898" s="57"/>
      <c r="I898" s="57"/>
      <c r="J898" s="57"/>
    </row>
    <row r="899">
      <c r="C899" s="9"/>
      <c r="F899" s="57"/>
      <c r="G899" s="57"/>
      <c r="H899" s="57"/>
      <c r="I899" s="57"/>
      <c r="J899" s="57"/>
    </row>
    <row r="900">
      <c r="C900" s="9"/>
      <c r="F900" s="57"/>
      <c r="G900" s="57"/>
      <c r="H900" s="57"/>
      <c r="I900" s="57"/>
      <c r="J900" s="57"/>
    </row>
    <row r="901">
      <c r="C901" s="9"/>
      <c r="F901" s="57"/>
      <c r="G901" s="57"/>
      <c r="H901" s="57"/>
      <c r="I901" s="57"/>
      <c r="J901" s="57"/>
    </row>
    <row r="902">
      <c r="C902" s="9"/>
      <c r="F902" s="57"/>
      <c r="G902" s="57"/>
      <c r="H902" s="57"/>
      <c r="I902" s="57"/>
      <c r="J902" s="57"/>
    </row>
    <row r="903">
      <c r="C903" s="9"/>
      <c r="F903" s="57"/>
      <c r="G903" s="57"/>
      <c r="H903" s="57"/>
      <c r="I903" s="57"/>
      <c r="J903" s="57"/>
    </row>
    <row r="904">
      <c r="C904" s="9"/>
      <c r="F904" s="57"/>
      <c r="G904" s="57"/>
      <c r="H904" s="57"/>
      <c r="I904" s="57"/>
      <c r="J904" s="57"/>
    </row>
    <row r="905">
      <c r="C905" s="9"/>
      <c r="F905" s="57"/>
      <c r="G905" s="57"/>
      <c r="H905" s="57"/>
      <c r="I905" s="57"/>
      <c r="J905" s="57"/>
    </row>
    <row r="906">
      <c r="C906" s="9"/>
      <c r="F906" s="57"/>
      <c r="G906" s="57"/>
      <c r="H906" s="57"/>
      <c r="I906" s="57"/>
      <c r="J906" s="57"/>
    </row>
    <row r="907">
      <c r="C907" s="9"/>
      <c r="F907" s="57"/>
      <c r="G907" s="57"/>
      <c r="H907" s="57"/>
      <c r="I907" s="57"/>
      <c r="J907" s="57"/>
    </row>
    <row r="908">
      <c r="C908" s="9"/>
      <c r="F908" s="57"/>
      <c r="G908" s="57"/>
      <c r="H908" s="57"/>
      <c r="I908" s="57"/>
      <c r="J908" s="57"/>
    </row>
    <row r="909">
      <c r="C909" s="9"/>
      <c r="F909" s="57"/>
      <c r="G909" s="57"/>
      <c r="H909" s="57"/>
      <c r="I909" s="57"/>
      <c r="J909" s="57"/>
    </row>
    <row r="910">
      <c r="C910" s="9"/>
      <c r="F910" s="57"/>
      <c r="G910" s="57"/>
      <c r="H910" s="57"/>
      <c r="I910" s="57"/>
      <c r="J910" s="57"/>
    </row>
    <row r="911">
      <c r="C911" s="9"/>
      <c r="F911" s="57"/>
      <c r="G911" s="57"/>
      <c r="H911" s="57"/>
      <c r="I911" s="57"/>
      <c r="J911" s="57"/>
    </row>
    <row r="912">
      <c r="C912" s="9"/>
      <c r="F912" s="57"/>
      <c r="G912" s="57"/>
      <c r="H912" s="57"/>
      <c r="I912" s="57"/>
      <c r="J912" s="57"/>
    </row>
    <row r="913">
      <c r="C913" s="9"/>
      <c r="F913" s="57"/>
      <c r="G913" s="57"/>
      <c r="H913" s="57"/>
      <c r="I913" s="57"/>
      <c r="J913" s="57"/>
    </row>
    <row r="914">
      <c r="C914" s="9"/>
      <c r="F914" s="57"/>
      <c r="G914" s="57"/>
      <c r="H914" s="57"/>
      <c r="I914" s="57"/>
      <c r="J914" s="57"/>
    </row>
    <row r="915">
      <c r="C915" s="9"/>
      <c r="F915" s="57"/>
      <c r="G915" s="57"/>
      <c r="H915" s="57"/>
      <c r="I915" s="57"/>
      <c r="J915" s="57"/>
    </row>
    <row r="916">
      <c r="C916" s="9"/>
      <c r="F916" s="57"/>
      <c r="G916" s="57"/>
      <c r="H916" s="57"/>
      <c r="I916" s="57"/>
      <c r="J916" s="57"/>
    </row>
    <row r="917">
      <c r="C917" s="9"/>
      <c r="F917" s="57"/>
      <c r="G917" s="57"/>
      <c r="H917" s="57"/>
      <c r="I917" s="57"/>
      <c r="J917" s="57"/>
    </row>
    <row r="918">
      <c r="C918" s="9"/>
      <c r="F918" s="57"/>
      <c r="G918" s="57"/>
      <c r="H918" s="57"/>
      <c r="I918" s="57"/>
      <c r="J918" s="57"/>
    </row>
    <row r="919">
      <c r="C919" s="9"/>
      <c r="F919" s="57"/>
      <c r="G919" s="57"/>
      <c r="H919" s="57"/>
      <c r="I919" s="57"/>
      <c r="J919" s="57"/>
    </row>
    <row r="920">
      <c r="C920" s="9"/>
      <c r="F920" s="57"/>
      <c r="G920" s="57"/>
      <c r="H920" s="57"/>
      <c r="I920" s="57"/>
      <c r="J920" s="57"/>
    </row>
    <row r="921">
      <c r="C921" s="9"/>
      <c r="F921" s="57"/>
      <c r="G921" s="57"/>
      <c r="H921" s="57"/>
      <c r="I921" s="57"/>
      <c r="J921" s="57"/>
    </row>
    <row r="922">
      <c r="C922" s="9"/>
      <c r="F922" s="57"/>
      <c r="G922" s="57"/>
      <c r="H922" s="57"/>
      <c r="I922" s="57"/>
      <c r="J922" s="57"/>
    </row>
    <row r="923">
      <c r="C923" s="9"/>
      <c r="F923" s="57"/>
      <c r="G923" s="57"/>
      <c r="H923" s="57"/>
      <c r="I923" s="57"/>
      <c r="J923" s="57"/>
    </row>
    <row r="924">
      <c r="C924" s="9"/>
      <c r="F924" s="57"/>
      <c r="G924" s="57"/>
      <c r="H924" s="57"/>
      <c r="I924" s="57"/>
      <c r="J924" s="57"/>
    </row>
    <row r="925">
      <c r="C925" s="9"/>
      <c r="F925" s="57"/>
      <c r="G925" s="57"/>
      <c r="H925" s="57"/>
      <c r="I925" s="57"/>
      <c r="J925" s="57"/>
    </row>
    <row r="926">
      <c r="C926" s="9"/>
      <c r="F926" s="57"/>
      <c r="G926" s="57"/>
      <c r="H926" s="57"/>
      <c r="I926" s="57"/>
      <c r="J926" s="57"/>
    </row>
    <row r="927">
      <c r="C927" s="9"/>
      <c r="F927" s="57"/>
      <c r="G927" s="57"/>
      <c r="H927" s="57"/>
      <c r="I927" s="57"/>
      <c r="J927" s="57"/>
    </row>
    <row r="928">
      <c r="C928" s="9"/>
      <c r="F928" s="57"/>
      <c r="G928" s="57"/>
      <c r="H928" s="57"/>
      <c r="I928" s="57"/>
      <c r="J928" s="57"/>
    </row>
    <row r="929">
      <c r="C929" s="9"/>
      <c r="F929" s="57"/>
      <c r="G929" s="57"/>
      <c r="H929" s="57"/>
      <c r="I929" s="57"/>
      <c r="J929" s="57"/>
    </row>
    <row r="930">
      <c r="C930" s="9"/>
      <c r="F930" s="57"/>
      <c r="G930" s="57"/>
      <c r="H930" s="57"/>
      <c r="I930" s="57"/>
      <c r="J930" s="57"/>
    </row>
    <row r="931">
      <c r="C931" s="9"/>
      <c r="F931" s="57"/>
      <c r="G931" s="57"/>
      <c r="H931" s="57"/>
      <c r="I931" s="57"/>
      <c r="J931" s="57"/>
    </row>
    <row r="932">
      <c r="C932" s="9"/>
      <c r="F932" s="57"/>
      <c r="G932" s="57"/>
      <c r="H932" s="57"/>
      <c r="I932" s="57"/>
      <c r="J932" s="57"/>
    </row>
    <row r="933">
      <c r="C933" s="9"/>
      <c r="F933" s="57"/>
      <c r="G933" s="57"/>
      <c r="H933" s="57"/>
      <c r="I933" s="57"/>
      <c r="J933" s="57"/>
    </row>
    <row r="934">
      <c r="C934" s="9"/>
      <c r="F934" s="57"/>
      <c r="G934" s="57"/>
      <c r="H934" s="57"/>
      <c r="I934" s="57"/>
      <c r="J934" s="57"/>
    </row>
    <row r="935">
      <c r="C935" s="9"/>
      <c r="F935" s="57"/>
      <c r="G935" s="57"/>
      <c r="H935" s="57"/>
      <c r="I935" s="57"/>
      <c r="J935" s="57"/>
    </row>
    <row r="936">
      <c r="C936" s="9"/>
      <c r="F936" s="57"/>
      <c r="G936" s="57"/>
      <c r="H936" s="57"/>
      <c r="I936" s="57"/>
      <c r="J936" s="57"/>
    </row>
    <row r="937">
      <c r="C937" s="9"/>
      <c r="F937" s="57"/>
      <c r="G937" s="57"/>
      <c r="H937" s="57"/>
      <c r="I937" s="57"/>
      <c r="J937" s="57"/>
    </row>
    <row r="938">
      <c r="C938" s="9"/>
      <c r="F938" s="57"/>
      <c r="G938" s="57"/>
      <c r="H938" s="57"/>
      <c r="I938" s="57"/>
      <c r="J938" s="57"/>
    </row>
    <row r="939">
      <c r="C939" s="9"/>
      <c r="F939" s="57"/>
      <c r="G939" s="57"/>
      <c r="H939" s="57"/>
      <c r="I939" s="57"/>
      <c r="J939" s="57"/>
    </row>
    <row r="940">
      <c r="C940" s="9"/>
      <c r="F940" s="57"/>
      <c r="G940" s="57"/>
      <c r="H940" s="57"/>
      <c r="I940" s="57"/>
      <c r="J940" s="57"/>
    </row>
    <row r="941">
      <c r="C941" s="9"/>
      <c r="F941" s="57"/>
      <c r="G941" s="57"/>
      <c r="H941" s="57"/>
      <c r="I941" s="57"/>
      <c r="J941" s="57"/>
    </row>
    <row r="942">
      <c r="C942" s="9"/>
      <c r="F942" s="57"/>
      <c r="G942" s="57"/>
      <c r="H942" s="57"/>
      <c r="I942" s="57"/>
      <c r="J942" s="57"/>
    </row>
    <row r="943">
      <c r="C943" s="9"/>
      <c r="F943" s="57"/>
      <c r="G943" s="57"/>
      <c r="H943" s="57"/>
      <c r="I943" s="57"/>
      <c r="J943" s="57"/>
    </row>
    <row r="944">
      <c r="C944" s="9"/>
      <c r="F944" s="57"/>
      <c r="G944" s="57"/>
      <c r="H944" s="57"/>
      <c r="I944" s="57"/>
      <c r="J944" s="57"/>
    </row>
    <row r="945">
      <c r="C945" s="9"/>
      <c r="F945" s="57"/>
      <c r="G945" s="57"/>
      <c r="H945" s="57"/>
      <c r="I945" s="57"/>
      <c r="J945" s="57"/>
    </row>
    <row r="946">
      <c r="C946" s="9"/>
      <c r="F946" s="57"/>
      <c r="G946" s="57"/>
      <c r="H946" s="57"/>
      <c r="I946" s="57"/>
      <c r="J946" s="57"/>
    </row>
    <row r="947">
      <c r="C947" s="9"/>
      <c r="F947" s="57"/>
      <c r="G947" s="57"/>
      <c r="H947" s="57"/>
      <c r="I947" s="57"/>
      <c r="J947" s="57"/>
    </row>
    <row r="948">
      <c r="C948" s="9"/>
      <c r="F948" s="57"/>
      <c r="G948" s="57"/>
      <c r="H948" s="57"/>
      <c r="I948" s="57"/>
      <c r="J948" s="57"/>
    </row>
    <row r="949">
      <c r="C949" s="9"/>
      <c r="F949" s="57"/>
      <c r="G949" s="57"/>
      <c r="H949" s="57"/>
      <c r="I949" s="57"/>
      <c r="J949" s="57"/>
    </row>
    <row r="950">
      <c r="C950" s="9"/>
      <c r="F950" s="57"/>
      <c r="G950" s="57"/>
      <c r="H950" s="57"/>
      <c r="I950" s="57"/>
      <c r="J950" s="57"/>
    </row>
    <row r="951">
      <c r="C951" s="9"/>
      <c r="F951" s="57"/>
      <c r="G951" s="57"/>
      <c r="H951" s="57"/>
      <c r="I951" s="57"/>
      <c r="J951" s="57"/>
    </row>
    <row r="952">
      <c r="C952" s="9"/>
      <c r="F952" s="57"/>
      <c r="G952" s="57"/>
      <c r="H952" s="57"/>
      <c r="I952" s="57"/>
      <c r="J952" s="57"/>
    </row>
    <row r="953">
      <c r="C953" s="9"/>
      <c r="F953" s="57"/>
      <c r="G953" s="57"/>
      <c r="H953" s="57"/>
      <c r="I953" s="57"/>
      <c r="J953" s="57"/>
    </row>
    <row r="954">
      <c r="C954" s="9"/>
      <c r="F954" s="57"/>
      <c r="G954" s="57"/>
      <c r="H954" s="57"/>
      <c r="I954" s="57"/>
      <c r="J954" s="57"/>
    </row>
    <row r="955">
      <c r="C955" s="9"/>
      <c r="F955" s="57"/>
      <c r="G955" s="57"/>
      <c r="H955" s="57"/>
      <c r="I955" s="57"/>
      <c r="J955" s="57"/>
    </row>
    <row r="956">
      <c r="C956" s="9"/>
      <c r="F956" s="57"/>
      <c r="G956" s="57"/>
      <c r="H956" s="57"/>
      <c r="I956" s="57"/>
      <c r="J956" s="57"/>
    </row>
    <row r="957">
      <c r="C957" s="9"/>
      <c r="F957" s="57"/>
      <c r="G957" s="57"/>
      <c r="H957" s="57"/>
      <c r="I957" s="57"/>
      <c r="J957" s="57"/>
    </row>
    <row r="958">
      <c r="C958" s="9"/>
      <c r="F958" s="57"/>
      <c r="G958" s="57"/>
      <c r="H958" s="57"/>
      <c r="I958" s="57"/>
      <c r="J958" s="57"/>
    </row>
    <row r="959">
      <c r="C959" s="9"/>
      <c r="F959" s="57"/>
      <c r="G959" s="57"/>
      <c r="H959" s="57"/>
      <c r="I959" s="57"/>
      <c r="J959" s="57"/>
    </row>
    <row r="960">
      <c r="C960" s="9"/>
      <c r="F960" s="57"/>
      <c r="G960" s="57"/>
      <c r="H960" s="57"/>
      <c r="I960" s="57"/>
      <c r="J960" s="57"/>
    </row>
    <row r="961">
      <c r="C961" s="9"/>
      <c r="F961" s="57"/>
      <c r="G961" s="57"/>
      <c r="H961" s="57"/>
      <c r="I961" s="57"/>
      <c r="J961" s="57"/>
    </row>
    <row r="962">
      <c r="C962" s="9"/>
      <c r="F962" s="57"/>
      <c r="G962" s="57"/>
      <c r="H962" s="57"/>
      <c r="I962" s="57"/>
      <c r="J962" s="57"/>
    </row>
    <row r="963">
      <c r="C963" s="9"/>
      <c r="F963" s="57"/>
      <c r="G963" s="57"/>
      <c r="H963" s="57"/>
      <c r="I963" s="57"/>
      <c r="J963" s="57"/>
    </row>
    <row r="964">
      <c r="C964" s="9"/>
      <c r="F964" s="57"/>
      <c r="G964" s="57"/>
      <c r="H964" s="57"/>
      <c r="I964" s="57"/>
      <c r="J964" s="57"/>
    </row>
    <row r="965">
      <c r="C965" s="9"/>
      <c r="F965" s="57"/>
      <c r="G965" s="57"/>
      <c r="H965" s="57"/>
      <c r="I965" s="57"/>
      <c r="J965" s="57"/>
    </row>
    <row r="966">
      <c r="C966" s="9"/>
      <c r="F966" s="57"/>
      <c r="G966" s="57"/>
      <c r="H966" s="57"/>
      <c r="I966" s="57"/>
      <c r="J966" s="57"/>
    </row>
    <row r="967">
      <c r="C967" s="9"/>
      <c r="F967" s="57"/>
      <c r="G967" s="57"/>
      <c r="H967" s="57"/>
      <c r="I967" s="57"/>
      <c r="J967" s="57"/>
    </row>
    <row r="968">
      <c r="C968" s="9"/>
      <c r="F968" s="57"/>
      <c r="G968" s="57"/>
      <c r="H968" s="57"/>
      <c r="I968" s="57"/>
      <c r="J968" s="57"/>
    </row>
    <row r="969">
      <c r="C969" s="9"/>
      <c r="F969" s="57"/>
      <c r="G969" s="57"/>
      <c r="H969" s="57"/>
      <c r="I969" s="57"/>
      <c r="J969" s="57"/>
    </row>
    <row r="970">
      <c r="C970" s="9"/>
      <c r="F970" s="57"/>
      <c r="G970" s="57"/>
      <c r="H970" s="57"/>
      <c r="I970" s="57"/>
      <c r="J970" s="57"/>
    </row>
    <row r="971">
      <c r="C971" s="9"/>
      <c r="F971" s="57"/>
      <c r="G971" s="57"/>
      <c r="H971" s="57"/>
      <c r="I971" s="57"/>
      <c r="J971" s="57"/>
    </row>
    <row r="972">
      <c r="C972" s="9"/>
      <c r="F972" s="57"/>
      <c r="G972" s="57"/>
      <c r="H972" s="57"/>
      <c r="I972" s="57"/>
      <c r="J972" s="57"/>
    </row>
    <row r="973">
      <c r="C973" s="9"/>
      <c r="F973" s="57"/>
      <c r="G973" s="57"/>
      <c r="H973" s="57"/>
      <c r="I973" s="57"/>
      <c r="J973" s="57"/>
    </row>
    <row r="974">
      <c r="C974" s="9"/>
      <c r="F974" s="57"/>
      <c r="G974" s="57"/>
      <c r="H974" s="57"/>
      <c r="I974" s="57"/>
      <c r="J974" s="57"/>
    </row>
    <row r="975">
      <c r="C975" s="9"/>
      <c r="F975" s="57"/>
      <c r="G975" s="57"/>
      <c r="H975" s="57"/>
      <c r="I975" s="57"/>
      <c r="J975" s="57"/>
    </row>
    <row r="976">
      <c r="C976" s="9"/>
      <c r="F976" s="57"/>
      <c r="G976" s="57"/>
      <c r="H976" s="57"/>
      <c r="I976" s="57"/>
      <c r="J976" s="57"/>
    </row>
    <row r="977">
      <c r="C977" s="9"/>
      <c r="F977" s="57"/>
      <c r="G977" s="57"/>
      <c r="H977" s="57"/>
      <c r="I977" s="57"/>
      <c r="J977" s="57"/>
    </row>
    <row r="978">
      <c r="C978" s="9"/>
      <c r="F978" s="57"/>
      <c r="G978" s="57"/>
      <c r="H978" s="57"/>
      <c r="I978" s="57"/>
      <c r="J978" s="57"/>
    </row>
    <row r="979">
      <c r="C979" s="9"/>
      <c r="F979" s="57"/>
      <c r="G979" s="57"/>
      <c r="H979" s="57"/>
      <c r="I979" s="57"/>
      <c r="J979" s="57"/>
    </row>
    <row r="980">
      <c r="C980" s="9"/>
      <c r="F980" s="57"/>
      <c r="G980" s="57"/>
      <c r="H980" s="57"/>
      <c r="I980" s="57"/>
      <c r="J980" s="57"/>
    </row>
    <row r="981">
      <c r="C981" s="9"/>
      <c r="F981" s="57"/>
      <c r="G981" s="57"/>
      <c r="H981" s="57"/>
      <c r="I981" s="57"/>
      <c r="J981" s="57"/>
    </row>
    <row r="982">
      <c r="C982" s="9"/>
      <c r="F982" s="57"/>
      <c r="G982" s="57"/>
      <c r="H982" s="57"/>
      <c r="I982" s="57"/>
      <c r="J982" s="57"/>
    </row>
    <row r="983">
      <c r="C983" s="9"/>
      <c r="F983" s="57"/>
      <c r="G983" s="57"/>
      <c r="H983" s="57"/>
      <c r="I983" s="57"/>
      <c r="J983" s="57"/>
    </row>
    <row r="984">
      <c r="C984" s="9"/>
      <c r="F984" s="57"/>
      <c r="G984" s="57"/>
      <c r="H984" s="57"/>
      <c r="I984" s="57"/>
      <c r="J984" s="57"/>
    </row>
    <row r="985">
      <c r="C985" s="9"/>
      <c r="F985" s="57"/>
      <c r="G985" s="57"/>
      <c r="H985" s="57"/>
      <c r="I985" s="57"/>
      <c r="J985" s="57"/>
    </row>
    <row r="986">
      <c r="C986" s="9"/>
      <c r="F986" s="57"/>
      <c r="G986" s="57"/>
      <c r="H986" s="57"/>
      <c r="I986" s="57"/>
      <c r="J986" s="57"/>
    </row>
    <row r="987">
      <c r="C987" s="9"/>
      <c r="F987" s="57"/>
      <c r="G987" s="57"/>
      <c r="H987" s="57"/>
      <c r="I987" s="57"/>
      <c r="J987" s="57"/>
    </row>
    <row r="988">
      <c r="C988" s="9"/>
      <c r="F988" s="57"/>
      <c r="G988" s="57"/>
      <c r="H988" s="57"/>
      <c r="I988" s="57"/>
      <c r="J988" s="57"/>
    </row>
    <row r="989">
      <c r="C989" s="9"/>
      <c r="F989" s="57"/>
      <c r="G989" s="57"/>
      <c r="H989" s="57"/>
      <c r="I989" s="57"/>
      <c r="J989" s="57"/>
    </row>
    <row r="990">
      <c r="C990" s="9"/>
      <c r="F990" s="57"/>
      <c r="G990" s="57"/>
      <c r="H990" s="57"/>
      <c r="I990" s="57"/>
      <c r="J990" s="57"/>
    </row>
    <row r="991">
      <c r="C991" s="9"/>
      <c r="F991" s="57"/>
      <c r="G991" s="57"/>
      <c r="H991" s="57"/>
      <c r="I991" s="57"/>
      <c r="J991" s="57"/>
    </row>
    <row r="992">
      <c r="C992" s="9"/>
      <c r="F992" s="57"/>
      <c r="G992" s="57"/>
      <c r="H992" s="57"/>
      <c r="I992" s="57"/>
      <c r="J992" s="57"/>
    </row>
    <row r="993">
      <c r="C993" s="9"/>
      <c r="F993" s="57"/>
      <c r="G993" s="57"/>
      <c r="H993" s="57"/>
      <c r="I993" s="57"/>
      <c r="J993" s="57"/>
    </row>
    <row r="994">
      <c r="C994" s="9"/>
      <c r="F994" s="57"/>
      <c r="G994" s="57"/>
      <c r="H994" s="57"/>
      <c r="I994" s="57"/>
      <c r="J994" s="57"/>
    </row>
    <row r="995">
      <c r="C995" s="9"/>
      <c r="F995" s="57"/>
      <c r="G995" s="57"/>
      <c r="H995" s="57"/>
      <c r="I995" s="57"/>
      <c r="J995" s="57"/>
    </row>
    <row r="996">
      <c r="C996" s="9"/>
      <c r="F996" s="57"/>
      <c r="G996" s="57"/>
      <c r="H996" s="57"/>
      <c r="I996" s="57"/>
      <c r="J996" s="57"/>
    </row>
    <row r="997">
      <c r="C997" s="9"/>
      <c r="F997" s="57"/>
      <c r="G997" s="57"/>
      <c r="H997" s="57"/>
      <c r="I997" s="57"/>
      <c r="J997" s="57"/>
    </row>
    <row r="998">
      <c r="C998" s="9"/>
      <c r="F998" s="57"/>
      <c r="G998" s="57"/>
      <c r="H998" s="57"/>
      <c r="I998" s="57"/>
      <c r="J998" s="57"/>
    </row>
    <row r="999">
      <c r="C999" s="9"/>
      <c r="F999" s="57"/>
      <c r="G999" s="57"/>
      <c r="H999" s="57"/>
      <c r="I999" s="57"/>
      <c r="J999" s="57"/>
    </row>
    <row r="1000">
      <c r="C1000" s="9"/>
      <c r="F1000" s="57"/>
      <c r="G1000" s="57"/>
      <c r="H1000" s="57"/>
      <c r="I1000" s="57"/>
      <c r="J1000" s="57"/>
    </row>
    <row r="1001">
      <c r="C1001" s="9"/>
      <c r="F1001" s="57"/>
      <c r="G1001" s="57"/>
      <c r="H1001" s="57"/>
      <c r="I1001" s="57"/>
      <c r="J1001" s="57"/>
    </row>
  </sheetData>
  <mergeCells count="6">
    <mergeCell ref="A1:D1"/>
    <mergeCell ref="G2:I2"/>
    <mergeCell ref="A18:D18"/>
    <mergeCell ref="F18:I18"/>
    <mergeCell ref="B19:D19"/>
    <mergeCell ref="G19:I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88"/>
    <col customWidth="1" min="2" max="2" width="13.63"/>
    <col customWidth="1" min="3" max="3" width="15.63"/>
    <col customWidth="1" min="4" max="4" width="29.63"/>
    <col customWidth="1" min="5" max="5" width="44.88"/>
  </cols>
  <sheetData>
    <row r="1">
      <c r="D1" s="3" t="s">
        <v>1170</v>
      </c>
      <c r="E1" s="47"/>
    </row>
    <row r="2">
      <c r="D2" s="5" t="str">
        <f t="shared" ref="D2:D5" si="1">B2&amp;" "&amp;Round(C2,2)&amp;" damo"</f>
        <v> 0 damo</v>
      </c>
    </row>
    <row r="3">
      <c r="D3" s="5" t="str">
        <f t="shared" si="1"/>
        <v> 0 damo</v>
      </c>
    </row>
    <row r="4">
      <c r="D4" s="5" t="str">
        <f t="shared" si="1"/>
        <v>@🥑🥑 0.01 damo</v>
      </c>
    </row>
    <row r="5">
      <c r="D5" s="5" t="str">
        <f t="shared" si="1"/>
        <v>@Aloysius 0.01 damo</v>
      </c>
    </row>
    <row r="6">
      <c r="D6" s="5" t="str">
        <f t="shared" ref="D6:D42" si="2">B6&amp;" "&amp;Round(C6,2)*2&amp;" damo"</f>
        <v>@Babbexx22 0.02 damo</v>
      </c>
    </row>
    <row r="7">
      <c r="D7" s="5" t="str">
        <f t="shared" si="2"/>
        <v>@Bam18000 0.02 damo</v>
      </c>
    </row>
    <row r="8">
      <c r="D8" s="5" t="str">
        <f t="shared" si="2"/>
        <v>@bear1bear2bear3 0.02 damo</v>
      </c>
    </row>
    <row r="9">
      <c r="D9" s="5" t="str">
        <f t="shared" si="2"/>
        <v>@Damo 0.04 damo</v>
      </c>
    </row>
    <row r="10">
      <c r="D10" s="5" t="str">
        <f t="shared" si="2"/>
        <v>@DragMZ 0.02 damo</v>
      </c>
    </row>
    <row r="11">
      <c r="D11" s="5" t="str">
        <f t="shared" si="2"/>
        <v>@Grinnmarr 0.02 damo</v>
      </c>
    </row>
    <row r="12">
      <c r="D12" s="5" t="str">
        <f t="shared" si="2"/>
        <v>@IamFemi 0.02 damo</v>
      </c>
    </row>
    <row r="13">
      <c r="D13" s="5" t="str">
        <f t="shared" si="2"/>
        <v>@Investordooh 0.04 damo</v>
      </c>
    </row>
    <row r="14">
      <c r="D14" s="5" t="str">
        <f t="shared" si="2"/>
        <v>@jasoni 0.02 damo</v>
      </c>
    </row>
    <row r="15">
      <c r="D15" s="5" t="str">
        <f t="shared" si="2"/>
        <v>@Kenny_Bunkport 0.02 damo</v>
      </c>
    </row>
    <row r="16">
      <c r="D16" s="5" t="str">
        <f t="shared" si="2"/>
        <v>@Lario 0.04 damo</v>
      </c>
    </row>
    <row r="17">
      <c r="D17" s="5" t="str">
        <f t="shared" si="2"/>
        <v>@moloch10 0.08 damo</v>
      </c>
    </row>
    <row r="18">
      <c r="D18" s="5" t="str">
        <f t="shared" si="2"/>
        <v>@motuwagon 0.06 damo</v>
      </c>
    </row>
    <row r="19">
      <c r="D19" s="5" t="str">
        <f t="shared" si="2"/>
        <v>@Papa Noff 0.3 damo</v>
      </c>
    </row>
    <row r="20">
      <c r="D20" s="5" t="str">
        <f t="shared" si="2"/>
        <v>@rach 0.06 damo</v>
      </c>
    </row>
    <row r="21">
      <c r="D21" s="5" t="str">
        <f t="shared" si="2"/>
        <v>@RR  0.02 damo</v>
      </c>
    </row>
    <row r="22">
      <c r="D22" s="5" t="str">
        <f t="shared" si="2"/>
        <v>@squallara 0.1 damo</v>
      </c>
    </row>
    <row r="23">
      <c r="D23" s="5" t="str">
        <f t="shared" si="2"/>
        <v>@TheHolyGoat 0.02 damo</v>
      </c>
    </row>
    <row r="24">
      <c r="D24" s="5" t="str">
        <f t="shared" si="2"/>
        <v>@TresTres 0.02 damo</v>
      </c>
    </row>
    <row r="25">
      <c r="D25" s="5" t="str">
        <f t="shared" si="2"/>
        <v>@UncleDooom 0.08 damo</v>
      </c>
    </row>
    <row r="26">
      <c r="D26" s="5" t="str">
        <f t="shared" si="2"/>
        <v>@ym982 0.04 damo</v>
      </c>
    </row>
    <row r="27">
      <c r="D27" s="5" t="str">
        <f t="shared" si="2"/>
        <v>u/DellEnableUnderClock 0.02 damo</v>
      </c>
      <c r="I27" s="3" t="s">
        <v>1172</v>
      </c>
    </row>
    <row r="28">
      <c r="D28" s="5" t="str">
        <f t="shared" si="2"/>
        <v> 1.12 damo</v>
      </c>
      <c r="H28" s="85"/>
      <c r="I28" s="86" t="s">
        <v>1174</v>
      </c>
      <c r="J28" s="85"/>
      <c r="K28" s="85"/>
    </row>
    <row r="29">
      <c r="D29" s="5" t="str">
        <f t="shared" si="2"/>
        <v>@TylerOlthoff 0.04 damo</v>
      </c>
      <c r="H29" s="87">
        <f t="shared" ref="H29:H37" si="3">C29*1.5/$C$38</f>
        <v>0.75</v>
      </c>
      <c r="I29" s="85" t="str">
        <f t="shared" ref="I29:I38" si="4">B29&amp;" "&amp;Round(H29,2)&amp;" damo"</f>
        <v>@TylerOlthoff 0.75 damo</v>
      </c>
      <c r="J29" s="85"/>
      <c r="K29" s="85"/>
    </row>
    <row r="30">
      <c r="D30" s="5" t="str">
        <f t="shared" si="2"/>
        <v>AlgoRhythMatic 0.82 damo</v>
      </c>
      <c r="H30" s="87">
        <f t="shared" si="3"/>
        <v>20.5</v>
      </c>
      <c r="I30" s="85" t="str">
        <f t="shared" si="4"/>
        <v>AlgoRhythMatic 20.5 damo</v>
      </c>
      <c r="J30" s="85"/>
      <c r="K30" s="85"/>
    </row>
    <row r="31">
      <c r="D31" s="5" t="str">
        <f t="shared" si="2"/>
        <v>AngelOfAres 0.04 damo</v>
      </c>
      <c r="H31" s="87">
        <f t="shared" si="3"/>
        <v>0.75</v>
      </c>
      <c r="I31" s="85" t="str">
        <f t="shared" si="4"/>
        <v>AngelOfAres 0.75 damo</v>
      </c>
      <c r="J31" s="85"/>
      <c r="K31" s="85"/>
    </row>
    <row r="32">
      <c r="D32" s="5" t="str">
        <f t="shared" si="2"/>
        <v>Bankshelby 0.06 damo</v>
      </c>
      <c r="H32" s="87">
        <f t="shared" si="3"/>
        <v>1.5</v>
      </c>
      <c r="I32" s="85" t="str">
        <f t="shared" si="4"/>
        <v>Bankshelby 1.5 damo</v>
      </c>
      <c r="J32" s="85"/>
      <c r="K32" s="85"/>
    </row>
    <row r="33">
      <c r="D33" s="5" t="str">
        <f t="shared" si="2"/>
        <v>bear1bear2bear3 0.62 damo</v>
      </c>
      <c r="H33" s="87">
        <f t="shared" si="3"/>
        <v>15.25</v>
      </c>
      <c r="I33" s="85" t="str">
        <f t="shared" si="4"/>
        <v>bear1bear2bear3 15.25 damo</v>
      </c>
      <c r="J33" s="85"/>
      <c r="K33" s="85"/>
    </row>
    <row r="34">
      <c r="D34" s="5" t="str">
        <f t="shared" si="2"/>
        <v>Brooks🐬 0.04 damo</v>
      </c>
      <c r="H34" s="87">
        <f t="shared" si="3"/>
        <v>0.999</v>
      </c>
      <c r="I34" s="85" t="str">
        <f t="shared" si="4"/>
        <v>Brooks🐬 1 damo</v>
      </c>
      <c r="J34" s="85"/>
      <c r="K34" s="85"/>
    </row>
    <row r="35">
      <c r="D35" s="5" t="str">
        <f t="shared" si="2"/>
        <v>Chiomaokeifufe 0.02 damo</v>
      </c>
      <c r="H35" s="87">
        <f t="shared" si="3"/>
        <v>0.4995</v>
      </c>
      <c r="I35" s="85" t="str">
        <f t="shared" si="4"/>
        <v>Chiomaokeifufe 0.5 damo</v>
      </c>
      <c r="J35" s="85"/>
      <c r="K35" s="85"/>
    </row>
    <row r="36">
      <c r="D36" s="5" t="str">
        <f t="shared" si="2"/>
        <v>CryDev 0.06 damo</v>
      </c>
      <c r="H36" s="87">
        <f t="shared" si="3"/>
        <v>1.5</v>
      </c>
      <c r="I36" s="85" t="str">
        <f t="shared" si="4"/>
        <v>CryDev 1.5 damo</v>
      </c>
      <c r="J36" s="85"/>
      <c r="K36" s="85"/>
    </row>
    <row r="37">
      <c r="D37" s="5" t="str">
        <f t="shared" si="2"/>
        <v>damo 0.04 damo</v>
      </c>
      <c r="H37" s="87">
        <f t="shared" si="3"/>
        <v>0.75</v>
      </c>
      <c r="I37" s="85" t="str">
        <f t="shared" si="4"/>
        <v>damo 0.75 damo</v>
      </c>
      <c r="J37" s="85"/>
      <c r="K37" s="85"/>
    </row>
    <row r="38">
      <c r="D38" s="5" t="str">
        <f t="shared" si="2"/>
        <v>DragMZ 0.06 damo</v>
      </c>
      <c r="H38" s="87">
        <f>SUM(H29:H37)</f>
        <v>42.4985</v>
      </c>
      <c r="I38" s="85" t="str">
        <f t="shared" si="4"/>
        <v>DragMZ 42.5 damo</v>
      </c>
      <c r="J38" s="85"/>
      <c r="K38" s="85"/>
    </row>
    <row r="39">
      <c r="D39" s="5" t="str">
        <f t="shared" si="2"/>
        <v>EnochLee 0.02 damo</v>
      </c>
    </row>
    <row r="40">
      <c r="D40" s="5" t="str">
        <f t="shared" si="2"/>
        <v>huzzah 0.12 damo</v>
      </c>
    </row>
    <row r="41">
      <c r="D41" s="5" t="str">
        <f t="shared" si="2"/>
        <v>iamdave 0.1 damo</v>
      </c>
    </row>
    <row r="42">
      <c r="D42" s="5" t="str">
        <f t="shared" si="2"/>
        <v>Kenny_Bunkport 0.1 damo</v>
      </c>
    </row>
    <row r="43">
      <c r="D43" s="5" t="str">
        <f t="shared" ref="D43:D61" si="5">B43&amp;" "&amp;Round(C43,2)*3&amp;" damo"</f>
        <v>Marvingale 0.15 damo</v>
      </c>
    </row>
    <row r="44">
      <c r="D44" s="5" t="str">
        <f t="shared" si="5"/>
        <v>moloch10 0.54 damo</v>
      </c>
    </row>
    <row r="45">
      <c r="D45" s="5" t="str">
        <f t="shared" si="5"/>
        <v>motuwagon 0.09 damo</v>
      </c>
    </row>
    <row r="46">
      <c r="D46" s="5" t="str">
        <f t="shared" si="5"/>
        <v>NoSwordfish1667 0.06 damo</v>
      </c>
    </row>
    <row r="47">
      <c r="D47" s="5" t="str">
        <f t="shared" si="5"/>
        <v>PonziCream 0.33 damo</v>
      </c>
    </row>
    <row r="48">
      <c r="D48" s="5" t="str">
        <f t="shared" si="5"/>
        <v>SCN9A 0.27 damo</v>
      </c>
    </row>
    <row r="49">
      <c r="D49" s="5" t="str">
        <f t="shared" si="5"/>
        <v>shasmit 0.09 damo</v>
      </c>
    </row>
    <row r="50">
      <c r="D50" s="5" t="str">
        <f t="shared" si="5"/>
        <v>Tony121 0.09 damo</v>
      </c>
    </row>
    <row r="51">
      <c r="D51" s="5" t="str">
        <f t="shared" si="5"/>
        <v>trisTAN 0.09 damo</v>
      </c>
    </row>
    <row r="52">
      <c r="D52" s="5" t="str">
        <f t="shared" si="5"/>
        <v>u/Algonut 0.09 damo</v>
      </c>
    </row>
    <row r="53">
      <c r="D53" s="5" t="str">
        <f t="shared" si="5"/>
        <v>u/Better-Situation-769 0.09 damo</v>
      </c>
    </row>
    <row r="54">
      <c r="D54" s="5" t="str">
        <f t="shared" si="5"/>
        <v>u/DingDongWhoDis 0.06 damo</v>
      </c>
    </row>
    <row r="55">
      <c r="D55" s="5" t="str">
        <f t="shared" si="5"/>
        <v>u/LawlessDolt 0.09 damo</v>
      </c>
    </row>
    <row r="56">
      <c r="D56" s="5" t="str">
        <f t="shared" si="5"/>
        <v>u/mattstover83 0.09 damo</v>
      </c>
    </row>
    <row r="57">
      <c r="D57" s="5" t="str">
        <f t="shared" si="5"/>
        <v>u/The_Dude8 0.06 damo</v>
      </c>
    </row>
    <row r="58">
      <c r="D58" s="5" t="str">
        <f t="shared" si="5"/>
        <v>u/Voice_Responsible 0.09 damo</v>
      </c>
    </row>
    <row r="59">
      <c r="D59" s="5" t="str">
        <f t="shared" si="5"/>
        <v>u/worldsilver 0.42 damo</v>
      </c>
    </row>
    <row r="60">
      <c r="D60" s="5" t="str">
        <f t="shared" si="5"/>
        <v>UncleDooom 0.09 damo</v>
      </c>
    </row>
    <row r="61">
      <c r="D61" s="5" t="str">
        <f t="shared" si="5"/>
        <v>VentureTK 0.09 damo</v>
      </c>
    </row>
    <row r="62">
      <c r="D62" s="3" t="s">
        <v>1175</v>
      </c>
    </row>
    <row r="63">
      <c r="D63" s="5" t="str">
        <f t="shared" ref="D63:D80" si="6">B63&amp;" "&amp;Round(C63,2)*3&amp;" damo"</f>
        <v> 6.15 damo</v>
      </c>
    </row>
    <row r="64">
      <c r="D64" s="5" t="str">
        <f t="shared" si="6"/>
        <v>@Emzeed01 0.09 damo</v>
      </c>
    </row>
    <row r="65">
      <c r="D65" s="5" t="str">
        <f t="shared" si="6"/>
        <v>@fredestante 0.09 damo</v>
      </c>
    </row>
    <row r="66">
      <c r="D66" s="5" t="str">
        <f t="shared" si="6"/>
        <v>@TylerOlthoff 0.42 damo</v>
      </c>
    </row>
    <row r="67">
      <c r="D67" s="5" t="str">
        <f t="shared" si="6"/>
        <v>AlgoRhythMatic 0.45 damo</v>
      </c>
    </row>
    <row r="68">
      <c r="D68" s="5" t="str">
        <f t="shared" si="6"/>
        <v>Babbexx22 0.45 damo</v>
      </c>
    </row>
    <row r="69">
      <c r="D69" s="5" t="str">
        <f t="shared" si="6"/>
        <v>bear1bear2bear3 0.24 damo</v>
      </c>
    </row>
    <row r="70">
      <c r="D70" s="5" t="str">
        <f t="shared" si="6"/>
        <v>Damo 0.18 damo</v>
      </c>
    </row>
    <row r="71">
      <c r="D71" s="5" t="str">
        <f t="shared" si="6"/>
        <v>DragMZ 0.36 damo</v>
      </c>
    </row>
    <row r="72">
      <c r="D72" s="5" t="str">
        <f t="shared" si="6"/>
        <v>iMpacToFTrees 0.09 damo</v>
      </c>
    </row>
    <row r="73">
      <c r="D73" s="5" t="str">
        <f t="shared" si="6"/>
        <v>kerrilija 0.45 damo</v>
      </c>
    </row>
    <row r="74">
      <c r="D74" s="5" t="str">
        <f t="shared" si="6"/>
        <v>#N/A</v>
      </c>
    </row>
    <row r="75">
      <c r="D75" s="5" t="str">
        <f t="shared" si="6"/>
        <v>moloch10  0.09 damo</v>
      </c>
    </row>
    <row r="76">
      <c r="D76" s="5" t="str">
        <f t="shared" si="6"/>
        <v>motuwagon 0.09 damo</v>
      </c>
    </row>
    <row r="77">
      <c r="D77" s="5" t="str">
        <f t="shared" si="6"/>
        <v>mynameis47 0.09 damo</v>
      </c>
    </row>
    <row r="78">
      <c r="D78" s="5" t="str">
        <f t="shared" si="6"/>
        <v>Papa Noff 0.15 damo</v>
      </c>
    </row>
    <row r="79">
      <c r="D79" s="5" t="str">
        <f t="shared" si="6"/>
        <v>petled 0.09 damo</v>
      </c>
    </row>
    <row r="80">
      <c r="D80" s="5" t="str">
        <f t="shared" si="6"/>
        <v>Pill-Popper-OG 0.09 damo</v>
      </c>
    </row>
    <row r="81">
      <c r="D81" s="5" t="str">
        <f>B81&amp;" "&amp;Round(C81,3)*3&amp;" damo"</f>
        <v>pitofsuccess 0.09 damo</v>
      </c>
    </row>
    <row r="82">
      <c r="D82" s="5" t="str">
        <f t="shared" ref="D82:D138" si="7">B82&amp;" "&amp;Round(C82,2)*3&amp;" damo"</f>
        <v>RandomTask 0.27 damo</v>
      </c>
    </row>
    <row r="83">
      <c r="D83" s="5" t="str">
        <f t="shared" si="7"/>
        <v>Sammyspeed 0.9 damo</v>
      </c>
    </row>
    <row r="84">
      <c r="D84" s="5" t="str">
        <f t="shared" si="7"/>
        <v>SCN9A 2.4 damo</v>
      </c>
    </row>
    <row r="85">
      <c r="D85" s="5" t="str">
        <f t="shared" si="7"/>
        <v>u/Aromatic-Ad3922 0.09 damo</v>
      </c>
    </row>
    <row r="86">
      <c r="D86" s="5" t="str">
        <f t="shared" si="7"/>
        <v>u/DellEnableUnderClock 0.06 damo</v>
      </c>
    </row>
    <row r="87">
      <c r="D87" s="5" t="str">
        <f t="shared" si="7"/>
        <v>UncleDooom 0.09 damo</v>
      </c>
    </row>
    <row r="88">
      <c r="D88" s="5" t="str">
        <f t="shared" si="7"/>
        <v>#N/A</v>
      </c>
    </row>
    <row r="89">
      <c r="D89" s="5" t="str">
        <f t="shared" si="7"/>
        <v>@Fedias_HS 0.27 damo</v>
      </c>
    </row>
    <row r="90">
      <c r="D90" s="5" t="str">
        <f t="shared" si="7"/>
        <v>@timmyl3g3nd 0.09 damo</v>
      </c>
    </row>
    <row r="91">
      <c r="D91" s="5" t="str">
        <f t="shared" si="7"/>
        <v>AlgoRhythMatic 0.39 damo</v>
      </c>
    </row>
    <row r="92">
      <c r="D92" s="5" t="str">
        <f t="shared" si="7"/>
        <v>BartleDooDerp.algo 0.18 damo</v>
      </c>
    </row>
    <row r="93">
      <c r="D93" s="5" t="str">
        <f t="shared" si="7"/>
        <v>CryptoflipB 0.09 damo</v>
      </c>
    </row>
    <row r="94">
      <c r="D94" s="5" t="str">
        <f t="shared" si="7"/>
        <v>Damo 0.21 damo</v>
      </c>
    </row>
    <row r="95">
      <c r="D95" s="5" t="str">
        <f t="shared" si="7"/>
        <v>DragMZ 0.45 damo</v>
      </c>
    </row>
    <row r="96">
      <c r="D96" s="5" t="str">
        <f t="shared" si="7"/>
        <v>kerrilija 0.15 damo</v>
      </c>
    </row>
    <row r="97">
      <c r="D97" s="5" t="str">
        <f t="shared" si="7"/>
        <v>Maru the Cat 0.09 damo</v>
      </c>
    </row>
    <row r="98">
      <c r="D98" s="5" t="str">
        <f t="shared" si="7"/>
        <v>nearlymad.x 0.09 damo</v>
      </c>
    </row>
    <row r="99">
      <c r="D99" s="5" t="str">
        <f t="shared" si="7"/>
        <v>prince2486 0.09 damo</v>
      </c>
    </row>
    <row r="100">
      <c r="D100" s="5" t="str">
        <f t="shared" si="7"/>
        <v>q2ev 0.54 damo</v>
      </c>
    </row>
    <row r="101">
      <c r="D101" s="5" t="str">
        <f t="shared" si="7"/>
        <v> 2.64 damo</v>
      </c>
    </row>
    <row r="102">
      <c r="D102" s="5" t="str">
        <f t="shared" si="7"/>
        <v>@fredestante 0.18 damo</v>
      </c>
    </row>
    <row r="103">
      <c r="D103" s="5" t="str">
        <f t="shared" si="7"/>
        <v>AlgoRhythMatic 0.51 damo</v>
      </c>
    </row>
    <row r="104">
      <c r="D104" s="5" t="str">
        <f t="shared" si="7"/>
        <v>BartleDooDerp.algo 0.45 damo</v>
      </c>
    </row>
    <row r="105">
      <c r="D105" s="5" t="str">
        <f t="shared" si="7"/>
        <v>Damo 0.21 damo</v>
      </c>
    </row>
    <row r="106">
      <c r="D106" s="5" t="str">
        <f t="shared" si="7"/>
        <v>DragMZ 0.45 damo</v>
      </c>
    </row>
    <row r="107">
      <c r="D107" s="5" t="str">
        <f t="shared" si="7"/>
        <v>Maru the Cat 0.45 damo</v>
      </c>
    </row>
    <row r="108">
      <c r="D108" s="5" t="str">
        <f t="shared" si="7"/>
        <v>moloch10 0.36 damo</v>
      </c>
    </row>
    <row r="109">
      <c r="D109" s="5" t="str">
        <f t="shared" si="7"/>
        <v>petled 0.09 damo</v>
      </c>
    </row>
    <row r="110">
      <c r="D110" s="5" t="str">
        <f t="shared" si="7"/>
        <v>prince2486 0.09 damo</v>
      </c>
    </row>
    <row r="111">
      <c r="D111" s="5" t="str">
        <f t="shared" si="7"/>
        <v>SCN9A 0.48 damo</v>
      </c>
    </row>
    <row r="112">
      <c r="D112" s="5" t="str">
        <f t="shared" si="7"/>
        <v>u/Ansuz4u 0.18 damo</v>
      </c>
    </row>
    <row r="113">
      <c r="D113" s="5" t="str">
        <f t="shared" si="7"/>
        <v>u/Aromatic-Ad3922 0.09 damo</v>
      </c>
    </row>
    <row r="114">
      <c r="D114" s="5" t="str">
        <f t="shared" si="7"/>
        <v>UnderSiege 0.18 damo</v>
      </c>
    </row>
    <row r="115">
      <c r="D115" s="5" t="str">
        <f t="shared" si="7"/>
        <v> 3.72 damo</v>
      </c>
    </row>
    <row r="116">
      <c r="D116" s="5" t="str">
        <f t="shared" si="7"/>
        <v>@fredestante 0.09 damo</v>
      </c>
    </row>
    <row r="117">
      <c r="D117" s="5" t="str">
        <f t="shared" si="7"/>
        <v>@JimCoinASA 0.09 damo</v>
      </c>
    </row>
    <row r="118">
      <c r="D118" s="5" t="str">
        <f t="shared" si="7"/>
        <v>adorfman 0.18 damo</v>
      </c>
    </row>
    <row r="119">
      <c r="D119" s="5" t="str">
        <f t="shared" si="7"/>
        <v>AlgoRhythMatic 0.21 damo</v>
      </c>
    </row>
    <row r="120">
      <c r="D120" s="5" t="str">
        <f t="shared" si="7"/>
        <v>BartleDooDerp  0.54 damo</v>
      </c>
    </row>
    <row r="121">
      <c r="D121" s="5" t="str">
        <f t="shared" si="7"/>
        <v>CryptoflipB 0.09 damo</v>
      </c>
    </row>
    <row r="122">
      <c r="D122" s="5" t="str">
        <f t="shared" si="7"/>
        <v>DK+-x 0.09 damo</v>
      </c>
    </row>
    <row r="123">
      <c r="D123" s="5" t="str">
        <f t="shared" si="7"/>
        <v>DragMZ 0.12 damo</v>
      </c>
    </row>
    <row r="124">
      <c r="D124" s="5" t="str">
        <f t="shared" si="7"/>
        <v>kerrilija 0.45 damo</v>
      </c>
    </row>
    <row r="125">
      <c r="D125" s="5" t="str">
        <f t="shared" si="7"/>
        <v>Maru the Cat 0.15 damo</v>
      </c>
    </row>
    <row r="126">
      <c r="D126" s="5" t="str">
        <f t="shared" si="7"/>
        <v>moloch10 0.45 damo</v>
      </c>
    </row>
    <row r="127">
      <c r="D127" s="5" t="str">
        <f t="shared" si="7"/>
        <v>Pandachu 0.18 damo</v>
      </c>
    </row>
    <row r="128">
      <c r="D128" s="5" t="str">
        <f t="shared" si="7"/>
        <v> 2.67 damo</v>
      </c>
    </row>
    <row r="129">
      <c r="D129" s="5" t="str">
        <f t="shared" si="7"/>
        <v>AlgoRhythMatic 0.3 damo</v>
      </c>
    </row>
    <row r="130">
      <c r="D130" s="5" t="str">
        <f t="shared" si="7"/>
        <v>BartleDooDerp  0.48 damo</v>
      </c>
    </row>
    <row r="131">
      <c r="D131" s="5" t="str">
        <f t="shared" si="7"/>
        <v>DK+-x 0.09 damo</v>
      </c>
    </row>
    <row r="132">
      <c r="D132" s="5" t="str">
        <f t="shared" si="7"/>
        <v>DragMZ 0.09 damo</v>
      </c>
    </row>
    <row r="133">
      <c r="D133" s="5" t="str">
        <f t="shared" si="7"/>
        <v>GamingToups 0.03 damo</v>
      </c>
    </row>
    <row r="134">
      <c r="D134" s="5" t="str">
        <f t="shared" si="7"/>
        <v>kerrilija 0.42 damo</v>
      </c>
    </row>
    <row r="135">
      <c r="D135" s="5" t="str">
        <f t="shared" si="7"/>
        <v>Maru the Cat 0.39 damo</v>
      </c>
    </row>
    <row r="136">
      <c r="D136" s="5" t="str">
        <f t="shared" si="7"/>
        <v>moloch10 0.36 damo</v>
      </c>
    </row>
    <row r="137">
      <c r="D137" s="5" t="str">
        <f t="shared" si="7"/>
        <v>Reems 0.09 damo</v>
      </c>
    </row>
    <row r="138">
      <c r="D138" s="5" t="str">
        <f t="shared" si="7"/>
        <v>SCN9A 0.21 damo</v>
      </c>
    </row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>
      <c r="D197" s="5" t="str">
        <f t="shared" ref="D197:D399" si="8">B197&amp;" "&amp;Round(C197,2)&amp;" damo"</f>
        <v>SCN9A 0.29 damo</v>
      </c>
    </row>
    <row r="198">
      <c r="D198" s="5" t="str">
        <f t="shared" si="8"/>
        <v>sealab2022 0.06 damo</v>
      </c>
    </row>
    <row r="199">
      <c r="D199" s="5" t="str">
        <f t="shared" si="8"/>
        <v>UltimateSideQuest 0.03 damo</v>
      </c>
    </row>
    <row r="200">
      <c r="D200" s="5" t="str">
        <f t="shared" si="8"/>
        <v> 2.29 damo</v>
      </c>
    </row>
    <row r="201">
      <c r="D201" s="5" t="str">
        <f t="shared" si="8"/>
        <v>@KimchiBlock 0.03 damo</v>
      </c>
    </row>
    <row r="202">
      <c r="D202" s="5" t="str">
        <f t="shared" si="8"/>
        <v>AlgoRhythMatic 0.15 damo</v>
      </c>
    </row>
    <row r="203">
      <c r="D203" s="5" t="str">
        <f t="shared" si="8"/>
        <v>Algoworm 0.54 damo</v>
      </c>
    </row>
    <row r="204">
      <c r="D204" s="5" t="str">
        <f t="shared" si="8"/>
        <v>BartleDooDerp 0.12 damo</v>
      </c>
    </row>
    <row r="205">
      <c r="D205" s="5" t="str">
        <f t="shared" si="8"/>
        <v>DK+-x 0.03 damo</v>
      </c>
    </row>
    <row r="206">
      <c r="D206" s="5" t="str">
        <f t="shared" si="8"/>
        <v>kerrilija 0.48 damo</v>
      </c>
    </row>
    <row r="207">
      <c r="D207" s="5" t="str">
        <f t="shared" si="8"/>
        <v>Milesmile 0.06 damo</v>
      </c>
    </row>
    <row r="208">
      <c r="D208" s="5" t="str">
        <f t="shared" si="8"/>
        <v>MochaNerd.algo 0.03 damo</v>
      </c>
    </row>
    <row r="209">
      <c r="D209" s="5" t="str">
        <f t="shared" si="8"/>
        <v>moloch10 0.06 damo</v>
      </c>
    </row>
    <row r="210">
      <c r="D210" s="5" t="str">
        <f t="shared" si="8"/>
        <v>RandomTask 0.03 damo</v>
      </c>
    </row>
    <row r="211">
      <c r="D211" s="5" t="str">
        <f t="shared" si="8"/>
        <v>robbie 0.03 damo</v>
      </c>
    </row>
    <row r="212">
      <c r="D212" s="5" t="str">
        <f t="shared" si="8"/>
        <v>SCN9A  0.06 damo</v>
      </c>
    </row>
    <row r="213">
      <c r="D213" s="5" t="str">
        <f t="shared" si="8"/>
        <v>sensorium 0.03 damo</v>
      </c>
    </row>
    <row r="214">
      <c r="D214" s="5" t="str">
        <f t="shared" si="8"/>
        <v>u/Garywontwin 0.06 damo</v>
      </c>
    </row>
    <row r="215">
      <c r="D215" s="5" t="str">
        <f t="shared" si="8"/>
        <v>UncleDooom 0.06 damo</v>
      </c>
    </row>
    <row r="216">
      <c r="D216" s="5" t="str">
        <f t="shared" si="8"/>
        <v> 1.77 damo</v>
      </c>
    </row>
    <row r="217">
      <c r="D217" s="5" t="str">
        <f t="shared" si="8"/>
        <v>AlgoRhythMatic 0.07 damo</v>
      </c>
    </row>
    <row r="218">
      <c r="D218" s="5" t="str">
        <f t="shared" si="8"/>
        <v>Algoworm 0.18 damo</v>
      </c>
    </row>
    <row r="219">
      <c r="D219" s="5" t="str">
        <f t="shared" si="8"/>
        <v>BartleDooDerp 0.06 damo</v>
      </c>
    </row>
    <row r="220">
      <c r="D220" s="5" t="str">
        <f t="shared" si="8"/>
        <v>Brooks 0.03 damo</v>
      </c>
    </row>
    <row r="221">
      <c r="D221" s="5" t="str">
        <f t="shared" si="8"/>
        <v>DragMZ 0.07 damo</v>
      </c>
    </row>
    <row r="222">
      <c r="D222" s="5" t="str">
        <f t="shared" si="8"/>
        <v>kerrilija 0.04 damo</v>
      </c>
    </row>
    <row r="223">
      <c r="D223" s="5" t="str">
        <f t="shared" si="8"/>
        <v>Milesmile 0.03 damo</v>
      </c>
    </row>
    <row r="224">
      <c r="D224" s="5" t="str">
        <f t="shared" si="8"/>
        <v>moloch10 0.12 damo</v>
      </c>
    </row>
    <row r="225">
      <c r="D225" s="5" t="str">
        <f t="shared" si="8"/>
        <v>q2ev 0.03 damo</v>
      </c>
    </row>
    <row r="226">
      <c r="D226" s="5" t="str">
        <f t="shared" si="8"/>
        <v>robbie 0.03 damo</v>
      </c>
    </row>
    <row r="227">
      <c r="D227" s="5" t="str">
        <f t="shared" si="8"/>
        <v>SCN9A  0.1 damo</v>
      </c>
    </row>
    <row r="228">
      <c r="D228" s="5" t="str">
        <f t="shared" si="8"/>
        <v>sealab2022 0.03 damo</v>
      </c>
    </row>
    <row r="229">
      <c r="D229" s="5" t="str">
        <f t="shared" si="8"/>
        <v> 0.79 damo</v>
      </c>
    </row>
    <row r="230">
      <c r="D230" s="5" t="str">
        <f t="shared" si="8"/>
        <v>AlgoRhythMatic 0.15 damo</v>
      </c>
    </row>
    <row r="231">
      <c r="D231" s="5" t="str">
        <f t="shared" si="8"/>
        <v>Algoworm 0.15 damo</v>
      </c>
    </row>
    <row r="232">
      <c r="D232" s="5" t="str">
        <f t="shared" si="8"/>
        <v>DK+-x 0.03 damo</v>
      </c>
    </row>
    <row r="233">
      <c r="D233" s="5" t="str">
        <f t="shared" si="8"/>
        <v>IcanBENCHurCAT 0.06 damo</v>
      </c>
    </row>
    <row r="234">
      <c r="D234" s="5" t="str">
        <f t="shared" si="8"/>
        <v>kerrilija 0.21 damo</v>
      </c>
    </row>
    <row r="235">
      <c r="D235" s="5" t="str">
        <f t="shared" si="8"/>
        <v>Milesmile  0.09 damo</v>
      </c>
    </row>
    <row r="236">
      <c r="D236" s="5" t="str">
        <f t="shared" si="8"/>
        <v>MochaNerd.algo 0.18 damo</v>
      </c>
    </row>
    <row r="237">
      <c r="D237" s="5" t="str">
        <f t="shared" si="8"/>
        <v>RandomTask 0.09 damo</v>
      </c>
    </row>
    <row r="238">
      <c r="D238" s="5" t="str">
        <f t="shared" si="8"/>
        <v>SCN9A 0.45 damo</v>
      </c>
    </row>
    <row r="239">
      <c r="D239" s="5" t="str">
        <f t="shared" si="8"/>
        <v>TallWomble 0.03 damo</v>
      </c>
    </row>
    <row r="240">
      <c r="D240" s="5" t="str">
        <f t="shared" si="8"/>
        <v>UltimateSideQuest 0.06 damo</v>
      </c>
    </row>
    <row r="241">
      <c r="D241" s="5" t="str">
        <f t="shared" si="8"/>
        <v> 1.5 damo</v>
      </c>
    </row>
    <row r="242">
      <c r="D242" s="5" t="str">
        <f t="shared" si="8"/>
        <v>AlgoRhythMatic 0.15 damo</v>
      </c>
    </row>
    <row r="243">
      <c r="D243" s="5" t="str">
        <f t="shared" si="8"/>
        <v>Algoworm 0.12 damo</v>
      </c>
    </row>
    <row r="244">
      <c r="D244" s="5" t="str">
        <f t="shared" si="8"/>
        <v>DingusMungus 0.06 damo</v>
      </c>
    </row>
    <row r="245">
      <c r="D245" s="5" t="str">
        <f t="shared" si="8"/>
        <v>dragmz  0.07 damo</v>
      </c>
    </row>
    <row r="246">
      <c r="D246" s="5" t="str">
        <f t="shared" si="8"/>
        <v>GamingToups 0.03 damo</v>
      </c>
    </row>
    <row r="247">
      <c r="D247" s="5" t="str">
        <f t="shared" si="8"/>
        <v>kerrilija 0.91 damo</v>
      </c>
    </row>
    <row r="248">
      <c r="D248" s="5" t="str">
        <f t="shared" si="8"/>
        <v>Milesmile 0.18 damo</v>
      </c>
    </row>
    <row r="249">
      <c r="D249" s="5" t="str">
        <f t="shared" si="8"/>
        <v>Mocha 0.06 damo</v>
      </c>
    </row>
    <row r="250">
      <c r="D250" s="5" t="str">
        <f t="shared" si="8"/>
        <v>moloch10 0.15 damo</v>
      </c>
    </row>
    <row r="251">
      <c r="D251" s="5" t="str">
        <f t="shared" si="8"/>
        <v>motuwagon 0.06 damo</v>
      </c>
    </row>
    <row r="252">
      <c r="D252" s="5" t="str">
        <f t="shared" si="8"/>
        <v>q2ev 0.03 damo</v>
      </c>
    </row>
    <row r="253">
      <c r="D253" s="5" t="str">
        <f t="shared" si="8"/>
        <v>robbie  0.03 damo</v>
      </c>
    </row>
    <row r="254">
      <c r="D254" s="5" t="str">
        <f t="shared" si="8"/>
        <v>SCN9A  0.03 damo</v>
      </c>
    </row>
    <row r="255">
      <c r="D255" s="5" t="str">
        <f t="shared" si="8"/>
        <v>TheShaman 0.06 damo</v>
      </c>
    </row>
    <row r="256">
      <c r="D256" s="5" t="str">
        <f t="shared" si="8"/>
        <v>UncleDooom 0.03 damo</v>
      </c>
    </row>
    <row r="257">
      <c r="D257" s="5" t="str">
        <f t="shared" si="8"/>
        <v>ZTurtleHermit 0.03 damo</v>
      </c>
    </row>
    <row r="258">
      <c r="D258" s="5" t="str">
        <f t="shared" si="8"/>
        <v> 2 damo</v>
      </c>
    </row>
    <row r="259">
      <c r="D259" s="5" t="str">
        <f t="shared" si="8"/>
        <v>@StangoAlgo 0.03 damo</v>
      </c>
    </row>
    <row r="260">
      <c r="D260" s="5" t="str">
        <f t="shared" si="8"/>
        <v>AlgoRhythMatic 0.15 damo</v>
      </c>
    </row>
    <row r="261">
      <c r="D261" s="5" t="str">
        <f t="shared" si="8"/>
        <v>Algoworm 0.12 damo</v>
      </c>
    </row>
    <row r="262">
      <c r="D262" s="5" t="str">
        <f t="shared" si="8"/>
        <v>cmjcod 0.03 damo</v>
      </c>
    </row>
    <row r="263">
      <c r="D263" s="5" t="str">
        <f t="shared" si="8"/>
        <v>K⁹⁹⁹ 0.06 damo</v>
      </c>
    </row>
    <row r="264">
      <c r="D264" s="5" t="str">
        <f t="shared" si="8"/>
        <v>kerrilija 1.5 damo</v>
      </c>
    </row>
    <row r="265">
      <c r="D265" s="5" t="str">
        <f t="shared" si="8"/>
        <v>Milesmile 0.09 damo</v>
      </c>
    </row>
    <row r="266">
      <c r="D266" s="5" t="str">
        <f t="shared" si="8"/>
        <v>Mocha 0.18 damo</v>
      </c>
    </row>
    <row r="267">
      <c r="D267" s="5" t="str">
        <f t="shared" si="8"/>
        <v>moloch10 0.12 damo</v>
      </c>
    </row>
    <row r="268">
      <c r="D268" s="5" t="str">
        <f t="shared" si="8"/>
        <v>RandomTask 0.03 damo</v>
      </c>
    </row>
    <row r="269">
      <c r="D269" s="5" t="str">
        <f t="shared" si="8"/>
        <v>sealab2022 0.03 damo</v>
      </c>
    </row>
    <row r="270">
      <c r="D270" s="5" t="str">
        <f t="shared" si="8"/>
        <v>UltimateSideQuest 0.03 damo</v>
      </c>
    </row>
    <row r="271">
      <c r="D271" s="5" t="str">
        <f t="shared" si="8"/>
        <v> 2.37 damo</v>
      </c>
    </row>
    <row r="272">
      <c r="D272" s="5" t="str">
        <f t="shared" si="8"/>
        <v>AlgoRhythMatic 0.07 damo</v>
      </c>
    </row>
    <row r="273">
      <c r="D273" s="5" t="str">
        <f t="shared" si="8"/>
        <v>Algoworm 0.12 damo</v>
      </c>
    </row>
    <row r="274">
      <c r="D274" s="5" t="str">
        <f t="shared" si="8"/>
        <v>dragmz  0.07 damo</v>
      </c>
    </row>
    <row r="275">
      <c r="D275" s="5" t="str">
        <f t="shared" si="8"/>
        <v>kerrilija 0.31 damo</v>
      </c>
    </row>
    <row r="276">
      <c r="D276" s="5" t="str">
        <f t="shared" si="8"/>
        <v>Milesmile 0.03 damo</v>
      </c>
    </row>
    <row r="277">
      <c r="D277" s="5" t="str">
        <f t="shared" si="8"/>
        <v>Mocha 0.03 damo</v>
      </c>
    </row>
    <row r="278">
      <c r="D278" s="5" t="str">
        <f t="shared" si="8"/>
        <v>moloch10 0.06 damo</v>
      </c>
    </row>
    <row r="279">
      <c r="D279" s="5" t="str">
        <f t="shared" si="8"/>
        <v>robbie 0.06 damo</v>
      </c>
    </row>
    <row r="280">
      <c r="D280" s="5" t="str">
        <f t="shared" si="8"/>
        <v> 0.75 damo</v>
      </c>
    </row>
    <row r="281">
      <c r="D281" s="5" t="str">
        <f t="shared" si="8"/>
        <v>AlgoRhythMatic 0.07 damo</v>
      </c>
    </row>
    <row r="282">
      <c r="D282" s="5" t="str">
        <f t="shared" si="8"/>
        <v>Algoworm 0.48 damo</v>
      </c>
    </row>
    <row r="283">
      <c r="D283" s="5" t="str">
        <f t="shared" si="8"/>
        <v>DingusMungus 0.09 damo</v>
      </c>
    </row>
    <row r="284">
      <c r="D284" s="5" t="str">
        <f t="shared" si="8"/>
        <v>django.algo 0.03 damo</v>
      </c>
    </row>
    <row r="285">
      <c r="D285" s="5" t="str">
        <f t="shared" si="8"/>
        <v>dragmz  0.14 damo</v>
      </c>
    </row>
    <row r="286">
      <c r="D286" s="5" t="str">
        <f t="shared" si="8"/>
        <v>garywontwin 0.06 damo</v>
      </c>
    </row>
    <row r="287">
      <c r="D287" s="5" t="str">
        <f t="shared" si="8"/>
        <v>kerrilija 0.96 damo</v>
      </c>
    </row>
    <row r="288">
      <c r="D288" s="5" t="str">
        <f t="shared" si="8"/>
        <v>Maximus 0.12 damo</v>
      </c>
    </row>
    <row r="289">
      <c r="D289" s="5" t="str">
        <f t="shared" si="8"/>
        <v>Milesmile 0.12 damo</v>
      </c>
    </row>
    <row r="290">
      <c r="D290" s="5" t="str">
        <f t="shared" si="8"/>
        <v>Mocha  0.06 damo</v>
      </c>
    </row>
    <row r="291">
      <c r="D291" s="5" t="str">
        <f t="shared" si="8"/>
        <v>patrick.algo 0.06 damo</v>
      </c>
    </row>
    <row r="292">
      <c r="D292" s="5" t="str">
        <f t="shared" si="8"/>
        <v>robbie 0.06 damo</v>
      </c>
    </row>
    <row r="293">
      <c r="D293" s="5" t="str">
        <f t="shared" si="8"/>
        <v>u/centrips 0.03 damo</v>
      </c>
    </row>
    <row r="294">
      <c r="D294" s="5" t="str">
        <f t="shared" si="8"/>
        <v>UncleDooom 0.03 damo</v>
      </c>
    </row>
    <row r="295">
      <c r="D295" s="5" t="str">
        <f t="shared" si="8"/>
        <v> 2.31 damo</v>
      </c>
    </row>
    <row r="296">
      <c r="D296" s="5" t="str">
        <f t="shared" si="8"/>
        <v>AlgoRhythMatic 0.15 damo</v>
      </c>
    </row>
    <row r="297">
      <c r="D297" s="5" t="str">
        <f t="shared" si="8"/>
        <v>Algoworm 0.48 damo</v>
      </c>
    </row>
    <row r="298">
      <c r="D298" s="5" t="str">
        <f t="shared" si="8"/>
        <v>kerrilija 0.49 damo</v>
      </c>
    </row>
    <row r="299">
      <c r="D299" s="5" t="str">
        <f t="shared" si="8"/>
        <v>Maximus 0.03 damo</v>
      </c>
    </row>
    <row r="300">
      <c r="D300" s="5" t="str">
        <f t="shared" si="8"/>
        <v>Miles 0.06 damo</v>
      </c>
    </row>
    <row r="301">
      <c r="D301" s="5" t="str">
        <f t="shared" si="8"/>
        <v>Mocha  0.12 damo</v>
      </c>
    </row>
    <row r="302">
      <c r="D302" s="5" t="str">
        <f t="shared" si="8"/>
        <v>moloch10 0.62 damo</v>
      </c>
    </row>
    <row r="303">
      <c r="D303" s="5" t="str">
        <f t="shared" si="8"/>
        <v>SCN9A 0.26 damo</v>
      </c>
    </row>
    <row r="304">
      <c r="D304" s="5" t="str">
        <f t="shared" si="8"/>
        <v>u/AlgoAldo 0.03 damo</v>
      </c>
    </row>
    <row r="305">
      <c r="D305" s="5" t="str">
        <f t="shared" si="8"/>
        <v> 2.24 damo</v>
      </c>
    </row>
    <row r="306">
      <c r="D306" s="5" t="str">
        <f t="shared" si="8"/>
        <v>AlgoRhythMatic 0.15 damo</v>
      </c>
    </row>
    <row r="307">
      <c r="D307" s="5" t="str">
        <f t="shared" si="8"/>
        <v>Algoworm 0.63 damo</v>
      </c>
    </row>
    <row r="308">
      <c r="D308" s="5" t="str">
        <f t="shared" si="8"/>
        <v>critikyle  0.06 damo</v>
      </c>
    </row>
    <row r="309">
      <c r="D309" s="5" t="str">
        <f t="shared" si="8"/>
        <v>django.algo 0.03 damo</v>
      </c>
    </row>
    <row r="310">
      <c r="D310" s="5" t="str">
        <f t="shared" si="8"/>
        <v>GinoXcw  0.06 damo</v>
      </c>
    </row>
    <row r="311">
      <c r="D311" s="5" t="str">
        <f t="shared" si="8"/>
        <v>hshnslsh  0.14 damo</v>
      </c>
    </row>
    <row r="312">
      <c r="D312" s="5" t="str">
        <f t="shared" si="8"/>
        <v>kerrilija 0.51 damo</v>
      </c>
    </row>
    <row r="313">
      <c r="D313" s="5" t="str">
        <f t="shared" si="8"/>
        <v>Maximus  0.03 damo</v>
      </c>
    </row>
    <row r="314">
      <c r="D314" s="5" t="str">
        <f t="shared" si="8"/>
        <v>Miles  0.06 damo</v>
      </c>
    </row>
    <row r="315">
      <c r="D315" s="5" t="str">
        <f t="shared" si="8"/>
        <v>moloch  0.03 damo</v>
      </c>
    </row>
    <row r="316">
      <c r="D316" s="5" t="str">
        <f t="shared" si="8"/>
        <v>MT 0.03 damo</v>
      </c>
    </row>
    <row r="317">
      <c r="D317" s="5" t="str">
        <f t="shared" si="8"/>
        <v>q2ev  0.03 damo</v>
      </c>
    </row>
    <row r="318">
      <c r="D318" s="5" t="str">
        <f t="shared" si="8"/>
        <v>SCN9A  0.06 damo</v>
      </c>
    </row>
    <row r="319">
      <c r="D319" s="5" t="str">
        <f t="shared" si="8"/>
        <v>sensorium 0.03 damo</v>
      </c>
    </row>
    <row r="320">
      <c r="D320" s="5" t="str">
        <f t="shared" si="8"/>
        <v>SideQuest  0.03 damo</v>
      </c>
    </row>
    <row r="321">
      <c r="D321" s="5" t="str">
        <f t="shared" si="8"/>
        <v>UltimateSideQuest  0.03 damo</v>
      </c>
    </row>
    <row r="322">
      <c r="D322" s="5" t="str">
        <f t="shared" si="8"/>
        <v>UncleDooom  0.06 damo</v>
      </c>
    </row>
    <row r="323">
      <c r="D323" s="5" t="str">
        <f t="shared" si="8"/>
        <v>unohim  0.04 damo</v>
      </c>
    </row>
    <row r="324">
      <c r="D324" s="5" t="str">
        <f t="shared" si="8"/>
        <v>venture.algo 0.06 damo</v>
      </c>
    </row>
    <row r="325">
      <c r="D325" s="5" t="str">
        <f t="shared" si="8"/>
        <v> 2.06 damo</v>
      </c>
    </row>
    <row r="326">
      <c r="D326" s="5" t="str">
        <f t="shared" si="8"/>
        <v>AlgoRhythMatic 0.07 damo</v>
      </c>
    </row>
    <row r="327">
      <c r="D327" s="5" t="str">
        <f t="shared" si="8"/>
        <v>Algoworm 0.6 damo</v>
      </c>
    </row>
    <row r="328">
      <c r="D328" s="5" t="str">
        <f t="shared" si="8"/>
        <v>dragmz 0.07 damo</v>
      </c>
    </row>
    <row r="329">
      <c r="D329" s="5" t="str">
        <f t="shared" si="8"/>
        <v>grzracz 0.14 damo</v>
      </c>
    </row>
    <row r="330">
      <c r="D330" s="5" t="str">
        <f t="shared" si="8"/>
        <v>kerrilija 1.49 damo</v>
      </c>
    </row>
    <row r="331">
      <c r="D331" s="5" t="str">
        <f t="shared" si="8"/>
        <v>leaf  0.03 damo</v>
      </c>
    </row>
    <row r="332">
      <c r="D332" s="5" t="str">
        <f t="shared" si="8"/>
        <v>Miles 0.12 damo</v>
      </c>
    </row>
    <row r="333">
      <c r="D333" s="5" t="str">
        <f t="shared" si="8"/>
        <v>Mocha 0.12 damo</v>
      </c>
    </row>
    <row r="334">
      <c r="D334" s="5" t="str">
        <f t="shared" si="8"/>
        <v>moloch10 0.12 damo</v>
      </c>
    </row>
    <row r="335">
      <c r="D335" s="5" t="str">
        <f t="shared" si="8"/>
        <v>RandomTask  0.03 damo</v>
      </c>
    </row>
    <row r="336">
      <c r="D336" s="5" t="str">
        <f t="shared" si="8"/>
        <v>SCN9A 0.37 damo</v>
      </c>
    </row>
    <row r="337">
      <c r="D337" s="5" t="str">
        <f t="shared" si="8"/>
        <v>UncleDooom 0.03 damo</v>
      </c>
    </row>
    <row r="338">
      <c r="D338" s="5" t="str">
        <f t="shared" si="8"/>
        <v> 3.18 damo</v>
      </c>
    </row>
    <row r="339">
      <c r="D339" s="5" t="str">
        <f t="shared" si="8"/>
        <v>AlgoRhythMatic 0.6 damo</v>
      </c>
    </row>
    <row r="340">
      <c r="D340" s="5" t="str">
        <f t="shared" si="8"/>
        <v>Algoworm 0.15 damo</v>
      </c>
    </row>
    <row r="341">
      <c r="D341" s="5" t="str">
        <f t="shared" si="8"/>
        <v>kerrilija 2.21 damo</v>
      </c>
    </row>
    <row r="342">
      <c r="D342" s="5" t="str">
        <f t="shared" si="8"/>
        <v>Miles 0.03 damo</v>
      </c>
    </row>
    <row r="343">
      <c r="D343" s="5" t="str">
        <f t="shared" si="8"/>
        <v>Mocha 0.06 damo</v>
      </c>
    </row>
    <row r="344">
      <c r="D344" s="5" t="str">
        <f t="shared" si="8"/>
        <v>moloch10 0.09 damo</v>
      </c>
    </row>
    <row r="345">
      <c r="D345" s="5" t="str">
        <f t="shared" si="8"/>
        <v>RandomTask 0.03 damo</v>
      </c>
    </row>
    <row r="346">
      <c r="D346" s="5" t="str">
        <f t="shared" si="8"/>
        <v>robbie 0.03 damo</v>
      </c>
    </row>
    <row r="347">
      <c r="D347" s="5" t="str">
        <f t="shared" si="8"/>
        <v>SCN9A 2.43 damo</v>
      </c>
    </row>
    <row r="348">
      <c r="D348" s="5" t="str">
        <f t="shared" si="8"/>
        <v> 5.63 damo</v>
      </c>
    </row>
    <row r="349">
      <c r="D349" s="5" t="str">
        <f t="shared" si="8"/>
        <v>AlgoRhythMatic 0.07 damo</v>
      </c>
    </row>
    <row r="350">
      <c r="D350" s="5" t="str">
        <f t="shared" si="8"/>
        <v>grzracz 0.14 damo</v>
      </c>
    </row>
    <row r="351">
      <c r="D351" s="5" t="str">
        <f t="shared" si="8"/>
        <v>kerrilija 0.22 damo</v>
      </c>
    </row>
    <row r="352">
      <c r="D352" s="5" t="str">
        <f t="shared" si="8"/>
        <v>Miles 0.03 damo</v>
      </c>
    </row>
    <row r="353">
      <c r="D353" s="5" t="str">
        <f t="shared" si="8"/>
        <v>mochanerd 0.06 damo</v>
      </c>
    </row>
    <row r="354">
      <c r="D354" s="5" t="str">
        <f t="shared" si="8"/>
        <v>SCN9A 0.03 damo</v>
      </c>
    </row>
    <row r="355">
      <c r="D355" s="5" t="str">
        <f t="shared" si="8"/>
        <v>UncleDooom 0.03 damo</v>
      </c>
    </row>
    <row r="356">
      <c r="D356" s="5" t="str">
        <f t="shared" si="8"/>
        <v> 0.57 damo</v>
      </c>
    </row>
    <row r="357">
      <c r="D357" s="5" t="str">
        <f t="shared" si="8"/>
        <v>albino  0.03 damo</v>
      </c>
    </row>
    <row r="358">
      <c r="D358" s="5" t="str">
        <f t="shared" si="8"/>
        <v>AlgoRhythMatic 0.07 damo</v>
      </c>
    </row>
    <row r="359">
      <c r="D359" s="5" t="str">
        <f t="shared" si="8"/>
        <v>DingusMungus  0.03 damo</v>
      </c>
    </row>
    <row r="360">
      <c r="D360" s="5" t="str">
        <f t="shared" si="8"/>
        <v>dragmz  0.14 damo</v>
      </c>
    </row>
    <row r="361">
      <c r="D361" s="5" t="str">
        <f t="shared" si="8"/>
        <v>kerrilija 0.26 damo</v>
      </c>
    </row>
    <row r="362">
      <c r="D362" s="5" t="str">
        <f t="shared" si="8"/>
        <v>SCN9A 0.43 damo</v>
      </c>
    </row>
    <row r="363">
      <c r="D363" s="5" t="str">
        <f t="shared" si="8"/>
        <v>UncleDooom 0.03 damo</v>
      </c>
    </row>
    <row r="364">
      <c r="D364" s="5" t="str">
        <f t="shared" si="8"/>
        <v> 0.99 damo</v>
      </c>
    </row>
    <row r="365">
      <c r="D365" s="5" t="str">
        <f t="shared" si="8"/>
        <v>#N/A</v>
      </c>
    </row>
    <row r="366">
      <c r="D366" s="5" t="str">
        <f t="shared" si="8"/>
        <v>#N/A</v>
      </c>
    </row>
    <row r="367">
      <c r="D367" s="5" t="str">
        <f t="shared" si="8"/>
        <v>#N/A</v>
      </c>
    </row>
    <row r="368">
      <c r="D368" s="5" t="str">
        <f t="shared" si="8"/>
        <v>#N/A</v>
      </c>
    </row>
    <row r="369">
      <c r="D369" s="5" t="str">
        <f t="shared" si="8"/>
        <v>#N/A</v>
      </c>
    </row>
    <row r="370">
      <c r="D370" s="5" t="str">
        <f t="shared" si="8"/>
        <v>#N/A</v>
      </c>
    </row>
    <row r="371">
      <c r="D371" s="5" t="str">
        <f t="shared" si="8"/>
        <v>#N/A</v>
      </c>
    </row>
    <row r="372">
      <c r="D372" s="5" t="str">
        <f t="shared" si="8"/>
        <v>#N/A</v>
      </c>
    </row>
    <row r="373">
      <c r="D373" s="5" t="str">
        <f t="shared" si="8"/>
        <v>#N/A</v>
      </c>
    </row>
    <row r="374">
      <c r="D374" s="5" t="str">
        <f t="shared" si="8"/>
        <v>#N/A</v>
      </c>
    </row>
    <row r="375">
      <c r="D375" s="5" t="str">
        <f t="shared" si="8"/>
        <v>#N/A</v>
      </c>
    </row>
    <row r="376">
      <c r="C376" s="83"/>
      <c r="D376" s="5" t="str">
        <f t="shared" si="8"/>
        <v> 0 damo</v>
      </c>
    </row>
    <row r="377">
      <c r="C377" s="83"/>
      <c r="D377" s="5" t="str">
        <f t="shared" si="8"/>
        <v> 0 damo</v>
      </c>
    </row>
    <row r="378">
      <c r="C378" s="83"/>
      <c r="D378" s="5" t="str">
        <f t="shared" si="8"/>
        <v> 0 damo</v>
      </c>
    </row>
    <row r="379">
      <c r="C379" s="83"/>
      <c r="D379" s="5" t="str">
        <f t="shared" si="8"/>
        <v> 0 damo</v>
      </c>
    </row>
    <row r="380">
      <c r="C380" s="83"/>
      <c r="D380" s="5" t="str">
        <f t="shared" si="8"/>
        <v> 0 damo</v>
      </c>
    </row>
    <row r="381">
      <c r="C381" s="83"/>
      <c r="D381" s="5" t="str">
        <f t="shared" si="8"/>
        <v> 0 damo</v>
      </c>
    </row>
    <row r="382">
      <c r="C382" s="83"/>
      <c r="D382" s="5" t="str">
        <f t="shared" si="8"/>
        <v> 0 damo</v>
      </c>
    </row>
    <row r="383">
      <c r="C383" s="83"/>
      <c r="D383" s="5" t="str">
        <f t="shared" si="8"/>
        <v> 0 damo</v>
      </c>
    </row>
    <row r="384">
      <c r="C384" s="83"/>
      <c r="D384" s="5" t="str">
        <f t="shared" si="8"/>
        <v> 0 damo</v>
      </c>
    </row>
    <row r="385">
      <c r="C385" s="83"/>
      <c r="D385" s="5" t="str">
        <f t="shared" si="8"/>
        <v> 0 damo</v>
      </c>
    </row>
    <row r="386">
      <c r="C386" s="83"/>
      <c r="D386" s="5" t="str">
        <f t="shared" si="8"/>
        <v> 0 damo</v>
      </c>
    </row>
    <row r="387">
      <c r="C387" s="83"/>
      <c r="D387" s="5" t="str">
        <f t="shared" si="8"/>
        <v> 0 damo</v>
      </c>
    </row>
    <row r="388">
      <c r="C388" s="83"/>
      <c r="D388" s="5" t="str">
        <f t="shared" si="8"/>
        <v> 0 damo</v>
      </c>
    </row>
    <row r="389">
      <c r="C389" s="83"/>
      <c r="D389" s="5" t="str">
        <f t="shared" si="8"/>
        <v> 0 damo</v>
      </c>
    </row>
    <row r="390">
      <c r="C390" s="83"/>
      <c r="D390" s="5" t="str">
        <f t="shared" si="8"/>
        <v> 0 damo</v>
      </c>
    </row>
    <row r="391">
      <c r="C391" s="83"/>
      <c r="D391" s="5" t="str">
        <f t="shared" si="8"/>
        <v> 0 damo</v>
      </c>
    </row>
    <row r="392">
      <c r="C392" s="83"/>
      <c r="D392" s="5" t="str">
        <f t="shared" si="8"/>
        <v> 0 damo</v>
      </c>
    </row>
    <row r="393">
      <c r="C393" s="83"/>
      <c r="D393" s="5" t="str">
        <f t="shared" si="8"/>
        <v> 0 damo</v>
      </c>
    </row>
    <row r="394">
      <c r="C394" s="83"/>
      <c r="D394" s="5" t="str">
        <f t="shared" si="8"/>
        <v> 0 damo</v>
      </c>
    </row>
    <row r="395">
      <c r="C395" s="83"/>
      <c r="D395" s="5" t="str">
        <f t="shared" si="8"/>
        <v> 0 damo</v>
      </c>
    </row>
    <row r="396">
      <c r="C396" s="83"/>
      <c r="D396" s="5" t="str">
        <f t="shared" si="8"/>
        <v> 0 damo</v>
      </c>
    </row>
    <row r="397">
      <c r="C397" s="83"/>
      <c r="D397" s="5" t="str">
        <f t="shared" si="8"/>
        <v> 0 damo</v>
      </c>
    </row>
    <row r="398">
      <c r="C398" s="83"/>
      <c r="D398" s="5" t="str">
        <f t="shared" si="8"/>
        <v> 0 damo</v>
      </c>
    </row>
    <row r="399">
      <c r="C399" s="83"/>
      <c r="D399" s="5" t="str">
        <f t="shared" si="8"/>
        <v> 0 damo</v>
      </c>
    </row>
    <row r="400">
      <c r="C400" s="83"/>
    </row>
    <row r="401">
      <c r="C401" s="83"/>
    </row>
    <row r="402">
      <c r="C402" s="83"/>
    </row>
    <row r="403">
      <c r="C403" s="83"/>
    </row>
    <row r="404">
      <c r="C404" s="83"/>
    </row>
    <row r="405">
      <c r="C405" s="83"/>
    </row>
    <row r="406">
      <c r="C406" s="83"/>
    </row>
    <row r="407">
      <c r="C407" s="83"/>
    </row>
    <row r="408">
      <c r="C408" s="83"/>
    </row>
    <row r="409">
      <c r="C409" s="83"/>
    </row>
    <row r="410">
      <c r="C410" s="83"/>
    </row>
    <row r="411">
      <c r="C411" s="83"/>
    </row>
    <row r="412">
      <c r="C412" s="83"/>
    </row>
    <row r="413">
      <c r="C413" s="83"/>
    </row>
    <row r="414">
      <c r="C414" s="83"/>
    </row>
    <row r="415">
      <c r="C415" s="83"/>
    </row>
    <row r="416">
      <c r="C416" s="83"/>
    </row>
    <row r="417">
      <c r="C417" s="83"/>
    </row>
    <row r="418">
      <c r="C418" s="83"/>
    </row>
    <row r="419">
      <c r="C419" s="83"/>
    </row>
    <row r="420">
      <c r="C420" s="83"/>
    </row>
    <row r="421">
      <c r="C421" s="83"/>
    </row>
    <row r="422">
      <c r="C422" s="83"/>
    </row>
    <row r="423">
      <c r="C423" s="83"/>
    </row>
    <row r="424">
      <c r="C424" s="83"/>
    </row>
    <row r="425">
      <c r="C425" s="83"/>
    </row>
    <row r="426">
      <c r="C426" s="83"/>
    </row>
    <row r="427">
      <c r="C427" s="83"/>
    </row>
    <row r="428">
      <c r="C428" s="83"/>
    </row>
    <row r="429">
      <c r="C429" s="83"/>
    </row>
    <row r="430">
      <c r="C430" s="83"/>
    </row>
    <row r="431">
      <c r="C431" s="83"/>
    </row>
    <row r="432">
      <c r="C432" s="83"/>
    </row>
    <row r="433">
      <c r="C433" s="83"/>
    </row>
    <row r="434">
      <c r="C434" s="83"/>
    </row>
    <row r="435">
      <c r="C435" s="83"/>
    </row>
    <row r="436">
      <c r="C436" s="83"/>
    </row>
    <row r="437">
      <c r="C437" s="83"/>
    </row>
    <row r="438">
      <c r="C438" s="83"/>
    </row>
    <row r="439">
      <c r="C439" s="83"/>
    </row>
    <row r="440">
      <c r="C440" s="83"/>
    </row>
    <row r="441">
      <c r="C441" s="83"/>
    </row>
    <row r="442">
      <c r="C442" s="83"/>
    </row>
    <row r="443">
      <c r="C443" s="83"/>
    </row>
    <row r="444">
      <c r="C444" s="83"/>
    </row>
    <row r="445">
      <c r="C445" s="83"/>
    </row>
    <row r="446">
      <c r="C446" s="83"/>
    </row>
    <row r="447">
      <c r="C447" s="83"/>
    </row>
    <row r="448">
      <c r="C448" s="83"/>
    </row>
    <row r="449">
      <c r="C449" s="83"/>
    </row>
    <row r="450">
      <c r="C450" s="83"/>
    </row>
    <row r="451">
      <c r="C451" s="83"/>
    </row>
    <row r="452">
      <c r="C452" s="83"/>
    </row>
    <row r="453">
      <c r="C453" s="83"/>
    </row>
    <row r="454">
      <c r="C454" s="83"/>
    </row>
    <row r="455">
      <c r="C455" s="83"/>
    </row>
    <row r="456">
      <c r="C456" s="83"/>
    </row>
    <row r="457">
      <c r="C457" s="83"/>
    </row>
    <row r="458">
      <c r="C458" s="83"/>
    </row>
    <row r="459">
      <c r="C459" s="83"/>
    </row>
    <row r="460">
      <c r="C460" s="83"/>
    </row>
    <row r="461">
      <c r="C461" s="83"/>
    </row>
    <row r="462">
      <c r="C462" s="83"/>
    </row>
    <row r="463">
      <c r="C463" s="83"/>
    </row>
    <row r="464">
      <c r="C464" s="83"/>
    </row>
    <row r="465">
      <c r="C465" s="83"/>
    </row>
    <row r="466">
      <c r="C466" s="83"/>
    </row>
    <row r="467">
      <c r="C467" s="83"/>
    </row>
    <row r="468">
      <c r="C468" s="83"/>
    </row>
    <row r="469">
      <c r="C469" s="83"/>
    </row>
    <row r="470">
      <c r="C470" s="83"/>
    </row>
    <row r="471">
      <c r="C471" s="83"/>
    </row>
    <row r="472">
      <c r="C472" s="83"/>
    </row>
    <row r="473">
      <c r="C473" s="83"/>
    </row>
    <row r="474">
      <c r="C474" s="83"/>
    </row>
    <row r="475">
      <c r="C475" s="83"/>
    </row>
    <row r="476">
      <c r="C476" s="83"/>
    </row>
    <row r="477">
      <c r="C477" s="83"/>
    </row>
    <row r="478">
      <c r="C478" s="83"/>
    </row>
    <row r="479">
      <c r="C479" s="83"/>
    </row>
    <row r="480">
      <c r="C480" s="83"/>
    </row>
    <row r="481">
      <c r="C481" s="83"/>
    </row>
    <row r="482">
      <c r="C482" s="83"/>
    </row>
    <row r="483">
      <c r="C483" s="83"/>
    </row>
    <row r="484">
      <c r="C484" s="83"/>
    </row>
    <row r="485">
      <c r="C485" s="83"/>
    </row>
    <row r="486">
      <c r="C486" s="83"/>
    </row>
    <row r="487">
      <c r="C487" s="83"/>
    </row>
    <row r="488">
      <c r="C488" s="83"/>
    </row>
    <row r="489">
      <c r="C489" s="83"/>
    </row>
    <row r="490">
      <c r="C490" s="83"/>
    </row>
    <row r="491">
      <c r="C491" s="83"/>
    </row>
    <row r="492">
      <c r="C492" s="83"/>
    </row>
    <row r="493">
      <c r="C493" s="83"/>
    </row>
    <row r="494">
      <c r="C494" s="83"/>
    </row>
    <row r="495">
      <c r="C495" s="83"/>
    </row>
    <row r="496">
      <c r="C496" s="83"/>
    </row>
    <row r="497">
      <c r="C497" s="83"/>
    </row>
    <row r="498">
      <c r="C498" s="83"/>
    </row>
    <row r="499">
      <c r="C499" s="83"/>
    </row>
    <row r="500">
      <c r="C500" s="83"/>
    </row>
    <row r="501">
      <c r="C501" s="83"/>
    </row>
    <row r="502">
      <c r="C502" s="83"/>
    </row>
    <row r="503">
      <c r="C503" s="83"/>
    </row>
    <row r="504">
      <c r="C504" s="83"/>
    </row>
    <row r="505">
      <c r="C505" s="83"/>
    </row>
    <row r="506">
      <c r="C506" s="83"/>
    </row>
    <row r="507">
      <c r="C507" s="83"/>
    </row>
    <row r="508">
      <c r="C508" s="83"/>
    </row>
    <row r="509">
      <c r="C509" s="83"/>
    </row>
    <row r="510">
      <c r="C510" s="83"/>
    </row>
    <row r="511">
      <c r="C511" s="83"/>
    </row>
    <row r="512">
      <c r="C512" s="83"/>
    </row>
    <row r="513">
      <c r="C513" s="83"/>
    </row>
    <row r="514">
      <c r="C514" s="83"/>
    </row>
    <row r="515">
      <c r="C515" s="83"/>
    </row>
    <row r="516">
      <c r="C516" s="83"/>
    </row>
    <row r="517">
      <c r="C517" s="83"/>
    </row>
    <row r="518">
      <c r="C518" s="83"/>
    </row>
    <row r="519">
      <c r="C519" s="83"/>
    </row>
    <row r="520">
      <c r="C520" s="83"/>
    </row>
    <row r="521">
      <c r="C521" s="83"/>
    </row>
    <row r="522">
      <c r="C522" s="83"/>
    </row>
    <row r="523">
      <c r="C523" s="83"/>
    </row>
    <row r="524">
      <c r="C524" s="83"/>
    </row>
    <row r="525">
      <c r="C525" s="83"/>
    </row>
    <row r="526">
      <c r="C526" s="83"/>
    </row>
    <row r="527">
      <c r="C527" s="83"/>
    </row>
    <row r="528">
      <c r="C528" s="83"/>
    </row>
    <row r="529">
      <c r="C529" s="83"/>
    </row>
    <row r="530">
      <c r="C530" s="83"/>
    </row>
    <row r="531">
      <c r="C531" s="83"/>
    </row>
    <row r="532">
      <c r="C532" s="83"/>
    </row>
    <row r="533">
      <c r="C533" s="83"/>
    </row>
    <row r="534">
      <c r="C534" s="83"/>
    </row>
    <row r="535">
      <c r="C535" s="83"/>
    </row>
    <row r="536">
      <c r="C536" s="83"/>
    </row>
    <row r="537">
      <c r="C537" s="83"/>
    </row>
    <row r="538">
      <c r="C538" s="83"/>
    </row>
    <row r="539">
      <c r="C539" s="83"/>
    </row>
    <row r="540">
      <c r="C540" s="83"/>
    </row>
    <row r="541">
      <c r="C541" s="83"/>
    </row>
    <row r="542">
      <c r="C542" s="83"/>
    </row>
    <row r="543">
      <c r="C543" s="83"/>
    </row>
    <row r="544">
      <c r="C544" s="83"/>
    </row>
    <row r="545">
      <c r="C545" s="83"/>
    </row>
    <row r="546">
      <c r="C546" s="83"/>
    </row>
    <row r="547">
      <c r="C547" s="83"/>
    </row>
    <row r="548">
      <c r="C548" s="83"/>
    </row>
    <row r="549">
      <c r="C549" s="83"/>
    </row>
    <row r="550">
      <c r="C550" s="83"/>
    </row>
    <row r="551">
      <c r="C551" s="83"/>
    </row>
    <row r="552">
      <c r="C552" s="83"/>
    </row>
    <row r="553">
      <c r="C553" s="83"/>
    </row>
    <row r="554">
      <c r="C554" s="83"/>
    </row>
    <row r="555">
      <c r="C555" s="83"/>
    </row>
    <row r="556">
      <c r="C556" s="83"/>
    </row>
    <row r="557">
      <c r="C557" s="83"/>
    </row>
    <row r="558">
      <c r="C558" s="83"/>
    </row>
    <row r="559">
      <c r="C559" s="83"/>
    </row>
    <row r="560">
      <c r="C560" s="83"/>
    </row>
    <row r="561">
      <c r="C561" s="83"/>
    </row>
    <row r="562">
      <c r="C562" s="83"/>
    </row>
    <row r="563">
      <c r="C563" s="83"/>
    </row>
    <row r="564">
      <c r="C564" s="83"/>
    </row>
    <row r="565">
      <c r="C565" s="83"/>
    </row>
    <row r="566">
      <c r="C566" s="83"/>
    </row>
    <row r="567">
      <c r="C567" s="83"/>
    </row>
    <row r="568">
      <c r="C568" s="83"/>
    </row>
    <row r="569">
      <c r="C569" s="83"/>
    </row>
    <row r="570">
      <c r="C570" s="83"/>
    </row>
    <row r="571">
      <c r="C571" s="83"/>
    </row>
    <row r="572">
      <c r="C572" s="83"/>
    </row>
    <row r="573">
      <c r="C573" s="83"/>
    </row>
    <row r="574">
      <c r="C574" s="83"/>
    </row>
    <row r="575">
      <c r="C575" s="83"/>
    </row>
    <row r="576">
      <c r="C576" s="83"/>
    </row>
    <row r="577">
      <c r="C577" s="83"/>
    </row>
    <row r="578">
      <c r="C578" s="83"/>
    </row>
    <row r="579">
      <c r="C579" s="83"/>
    </row>
    <row r="580">
      <c r="C580" s="83"/>
    </row>
    <row r="581">
      <c r="C581" s="83"/>
    </row>
    <row r="582">
      <c r="C582" s="83"/>
    </row>
    <row r="583">
      <c r="C583" s="83"/>
    </row>
    <row r="584">
      <c r="C584" s="83"/>
    </row>
    <row r="585">
      <c r="C585" s="83"/>
    </row>
    <row r="586">
      <c r="C586" s="83"/>
    </row>
    <row r="587">
      <c r="C587" s="83"/>
    </row>
    <row r="588">
      <c r="C588" s="83"/>
    </row>
    <row r="589">
      <c r="C589" s="83"/>
    </row>
    <row r="590">
      <c r="C590" s="83"/>
    </row>
    <row r="591">
      <c r="C591" s="83"/>
    </row>
    <row r="592">
      <c r="C592" s="83"/>
    </row>
    <row r="593">
      <c r="C593" s="83"/>
    </row>
    <row r="594">
      <c r="C594" s="83"/>
    </row>
    <row r="595">
      <c r="C595" s="83"/>
    </row>
    <row r="596">
      <c r="C596" s="83"/>
    </row>
    <row r="597">
      <c r="C597" s="83"/>
    </row>
    <row r="598">
      <c r="C598" s="83"/>
    </row>
    <row r="599">
      <c r="C599" s="83"/>
    </row>
    <row r="600">
      <c r="C600" s="83"/>
    </row>
    <row r="601">
      <c r="C601" s="83"/>
    </row>
    <row r="602">
      <c r="C602" s="83"/>
    </row>
    <row r="603">
      <c r="C603" s="83"/>
    </row>
    <row r="604">
      <c r="C604" s="83"/>
    </row>
    <row r="605">
      <c r="C605" s="83"/>
    </row>
    <row r="606">
      <c r="C606" s="83"/>
    </row>
    <row r="607">
      <c r="C607" s="83"/>
    </row>
    <row r="608">
      <c r="C608" s="83"/>
    </row>
    <row r="609">
      <c r="C609" s="83"/>
    </row>
    <row r="610">
      <c r="C610" s="83"/>
    </row>
    <row r="611">
      <c r="C611" s="83"/>
    </row>
    <row r="612">
      <c r="C612" s="83"/>
    </row>
    <row r="613">
      <c r="C613" s="83"/>
    </row>
    <row r="614">
      <c r="C614" s="83"/>
    </row>
    <row r="615">
      <c r="C615" s="83"/>
    </row>
    <row r="616">
      <c r="C616" s="83"/>
    </row>
    <row r="617">
      <c r="C617" s="83"/>
    </row>
    <row r="618">
      <c r="C618" s="83"/>
    </row>
    <row r="619">
      <c r="C619" s="83"/>
    </row>
    <row r="620">
      <c r="C620" s="83"/>
    </row>
    <row r="621">
      <c r="C621" s="83"/>
    </row>
    <row r="622">
      <c r="C622" s="83"/>
    </row>
    <row r="623">
      <c r="C623" s="83"/>
    </row>
    <row r="624">
      <c r="C624" s="83"/>
    </row>
    <row r="625">
      <c r="C625" s="83"/>
    </row>
    <row r="626">
      <c r="C626" s="83"/>
    </row>
    <row r="627">
      <c r="C627" s="83"/>
    </row>
    <row r="628">
      <c r="C628" s="83"/>
    </row>
    <row r="629">
      <c r="C629" s="83"/>
    </row>
    <row r="630">
      <c r="C630" s="83"/>
    </row>
    <row r="631">
      <c r="C631" s="83"/>
    </row>
    <row r="632">
      <c r="C632" s="83"/>
    </row>
    <row r="633">
      <c r="C633" s="83"/>
    </row>
    <row r="634">
      <c r="C634" s="83"/>
    </row>
    <row r="635">
      <c r="C635" s="83"/>
    </row>
    <row r="636">
      <c r="C636" s="83"/>
    </row>
    <row r="637">
      <c r="C637" s="83"/>
    </row>
    <row r="638">
      <c r="C638" s="83"/>
    </row>
    <row r="639">
      <c r="C639" s="83"/>
    </row>
    <row r="640">
      <c r="C640" s="83"/>
    </row>
    <row r="641">
      <c r="C641" s="83"/>
    </row>
    <row r="642">
      <c r="C642" s="83"/>
    </row>
    <row r="643">
      <c r="C643" s="83"/>
    </row>
    <row r="644">
      <c r="C644" s="83"/>
    </row>
    <row r="645">
      <c r="C645" s="83"/>
    </row>
    <row r="646">
      <c r="C646" s="83"/>
    </row>
    <row r="647">
      <c r="C647" s="83"/>
    </row>
    <row r="648">
      <c r="C648" s="83"/>
    </row>
    <row r="649">
      <c r="C649" s="83"/>
    </row>
    <row r="650">
      <c r="C650" s="83"/>
    </row>
    <row r="651">
      <c r="C651" s="83"/>
    </row>
    <row r="652">
      <c r="C652" s="83"/>
    </row>
    <row r="653">
      <c r="C653" s="83"/>
    </row>
    <row r="654">
      <c r="C654" s="83"/>
    </row>
    <row r="655">
      <c r="C655" s="83"/>
    </row>
    <row r="656">
      <c r="C656" s="83"/>
    </row>
    <row r="657">
      <c r="C657" s="83"/>
    </row>
    <row r="658">
      <c r="C658" s="83"/>
    </row>
    <row r="659">
      <c r="C659" s="83"/>
    </row>
    <row r="660">
      <c r="C660" s="83"/>
    </row>
    <row r="661">
      <c r="C661" s="83"/>
    </row>
    <row r="662">
      <c r="C662" s="83"/>
    </row>
    <row r="663">
      <c r="C663" s="83"/>
    </row>
    <row r="664">
      <c r="C664" s="83"/>
    </row>
    <row r="665">
      <c r="C665" s="83"/>
    </row>
    <row r="666">
      <c r="C666" s="83"/>
    </row>
    <row r="667">
      <c r="C667" s="83"/>
    </row>
    <row r="668">
      <c r="C668" s="83"/>
    </row>
    <row r="669">
      <c r="C669" s="83"/>
    </row>
    <row r="670">
      <c r="C670" s="83"/>
    </row>
    <row r="671">
      <c r="C671" s="83"/>
    </row>
    <row r="672">
      <c r="C672" s="83"/>
    </row>
    <row r="673">
      <c r="C673" s="83"/>
    </row>
    <row r="674">
      <c r="C674" s="83"/>
    </row>
    <row r="675">
      <c r="C675" s="83"/>
    </row>
    <row r="676">
      <c r="C676" s="83"/>
    </row>
    <row r="677">
      <c r="C677" s="83"/>
    </row>
    <row r="678">
      <c r="C678" s="83"/>
    </row>
    <row r="679">
      <c r="C679" s="83"/>
    </row>
    <row r="680">
      <c r="C680" s="83"/>
    </row>
    <row r="681">
      <c r="C681" s="83"/>
    </row>
    <row r="682">
      <c r="C682" s="83"/>
    </row>
    <row r="683">
      <c r="C683" s="83"/>
    </row>
    <row r="684">
      <c r="C684" s="83"/>
    </row>
    <row r="685">
      <c r="C685" s="83"/>
    </row>
    <row r="686">
      <c r="C686" s="83"/>
    </row>
    <row r="687">
      <c r="C687" s="83"/>
    </row>
    <row r="688">
      <c r="C688" s="83"/>
    </row>
    <row r="689">
      <c r="C689" s="83"/>
    </row>
    <row r="690">
      <c r="C690" s="83"/>
    </row>
    <row r="691">
      <c r="C691" s="83"/>
    </row>
    <row r="692">
      <c r="C692" s="83"/>
    </row>
    <row r="693">
      <c r="C693" s="83"/>
    </row>
    <row r="694">
      <c r="C694" s="83"/>
    </row>
    <row r="695">
      <c r="C695" s="83"/>
    </row>
    <row r="696">
      <c r="C696" s="83"/>
    </row>
    <row r="697">
      <c r="C697" s="83"/>
    </row>
    <row r="698">
      <c r="C698" s="83"/>
    </row>
    <row r="699">
      <c r="C699" s="83"/>
    </row>
    <row r="700">
      <c r="C700" s="83"/>
    </row>
    <row r="701">
      <c r="C701" s="83"/>
    </row>
    <row r="702">
      <c r="C702" s="83"/>
    </row>
    <row r="703">
      <c r="C703" s="83"/>
    </row>
    <row r="704">
      <c r="C704" s="83"/>
    </row>
    <row r="705">
      <c r="C705" s="83"/>
    </row>
    <row r="706">
      <c r="C706" s="83"/>
    </row>
    <row r="707">
      <c r="C707" s="83"/>
    </row>
    <row r="708">
      <c r="C708" s="83"/>
    </row>
    <row r="709">
      <c r="C709" s="83"/>
    </row>
    <row r="710">
      <c r="C710" s="83"/>
    </row>
    <row r="711">
      <c r="C711" s="83"/>
    </row>
    <row r="712">
      <c r="C712" s="83"/>
    </row>
    <row r="713">
      <c r="C713" s="83"/>
    </row>
    <row r="714">
      <c r="C714" s="83"/>
    </row>
    <row r="715">
      <c r="C715" s="83"/>
    </row>
    <row r="716">
      <c r="C716" s="83"/>
    </row>
    <row r="717">
      <c r="C717" s="83"/>
    </row>
    <row r="718">
      <c r="C718" s="83"/>
    </row>
    <row r="719">
      <c r="C719" s="83"/>
    </row>
    <row r="720">
      <c r="C720" s="83"/>
    </row>
    <row r="721">
      <c r="C721" s="83"/>
    </row>
    <row r="722">
      <c r="C722" s="83"/>
    </row>
    <row r="723">
      <c r="C723" s="83"/>
    </row>
    <row r="724">
      <c r="C724" s="83"/>
    </row>
    <row r="725">
      <c r="C725" s="83"/>
    </row>
    <row r="726">
      <c r="C726" s="83"/>
    </row>
    <row r="727">
      <c r="C727" s="83"/>
    </row>
    <row r="728">
      <c r="C728" s="83"/>
    </row>
    <row r="729">
      <c r="C729" s="83"/>
    </row>
    <row r="730">
      <c r="C730" s="83"/>
    </row>
    <row r="731">
      <c r="C731" s="83"/>
    </row>
    <row r="732">
      <c r="C732" s="83"/>
    </row>
    <row r="733">
      <c r="C733" s="83"/>
    </row>
    <row r="734">
      <c r="C734" s="83"/>
    </row>
    <row r="735">
      <c r="C735" s="83"/>
    </row>
    <row r="736">
      <c r="C736" s="83"/>
    </row>
    <row r="737">
      <c r="C737" s="83"/>
    </row>
    <row r="738">
      <c r="C738" s="83"/>
    </row>
    <row r="739">
      <c r="C739" s="83"/>
    </row>
    <row r="740">
      <c r="C740" s="83"/>
    </row>
    <row r="741">
      <c r="C741" s="83"/>
    </row>
    <row r="742">
      <c r="C742" s="83"/>
    </row>
    <row r="743">
      <c r="C743" s="83"/>
    </row>
    <row r="744">
      <c r="C744" s="83"/>
    </row>
    <row r="745">
      <c r="C745" s="83"/>
    </row>
    <row r="746">
      <c r="C746" s="83"/>
    </row>
    <row r="747">
      <c r="C747" s="83"/>
    </row>
    <row r="748">
      <c r="C748" s="83"/>
    </row>
    <row r="749">
      <c r="C749" s="83"/>
    </row>
    <row r="750">
      <c r="C750" s="83"/>
    </row>
    <row r="751">
      <c r="C751" s="83"/>
    </row>
    <row r="752">
      <c r="C752" s="83"/>
    </row>
    <row r="753">
      <c r="C753" s="83"/>
    </row>
    <row r="754">
      <c r="C754" s="83"/>
    </row>
    <row r="755">
      <c r="C755" s="83"/>
    </row>
    <row r="756">
      <c r="C756" s="83"/>
    </row>
    <row r="757">
      <c r="C757" s="83"/>
    </row>
    <row r="758">
      <c r="C758" s="83"/>
    </row>
    <row r="759">
      <c r="C759" s="83"/>
    </row>
    <row r="760">
      <c r="C760" s="83"/>
    </row>
    <row r="761">
      <c r="C761" s="83"/>
    </row>
    <row r="762">
      <c r="C762" s="83"/>
    </row>
    <row r="763">
      <c r="C763" s="83"/>
    </row>
    <row r="764">
      <c r="C764" s="83"/>
    </row>
    <row r="765">
      <c r="C765" s="83"/>
    </row>
    <row r="766">
      <c r="C766" s="83"/>
    </row>
    <row r="767">
      <c r="C767" s="83"/>
    </row>
    <row r="768">
      <c r="C768" s="83"/>
    </row>
    <row r="769">
      <c r="C769" s="83"/>
    </row>
    <row r="770">
      <c r="C770" s="83"/>
    </row>
    <row r="771">
      <c r="C771" s="83"/>
    </row>
    <row r="772">
      <c r="C772" s="83"/>
    </row>
    <row r="773">
      <c r="C773" s="83"/>
    </row>
    <row r="774">
      <c r="C774" s="83"/>
    </row>
    <row r="775">
      <c r="C775" s="83"/>
    </row>
    <row r="776">
      <c r="C776" s="83"/>
    </row>
    <row r="777">
      <c r="C777" s="83"/>
    </row>
    <row r="778">
      <c r="C778" s="83"/>
    </row>
    <row r="779">
      <c r="C779" s="83"/>
    </row>
    <row r="780">
      <c r="C780" s="83"/>
    </row>
    <row r="781">
      <c r="C781" s="83"/>
    </row>
    <row r="782">
      <c r="C782" s="83"/>
    </row>
    <row r="783">
      <c r="C783" s="83"/>
    </row>
    <row r="784">
      <c r="C784" s="83"/>
    </row>
    <row r="785">
      <c r="C785" s="83"/>
    </row>
    <row r="786">
      <c r="C786" s="83"/>
    </row>
    <row r="787">
      <c r="C787" s="83"/>
    </row>
    <row r="788">
      <c r="C788" s="83"/>
    </row>
    <row r="789">
      <c r="C789" s="83"/>
    </row>
    <row r="790">
      <c r="C790" s="83"/>
    </row>
    <row r="791">
      <c r="C791" s="83"/>
    </row>
    <row r="792">
      <c r="C792" s="83"/>
    </row>
    <row r="793">
      <c r="C793" s="83"/>
    </row>
    <row r="794">
      <c r="C794" s="83"/>
    </row>
    <row r="795">
      <c r="C795" s="83"/>
    </row>
    <row r="796">
      <c r="C796" s="83"/>
    </row>
    <row r="797">
      <c r="C797" s="83"/>
    </row>
    <row r="798">
      <c r="C798" s="83"/>
    </row>
    <row r="799">
      <c r="C799" s="83"/>
    </row>
    <row r="800">
      <c r="C800" s="83"/>
    </row>
    <row r="801">
      <c r="C801" s="83"/>
    </row>
    <row r="802">
      <c r="C802" s="83"/>
    </row>
    <row r="803">
      <c r="C803" s="83"/>
    </row>
    <row r="804">
      <c r="C804" s="83"/>
    </row>
    <row r="805">
      <c r="C805" s="83"/>
    </row>
    <row r="806">
      <c r="C806" s="83"/>
    </row>
    <row r="807">
      <c r="C807" s="83"/>
    </row>
    <row r="808">
      <c r="C808" s="83"/>
    </row>
    <row r="809">
      <c r="C809" s="83"/>
    </row>
    <row r="810">
      <c r="C810" s="83"/>
    </row>
    <row r="811">
      <c r="C811" s="83"/>
    </row>
    <row r="812">
      <c r="C812" s="83"/>
    </row>
    <row r="813">
      <c r="C813" s="83"/>
    </row>
    <row r="814">
      <c r="C814" s="83"/>
    </row>
    <row r="815">
      <c r="C815" s="83"/>
    </row>
    <row r="816">
      <c r="C816" s="83"/>
    </row>
    <row r="817">
      <c r="C817" s="83"/>
    </row>
    <row r="818">
      <c r="C818" s="83"/>
    </row>
    <row r="819">
      <c r="C819" s="83"/>
    </row>
    <row r="820">
      <c r="C820" s="83"/>
    </row>
    <row r="821">
      <c r="C821" s="83"/>
    </row>
    <row r="822">
      <c r="C822" s="83"/>
    </row>
    <row r="823">
      <c r="C823" s="83"/>
    </row>
    <row r="824">
      <c r="C824" s="83"/>
    </row>
    <row r="825">
      <c r="C825" s="83"/>
    </row>
    <row r="826">
      <c r="C826" s="83"/>
    </row>
    <row r="827">
      <c r="C827" s="83"/>
    </row>
    <row r="828">
      <c r="C828" s="83"/>
    </row>
    <row r="829">
      <c r="C829" s="83"/>
    </row>
    <row r="830">
      <c r="C830" s="83"/>
    </row>
    <row r="831">
      <c r="C831" s="83"/>
    </row>
    <row r="832">
      <c r="C832" s="83"/>
    </row>
    <row r="833">
      <c r="C833" s="83"/>
    </row>
    <row r="834">
      <c r="C834" s="83"/>
    </row>
    <row r="835">
      <c r="C835" s="83"/>
    </row>
    <row r="836">
      <c r="C836" s="83"/>
    </row>
    <row r="837">
      <c r="C837" s="83"/>
    </row>
    <row r="838">
      <c r="C838" s="83"/>
    </row>
    <row r="839">
      <c r="C839" s="83"/>
    </row>
    <row r="840">
      <c r="C840" s="83"/>
    </row>
    <row r="841">
      <c r="C841" s="83"/>
    </row>
    <row r="842">
      <c r="C842" s="83"/>
    </row>
    <row r="843">
      <c r="C843" s="83"/>
    </row>
    <row r="844">
      <c r="C844" s="83"/>
    </row>
    <row r="845">
      <c r="C845" s="83"/>
    </row>
    <row r="846">
      <c r="C846" s="83"/>
    </row>
    <row r="847">
      <c r="C847" s="83"/>
    </row>
    <row r="848">
      <c r="C848" s="83"/>
    </row>
    <row r="849">
      <c r="C849" s="83"/>
    </row>
    <row r="850">
      <c r="C850" s="83"/>
    </row>
    <row r="851">
      <c r="C851" s="83"/>
    </row>
    <row r="852">
      <c r="C852" s="83"/>
    </row>
    <row r="853">
      <c r="C853" s="83"/>
    </row>
    <row r="854">
      <c r="C854" s="83"/>
    </row>
    <row r="855">
      <c r="C855" s="83"/>
    </row>
    <row r="856">
      <c r="C856" s="83"/>
    </row>
    <row r="857">
      <c r="C857" s="83"/>
    </row>
    <row r="858">
      <c r="C858" s="83"/>
    </row>
    <row r="859">
      <c r="C859" s="83"/>
    </row>
    <row r="860">
      <c r="C860" s="83"/>
    </row>
    <row r="861">
      <c r="C861" s="83"/>
    </row>
    <row r="862">
      <c r="C862" s="83"/>
    </row>
    <row r="863">
      <c r="C863" s="83"/>
    </row>
    <row r="864">
      <c r="C864" s="83"/>
    </row>
    <row r="865">
      <c r="C865" s="83"/>
    </row>
    <row r="866">
      <c r="C866" s="83"/>
    </row>
    <row r="867">
      <c r="C867" s="83"/>
    </row>
    <row r="868">
      <c r="C868" s="83"/>
    </row>
    <row r="869">
      <c r="C869" s="83"/>
    </row>
    <row r="870">
      <c r="C870" s="83"/>
    </row>
    <row r="871">
      <c r="C871" s="83"/>
    </row>
    <row r="872">
      <c r="C872" s="83"/>
    </row>
    <row r="873">
      <c r="C873" s="83"/>
    </row>
    <row r="874">
      <c r="C874" s="83"/>
    </row>
    <row r="875">
      <c r="C875" s="83"/>
    </row>
    <row r="876">
      <c r="C876" s="83"/>
    </row>
    <row r="877">
      <c r="C877" s="83"/>
    </row>
    <row r="878">
      <c r="C878" s="83"/>
    </row>
    <row r="879">
      <c r="C879" s="83"/>
    </row>
    <row r="880">
      <c r="C880" s="83"/>
    </row>
    <row r="881">
      <c r="C881" s="83"/>
    </row>
    <row r="882">
      <c r="C882" s="83"/>
    </row>
    <row r="883">
      <c r="C883" s="83"/>
    </row>
    <row r="884">
      <c r="C884" s="83"/>
    </row>
    <row r="885">
      <c r="C885" s="83"/>
    </row>
    <row r="886">
      <c r="C886" s="83"/>
    </row>
    <row r="887">
      <c r="C887" s="83"/>
    </row>
    <row r="888">
      <c r="C888" s="83"/>
    </row>
    <row r="889">
      <c r="C889" s="83"/>
    </row>
    <row r="890">
      <c r="C890" s="83"/>
    </row>
    <row r="891">
      <c r="C891" s="83"/>
    </row>
    <row r="892">
      <c r="C892" s="83"/>
    </row>
    <row r="893">
      <c r="C893" s="83"/>
    </row>
    <row r="894">
      <c r="C894" s="83"/>
    </row>
    <row r="895">
      <c r="C895" s="83"/>
    </row>
    <row r="896">
      <c r="C896" s="83"/>
    </row>
    <row r="897">
      <c r="C897" s="83"/>
    </row>
    <row r="898">
      <c r="C898" s="83"/>
    </row>
    <row r="899">
      <c r="C899" s="83"/>
    </row>
    <row r="900">
      <c r="C900" s="83"/>
    </row>
    <row r="901">
      <c r="C901" s="83"/>
    </row>
    <row r="902">
      <c r="C902" s="83"/>
    </row>
    <row r="903">
      <c r="C903" s="83"/>
    </row>
    <row r="904">
      <c r="C904" s="83"/>
    </row>
    <row r="905">
      <c r="C905" s="83"/>
    </row>
    <row r="906">
      <c r="C906" s="83"/>
    </row>
    <row r="907">
      <c r="C907" s="83"/>
    </row>
    <row r="908">
      <c r="C908" s="83"/>
    </row>
    <row r="909">
      <c r="C909" s="83"/>
    </row>
    <row r="910">
      <c r="C910" s="83"/>
    </row>
    <row r="911">
      <c r="C911" s="83"/>
    </row>
    <row r="912">
      <c r="C912" s="83"/>
    </row>
    <row r="913">
      <c r="C913" s="83"/>
    </row>
    <row r="914">
      <c r="C914" s="83"/>
    </row>
    <row r="915">
      <c r="C915" s="83"/>
    </row>
    <row r="916">
      <c r="C916" s="83"/>
    </row>
    <row r="917">
      <c r="C917" s="83"/>
    </row>
    <row r="918">
      <c r="C918" s="83"/>
    </row>
    <row r="919">
      <c r="C919" s="83"/>
    </row>
    <row r="920">
      <c r="C920" s="83"/>
    </row>
    <row r="921">
      <c r="C921" s="83"/>
    </row>
    <row r="922">
      <c r="C922" s="83"/>
    </row>
    <row r="923">
      <c r="C923" s="83"/>
    </row>
    <row r="924">
      <c r="C924" s="83"/>
    </row>
    <row r="925">
      <c r="C925" s="83"/>
    </row>
    <row r="926">
      <c r="C926" s="83"/>
    </row>
    <row r="927">
      <c r="C927" s="83"/>
    </row>
    <row r="928">
      <c r="C928" s="83"/>
    </row>
    <row r="929">
      <c r="C929" s="83"/>
    </row>
    <row r="930">
      <c r="C930" s="83"/>
    </row>
    <row r="931">
      <c r="C931" s="83"/>
    </row>
    <row r="932">
      <c r="C932" s="83"/>
    </row>
    <row r="933">
      <c r="C933" s="83"/>
    </row>
    <row r="934">
      <c r="C934" s="83"/>
    </row>
    <row r="935">
      <c r="C935" s="83"/>
    </row>
    <row r="936">
      <c r="C936" s="83"/>
    </row>
    <row r="937">
      <c r="C937" s="83"/>
    </row>
    <row r="938">
      <c r="C938" s="83"/>
    </row>
    <row r="939">
      <c r="C939" s="83"/>
    </row>
    <row r="940">
      <c r="C940" s="83"/>
    </row>
    <row r="941">
      <c r="C941" s="83"/>
    </row>
    <row r="942">
      <c r="C942" s="83"/>
    </row>
    <row r="943">
      <c r="C943" s="83"/>
    </row>
    <row r="944">
      <c r="C944" s="83"/>
    </row>
    <row r="945">
      <c r="C945" s="83"/>
    </row>
    <row r="946">
      <c r="C946" s="83"/>
    </row>
    <row r="947">
      <c r="C947" s="83"/>
    </row>
    <row r="948">
      <c r="C948" s="83"/>
    </row>
    <row r="949">
      <c r="C949" s="83"/>
    </row>
    <row r="950">
      <c r="C950" s="83"/>
    </row>
    <row r="951">
      <c r="C951" s="83"/>
    </row>
    <row r="952">
      <c r="C952" s="83"/>
    </row>
    <row r="953">
      <c r="C953" s="83"/>
    </row>
    <row r="954">
      <c r="C954" s="83"/>
    </row>
    <row r="955">
      <c r="C955" s="83"/>
    </row>
    <row r="956">
      <c r="C956" s="83"/>
    </row>
    <row r="957">
      <c r="C957" s="83"/>
    </row>
    <row r="958">
      <c r="C958" s="83"/>
    </row>
    <row r="959">
      <c r="C959" s="83"/>
    </row>
    <row r="960">
      <c r="C960" s="83"/>
    </row>
    <row r="961">
      <c r="C961" s="83"/>
    </row>
    <row r="962">
      <c r="C962" s="83"/>
    </row>
    <row r="963">
      <c r="C963" s="83"/>
    </row>
    <row r="964">
      <c r="C964" s="83"/>
    </row>
    <row r="965">
      <c r="C965" s="83"/>
    </row>
    <row r="966">
      <c r="C966" s="83"/>
    </row>
    <row r="967">
      <c r="C967" s="83"/>
    </row>
    <row r="968">
      <c r="C968" s="83"/>
    </row>
    <row r="969">
      <c r="C969" s="83"/>
    </row>
    <row r="970">
      <c r="C970" s="83"/>
    </row>
    <row r="971">
      <c r="C971" s="83"/>
    </row>
    <row r="972">
      <c r="C972" s="83"/>
    </row>
    <row r="973">
      <c r="C973" s="83"/>
    </row>
    <row r="974">
      <c r="C974" s="83"/>
    </row>
    <row r="975">
      <c r="C975" s="83"/>
    </row>
    <row r="976">
      <c r="C976" s="83"/>
    </row>
    <row r="977">
      <c r="C977" s="83"/>
    </row>
    <row r="978">
      <c r="C978" s="83"/>
    </row>
    <row r="979">
      <c r="C979" s="83"/>
    </row>
    <row r="980">
      <c r="C980" s="83"/>
    </row>
    <row r="981">
      <c r="C981" s="83"/>
    </row>
    <row r="982">
      <c r="C982" s="83"/>
    </row>
    <row r="983">
      <c r="C983" s="83"/>
    </row>
    <row r="984">
      <c r="C984" s="83"/>
    </row>
    <row r="985">
      <c r="C985" s="83"/>
    </row>
    <row r="986">
      <c r="C986" s="83"/>
    </row>
    <row r="987">
      <c r="C987" s="83"/>
    </row>
    <row r="988">
      <c r="C988" s="83"/>
    </row>
    <row r="989">
      <c r="C989" s="83"/>
    </row>
    <row r="990">
      <c r="C990" s="83"/>
    </row>
    <row r="991">
      <c r="C991" s="83"/>
    </row>
    <row r="992">
      <c r="C992" s="83"/>
    </row>
    <row r="993">
      <c r="C993" s="83"/>
    </row>
    <row r="994">
      <c r="C994" s="83"/>
    </row>
    <row r="995">
      <c r="C995" s="83"/>
    </row>
    <row r="996">
      <c r="C996" s="83"/>
    </row>
    <row r="997">
      <c r="C997" s="83"/>
    </row>
    <row r="998">
      <c r="C998" s="83"/>
    </row>
    <row r="999">
      <c r="C999" s="83"/>
    </row>
    <row r="1000">
      <c r="C1000" s="83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25"/>
  </cols>
  <sheetData>
    <row r="1">
      <c r="A1" s="88" t="s">
        <v>0</v>
      </c>
      <c r="B1" s="89" t="s">
        <v>21</v>
      </c>
      <c r="C1" s="89" t="s">
        <v>22</v>
      </c>
      <c r="D1" s="89" t="s">
        <v>23</v>
      </c>
      <c r="E1" s="89" t="s">
        <v>24</v>
      </c>
      <c r="F1" s="90" t="s">
        <v>25</v>
      </c>
      <c r="G1" s="89" t="s">
        <v>26</v>
      </c>
      <c r="H1" s="89" t="s">
        <v>27</v>
      </c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2"/>
    </row>
    <row r="2">
      <c r="A2" s="93" t="s">
        <v>9</v>
      </c>
      <c r="B2" s="94"/>
      <c r="C2" s="95" t="s">
        <v>49</v>
      </c>
      <c r="D2" s="95" t="s">
        <v>50</v>
      </c>
      <c r="E2" s="95">
        <v>3.0</v>
      </c>
      <c r="F2" s="96">
        <v>0.17677874999999998</v>
      </c>
      <c r="G2" s="95" t="s">
        <v>51</v>
      </c>
      <c r="H2" s="95">
        <v>30.0</v>
      </c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7"/>
    </row>
    <row r="3">
      <c r="A3" s="93" t="s">
        <v>9</v>
      </c>
      <c r="B3" s="94"/>
      <c r="C3" s="95" t="s">
        <v>52</v>
      </c>
      <c r="D3" s="95" t="s">
        <v>50</v>
      </c>
      <c r="E3" s="95">
        <v>3.0</v>
      </c>
      <c r="F3" s="96">
        <v>0.17677874999999998</v>
      </c>
      <c r="G3" s="95" t="s">
        <v>51</v>
      </c>
      <c r="H3" s="95">
        <v>31.0</v>
      </c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7"/>
    </row>
  </sheetData>
  <drawing r:id="rId1"/>
  <tableParts count="1">
    <tablePart r:id="rId3"/>
  </tableParts>
</worksheet>
</file>