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keroru\wk\AHC047\"/>
    </mc:Choice>
  </mc:AlternateContent>
  <xr:revisionPtr revIDLastSave="0" documentId="13_ncr:1_{BF1A5E00-0A84-412E-ADB2-777D899C5E4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r (7)" sheetId="70" r:id="rId1"/>
    <sheet name="Input_Data" sheetId="24" r:id="rId2"/>
    <sheet name="trial" sheetId="37" r:id="rId3"/>
    <sheet name="memo" sheetId="30" r:id="rId4"/>
    <sheet name="Submission" sheetId="53" r:id="rId5"/>
    <sheet name="SA" sheetId="63" r:id="rId6"/>
    <sheet name="ForBlog" sheetId="72" r:id="rId7"/>
    <sheet name="Sheet2" sheetId="62" r:id="rId8"/>
    <sheet name="TC" sheetId="54" r:id="rId9"/>
  </sheets>
  <definedNames>
    <definedName name="_xlnm._FilterDatabase" localSheetId="6" hidden="1">ForBlog!#REF!</definedName>
    <definedName name="_xlnm._FilterDatabase" localSheetId="0" hidden="1">'r (7)'!$A$1:$Z$101</definedName>
    <definedName name="M">memo!$D$16</definedName>
    <definedName name="N">memo!$C$16</definedName>
  </definedNames>
  <calcPr calcId="191029"/>
</workbook>
</file>

<file path=xl/calcChain.xml><?xml version="1.0" encoding="utf-8"?>
<calcChain xmlns="http://schemas.openxmlformats.org/spreadsheetml/2006/main">
  <c r="Q9" i="53" l="1"/>
  <c r="U9" i="53" s="1"/>
  <c r="M9" i="53"/>
  <c r="I9" i="53"/>
  <c r="J9" i="53" s="1"/>
  <c r="H9" i="53"/>
  <c r="Q8" i="53"/>
  <c r="U8" i="53" s="1"/>
  <c r="M8" i="53"/>
  <c r="I8" i="53"/>
  <c r="J8" i="53" s="1"/>
  <c r="H8" i="53"/>
  <c r="Q7" i="53"/>
  <c r="U7" i="53" s="1"/>
  <c r="M7" i="53"/>
  <c r="I7" i="53"/>
  <c r="J7" i="53" s="1"/>
  <c r="H7" i="53"/>
  <c r="Z55" i="70"/>
  <c r="Z23" i="70"/>
  <c r="Z7" i="70"/>
  <c r="Y2" i="70"/>
  <c r="Z2" i="70" s="1"/>
  <c r="Y3" i="70"/>
  <c r="Z3" i="70" s="1"/>
  <c r="Y4" i="70"/>
  <c r="Z4" i="70" s="1"/>
  <c r="Y5" i="70"/>
  <c r="Z5" i="70" s="1"/>
  <c r="Y6" i="70"/>
  <c r="Z6" i="70" s="1"/>
  <c r="Y7" i="70"/>
  <c r="Y8" i="70"/>
  <c r="Z8" i="70" s="1"/>
  <c r="Y9" i="70"/>
  <c r="Z9" i="70" s="1"/>
  <c r="Y10" i="70"/>
  <c r="Z10" i="70" s="1"/>
  <c r="Y11" i="70"/>
  <c r="Z11" i="70" s="1"/>
  <c r="Y12" i="70"/>
  <c r="Z12" i="70" s="1"/>
  <c r="Y13" i="70"/>
  <c r="Z13" i="70" s="1"/>
  <c r="Y14" i="70"/>
  <c r="Z14" i="70" s="1"/>
  <c r="Y15" i="70"/>
  <c r="Z15" i="70" s="1"/>
  <c r="Y16" i="70"/>
  <c r="Z16" i="70" s="1"/>
  <c r="Y17" i="70"/>
  <c r="Z17" i="70" s="1"/>
  <c r="Y18" i="70"/>
  <c r="Z18" i="70" s="1"/>
  <c r="Y19" i="70"/>
  <c r="Z19" i="70" s="1"/>
  <c r="Y20" i="70"/>
  <c r="Z20" i="70" s="1"/>
  <c r="Y21" i="70"/>
  <c r="Z21" i="70" s="1"/>
  <c r="Y22" i="70"/>
  <c r="Z22" i="70" s="1"/>
  <c r="Y23" i="70"/>
  <c r="Y24" i="70"/>
  <c r="Z24" i="70" s="1"/>
  <c r="Y25" i="70"/>
  <c r="Z25" i="70" s="1"/>
  <c r="Y26" i="70"/>
  <c r="Z26" i="70" s="1"/>
  <c r="Y27" i="70"/>
  <c r="Z27" i="70" s="1"/>
  <c r="Y28" i="70"/>
  <c r="Z28" i="70" s="1"/>
  <c r="Y29" i="70"/>
  <c r="Z29" i="70" s="1"/>
  <c r="Y30" i="70"/>
  <c r="Z30" i="70" s="1"/>
  <c r="Y31" i="70"/>
  <c r="Z31" i="70" s="1"/>
  <c r="Y32" i="70"/>
  <c r="Z32" i="70" s="1"/>
  <c r="Y33" i="70"/>
  <c r="Z33" i="70" s="1"/>
  <c r="Y34" i="70"/>
  <c r="Z34" i="70" s="1"/>
  <c r="Y35" i="70"/>
  <c r="Z35" i="70" s="1"/>
  <c r="Y36" i="70"/>
  <c r="Z36" i="70" s="1"/>
  <c r="Y37" i="70"/>
  <c r="Z37" i="70" s="1"/>
  <c r="Y38" i="70"/>
  <c r="Z38" i="70" s="1"/>
  <c r="Y39" i="70"/>
  <c r="Z39" i="70" s="1"/>
  <c r="Y40" i="70"/>
  <c r="Z40" i="70" s="1"/>
  <c r="Y41" i="70"/>
  <c r="Z41" i="70" s="1"/>
  <c r="Y42" i="70"/>
  <c r="Z42" i="70" s="1"/>
  <c r="Y43" i="70"/>
  <c r="Z43" i="70" s="1"/>
  <c r="Y44" i="70"/>
  <c r="Z44" i="70" s="1"/>
  <c r="Y45" i="70"/>
  <c r="Z45" i="70" s="1"/>
  <c r="Y46" i="70"/>
  <c r="Z46" i="70" s="1"/>
  <c r="Y47" i="70"/>
  <c r="Z47" i="70" s="1"/>
  <c r="Y48" i="70"/>
  <c r="Z48" i="70" s="1"/>
  <c r="Y49" i="70"/>
  <c r="Z49" i="70" s="1"/>
  <c r="Y50" i="70"/>
  <c r="Z50" i="70" s="1"/>
  <c r="Y51" i="70"/>
  <c r="Z51" i="70" s="1"/>
  <c r="Y52" i="70"/>
  <c r="Z52" i="70" s="1"/>
  <c r="Y53" i="70"/>
  <c r="Z53" i="70" s="1"/>
  <c r="Y54" i="70"/>
  <c r="Z54" i="70" s="1"/>
  <c r="Y55" i="70"/>
  <c r="Y56" i="70"/>
  <c r="Z56" i="70" s="1"/>
  <c r="Y57" i="70"/>
  <c r="Z57" i="70" s="1"/>
  <c r="Y58" i="70"/>
  <c r="Z58" i="70" s="1"/>
  <c r="Y59" i="70"/>
  <c r="Z59" i="70" s="1"/>
  <c r="Y60" i="70"/>
  <c r="Z60" i="70" s="1"/>
  <c r="Y61" i="70"/>
  <c r="Z61" i="70" s="1"/>
  <c r="Y62" i="70"/>
  <c r="Z62" i="70" s="1"/>
  <c r="Y63" i="70"/>
  <c r="Z63" i="70" s="1"/>
  <c r="Y64" i="70"/>
  <c r="Z64" i="70" s="1"/>
  <c r="Y65" i="70"/>
  <c r="Z65" i="70" s="1"/>
  <c r="Y66" i="70"/>
  <c r="Z66" i="70" s="1"/>
  <c r="Y67" i="70"/>
  <c r="Z67" i="70" s="1"/>
  <c r="Y68" i="70"/>
  <c r="Z68" i="70" s="1"/>
  <c r="Y69" i="70"/>
  <c r="Z69" i="70" s="1"/>
  <c r="Y70" i="70"/>
  <c r="Z70" i="70" s="1"/>
  <c r="Y71" i="70"/>
  <c r="Z71" i="70" s="1"/>
  <c r="Y72" i="70"/>
  <c r="Z72" i="70" s="1"/>
  <c r="Y73" i="70"/>
  <c r="Z73" i="70" s="1"/>
  <c r="Y74" i="70"/>
  <c r="Z74" i="70" s="1"/>
  <c r="Y75" i="70"/>
  <c r="Z75" i="70" s="1"/>
  <c r="Y76" i="70"/>
  <c r="Z76" i="70" s="1"/>
  <c r="Y77" i="70"/>
  <c r="Z77" i="70" s="1"/>
  <c r="Y78" i="70"/>
  <c r="Z78" i="70" s="1"/>
  <c r="Y79" i="70"/>
  <c r="Z79" i="70" s="1"/>
  <c r="Y80" i="70"/>
  <c r="Z80" i="70" s="1"/>
  <c r="Y81" i="70"/>
  <c r="Z81" i="70" s="1"/>
  <c r="Y82" i="70"/>
  <c r="Z82" i="70" s="1"/>
  <c r="Y83" i="70"/>
  <c r="Z83" i="70" s="1"/>
  <c r="Y84" i="70"/>
  <c r="Z84" i="70" s="1"/>
  <c r="Y85" i="70"/>
  <c r="Z85" i="70" s="1"/>
  <c r="Y86" i="70"/>
  <c r="Z86" i="70" s="1"/>
  <c r="Y87" i="70"/>
  <c r="Z87" i="70" s="1"/>
  <c r="Y88" i="70"/>
  <c r="Z88" i="70" s="1"/>
  <c r="Y89" i="70"/>
  <c r="Z89" i="70" s="1"/>
  <c r="Y90" i="70"/>
  <c r="Z90" i="70" s="1"/>
  <c r="Y91" i="70"/>
  <c r="Z91" i="70" s="1"/>
  <c r="Y92" i="70"/>
  <c r="Z92" i="70" s="1"/>
  <c r="Y93" i="70"/>
  <c r="Z93" i="70" s="1"/>
  <c r="Y94" i="70"/>
  <c r="Z94" i="70" s="1"/>
  <c r="Y95" i="70"/>
  <c r="Z95" i="70" s="1"/>
  <c r="Y96" i="70"/>
  <c r="Z96" i="70" s="1"/>
  <c r="Y97" i="70"/>
  <c r="Z97" i="70" s="1"/>
  <c r="Y98" i="70"/>
  <c r="Z98" i="70" s="1"/>
  <c r="Y99" i="70"/>
  <c r="Z99" i="70" s="1"/>
  <c r="Y100" i="70"/>
  <c r="Z100" i="70" s="1"/>
  <c r="Y101" i="70"/>
  <c r="Z101" i="70" s="1"/>
  <c r="R101" i="70"/>
  <c r="Q101" i="70"/>
  <c r="O101" i="70"/>
  <c r="R100" i="70"/>
  <c r="Q100" i="70"/>
  <c r="O100" i="70"/>
  <c r="R99" i="70"/>
  <c r="Q99" i="70"/>
  <c r="O99" i="70"/>
  <c r="R98" i="70"/>
  <c r="Q98" i="70"/>
  <c r="O98" i="70"/>
  <c r="R97" i="70"/>
  <c r="Q97" i="70"/>
  <c r="O97" i="70"/>
  <c r="R96" i="70"/>
  <c r="Q96" i="70"/>
  <c r="O96" i="70"/>
  <c r="R95" i="70"/>
  <c r="Q95" i="70"/>
  <c r="O95" i="70"/>
  <c r="R94" i="70"/>
  <c r="Q94" i="70"/>
  <c r="O94" i="70"/>
  <c r="R93" i="70"/>
  <c r="Q93" i="70"/>
  <c r="O93" i="70"/>
  <c r="R92" i="70"/>
  <c r="Q92" i="70"/>
  <c r="O92" i="70"/>
  <c r="R91" i="70"/>
  <c r="Q91" i="70"/>
  <c r="O91" i="70"/>
  <c r="R90" i="70"/>
  <c r="Q90" i="70"/>
  <c r="O90" i="70"/>
  <c r="R89" i="70"/>
  <c r="Q89" i="70"/>
  <c r="O89" i="70"/>
  <c r="R88" i="70"/>
  <c r="Q88" i="70"/>
  <c r="O88" i="70"/>
  <c r="R87" i="70"/>
  <c r="Q87" i="70"/>
  <c r="O87" i="70"/>
  <c r="R86" i="70"/>
  <c r="Q86" i="70"/>
  <c r="O86" i="70"/>
  <c r="R85" i="70"/>
  <c r="Q85" i="70"/>
  <c r="O85" i="70"/>
  <c r="R84" i="70"/>
  <c r="Q84" i="70"/>
  <c r="O84" i="70"/>
  <c r="R83" i="70"/>
  <c r="Q83" i="70"/>
  <c r="O83" i="70"/>
  <c r="R82" i="70"/>
  <c r="Q82" i="70"/>
  <c r="O82" i="70"/>
  <c r="R81" i="70"/>
  <c r="Q81" i="70"/>
  <c r="O81" i="70"/>
  <c r="R80" i="70"/>
  <c r="Q80" i="70"/>
  <c r="O80" i="70"/>
  <c r="R79" i="70"/>
  <c r="Q79" i="70"/>
  <c r="O79" i="70"/>
  <c r="R78" i="70"/>
  <c r="Q78" i="70"/>
  <c r="O78" i="70"/>
  <c r="R77" i="70"/>
  <c r="Q77" i="70"/>
  <c r="O77" i="70"/>
  <c r="R76" i="70"/>
  <c r="Q76" i="70"/>
  <c r="O76" i="70"/>
  <c r="R75" i="70"/>
  <c r="Q75" i="70"/>
  <c r="O75" i="70"/>
  <c r="R74" i="70"/>
  <c r="Q74" i="70"/>
  <c r="O74" i="70"/>
  <c r="R73" i="70"/>
  <c r="Q73" i="70"/>
  <c r="O73" i="70"/>
  <c r="R72" i="70"/>
  <c r="Q72" i="70"/>
  <c r="O72" i="70"/>
  <c r="R71" i="70"/>
  <c r="Q71" i="70"/>
  <c r="O71" i="70"/>
  <c r="R70" i="70"/>
  <c r="Q70" i="70"/>
  <c r="O70" i="70"/>
  <c r="R69" i="70"/>
  <c r="Q69" i="70"/>
  <c r="O69" i="70"/>
  <c r="R68" i="70"/>
  <c r="Q68" i="70"/>
  <c r="O68" i="70"/>
  <c r="R67" i="70"/>
  <c r="Q67" i="70"/>
  <c r="O67" i="70"/>
  <c r="R66" i="70"/>
  <c r="Q66" i="70"/>
  <c r="O66" i="70"/>
  <c r="R65" i="70"/>
  <c r="Q65" i="70"/>
  <c r="O65" i="70"/>
  <c r="R64" i="70"/>
  <c r="Q64" i="70"/>
  <c r="O64" i="70"/>
  <c r="R63" i="70"/>
  <c r="Q63" i="70"/>
  <c r="O63" i="70"/>
  <c r="R62" i="70"/>
  <c r="Q62" i="70"/>
  <c r="O62" i="70"/>
  <c r="R61" i="70"/>
  <c r="Q61" i="70"/>
  <c r="O61" i="70"/>
  <c r="R60" i="70"/>
  <c r="Q60" i="70"/>
  <c r="O60" i="70"/>
  <c r="R59" i="70"/>
  <c r="Q59" i="70"/>
  <c r="O59" i="70"/>
  <c r="R58" i="70"/>
  <c r="Q58" i="70"/>
  <c r="O58" i="70"/>
  <c r="R57" i="70"/>
  <c r="Q57" i="70"/>
  <c r="O57" i="70"/>
  <c r="R56" i="70"/>
  <c r="Q56" i="70"/>
  <c r="O56" i="70"/>
  <c r="R55" i="70"/>
  <c r="Q55" i="70"/>
  <c r="O55" i="70"/>
  <c r="R54" i="70"/>
  <c r="Q54" i="70"/>
  <c r="O54" i="70"/>
  <c r="R53" i="70"/>
  <c r="Q53" i="70"/>
  <c r="O53" i="70"/>
  <c r="R52" i="70"/>
  <c r="Q52" i="70"/>
  <c r="O52" i="70"/>
  <c r="R51" i="70"/>
  <c r="Q51" i="70"/>
  <c r="O51" i="70"/>
  <c r="R50" i="70"/>
  <c r="Q50" i="70"/>
  <c r="O50" i="70"/>
  <c r="R49" i="70"/>
  <c r="Q49" i="70"/>
  <c r="O49" i="70"/>
  <c r="R48" i="70"/>
  <c r="Q48" i="70"/>
  <c r="O48" i="70"/>
  <c r="R47" i="70"/>
  <c r="Q47" i="70"/>
  <c r="O47" i="70"/>
  <c r="R46" i="70"/>
  <c r="Q46" i="70"/>
  <c r="O46" i="70"/>
  <c r="R45" i="70"/>
  <c r="Q45" i="70"/>
  <c r="O45" i="70"/>
  <c r="R44" i="70"/>
  <c r="Q44" i="70"/>
  <c r="O44" i="70"/>
  <c r="R43" i="70"/>
  <c r="Q43" i="70"/>
  <c r="O43" i="70"/>
  <c r="R42" i="70"/>
  <c r="Q42" i="70"/>
  <c r="O42" i="70"/>
  <c r="R41" i="70"/>
  <c r="Q41" i="70"/>
  <c r="O41" i="70"/>
  <c r="R40" i="70"/>
  <c r="Q40" i="70"/>
  <c r="O40" i="70"/>
  <c r="R39" i="70"/>
  <c r="Q39" i="70"/>
  <c r="O39" i="70"/>
  <c r="R38" i="70"/>
  <c r="Q38" i="70"/>
  <c r="O38" i="70"/>
  <c r="R37" i="70"/>
  <c r="Q37" i="70"/>
  <c r="O37" i="70"/>
  <c r="R36" i="70"/>
  <c r="Q36" i="70"/>
  <c r="O36" i="70"/>
  <c r="R35" i="70"/>
  <c r="Q35" i="70"/>
  <c r="O35" i="70"/>
  <c r="R34" i="70"/>
  <c r="Q34" i="70"/>
  <c r="O34" i="70"/>
  <c r="R33" i="70"/>
  <c r="Q33" i="70"/>
  <c r="O33" i="70"/>
  <c r="R32" i="70"/>
  <c r="Q32" i="70"/>
  <c r="O32" i="70"/>
  <c r="R31" i="70"/>
  <c r="Q31" i="70"/>
  <c r="O31" i="70"/>
  <c r="R30" i="70"/>
  <c r="Q30" i="70"/>
  <c r="O30" i="70"/>
  <c r="R29" i="70"/>
  <c r="Q29" i="70"/>
  <c r="O29" i="70"/>
  <c r="R28" i="70"/>
  <c r="Q28" i="70"/>
  <c r="O28" i="70"/>
  <c r="R27" i="70"/>
  <c r="Q27" i="70"/>
  <c r="O27" i="70"/>
  <c r="R26" i="70"/>
  <c r="Q26" i="70"/>
  <c r="O26" i="70"/>
  <c r="R25" i="70"/>
  <c r="Q25" i="70"/>
  <c r="O25" i="70"/>
  <c r="R24" i="70"/>
  <c r="Q24" i="70"/>
  <c r="O24" i="70"/>
  <c r="R23" i="70"/>
  <c r="Q23" i="70"/>
  <c r="O23" i="70"/>
  <c r="R22" i="70"/>
  <c r="Q22" i="70"/>
  <c r="O22" i="70"/>
  <c r="R21" i="70"/>
  <c r="Q21" i="70"/>
  <c r="O21" i="70"/>
  <c r="R20" i="70"/>
  <c r="Q20" i="70"/>
  <c r="O20" i="70"/>
  <c r="R19" i="70"/>
  <c r="Q19" i="70"/>
  <c r="O19" i="70"/>
  <c r="R18" i="70"/>
  <c r="Q18" i="70"/>
  <c r="O18" i="70"/>
  <c r="R17" i="70"/>
  <c r="Q17" i="70"/>
  <c r="O17" i="70"/>
  <c r="R16" i="70"/>
  <c r="Q16" i="70"/>
  <c r="O16" i="70"/>
  <c r="R15" i="70"/>
  <c r="Q15" i="70"/>
  <c r="O15" i="70"/>
  <c r="R14" i="70"/>
  <c r="Q14" i="70"/>
  <c r="O14" i="70"/>
  <c r="R13" i="70"/>
  <c r="Q13" i="70"/>
  <c r="O13" i="70"/>
  <c r="R12" i="70"/>
  <c r="Q12" i="70"/>
  <c r="O12" i="70"/>
  <c r="S11" i="70"/>
  <c r="R11" i="70"/>
  <c r="Q11" i="70"/>
  <c r="O11" i="70"/>
  <c r="R10" i="70"/>
  <c r="Q10" i="70"/>
  <c r="O10" i="70"/>
  <c r="R9" i="70"/>
  <c r="Q9" i="70"/>
  <c r="O9" i="70"/>
  <c r="S8" i="70"/>
  <c r="S9" i="70" s="1"/>
  <c r="R8" i="70"/>
  <c r="Q8" i="70"/>
  <c r="O8" i="70"/>
  <c r="R7" i="70"/>
  <c r="Q7" i="70"/>
  <c r="O7" i="70"/>
  <c r="R6" i="70"/>
  <c r="Q6" i="70"/>
  <c r="O6" i="70"/>
  <c r="S5" i="70"/>
  <c r="S6" i="70" s="1"/>
  <c r="R5" i="70"/>
  <c r="Q5" i="70"/>
  <c r="O5" i="70"/>
  <c r="R4" i="70"/>
  <c r="Q4" i="70"/>
  <c r="O4" i="70"/>
  <c r="R3" i="70"/>
  <c r="Q3" i="70"/>
  <c r="O3" i="70"/>
  <c r="V2" i="70"/>
  <c r="R2" i="70"/>
  <c r="Q2" i="70"/>
  <c r="O2" i="70"/>
  <c r="Q6" i="53"/>
  <c r="U6" i="53" s="1"/>
  <c r="M6" i="53"/>
  <c r="I6" i="53"/>
  <c r="J6" i="53" s="1"/>
  <c r="H6" i="53"/>
  <c r="Q5" i="53"/>
  <c r="U5" i="53" s="1"/>
  <c r="M5" i="53"/>
  <c r="I5" i="53"/>
  <c r="J5" i="53" s="1"/>
  <c r="H5" i="53"/>
  <c r="Q4" i="53"/>
  <c r="U4" i="53" s="1"/>
  <c r="M4" i="53"/>
  <c r="I4" i="53"/>
  <c r="J4" i="53" s="1"/>
  <c r="H4" i="53"/>
  <c r="Q3" i="53"/>
  <c r="U3" i="53" s="1"/>
  <c r="M3" i="53"/>
  <c r="I3" i="53"/>
  <c r="J3" i="53" s="1"/>
  <c r="H3" i="53"/>
  <c r="J12" i="53"/>
  <c r="I12" i="53" s="1"/>
  <c r="B12" i="53"/>
  <c r="H12" i="53"/>
  <c r="D12" i="53"/>
  <c r="C12" i="53"/>
  <c r="AN4" i="37"/>
  <c r="AO4" i="37"/>
  <c r="AP4" i="37"/>
  <c r="AQ4" i="37"/>
  <c r="AR4" i="37"/>
  <c r="AS4" i="37"/>
  <c r="AT4" i="37"/>
  <c r="AU4" i="37"/>
  <c r="AV4" i="37"/>
  <c r="AW4" i="37"/>
  <c r="AX4" i="37"/>
  <c r="AY4" i="37"/>
  <c r="AZ4" i="37"/>
  <c r="BA4" i="37"/>
  <c r="BB4" i="37"/>
  <c r="BC4" i="37"/>
  <c r="AN5" i="37"/>
  <c r="AO5" i="37"/>
  <c r="AP5" i="37"/>
  <c r="AQ5" i="37"/>
  <c r="AR5" i="37"/>
  <c r="AS5" i="37"/>
  <c r="AT5" i="37"/>
  <c r="AU5" i="37"/>
  <c r="AV5" i="37"/>
  <c r="AW5" i="37"/>
  <c r="AX5" i="37"/>
  <c r="AY5" i="37"/>
  <c r="AZ5" i="37"/>
  <c r="BA5" i="37"/>
  <c r="BB5" i="37"/>
  <c r="BC5" i="37"/>
  <c r="AN6" i="37"/>
  <c r="AO6" i="37"/>
  <c r="AP6" i="37"/>
  <c r="AQ6" i="37"/>
  <c r="AR6" i="37"/>
  <c r="AS6" i="37"/>
  <c r="AT6" i="37"/>
  <c r="AU6" i="37"/>
  <c r="AV6" i="37"/>
  <c r="AW6" i="37"/>
  <c r="AX6" i="37"/>
  <c r="AY6" i="37"/>
  <c r="AZ6" i="37"/>
  <c r="BA6" i="37"/>
  <c r="BB6" i="37"/>
  <c r="BC6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AN12" i="37"/>
  <c r="AO12" i="37"/>
  <c r="AP12" i="37"/>
  <c r="AQ12" i="37"/>
  <c r="AR12" i="37"/>
  <c r="AS12" i="37"/>
  <c r="AT12" i="37"/>
  <c r="AU12" i="37"/>
  <c r="AV12" i="37"/>
  <c r="AW12" i="37"/>
  <c r="AX12" i="37"/>
  <c r="AY12" i="37"/>
  <c r="AZ12" i="37"/>
  <c r="BA12" i="37"/>
  <c r="BB12" i="37"/>
  <c r="BC12" i="37"/>
  <c r="AN13" i="37"/>
  <c r="AO13" i="37"/>
  <c r="AP13" i="37"/>
  <c r="AQ13" i="37"/>
  <c r="AR13" i="37"/>
  <c r="AS13" i="37"/>
  <c r="AT13" i="37"/>
  <c r="AU13" i="37"/>
  <c r="AV13" i="37"/>
  <c r="AW13" i="37"/>
  <c r="AX13" i="37"/>
  <c r="AY13" i="37"/>
  <c r="AZ13" i="37"/>
  <c r="BA13" i="37"/>
  <c r="BB13" i="37"/>
  <c r="BC13" i="37"/>
  <c r="AN14" i="37"/>
  <c r="AO14" i="37"/>
  <c r="AP14" i="37"/>
  <c r="AQ14" i="37"/>
  <c r="AR14" i="37"/>
  <c r="AS14" i="37"/>
  <c r="AT14" i="37"/>
  <c r="AU14" i="37"/>
  <c r="AV14" i="37"/>
  <c r="AW14" i="37"/>
  <c r="AX14" i="37"/>
  <c r="AY14" i="37"/>
  <c r="AZ14" i="37"/>
  <c r="BA14" i="37"/>
  <c r="BB14" i="37"/>
  <c r="BC14" i="37"/>
  <c r="AN15" i="37"/>
  <c r="AO15" i="37"/>
  <c r="AP15" i="37"/>
  <c r="AQ15" i="37"/>
  <c r="AR15" i="37"/>
  <c r="AS15" i="37"/>
  <c r="AT15" i="37"/>
  <c r="AU15" i="37"/>
  <c r="AV15" i="37"/>
  <c r="AW15" i="37"/>
  <c r="AX15" i="37"/>
  <c r="AY15" i="37"/>
  <c r="AZ15" i="37"/>
  <c r="BA15" i="37"/>
  <c r="BB15" i="37"/>
  <c r="BC15" i="37"/>
  <c r="AN16" i="37"/>
  <c r="AO16" i="37"/>
  <c r="AP16" i="37"/>
  <c r="AQ16" i="37"/>
  <c r="AR16" i="37"/>
  <c r="AS16" i="37"/>
  <c r="AT16" i="37"/>
  <c r="AU16" i="37"/>
  <c r="AV16" i="37"/>
  <c r="AW16" i="37"/>
  <c r="AX16" i="37"/>
  <c r="AY16" i="37"/>
  <c r="AZ16" i="37"/>
  <c r="BA16" i="37"/>
  <c r="BB16" i="37"/>
  <c r="BC16" i="37"/>
  <c r="AN17" i="37"/>
  <c r="AO17" i="37"/>
  <c r="AP17" i="37"/>
  <c r="AQ17" i="37"/>
  <c r="AR17" i="37"/>
  <c r="AS17" i="37"/>
  <c r="AT17" i="37"/>
  <c r="AU17" i="37"/>
  <c r="AV17" i="37"/>
  <c r="AW17" i="37"/>
  <c r="AX17" i="37"/>
  <c r="AY17" i="37"/>
  <c r="AZ17" i="37"/>
  <c r="BA17" i="37"/>
  <c r="BB17" i="37"/>
  <c r="BC17" i="37"/>
  <c r="AN18" i="37"/>
  <c r="AO18" i="37"/>
  <c r="AP18" i="37"/>
  <c r="AQ18" i="37"/>
  <c r="AR18" i="37"/>
  <c r="AS18" i="37"/>
  <c r="AT18" i="37"/>
  <c r="AU18" i="37"/>
  <c r="AV18" i="37"/>
  <c r="AW18" i="37"/>
  <c r="AX18" i="37"/>
  <c r="AY18" i="37"/>
  <c r="AZ18" i="37"/>
  <c r="BA18" i="37"/>
  <c r="BB18" i="37"/>
  <c r="BC18" i="37"/>
  <c r="AN19" i="37"/>
  <c r="AO19" i="37"/>
  <c r="AP19" i="37"/>
  <c r="AQ19" i="37"/>
  <c r="AR19" i="37"/>
  <c r="AS19" i="37"/>
  <c r="AT19" i="37"/>
  <c r="AU19" i="37"/>
  <c r="AV19" i="37"/>
  <c r="AW19" i="37"/>
  <c r="AX19" i="37"/>
  <c r="AY19" i="37"/>
  <c r="AZ19" i="37"/>
  <c r="BA19" i="37"/>
  <c r="BB19" i="37"/>
  <c r="BC19" i="37"/>
  <c r="AN20" i="37"/>
  <c r="AO20" i="37"/>
  <c r="AP20" i="37"/>
  <c r="AQ20" i="37"/>
  <c r="AR20" i="37"/>
  <c r="AS20" i="37"/>
  <c r="AT20" i="37"/>
  <c r="AU20" i="37"/>
  <c r="AV20" i="37"/>
  <c r="AW20" i="37"/>
  <c r="AX20" i="37"/>
  <c r="AY20" i="37"/>
  <c r="AZ20" i="37"/>
  <c r="BA20" i="37"/>
  <c r="BB20" i="37"/>
  <c r="BC20" i="37"/>
  <c r="O4" i="62"/>
  <c r="N4" i="62"/>
  <c r="U4" i="62"/>
  <c r="O5" i="62"/>
  <c r="O6" i="62"/>
  <c r="O7" i="62"/>
  <c r="O8" i="62"/>
  <c r="O9" i="62"/>
  <c r="O10" i="62"/>
  <c r="O11" i="62"/>
  <c r="O12" i="62"/>
  <c r="O13" i="62"/>
  <c r="O14" i="62"/>
  <c r="O15" i="62"/>
  <c r="O16" i="62"/>
  <c r="O17" i="62"/>
  <c r="O18" i="62"/>
  <c r="O19" i="62"/>
  <c r="O20" i="62"/>
  <c r="O21" i="62"/>
  <c r="O22" i="62"/>
  <c r="O23" i="62"/>
  <c r="O24" i="62"/>
  <c r="O25" i="62"/>
  <c r="O26" i="62"/>
  <c r="O27" i="62"/>
  <c r="O28" i="62"/>
  <c r="O29" i="62"/>
  <c r="O30" i="62"/>
  <c r="O31" i="62"/>
  <c r="O32" i="62"/>
  <c r="O33" i="62"/>
  <c r="O34" i="62"/>
  <c r="O35" i="62"/>
  <c r="O36" i="62"/>
  <c r="O37" i="62"/>
  <c r="O38" i="62"/>
  <c r="O39" i="62"/>
  <c r="O40" i="62"/>
  <c r="O41" i="62"/>
  <c r="O42" i="62"/>
  <c r="O43" i="62"/>
  <c r="O44" i="62"/>
  <c r="O45" i="62"/>
  <c r="AA10" i="62"/>
  <c r="AA9" i="62"/>
  <c r="AA8" i="62"/>
  <c r="AA7" i="62"/>
  <c r="AA6" i="62"/>
  <c r="AA5" i="62"/>
  <c r="U5" i="62"/>
  <c r="U7" i="62"/>
  <c r="U8" i="62"/>
  <c r="U9" i="62"/>
  <c r="U10" i="62"/>
  <c r="AB6" i="62" s="1"/>
  <c r="U11" i="62"/>
  <c r="AB5" i="62" s="1"/>
  <c r="U12" i="62"/>
  <c r="U13" i="62"/>
  <c r="U14" i="62"/>
  <c r="U15" i="62"/>
  <c r="U16" i="62"/>
  <c r="U17" i="62"/>
  <c r="AB10" i="62" s="1"/>
  <c r="U18" i="62"/>
  <c r="AB9" i="62" s="1"/>
  <c r="U19" i="62"/>
  <c r="AB7" i="62" s="1"/>
  <c r="U20" i="62"/>
  <c r="AB8" i="62" s="1"/>
  <c r="U21" i="62"/>
  <c r="U22" i="62"/>
  <c r="U23" i="62"/>
  <c r="U24" i="62"/>
  <c r="U25" i="62"/>
  <c r="U26" i="62"/>
  <c r="U27" i="62"/>
  <c r="U28" i="62"/>
  <c r="U29" i="62"/>
  <c r="U30" i="62"/>
  <c r="U31" i="62"/>
  <c r="U32" i="62"/>
  <c r="U33" i="62"/>
  <c r="U34" i="62"/>
  <c r="U35" i="62"/>
  <c r="U36" i="62"/>
  <c r="U37" i="62"/>
  <c r="U38" i="62"/>
  <c r="U39" i="62"/>
  <c r="U40" i="62"/>
  <c r="U41" i="62"/>
  <c r="U42" i="62"/>
  <c r="U43" i="62"/>
  <c r="U44" i="62"/>
  <c r="N44" i="62" s="1"/>
  <c r="U45" i="62"/>
  <c r="U6" i="62"/>
  <c r="M1" i="62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O5" i="24"/>
  <c r="P5" i="24"/>
  <c r="Q5" i="24"/>
  <c r="R5" i="24"/>
  <c r="S5" i="24"/>
  <c r="T5" i="24"/>
  <c r="U5" i="24"/>
  <c r="V5" i="24"/>
  <c r="O4" i="24"/>
  <c r="P4" i="24"/>
  <c r="Q4" i="24"/>
  <c r="R4" i="24"/>
  <c r="S4" i="24"/>
  <c r="T4" i="24"/>
  <c r="U4" i="24"/>
  <c r="V4" i="24"/>
  <c r="V6" i="24"/>
  <c r="U6" i="24"/>
  <c r="T6" i="24"/>
  <c r="S6" i="24"/>
  <c r="R6" i="24"/>
  <c r="Q6" i="24"/>
  <c r="P6" i="24"/>
  <c r="O6" i="24"/>
  <c r="O2" i="24"/>
  <c r="V3" i="24"/>
  <c r="U3" i="24"/>
  <c r="T3" i="24"/>
  <c r="S3" i="24"/>
  <c r="R3" i="24"/>
  <c r="Q3" i="24"/>
  <c r="P3" i="24"/>
  <c r="O3" i="24"/>
  <c r="V2" i="24"/>
  <c r="U2" i="24"/>
  <c r="T2" i="24"/>
  <c r="S2" i="24"/>
  <c r="R2" i="24"/>
  <c r="Q2" i="24"/>
  <c r="P2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F4" i="54"/>
  <c r="F5" i="54"/>
  <c r="D5" i="54"/>
  <c r="S16" i="70" l="1"/>
  <c r="S17" i="70" s="1"/>
  <c r="AC7" i="62"/>
  <c r="AC6" i="62"/>
  <c r="AC5" i="62"/>
  <c r="AC10" i="62"/>
  <c r="AC9" i="62"/>
  <c r="AC8" i="62"/>
  <c r="N5" i="62"/>
  <c r="N23" i="62"/>
  <c r="N20" i="62"/>
  <c r="N6" i="62"/>
  <c r="N38" i="62"/>
  <c r="N30" i="62"/>
  <c r="N22" i="62"/>
  <c r="N14" i="62"/>
  <c r="N45" i="62"/>
  <c r="N28" i="62"/>
  <c r="N43" i="62"/>
  <c r="N36" i="62"/>
  <c r="N7" i="62"/>
  <c r="N15" i="62"/>
  <c r="N31" i="62"/>
  <c r="N39" i="62"/>
  <c r="V1" i="62"/>
  <c r="N8" i="62"/>
  <c r="N16" i="62"/>
  <c r="N24" i="62"/>
  <c r="N32" i="62"/>
  <c r="N40" i="62"/>
  <c r="N9" i="62"/>
  <c r="N17" i="62"/>
  <c r="N33" i="62"/>
  <c r="N10" i="62"/>
  <c r="N18" i="62"/>
  <c r="N26" i="62"/>
  <c r="N34" i="62"/>
  <c r="N42" i="62"/>
  <c r="N11" i="62"/>
  <c r="N19" i="62"/>
  <c r="N27" i="62"/>
  <c r="N35" i="62"/>
  <c r="N12" i="62"/>
  <c r="N13" i="62"/>
  <c r="N21" i="62"/>
  <c r="N29" i="62"/>
  <c r="N37" i="62"/>
  <c r="N25" i="62"/>
  <c r="N41" i="62"/>
  <c r="AD10" i="62" l="1"/>
  <c r="AD8" i="62"/>
  <c r="AD6" i="62"/>
  <c r="AD9" i="62"/>
  <c r="AD5" i="62"/>
  <c r="AD7" i="62"/>
  <c r="M45" i="62"/>
  <c r="M37" i="62"/>
  <c r="M29" i="62"/>
  <c r="M21" i="62"/>
  <c r="M13" i="62"/>
  <c r="M44" i="62"/>
  <c r="M36" i="62"/>
  <c r="M28" i="62"/>
  <c r="M20" i="62"/>
  <c r="M12" i="62"/>
  <c r="M24" i="62"/>
  <c r="M43" i="62"/>
  <c r="M35" i="62"/>
  <c r="M27" i="62"/>
  <c r="M19" i="62"/>
  <c r="M11" i="62"/>
  <c r="M16" i="62"/>
  <c r="M42" i="62"/>
  <c r="M34" i="62"/>
  <c r="M26" i="62"/>
  <c r="M18" i="62"/>
  <c r="M10" i="62"/>
  <c r="M40" i="62"/>
  <c r="M41" i="62"/>
  <c r="M33" i="62"/>
  <c r="M25" i="62"/>
  <c r="M17" i="62"/>
  <c r="M9" i="62"/>
  <c r="M8" i="62"/>
  <c r="M39" i="62"/>
  <c r="M31" i="62"/>
  <c r="M23" i="62"/>
  <c r="M15" i="62"/>
  <c r="M7" i="62"/>
  <c r="M32" i="62"/>
  <c r="M38" i="62"/>
  <c r="M30" i="62"/>
  <c r="M22" i="62"/>
  <c r="M14" i="62"/>
  <c r="M6" i="62"/>
</calcChain>
</file>

<file path=xl/sharedStrings.xml><?xml version="1.0" encoding="utf-8"?>
<sst xmlns="http://schemas.openxmlformats.org/spreadsheetml/2006/main" count="459" uniqueCount="223">
  <si>
    <t>CaseID</t>
  </si>
  <si>
    <t>logscore</t>
  </si>
  <si>
    <t>score</t>
  </si>
  <si>
    <t>Sum(Log Score)</t>
    <phoneticPr fontId="18"/>
  </si>
  <si>
    <t>HA</t>
    <phoneticPr fontId="18"/>
  </si>
  <si>
    <t>Code</t>
    <phoneticPr fontId="18"/>
  </si>
  <si>
    <t>Date</t>
    <phoneticPr fontId="18"/>
  </si>
  <si>
    <t>Time</t>
    <phoneticPr fontId="18"/>
  </si>
  <si>
    <t>TempC%</t>
    <phoneticPr fontId="18"/>
  </si>
  <si>
    <t>Sum(Score)</t>
    <phoneticPr fontId="18"/>
  </si>
  <si>
    <t>ID</t>
    <phoneticPr fontId="18"/>
  </si>
  <si>
    <t>memo</t>
    <phoneticPr fontId="18"/>
  </si>
  <si>
    <t>Abs score</t>
    <phoneticPr fontId="18"/>
  </si>
  <si>
    <t>Rel Score</t>
    <phoneticPr fontId="18"/>
  </si>
  <si>
    <t>Rank</t>
    <phoneticPr fontId="18"/>
  </si>
  <si>
    <t>Full</t>
    <phoneticPr fontId="18"/>
  </si>
  <si>
    <t>Comment</t>
    <phoneticPr fontId="18"/>
  </si>
  <si>
    <t>Percentile</t>
    <phoneticPr fontId="18"/>
  </si>
  <si>
    <t>LA</t>
    <phoneticPr fontId="18"/>
  </si>
  <si>
    <t>rand seed</t>
    <phoneticPr fontId="18"/>
  </si>
  <si>
    <t>2~5</t>
    <phoneticPr fontId="18"/>
  </si>
  <si>
    <t>range</t>
    <phoneticPr fontId="18"/>
  </si>
  <si>
    <t>average</t>
    <phoneticPr fontId="18"/>
  </si>
  <si>
    <t>mean seed</t>
    <phoneticPr fontId="18"/>
  </si>
  <si>
    <t>mean</t>
    <phoneticPr fontId="18"/>
  </si>
  <si>
    <t>4~24</t>
    <phoneticPr fontId="18"/>
  </si>
  <si>
    <t>LB</t>
    <phoneticPr fontId="18"/>
  </si>
  <si>
    <t>1~2</t>
    <phoneticPr fontId="18"/>
  </si>
  <si>
    <t>N~2N</t>
    <phoneticPr fontId="18"/>
  </si>
  <si>
    <t xml:space="preserve"> m</t>
  </si>
  <si>
    <t>la</t>
  </si>
  <si>
    <t>lb</t>
  </si>
  <si>
    <t>no_tar</t>
  </si>
  <si>
    <t>no_tour</t>
  </si>
  <si>
    <t>no_edge</t>
  </si>
  <si>
    <t>len(tour)</t>
  </si>
  <si>
    <t>part</t>
  </si>
  <si>
    <t>median</t>
    <phoneticPr fontId="18"/>
  </si>
  <si>
    <t>var</t>
    <phoneticPr fontId="18"/>
  </si>
  <si>
    <t>max</t>
    <phoneticPr fontId="18"/>
  </si>
  <si>
    <t>min</t>
    <phoneticPr fontId="18"/>
  </si>
  <si>
    <t>Perf</t>
    <phoneticPr fontId="18"/>
  </si>
  <si>
    <t>ave_dist</t>
    <phoneticPr fontId="18"/>
  </si>
  <si>
    <t>rad</t>
    <phoneticPr fontId="18"/>
  </si>
  <si>
    <t>Ave(len_tour)</t>
    <phoneticPr fontId="18"/>
  </si>
  <si>
    <t>0902best</t>
  </si>
  <si>
    <t>If AC</t>
    <phoneticPr fontId="18"/>
  </si>
  <si>
    <t>Abs Score - 55M</t>
    <phoneticPr fontId="18"/>
  </si>
  <si>
    <t>Submission Time</t>
    <phoneticPr fontId="18"/>
  </si>
  <si>
    <t>perf time</t>
    <phoneticPr fontId="18"/>
  </si>
  <si>
    <t>提出日時</t>
  </si>
  <si>
    <t>問題</t>
  </si>
  <si>
    <t>ユーザ</t>
  </si>
  <si>
    <t>言語</t>
  </si>
  <si>
    <t>得点</t>
  </si>
  <si>
    <t>コード長</t>
  </si>
  <si>
    <t>結果</t>
  </si>
  <si>
    <t>実行時間</t>
  </si>
  <si>
    <t>メモリ</t>
  </si>
  <si>
    <t>A - Packing Uncertain Rectangles</t>
  </si>
  <si>
    <t>C++ 20 (gcc 12.2)</t>
  </si>
  <si>
    <t>27773 Byte</t>
  </si>
  <si>
    <t>詳細</t>
  </si>
  <si>
    <t>27636 Byte</t>
  </si>
  <si>
    <t>AC</t>
  </si>
  <si>
    <t>2552 ms</t>
  </si>
  <si>
    <t>4364 KB</t>
  </si>
  <si>
    <t>24327 Byte</t>
  </si>
  <si>
    <t>2780 ms</t>
  </si>
  <si>
    <t>4220 KB</t>
  </si>
  <si>
    <t>2742 ms</t>
  </si>
  <si>
    <t>4188 KB</t>
  </si>
  <si>
    <t>24328 Byte</t>
  </si>
  <si>
    <t>2774 ms</t>
  </si>
  <si>
    <t>4184 KB</t>
  </si>
  <si>
    <t>2767 ms</t>
  </si>
  <si>
    <t>4216 KB</t>
  </si>
  <si>
    <t>2747 ms</t>
  </si>
  <si>
    <t>4200 KB</t>
  </si>
  <si>
    <t>24212 Byte</t>
  </si>
  <si>
    <t>2737 ms</t>
  </si>
  <si>
    <t>4144 KB</t>
  </si>
  <si>
    <t>2744 ms</t>
  </si>
  <si>
    <t>4172 KB</t>
  </si>
  <si>
    <t>24211 Byte</t>
  </si>
  <si>
    <t>2746 ms</t>
  </si>
  <si>
    <t>2743 ms</t>
  </si>
  <si>
    <t>4196 KB</t>
  </si>
  <si>
    <t>2762 ms</t>
  </si>
  <si>
    <t>2768 ms</t>
  </si>
  <si>
    <t>4140 KB</t>
  </si>
  <si>
    <t>2759 ms</t>
  </si>
  <si>
    <t>4164 KB</t>
  </si>
  <si>
    <t>2770 ms</t>
  </si>
  <si>
    <t>4212 KB</t>
  </si>
  <si>
    <t>24232 Byte</t>
  </si>
  <si>
    <t>2777 ms</t>
  </si>
  <si>
    <t>24230 Byte</t>
  </si>
  <si>
    <t>2761 ms</t>
  </si>
  <si>
    <t>4244 KB</t>
  </si>
  <si>
    <t>24231 Byte</t>
  </si>
  <si>
    <t>4160 KB</t>
  </si>
  <si>
    <t>23505 Byte</t>
  </si>
  <si>
    <t>2730 ms</t>
  </si>
  <si>
    <t>23486 Byte</t>
  </si>
  <si>
    <t>2769 ms</t>
  </si>
  <si>
    <t>4136 KB</t>
  </si>
  <si>
    <t>23518 Byte</t>
  </si>
  <si>
    <t>4180 KB</t>
  </si>
  <si>
    <t>23454 Byte</t>
  </si>
  <si>
    <t>2776 ms</t>
  </si>
  <si>
    <t>16958 Byte</t>
  </si>
  <si>
    <t>2710 ms</t>
  </si>
  <si>
    <t>23447 Byte</t>
  </si>
  <si>
    <t>2530 ms</t>
  </si>
  <si>
    <t>4208 KB</t>
  </si>
  <si>
    <t>21491 Byte</t>
  </si>
  <si>
    <t>2527 ms</t>
  </si>
  <si>
    <t>22181 Byte</t>
  </si>
  <si>
    <t>2520 ms</t>
  </si>
  <si>
    <t>4168 KB</t>
  </si>
  <si>
    <t>22154 Byte</t>
  </si>
  <si>
    <t>2517 ms</t>
  </si>
  <si>
    <t>22099 Byte</t>
  </si>
  <si>
    <t>1268 ms</t>
  </si>
  <si>
    <t>22100 Byte</t>
  </si>
  <si>
    <t>2514 ms</t>
  </si>
  <si>
    <t>4132 KB</t>
  </si>
  <si>
    <t>21417 Byte</t>
  </si>
  <si>
    <t>2574 ms</t>
  </si>
  <si>
    <t>Python (PyPy 3.10-v7.3.12)</t>
  </si>
  <si>
    <t>32794 Byte</t>
  </si>
  <si>
    <t>2597 ms</t>
  </si>
  <si>
    <t>201128 KB</t>
  </si>
  <si>
    <t>32701 Byte</t>
  </si>
  <si>
    <t>2581 ms</t>
  </si>
  <si>
    <t>194904 KB</t>
  </si>
  <si>
    <t>32752 Byte</t>
  </si>
  <si>
    <t>2789 ms</t>
  </si>
  <si>
    <t>195040 KB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</si>
  <si>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keroru</t>
    </r>
  </si>
  <si>
    <t>2866 ms</t>
  </si>
  <si>
    <t>4324 KB</t>
  </si>
  <si>
    <t>32729 Byte</t>
  </si>
  <si>
    <t>2585 ms</t>
  </si>
  <si>
    <t>195264 KB</t>
  </si>
  <si>
    <t>2596 ms</t>
  </si>
  <si>
    <t>194088 KB</t>
  </si>
  <si>
    <t>33401 Byte</t>
  </si>
  <si>
    <t>2626 ms</t>
  </si>
  <si>
    <t>192164 KB</t>
  </si>
  <si>
    <t>32459 Byte</t>
  </si>
  <si>
    <t>2614 ms</t>
  </si>
  <si>
    <t>193936 KB</t>
  </si>
  <si>
    <t>31017 Byte</t>
  </si>
  <si>
    <t>2822 ms</t>
  </si>
  <si>
    <t>240756 KB</t>
  </si>
  <si>
    <t>31014 Byte</t>
  </si>
  <si>
    <t>TLE</t>
  </si>
  <si>
    <t>3323 ms</t>
  </si>
  <si>
    <t>237648 KB</t>
  </si>
  <si>
    <t>30436 Byte</t>
  </si>
  <si>
    <t>776 ms</t>
  </si>
  <si>
    <t>179744 KB</t>
  </si>
  <si>
    <t>TLE</t>
    <phoneticPr fontId="18"/>
  </si>
  <si>
    <t>temp1</t>
    <phoneticPr fontId="18"/>
  </si>
  <si>
    <t>cool rate</t>
    <phoneticPr fontId="18"/>
  </si>
  <si>
    <t>w_ran</t>
    <phoneticPr fontId="18"/>
  </si>
  <si>
    <t>26290 Byte</t>
  </si>
  <si>
    <t>2881 ms</t>
  </si>
  <si>
    <t>4348 KB</t>
  </si>
  <si>
    <t>comment</t>
    <phoneticPr fontId="18"/>
  </si>
  <si>
    <t>最後の5回の破壊再構築</t>
    <rPh sb="0" eb="2">
      <t>サイゴ</t>
    </rPh>
    <rPh sb="4" eb="5">
      <t>カイ</t>
    </rPh>
    <rPh sb="6" eb="8">
      <t>ハカイ</t>
    </rPh>
    <rPh sb="8" eb="11">
      <t>サイコウチク</t>
    </rPh>
    <phoneticPr fontId="18"/>
  </si>
  <si>
    <t>esitimate randam boxを毎回変えた</t>
    <rPh sb="21" eb="23">
      <t>マイカイ</t>
    </rPh>
    <rPh sb="23" eb="24">
      <t>カ</t>
    </rPh>
    <phoneticPr fontId="18"/>
  </si>
  <si>
    <t>25回で初期値リセット</t>
    <rPh sb="2" eb="3">
      <t>カイ</t>
    </rPh>
    <rPh sb="4" eb="7">
      <t>ショキチ</t>
    </rPh>
    <phoneticPr fontId="18"/>
  </si>
  <si>
    <t>23455 Byte</t>
  </si>
  <si>
    <t>2773 ms</t>
  </si>
  <si>
    <t>Rel Score / 50G</t>
    <phoneticPr fontId="18"/>
  </si>
  <si>
    <t>1stまで何倍</t>
    <rPh sb="5" eb="7">
      <t>ナンバイ</t>
    </rPh>
    <phoneticPr fontId="18"/>
  </si>
  <si>
    <t>p</t>
    <phoneticPr fontId="18"/>
  </si>
  <si>
    <t xml:space="preserve">            print(_,pos,file=sys.stderr)</t>
  </si>
  <si>
    <t>AC</t>
    <phoneticPr fontId="18"/>
  </si>
  <si>
    <t>rel score prop%</t>
    <phoneticPr fontId="18"/>
  </si>
  <si>
    <t>case prop%</t>
    <phoneticPr fontId="18"/>
  </si>
  <si>
    <t>No</t>
    <phoneticPr fontId="18"/>
  </si>
  <si>
    <t>相対スコア</t>
    <rPh sb="0" eb="2">
      <t>ソウタイ</t>
    </rPh>
    <phoneticPr fontId="18"/>
  </si>
  <si>
    <t>何もしない(?)</t>
    <rPh sb="0" eb="1">
      <t>ナニ</t>
    </rPh>
    <phoneticPr fontId="18"/>
  </si>
  <si>
    <t>サンプル(?)</t>
    <phoneticPr fontId="18"/>
  </si>
  <si>
    <t>station_positions[:5]=[(9, 43), (1, 7), (22, 9), (28, 9), (39, 19)]</t>
  </si>
  <si>
    <t>iteration=20863</t>
  </si>
  <si>
    <t>move_type,"good,bad,pass,try",sa_res=('swap', 'good,bad,pass,try', (39, 13, 596, 4122))</t>
  </si>
  <si>
    <t>move_type,"good,bad,pass,try",sa_res=('add', 'good,bad,pass,try', (2, 0, 114, 1039))</t>
  </si>
  <si>
    <t>move_type,"good,bad,pass,try",sa_res=('delete', 'good,bad,pass,try', (1, 0, 43, 974))</t>
  </si>
  <si>
    <t>move_type,"good,bad,pass,try",sa_res=('change', 'good,bad,pass,try', (8, 10, 1529, 14728))</t>
  </si>
  <si>
    <t>score,sol_num=(485657, 0)</t>
  </si>
  <si>
    <t>TL=4sec</t>
    <phoneticPr fontId="18"/>
  </si>
  <si>
    <t>Case</t>
    <phoneticPr fontId="18"/>
  </si>
  <si>
    <t>station_positions[:5]=[(13, 34), (24, 10), (13, 45), (28, 9), (2, 42)]</t>
  </si>
  <si>
    <t>iteration=11647</t>
  </si>
  <si>
    <t>move_type,"good,bad,pass,try",sa_res=('swap', 'good,bad,pass,try', (88, 4, 145, 2289))</t>
  </si>
  <si>
    <t>move_type,"good,bad,pass,try",sa_res=('add', 'good,bad,pass,try', (0, 0, 46, 606))</t>
  </si>
  <si>
    <t>move_type,"good,bad,pass,try",sa_res=('delete', 'good,bad,pass,try', (4, 0, 14, 560))</t>
  </si>
  <si>
    <t>move_type,"good,bad,pass,try",sa_res=('change', 'good,bad,pass,try', (2, 1, 540, 8192))</t>
  </si>
  <si>
    <t>score,sol_num=(1007236, 0)</t>
  </si>
  <si>
    <t>M</t>
  </si>
  <si>
    <t>K</t>
  </si>
  <si>
    <t>accur_rev</t>
    <phoneticPr fontId="18"/>
  </si>
  <si>
    <t>erv</t>
  </si>
  <si>
    <t>lrv</t>
  </si>
  <si>
    <t>r</t>
  </si>
  <si>
    <t>s</t>
  </si>
  <si>
    <t>w</t>
  </si>
  <si>
    <t>ct</t>
  </si>
  <si>
    <t>itr</t>
  </si>
  <si>
    <t>1eff649f41314a136c9d56aff1b453379035adc0</t>
    <phoneticPr fontId="18"/>
  </si>
  <si>
    <t>2+3sec</t>
    <phoneticPr fontId="18"/>
  </si>
  <si>
    <t>LTV評価関数のターンずれが直った</t>
    <rPh sb="3" eb="5">
      <t>ヒョウカ</t>
    </rPh>
    <rPh sb="5" eb="7">
      <t>カンスウ</t>
    </rPh>
    <rPh sb="14" eb="15">
      <t>ナオ</t>
    </rPh>
    <phoneticPr fontId="18"/>
  </si>
  <si>
    <t>最後悪あがきで2つ繋ぐ時の1つめの時間経過漏れのミスを直した</t>
    <rPh sb="0" eb="2">
      <t>サイゴ</t>
    </rPh>
    <rPh sb="2" eb="3">
      <t>ワル</t>
    </rPh>
    <rPh sb="9" eb="10">
      <t>ツナ</t>
    </rPh>
    <rPh sb="11" eb="12">
      <t>トキ</t>
    </rPh>
    <rPh sb="17" eb="19">
      <t>ジカン</t>
    </rPh>
    <rPh sb="19" eb="21">
      <t>ケイカ</t>
    </rPh>
    <rPh sb="21" eb="22">
      <t>モ</t>
    </rPh>
    <rPh sb="27" eb="28">
      <t>ナオ</t>
    </rPh>
    <phoneticPr fontId="18"/>
  </si>
  <si>
    <t>閾値を0にした</t>
    <rPh sb="0" eb="2">
      <t>イキチ</t>
    </rPh>
    <phoneticPr fontId="18"/>
  </si>
  <si>
    <t>閾値100</t>
    <rPh sb="0" eb="2">
      <t>イキチ</t>
    </rPh>
    <phoneticPr fontId="18"/>
  </si>
  <si>
    <t>閾値を50にした</t>
    <rPh sb="0" eb="2">
      <t>イキチ</t>
    </rPh>
    <phoneticPr fontId="18"/>
  </si>
  <si>
    <t>閾値を0にしたT1を2に</t>
    <rPh sb="0" eb="2">
      <t>イキチ</t>
    </rPh>
    <phoneticPr fontId="18"/>
  </si>
  <si>
    <t>遷移確率を変えた</t>
    <rPh sb="0" eb="4">
      <t>センイカクリツ</t>
    </rPh>
    <rPh sb="5" eb="6">
      <t>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</si>
</sst>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#,##0.000;[Red]\-#,##0.000"/>
    <numFmt numFmtId="178" formatCode="0.0"/>
    <numFmt numFmtId="179" formatCode="#,##0.0;[Red]\-#,##0.0"/>
    <numFmt numFmtId="180" formatCode="#,##0.0000;[Red]\-#,##0.0000"/>
    <numFmt numFmtId="181" formatCode="#,##0.00000;[Red]\-#,##0.00000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7"/>
      <color rgb="FF333333"/>
      <name val="Arial"/>
      <family val="2"/>
    </font>
    <font>
      <b/>
      <sz val="5"/>
      <color rgb="FFFFFFFF"/>
      <name val="Arial"/>
      <family val="2"/>
    </font>
    <font>
      <u/>
      <sz val="11"/>
      <color theme="10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4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  <xf numFmtId="40" fontId="0" fillId="0" borderId="0" xfId="1" applyNumberFormat="1" applyFont="1">
      <alignment vertical="center"/>
    </xf>
    <xf numFmtId="40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19" fillId="0" borderId="0" xfId="44">
      <alignment vertical="center"/>
    </xf>
    <xf numFmtId="0" fontId="20" fillId="0" borderId="0" xfId="0" applyFont="1">
      <alignment vertical="center"/>
    </xf>
    <xf numFmtId="38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19" fillId="0" borderId="0" xfId="44" applyNumberFormat="1" applyAlignment="1">
      <alignment horizontal="right" vertical="center"/>
    </xf>
    <xf numFmtId="0" fontId="21" fillId="0" borderId="0" xfId="0" applyFont="1">
      <alignment vertical="center"/>
    </xf>
    <xf numFmtId="3" fontId="0" fillId="0" borderId="0" xfId="0" applyNumberFormat="1">
      <alignment vertical="center"/>
    </xf>
    <xf numFmtId="22" fontId="22" fillId="0" borderId="0" xfId="0" applyNumberFormat="1" applyFont="1">
      <alignment vertical="center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0" fontId="0" fillId="0" borderId="0" xfId="0" quotePrefix="1">
      <alignment vertical="center"/>
    </xf>
    <xf numFmtId="180" fontId="0" fillId="0" borderId="0" xfId="1" applyNumberFormat="1" applyFont="1">
      <alignment vertical="center"/>
    </xf>
    <xf numFmtId="176" fontId="0" fillId="0" borderId="0" xfId="2" applyNumberFormat="1" applyFont="1">
      <alignment vertical="center"/>
    </xf>
    <xf numFmtId="22" fontId="22" fillId="34" borderId="10" xfId="0" applyNumberFormat="1" applyFont="1" applyFill="1" applyBorder="1" applyAlignment="1">
      <alignment vertical="top"/>
    </xf>
    <xf numFmtId="0" fontId="19" fillId="34" borderId="11" xfId="44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center" vertical="top" wrapText="1"/>
    </xf>
    <xf numFmtId="0" fontId="19" fillId="34" borderId="12" xfId="44" applyFill="1" applyBorder="1" applyAlignment="1">
      <alignment horizontal="center" vertical="top" wrapText="1"/>
    </xf>
    <xf numFmtId="22" fontId="22" fillId="33" borderId="13" xfId="0" applyNumberFormat="1" applyFont="1" applyFill="1" applyBorder="1" applyAlignment="1">
      <alignment vertical="top"/>
    </xf>
    <xf numFmtId="0" fontId="19" fillId="33" borderId="14" xfId="44" applyFill="1" applyBorder="1" applyAlignment="1">
      <alignment vertical="top" wrapText="1"/>
    </xf>
    <xf numFmtId="0" fontId="22" fillId="33" borderId="14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center" vertical="top" wrapText="1"/>
    </xf>
    <xf numFmtId="0" fontId="19" fillId="33" borderId="15" xfId="44" applyFill="1" applyBorder="1" applyAlignment="1">
      <alignment horizontal="center" vertical="top" wrapText="1"/>
    </xf>
    <xf numFmtId="22" fontId="22" fillId="34" borderId="13" xfId="0" applyNumberFormat="1" applyFont="1" applyFill="1" applyBorder="1" applyAlignment="1">
      <alignment vertical="top"/>
    </xf>
    <xf numFmtId="0" fontId="19" fillId="34" borderId="14" xfId="44" applyFill="1" applyBorder="1" applyAlignment="1">
      <alignment vertical="top" wrapText="1"/>
    </xf>
    <xf numFmtId="0" fontId="22" fillId="34" borderId="14" xfId="0" applyFont="1" applyFill="1" applyBorder="1" applyAlignment="1">
      <alignment horizontal="right" vertical="top" wrapText="1"/>
    </xf>
    <xf numFmtId="0" fontId="23" fillId="34" borderId="14" xfId="0" applyFont="1" applyFill="1" applyBorder="1" applyAlignment="1">
      <alignment horizontal="center" vertical="top" wrapText="1"/>
    </xf>
    <xf numFmtId="0" fontId="19" fillId="34" borderId="15" xfId="44" applyFill="1" applyBorder="1" applyAlignment="1">
      <alignment horizontal="center" vertical="top" wrapText="1"/>
    </xf>
    <xf numFmtId="22" fontId="22" fillId="33" borderId="10" xfId="0" applyNumberFormat="1" applyFont="1" applyFill="1" applyBorder="1" applyAlignment="1">
      <alignment vertical="top"/>
    </xf>
    <xf numFmtId="0" fontId="19" fillId="33" borderId="11" xfId="44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top" wrapText="1"/>
    </xf>
    <xf numFmtId="0" fontId="23" fillId="33" borderId="11" xfId="0" applyFont="1" applyFill="1" applyBorder="1" applyAlignment="1">
      <alignment horizontal="center" vertical="top" wrapText="1"/>
    </xf>
    <xf numFmtId="0" fontId="19" fillId="33" borderId="12" xfId="44" applyFill="1" applyBorder="1" applyAlignment="1">
      <alignment horizontal="center" vertical="top" wrapText="1"/>
    </xf>
    <xf numFmtId="181" fontId="0" fillId="0" borderId="0" xfId="1" applyNumberFormat="1" applyFont="1">
      <alignment vertical="center"/>
    </xf>
    <xf numFmtId="38" fontId="22" fillId="34" borderId="11" xfId="1" applyFont="1" applyFill="1" applyBorder="1" applyAlignment="1">
      <alignment horizontal="right" vertical="top" wrapText="1"/>
    </xf>
    <xf numFmtId="38" fontId="22" fillId="33" borderId="14" xfId="1" applyFont="1" applyFill="1" applyBorder="1" applyAlignment="1">
      <alignment horizontal="right" vertical="top" wrapText="1"/>
    </xf>
    <xf numFmtId="38" fontId="22" fillId="34" borderId="14" xfId="1" applyFont="1" applyFill="1" applyBorder="1" applyAlignment="1">
      <alignment horizontal="right" vertical="top" wrapText="1"/>
    </xf>
    <xf numFmtId="38" fontId="22" fillId="33" borderId="11" xfId="1" applyFont="1" applyFill="1" applyBorder="1" applyAlignment="1">
      <alignment horizontal="right" vertical="top" wrapText="1"/>
    </xf>
    <xf numFmtId="10" fontId="0" fillId="0" borderId="0" xfId="2" applyNumberFormat="1" applyFont="1">
      <alignment vertical="center"/>
    </xf>
    <xf numFmtId="22" fontId="0" fillId="0" borderId="0" xfId="0" applyNumberFormat="1">
      <alignment vertical="center"/>
    </xf>
  </cellXfs>
  <cellStyles count="45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ハイパーリンク" xfId="44" builtinId="8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SA!$C$6:$C$167</c:f>
              <c:numCache>
                <c:formatCode>General</c:formatCode>
                <c:ptCount val="162"/>
                <c:pt idx="0">
                  <c:v>424117</c:v>
                </c:pt>
                <c:pt idx="1">
                  <c:v>424333</c:v>
                </c:pt>
                <c:pt idx="2">
                  <c:v>424638</c:v>
                </c:pt>
                <c:pt idx="3">
                  <c:v>424686</c:v>
                </c:pt>
                <c:pt idx="4">
                  <c:v>425671</c:v>
                </c:pt>
                <c:pt idx="5">
                  <c:v>426771</c:v>
                </c:pt>
                <c:pt idx="6">
                  <c:v>426771</c:v>
                </c:pt>
                <c:pt idx="7">
                  <c:v>431153</c:v>
                </c:pt>
                <c:pt idx="8">
                  <c:v>444986</c:v>
                </c:pt>
                <c:pt idx="9">
                  <c:v>456999</c:v>
                </c:pt>
                <c:pt idx="10">
                  <c:v>461035</c:v>
                </c:pt>
                <c:pt idx="11">
                  <c:v>461712</c:v>
                </c:pt>
                <c:pt idx="12">
                  <c:v>461828</c:v>
                </c:pt>
                <c:pt idx="13">
                  <c:v>461828</c:v>
                </c:pt>
                <c:pt idx="14">
                  <c:v>473586</c:v>
                </c:pt>
                <c:pt idx="15">
                  <c:v>473899</c:v>
                </c:pt>
                <c:pt idx="16">
                  <c:v>473918</c:v>
                </c:pt>
                <c:pt idx="17">
                  <c:v>476087</c:v>
                </c:pt>
                <c:pt idx="18">
                  <c:v>480674</c:v>
                </c:pt>
                <c:pt idx="19">
                  <c:v>480674</c:v>
                </c:pt>
                <c:pt idx="20">
                  <c:v>480674</c:v>
                </c:pt>
                <c:pt idx="21">
                  <c:v>480816</c:v>
                </c:pt>
                <c:pt idx="22">
                  <c:v>480816</c:v>
                </c:pt>
                <c:pt idx="23">
                  <c:v>481217</c:v>
                </c:pt>
                <c:pt idx="24">
                  <c:v>481217</c:v>
                </c:pt>
                <c:pt idx="25">
                  <c:v>481217</c:v>
                </c:pt>
                <c:pt idx="26">
                  <c:v>482113</c:v>
                </c:pt>
                <c:pt idx="27">
                  <c:v>482113</c:v>
                </c:pt>
                <c:pt idx="28">
                  <c:v>482113</c:v>
                </c:pt>
                <c:pt idx="29">
                  <c:v>482113</c:v>
                </c:pt>
                <c:pt idx="30">
                  <c:v>482113</c:v>
                </c:pt>
                <c:pt idx="31">
                  <c:v>482113</c:v>
                </c:pt>
                <c:pt idx="32">
                  <c:v>482426</c:v>
                </c:pt>
                <c:pt idx="33">
                  <c:v>482426</c:v>
                </c:pt>
                <c:pt idx="34">
                  <c:v>482426</c:v>
                </c:pt>
                <c:pt idx="35">
                  <c:v>482426</c:v>
                </c:pt>
                <c:pt idx="36">
                  <c:v>482426</c:v>
                </c:pt>
                <c:pt idx="37">
                  <c:v>482426</c:v>
                </c:pt>
                <c:pt idx="38">
                  <c:v>482426</c:v>
                </c:pt>
                <c:pt idx="39">
                  <c:v>482426</c:v>
                </c:pt>
                <c:pt idx="40">
                  <c:v>482426</c:v>
                </c:pt>
                <c:pt idx="41">
                  <c:v>482426</c:v>
                </c:pt>
                <c:pt idx="42">
                  <c:v>482426</c:v>
                </c:pt>
                <c:pt idx="43">
                  <c:v>482426</c:v>
                </c:pt>
                <c:pt idx="44">
                  <c:v>482426</c:v>
                </c:pt>
                <c:pt idx="45">
                  <c:v>482522</c:v>
                </c:pt>
                <c:pt idx="46">
                  <c:v>482522</c:v>
                </c:pt>
                <c:pt idx="47">
                  <c:v>482710</c:v>
                </c:pt>
                <c:pt idx="48">
                  <c:v>482710</c:v>
                </c:pt>
                <c:pt idx="49">
                  <c:v>482710</c:v>
                </c:pt>
                <c:pt idx="50">
                  <c:v>482710</c:v>
                </c:pt>
                <c:pt idx="51">
                  <c:v>482710</c:v>
                </c:pt>
                <c:pt idx="52">
                  <c:v>482710</c:v>
                </c:pt>
                <c:pt idx="53">
                  <c:v>482710</c:v>
                </c:pt>
                <c:pt idx="54">
                  <c:v>482710</c:v>
                </c:pt>
                <c:pt idx="55">
                  <c:v>482710</c:v>
                </c:pt>
                <c:pt idx="56">
                  <c:v>482922</c:v>
                </c:pt>
                <c:pt idx="57">
                  <c:v>482922</c:v>
                </c:pt>
                <c:pt idx="58">
                  <c:v>482922</c:v>
                </c:pt>
                <c:pt idx="59">
                  <c:v>482922</c:v>
                </c:pt>
                <c:pt idx="60">
                  <c:v>482922</c:v>
                </c:pt>
                <c:pt idx="61">
                  <c:v>482922</c:v>
                </c:pt>
                <c:pt idx="62">
                  <c:v>482922</c:v>
                </c:pt>
                <c:pt idx="63">
                  <c:v>482922</c:v>
                </c:pt>
                <c:pt idx="64">
                  <c:v>482922</c:v>
                </c:pt>
                <c:pt idx="65">
                  <c:v>483268</c:v>
                </c:pt>
                <c:pt idx="66">
                  <c:v>483268</c:v>
                </c:pt>
                <c:pt idx="67">
                  <c:v>483268</c:v>
                </c:pt>
                <c:pt idx="68">
                  <c:v>483268</c:v>
                </c:pt>
                <c:pt idx="69">
                  <c:v>483631</c:v>
                </c:pt>
                <c:pt idx="70">
                  <c:v>483631</c:v>
                </c:pt>
                <c:pt idx="71">
                  <c:v>483631</c:v>
                </c:pt>
                <c:pt idx="72">
                  <c:v>483631</c:v>
                </c:pt>
                <c:pt idx="73">
                  <c:v>483631</c:v>
                </c:pt>
                <c:pt idx="74">
                  <c:v>483631</c:v>
                </c:pt>
                <c:pt idx="75">
                  <c:v>483631</c:v>
                </c:pt>
                <c:pt idx="76">
                  <c:v>483631</c:v>
                </c:pt>
                <c:pt idx="77">
                  <c:v>483631</c:v>
                </c:pt>
                <c:pt idx="78">
                  <c:v>483631</c:v>
                </c:pt>
                <c:pt idx="79">
                  <c:v>483631</c:v>
                </c:pt>
                <c:pt idx="80">
                  <c:v>483631</c:v>
                </c:pt>
                <c:pt idx="81">
                  <c:v>483631</c:v>
                </c:pt>
                <c:pt idx="82">
                  <c:v>483631</c:v>
                </c:pt>
                <c:pt idx="83">
                  <c:v>483631</c:v>
                </c:pt>
                <c:pt idx="84">
                  <c:v>483631</c:v>
                </c:pt>
                <c:pt idx="85">
                  <c:v>483631</c:v>
                </c:pt>
                <c:pt idx="86">
                  <c:v>483631</c:v>
                </c:pt>
                <c:pt idx="87">
                  <c:v>483631</c:v>
                </c:pt>
                <c:pt idx="88">
                  <c:v>483631</c:v>
                </c:pt>
                <c:pt idx="89">
                  <c:v>483631</c:v>
                </c:pt>
                <c:pt idx="90">
                  <c:v>483631</c:v>
                </c:pt>
                <c:pt idx="91">
                  <c:v>483631</c:v>
                </c:pt>
                <c:pt idx="92">
                  <c:v>483631</c:v>
                </c:pt>
                <c:pt idx="93">
                  <c:v>483631</c:v>
                </c:pt>
                <c:pt idx="94">
                  <c:v>483631</c:v>
                </c:pt>
                <c:pt idx="95">
                  <c:v>483631</c:v>
                </c:pt>
                <c:pt idx="96">
                  <c:v>483631</c:v>
                </c:pt>
                <c:pt idx="97">
                  <c:v>483631</c:v>
                </c:pt>
                <c:pt idx="98">
                  <c:v>484393</c:v>
                </c:pt>
                <c:pt idx="99">
                  <c:v>484560</c:v>
                </c:pt>
                <c:pt idx="100">
                  <c:v>484560</c:v>
                </c:pt>
                <c:pt idx="101">
                  <c:v>484560</c:v>
                </c:pt>
                <c:pt idx="102">
                  <c:v>484560</c:v>
                </c:pt>
                <c:pt idx="103">
                  <c:v>484560</c:v>
                </c:pt>
                <c:pt idx="104">
                  <c:v>484821</c:v>
                </c:pt>
                <c:pt idx="105">
                  <c:v>484821</c:v>
                </c:pt>
                <c:pt idx="106">
                  <c:v>484821</c:v>
                </c:pt>
                <c:pt idx="107">
                  <c:v>484821</c:v>
                </c:pt>
                <c:pt idx="108">
                  <c:v>484821</c:v>
                </c:pt>
                <c:pt idx="109">
                  <c:v>484821</c:v>
                </c:pt>
                <c:pt idx="110">
                  <c:v>484821</c:v>
                </c:pt>
                <c:pt idx="111">
                  <c:v>484821</c:v>
                </c:pt>
                <c:pt idx="112">
                  <c:v>484914</c:v>
                </c:pt>
                <c:pt idx="113">
                  <c:v>484914</c:v>
                </c:pt>
                <c:pt idx="114">
                  <c:v>484914</c:v>
                </c:pt>
                <c:pt idx="115">
                  <c:v>484914</c:v>
                </c:pt>
                <c:pt idx="116">
                  <c:v>484914</c:v>
                </c:pt>
                <c:pt idx="117">
                  <c:v>484914</c:v>
                </c:pt>
                <c:pt idx="118">
                  <c:v>484914</c:v>
                </c:pt>
                <c:pt idx="119">
                  <c:v>484914</c:v>
                </c:pt>
                <c:pt idx="120">
                  <c:v>484914</c:v>
                </c:pt>
                <c:pt idx="121">
                  <c:v>484914</c:v>
                </c:pt>
                <c:pt idx="122">
                  <c:v>484914</c:v>
                </c:pt>
                <c:pt idx="123">
                  <c:v>484914</c:v>
                </c:pt>
                <c:pt idx="124">
                  <c:v>485132</c:v>
                </c:pt>
                <c:pt idx="125">
                  <c:v>485132</c:v>
                </c:pt>
                <c:pt idx="126">
                  <c:v>485132</c:v>
                </c:pt>
                <c:pt idx="127">
                  <c:v>485132</c:v>
                </c:pt>
                <c:pt idx="128">
                  <c:v>485132</c:v>
                </c:pt>
                <c:pt idx="129">
                  <c:v>485382</c:v>
                </c:pt>
                <c:pt idx="130">
                  <c:v>485382</c:v>
                </c:pt>
                <c:pt idx="131">
                  <c:v>485382</c:v>
                </c:pt>
                <c:pt idx="132">
                  <c:v>485382</c:v>
                </c:pt>
                <c:pt idx="133">
                  <c:v>485382</c:v>
                </c:pt>
                <c:pt idx="134">
                  <c:v>485382</c:v>
                </c:pt>
                <c:pt idx="135">
                  <c:v>485382</c:v>
                </c:pt>
                <c:pt idx="136">
                  <c:v>485382</c:v>
                </c:pt>
                <c:pt idx="137">
                  <c:v>485382</c:v>
                </c:pt>
                <c:pt idx="138">
                  <c:v>485621</c:v>
                </c:pt>
                <c:pt idx="139">
                  <c:v>485621</c:v>
                </c:pt>
                <c:pt idx="140">
                  <c:v>485621</c:v>
                </c:pt>
                <c:pt idx="141">
                  <c:v>485621</c:v>
                </c:pt>
                <c:pt idx="142">
                  <c:v>485621</c:v>
                </c:pt>
                <c:pt idx="143">
                  <c:v>485621</c:v>
                </c:pt>
                <c:pt idx="144">
                  <c:v>485621</c:v>
                </c:pt>
                <c:pt idx="145">
                  <c:v>485621</c:v>
                </c:pt>
                <c:pt idx="146">
                  <c:v>485621</c:v>
                </c:pt>
                <c:pt idx="147">
                  <c:v>485621</c:v>
                </c:pt>
                <c:pt idx="148">
                  <c:v>485621</c:v>
                </c:pt>
                <c:pt idx="149">
                  <c:v>485621</c:v>
                </c:pt>
                <c:pt idx="150">
                  <c:v>485621</c:v>
                </c:pt>
                <c:pt idx="151">
                  <c:v>485621</c:v>
                </c:pt>
                <c:pt idx="152">
                  <c:v>485621</c:v>
                </c:pt>
                <c:pt idx="153">
                  <c:v>485621</c:v>
                </c:pt>
                <c:pt idx="154">
                  <c:v>485621</c:v>
                </c:pt>
                <c:pt idx="155">
                  <c:v>485621</c:v>
                </c:pt>
                <c:pt idx="156">
                  <c:v>485621</c:v>
                </c:pt>
                <c:pt idx="157">
                  <c:v>485621</c:v>
                </c:pt>
                <c:pt idx="158">
                  <c:v>485621</c:v>
                </c:pt>
                <c:pt idx="159">
                  <c:v>485621</c:v>
                </c:pt>
                <c:pt idx="160">
                  <c:v>485621</c:v>
                </c:pt>
                <c:pt idx="161">
                  <c:v>485621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B-4720-92A7-D64CDAFC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75808"/>
        <c:axId val="909572928"/>
      </c:lineChart>
      <c:catAx>
        <c:axId val="90957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572928"/>
        <c:crosses val="autoZero"/>
        <c:auto val="1"/>
        <c:lblAlgn val="ctr"/>
        <c:lblOffset val="100"/>
        <c:noMultiLvlLbl val="0"/>
      </c:catAx>
      <c:valAx>
        <c:axId val="9095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5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SA!$D$6:$D$95</c:f>
              <c:numCache>
                <c:formatCode>General</c:formatCode>
                <c:ptCount val="90"/>
                <c:pt idx="0">
                  <c:v>1014516</c:v>
                </c:pt>
                <c:pt idx="1">
                  <c:v>1019494</c:v>
                </c:pt>
                <c:pt idx="2">
                  <c:v>1023400</c:v>
                </c:pt>
                <c:pt idx="3">
                  <c:v>1030145</c:v>
                </c:pt>
                <c:pt idx="4">
                  <c:v>1033496</c:v>
                </c:pt>
                <c:pt idx="5">
                  <c:v>1035324</c:v>
                </c:pt>
                <c:pt idx="6">
                  <c:v>1046784</c:v>
                </c:pt>
                <c:pt idx="7">
                  <c:v>1052317</c:v>
                </c:pt>
                <c:pt idx="8">
                  <c:v>1053603</c:v>
                </c:pt>
                <c:pt idx="9">
                  <c:v>1053603</c:v>
                </c:pt>
                <c:pt idx="10">
                  <c:v>1057051</c:v>
                </c:pt>
                <c:pt idx="11">
                  <c:v>1057501</c:v>
                </c:pt>
                <c:pt idx="12">
                  <c:v>1059479</c:v>
                </c:pt>
                <c:pt idx="13">
                  <c:v>1059724</c:v>
                </c:pt>
                <c:pt idx="14">
                  <c:v>1060567</c:v>
                </c:pt>
                <c:pt idx="15">
                  <c:v>1063338</c:v>
                </c:pt>
                <c:pt idx="16">
                  <c:v>1064300</c:v>
                </c:pt>
                <c:pt idx="17">
                  <c:v>1067475</c:v>
                </c:pt>
                <c:pt idx="18">
                  <c:v>1068216</c:v>
                </c:pt>
                <c:pt idx="19">
                  <c:v>1070928</c:v>
                </c:pt>
                <c:pt idx="20">
                  <c:v>1071871</c:v>
                </c:pt>
                <c:pt idx="21">
                  <c:v>1071881</c:v>
                </c:pt>
                <c:pt idx="22">
                  <c:v>1072248</c:v>
                </c:pt>
                <c:pt idx="23">
                  <c:v>1075913</c:v>
                </c:pt>
                <c:pt idx="24">
                  <c:v>1076302</c:v>
                </c:pt>
                <c:pt idx="25">
                  <c:v>1076326</c:v>
                </c:pt>
                <c:pt idx="26">
                  <c:v>1078239</c:v>
                </c:pt>
                <c:pt idx="27">
                  <c:v>1078648</c:v>
                </c:pt>
                <c:pt idx="28">
                  <c:v>1078868</c:v>
                </c:pt>
                <c:pt idx="29">
                  <c:v>1078868</c:v>
                </c:pt>
                <c:pt idx="30">
                  <c:v>1078868</c:v>
                </c:pt>
                <c:pt idx="31">
                  <c:v>1078868</c:v>
                </c:pt>
                <c:pt idx="32">
                  <c:v>1078868</c:v>
                </c:pt>
                <c:pt idx="33">
                  <c:v>1079055</c:v>
                </c:pt>
                <c:pt idx="34">
                  <c:v>1079055</c:v>
                </c:pt>
                <c:pt idx="35">
                  <c:v>1079055</c:v>
                </c:pt>
                <c:pt idx="36">
                  <c:v>1079117</c:v>
                </c:pt>
                <c:pt idx="37">
                  <c:v>1079606</c:v>
                </c:pt>
                <c:pt idx="38">
                  <c:v>1079606</c:v>
                </c:pt>
                <c:pt idx="39">
                  <c:v>1080161</c:v>
                </c:pt>
                <c:pt idx="40">
                  <c:v>1080239</c:v>
                </c:pt>
                <c:pt idx="41">
                  <c:v>1080239</c:v>
                </c:pt>
                <c:pt idx="42">
                  <c:v>1080239</c:v>
                </c:pt>
                <c:pt idx="43">
                  <c:v>1084791</c:v>
                </c:pt>
                <c:pt idx="44">
                  <c:v>1085035</c:v>
                </c:pt>
                <c:pt idx="45">
                  <c:v>1085035</c:v>
                </c:pt>
                <c:pt idx="46">
                  <c:v>1085035</c:v>
                </c:pt>
                <c:pt idx="47">
                  <c:v>1087831</c:v>
                </c:pt>
                <c:pt idx="48">
                  <c:v>1088496</c:v>
                </c:pt>
                <c:pt idx="49">
                  <c:v>1088777</c:v>
                </c:pt>
                <c:pt idx="50">
                  <c:v>1088777</c:v>
                </c:pt>
                <c:pt idx="51">
                  <c:v>1089989</c:v>
                </c:pt>
                <c:pt idx="52">
                  <c:v>1089989</c:v>
                </c:pt>
                <c:pt idx="53">
                  <c:v>1089989</c:v>
                </c:pt>
                <c:pt idx="54">
                  <c:v>1090067</c:v>
                </c:pt>
                <c:pt idx="55">
                  <c:v>1092795</c:v>
                </c:pt>
                <c:pt idx="56">
                  <c:v>1092795</c:v>
                </c:pt>
                <c:pt idx="57">
                  <c:v>1092892</c:v>
                </c:pt>
                <c:pt idx="58">
                  <c:v>1092892</c:v>
                </c:pt>
                <c:pt idx="59">
                  <c:v>1094214</c:v>
                </c:pt>
                <c:pt idx="60">
                  <c:v>1094214</c:v>
                </c:pt>
                <c:pt idx="61">
                  <c:v>1095126</c:v>
                </c:pt>
                <c:pt idx="62">
                  <c:v>1095126</c:v>
                </c:pt>
                <c:pt idx="63">
                  <c:v>1096716</c:v>
                </c:pt>
                <c:pt idx="64">
                  <c:v>1096791</c:v>
                </c:pt>
                <c:pt idx="65">
                  <c:v>1097187</c:v>
                </c:pt>
                <c:pt idx="66">
                  <c:v>1097865</c:v>
                </c:pt>
                <c:pt idx="67">
                  <c:v>1097865</c:v>
                </c:pt>
                <c:pt idx="68">
                  <c:v>1098333</c:v>
                </c:pt>
                <c:pt idx="69">
                  <c:v>1098333</c:v>
                </c:pt>
                <c:pt idx="70">
                  <c:v>1098377</c:v>
                </c:pt>
                <c:pt idx="71">
                  <c:v>1098377</c:v>
                </c:pt>
                <c:pt idx="72">
                  <c:v>1098377</c:v>
                </c:pt>
                <c:pt idx="73">
                  <c:v>1099346</c:v>
                </c:pt>
                <c:pt idx="74">
                  <c:v>1099346</c:v>
                </c:pt>
                <c:pt idx="75">
                  <c:v>1099346</c:v>
                </c:pt>
                <c:pt idx="76">
                  <c:v>1099346</c:v>
                </c:pt>
                <c:pt idx="77">
                  <c:v>1100117</c:v>
                </c:pt>
                <c:pt idx="78">
                  <c:v>1100117</c:v>
                </c:pt>
                <c:pt idx="79">
                  <c:v>1100117</c:v>
                </c:pt>
                <c:pt idx="80">
                  <c:v>1100117</c:v>
                </c:pt>
                <c:pt idx="81">
                  <c:v>1100483</c:v>
                </c:pt>
                <c:pt idx="82">
                  <c:v>1100531</c:v>
                </c:pt>
                <c:pt idx="83">
                  <c:v>1100814</c:v>
                </c:pt>
                <c:pt idx="84">
                  <c:v>1100814</c:v>
                </c:pt>
                <c:pt idx="85">
                  <c:v>1100814</c:v>
                </c:pt>
                <c:pt idx="86">
                  <c:v>1101541</c:v>
                </c:pt>
                <c:pt idx="87">
                  <c:v>1101541</c:v>
                </c:pt>
                <c:pt idx="88">
                  <c:v>1101541</c:v>
                </c:pt>
                <c:pt idx="89">
                  <c:v>1101541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A-4EC5-9455-28C8C94B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336576"/>
        <c:axId val="1441339456"/>
      </c:lineChart>
      <c:catAx>
        <c:axId val="144133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339456"/>
        <c:crosses val="autoZero"/>
        <c:auto val="1"/>
        <c:lblAlgn val="ctr"/>
        <c:lblOffset val="100"/>
        <c:noMultiLvlLbl val="0"/>
      </c:catAx>
      <c:valAx>
        <c:axId val="14413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3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6</xdr:row>
      <xdr:rowOff>198120</xdr:rowOff>
    </xdr:from>
    <xdr:to>
      <xdr:col>15</xdr:col>
      <xdr:colOff>392430</xdr:colOff>
      <xdr:row>22</xdr:row>
      <xdr:rowOff>186690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5F3231-4979-D182-12F2-7E559C70B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346710</xdr:colOff>
      <xdr:row>23</xdr:row>
      <xdr:rowOff>125730</xdr:rowOff>
    </xdr:from>
    <xdr:to>
      <xdr:col>14</xdr:col>
      <xdr:colOff>224790</xdr:colOff>
      <xdr:row>35</xdr:row>
      <xdr:rowOff>125730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10EABF7-9BD1-F8FB-CC93-85610829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erroggu/AH/commi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atcoder.jp/contests/ahc040/tasks/ahc040_a" TargetMode="External"/><Relationship Id="rId21" Type="http://schemas.openxmlformats.org/officeDocument/2006/relationships/hyperlink" Target="https://atcoder.jp/contests/ahc040/tasks/ahc040_a" TargetMode="External"/><Relationship Id="rId42" Type="http://schemas.openxmlformats.org/officeDocument/2006/relationships/hyperlink" Target="https://atcoder.jp/users/keroru" TargetMode="External"/><Relationship Id="rId63" Type="http://schemas.openxmlformats.org/officeDocument/2006/relationships/hyperlink" Target="https://atcoder.jp/contests/ahc040/submissions/me?f.Language=5001&amp;page=1" TargetMode="External"/><Relationship Id="rId84" Type="http://schemas.openxmlformats.org/officeDocument/2006/relationships/hyperlink" Target="https://atcoder.jp/contests/ahc040/submissions/60500862" TargetMode="External"/><Relationship Id="rId138" Type="http://schemas.openxmlformats.org/officeDocument/2006/relationships/hyperlink" Target="https://atcoder.jp/users/keroru" TargetMode="External"/><Relationship Id="rId159" Type="http://schemas.openxmlformats.org/officeDocument/2006/relationships/hyperlink" Target="https://atcoder.jp/contests/ahc040/submissions/me?f.Language=5078&amp;page=2" TargetMode="External"/><Relationship Id="rId107" Type="http://schemas.openxmlformats.org/officeDocument/2006/relationships/hyperlink" Target="https://atcoder.jp/contests/ahc040/submissions/me?f.Language=5001&amp;page=2" TargetMode="External"/><Relationship Id="rId11" Type="http://schemas.openxmlformats.org/officeDocument/2006/relationships/hyperlink" Target="https://atcoder.jp/contests/ahc040/submissions/me?f.Language=5001&amp;page=1" TargetMode="External"/><Relationship Id="rId32" Type="http://schemas.openxmlformats.org/officeDocument/2006/relationships/hyperlink" Target="https://atcoder.jp/contests/ahc040/submissions/60581099" TargetMode="External"/><Relationship Id="rId53" Type="http://schemas.openxmlformats.org/officeDocument/2006/relationships/hyperlink" Target="https://atcoder.jp/contests/ahc040/tasks/ahc040_a" TargetMode="External"/><Relationship Id="rId74" Type="http://schemas.openxmlformats.org/officeDocument/2006/relationships/hyperlink" Target="https://atcoder.jp/users/keroru" TargetMode="External"/><Relationship Id="rId128" Type="http://schemas.openxmlformats.org/officeDocument/2006/relationships/hyperlink" Target="https://atcoder.jp/contests/ahc040/submissions/60457900" TargetMode="External"/><Relationship Id="rId149" Type="http://schemas.openxmlformats.org/officeDocument/2006/relationships/hyperlink" Target="https://atcoder.jp/contests/ahc040/tasks/ahc040_a" TargetMode="External"/><Relationship Id="rId5" Type="http://schemas.openxmlformats.org/officeDocument/2006/relationships/hyperlink" Target="https://atcoder.jp/contests/ahc040/tasks/ahc040_a" TargetMode="External"/><Relationship Id="rId95" Type="http://schemas.openxmlformats.org/officeDocument/2006/relationships/hyperlink" Target="https://atcoder.jp/contests/ahc040/submissions/me?f.Language=5001&amp;page=2" TargetMode="External"/><Relationship Id="rId160" Type="http://schemas.openxmlformats.org/officeDocument/2006/relationships/hyperlink" Target="https://atcoder.jp/contests/ahc040/submissions/60414423" TargetMode="External"/><Relationship Id="rId22" Type="http://schemas.openxmlformats.org/officeDocument/2006/relationships/hyperlink" Target="https://atcoder.jp/users/keroru" TargetMode="External"/><Relationship Id="rId43" Type="http://schemas.openxmlformats.org/officeDocument/2006/relationships/hyperlink" Target="https://atcoder.jp/contests/ahc040/submissions/me?f.Language=5001&amp;page=1" TargetMode="External"/><Relationship Id="rId64" Type="http://schemas.openxmlformats.org/officeDocument/2006/relationships/hyperlink" Target="https://atcoder.jp/contests/ahc040/submissions/60553683" TargetMode="External"/><Relationship Id="rId118" Type="http://schemas.openxmlformats.org/officeDocument/2006/relationships/hyperlink" Target="https://atcoder.jp/users/keroru" TargetMode="External"/><Relationship Id="rId139" Type="http://schemas.openxmlformats.org/officeDocument/2006/relationships/hyperlink" Target="https://atcoder.jp/contests/ahc040/submissions/me?f.Language=5078&amp;page=2" TargetMode="External"/><Relationship Id="rId85" Type="http://schemas.openxmlformats.org/officeDocument/2006/relationships/hyperlink" Target="https://atcoder.jp/contests/ahc040/tasks/ahc040_a" TargetMode="External"/><Relationship Id="rId150" Type="http://schemas.openxmlformats.org/officeDocument/2006/relationships/hyperlink" Target="https://atcoder.jp/users/keroru" TargetMode="External"/><Relationship Id="rId12" Type="http://schemas.openxmlformats.org/officeDocument/2006/relationships/hyperlink" Target="https://atcoder.jp/contests/ahc040/submissions/60597949" TargetMode="External"/><Relationship Id="rId17" Type="http://schemas.openxmlformats.org/officeDocument/2006/relationships/hyperlink" Target="https://atcoder.jp/contests/ahc040/tasks/ahc040_a" TargetMode="External"/><Relationship Id="rId33" Type="http://schemas.openxmlformats.org/officeDocument/2006/relationships/hyperlink" Target="https://atcoder.jp/contests/ahc040/tasks/ahc040_a" TargetMode="External"/><Relationship Id="rId38" Type="http://schemas.openxmlformats.org/officeDocument/2006/relationships/hyperlink" Target="https://atcoder.jp/users/keroru" TargetMode="External"/><Relationship Id="rId59" Type="http://schemas.openxmlformats.org/officeDocument/2006/relationships/hyperlink" Target="https://atcoder.jp/contests/ahc040/submissions/me?f.Language=5001&amp;page=1" TargetMode="External"/><Relationship Id="rId103" Type="http://schemas.openxmlformats.org/officeDocument/2006/relationships/hyperlink" Target="https://atcoder.jp/contests/ahc040/submissions/me?f.Language=5001&amp;page=2" TargetMode="External"/><Relationship Id="rId108" Type="http://schemas.openxmlformats.org/officeDocument/2006/relationships/hyperlink" Target="https://atcoder.jp/contests/ahc040/submissions/60475987" TargetMode="External"/><Relationship Id="rId124" Type="http://schemas.openxmlformats.org/officeDocument/2006/relationships/hyperlink" Target="https://atcoder.jp/contests/ahc040/submissions/60464239" TargetMode="External"/><Relationship Id="rId129" Type="http://schemas.openxmlformats.org/officeDocument/2006/relationships/hyperlink" Target="https://atcoder.jp/contests/ahc040/tasks/ahc040_a" TargetMode="External"/><Relationship Id="rId54" Type="http://schemas.openxmlformats.org/officeDocument/2006/relationships/hyperlink" Target="https://atcoder.jp/users/keroru" TargetMode="External"/><Relationship Id="rId70" Type="http://schemas.openxmlformats.org/officeDocument/2006/relationships/hyperlink" Target="https://atcoder.jp/users/keroru" TargetMode="External"/><Relationship Id="rId75" Type="http://schemas.openxmlformats.org/officeDocument/2006/relationships/hyperlink" Target="https://atcoder.jp/contests/ahc040/submissions/me?f.Language=5001&amp;page=1" TargetMode="External"/><Relationship Id="rId91" Type="http://schemas.openxmlformats.org/officeDocument/2006/relationships/hyperlink" Target="https://atcoder.jp/contests/ahc040/submissions/me?f.Language=5001&amp;page=2" TargetMode="External"/><Relationship Id="rId96" Type="http://schemas.openxmlformats.org/officeDocument/2006/relationships/hyperlink" Target="https://atcoder.jp/contests/ahc040/submissions/60492106" TargetMode="External"/><Relationship Id="rId140" Type="http://schemas.openxmlformats.org/officeDocument/2006/relationships/hyperlink" Target="https://atcoder.jp/contests/ahc040/submissions/60448908" TargetMode="External"/><Relationship Id="rId145" Type="http://schemas.openxmlformats.org/officeDocument/2006/relationships/hyperlink" Target="https://atcoder.jp/contests/ahc040/tasks/ahc040_a" TargetMode="External"/><Relationship Id="rId161" Type="http://schemas.openxmlformats.org/officeDocument/2006/relationships/hyperlink" Target="https://atcoder.jp/contests/ahc040/tasks/ahc040_a" TargetMode="External"/><Relationship Id="rId166" Type="http://schemas.openxmlformats.org/officeDocument/2006/relationships/hyperlink" Target="https://atcoder.jp/users/keroru" TargetMode="External"/><Relationship Id="rId1" Type="http://schemas.openxmlformats.org/officeDocument/2006/relationships/hyperlink" Target="https://atcoder.jp/contests/ahc040/tasks/ahc040_a" TargetMode="External"/><Relationship Id="rId6" Type="http://schemas.openxmlformats.org/officeDocument/2006/relationships/hyperlink" Target="https://atcoder.jp/users/keroru" TargetMode="External"/><Relationship Id="rId23" Type="http://schemas.openxmlformats.org/officeDocument/2006/relationships/hyperlink" Target="https://atcoder.jp/contests/ahc040/submissions/me?f.Language=5001&amp;page=1" TargetMode="External"/><Relationship Id="rId28" Type="http://schemas.openxmlformats.org/officeDocument/2006/relationships/hyperlink" Target="https://atcoder.jp/contests/ahc040/submissions/60583220" TargetMode="External"/><Relationship Id="rId49" Type="http://schemas.openxmlformats.org/officeDocument/2006/relationships/hyperlink" Target="https://atcoder.jp/contests/ahc040/tasks/ahc040_a" TargetMode="External"/><Relationship Id="rId114" Type="http://schemas.openxmlformats.org/officeDocument/2006/relationships/hyperlink" Target="https://atcoder.jp/users/keroru" TargetMode="External"/><Relationship Id="rId119" Type="http://schemas.openxmlformats.org/officeDocument/2006/relationships/hyperlink" Target="https://atcoder.jp/contests/ahc040/submissions/me?f.Language=5001&amp;page=2" TargetMode="External"/><Relationship Id="rId44" Type="http://schemas.openxmlformats.org/officeDocument/2006/relationships/hyperlink" Target="https://atcoder.jp/contests/ahc040/submissions/60574031" TargetMode="External"/><Relationship Id="rId60" Type="http://schemas.openxmlformats.org/officeDocument/2006/relationships/hyperlink" Target="https://atcoder.jp/contests/ahc040/submissions/60558292" TargetMode="External"/><Relationship Id="rId65" Type="http://schemas.openxmlformats.org/officeDocument/2006/relationships/hyperlink" Target="https://atcoder.jp/contests/ahc040/tasks/ahc040_a" TargetMode="External"/><Relationship Id="rId81" Type="http://schemas.openxmlformats.org/officeDocument/2006/relationships/hyperlink" Target="https://atcoder.jp/contests/ahc040/tasks/ahc040_a" TargetMode="External"/><Relationship Id="rId86" Type="http://schemas.openxmlformats.org/officeDocument/2006/relationships/hyperlink" Target="https://atcoder.jp/users/keroru" TargetMode="External"/><Relationship Id="rId130" Type="http://schemas.openxmlformats.org/officeDocument/2006/relationships/hyperlink" Target="https://atcoder.jp/users/keroru" TargetMode="External"/><Relationship Id="rId135" Type="http://schemas.openxmlformats.org/officeDocument/2006/relationships/hyperlink" Target="https://atcoder.jp/contests/ahc040/submissions/me?f.Language=5078&amp;page=2" TargetMode="External"/><Relationship Id="rId151" Type="http://schemas.openxmlformats.org/officeDocument/2006/relationships/hyperlink" Target="https://atcoder.jp/contests/ahc040/submissions/me?f.Language=5078&amp;page=2" TargetMode="External"/><Relationship Id="rId156" Type="http://schemas.openxmlformats.org/officeDocument/2006/relationships/hyperlink" Target="https://atcoder.jp/contests/ahc040/submissions/60428897" TargetMode="External"/><Relationship Id="rId13" Type="http://schemas.openxmlformats.org/officeDocument/2006/relationships/hyperlink" Target="https://atcoder.jp/contests/ahc040/tasks/ahc040_a" TargetMode="External"/><Relationship Id="rId18" Type="http://schemas.openxmlformats.org/officeDocument/2006/relationships/hyperlink" Target="https://atcoder.jp/users/keroru" TargetMode="External"/><Relationship Id="rId39" Type="http://schemas.openxmlformats.org/officeDocument/2006/relationships/hyperlink" Target="https://atcoder.jp/contests/ahc040/submissions/me?f.Language=5001&amp;page=1" TargetMode="External"/><Relationship Id="rId109" Type="http://schemas.openxmlformats.org/officeDocument/2006/relationships/hyperlink" Target="https://atcoder.jp/contests/ahc040/tasks/ahc040_a" TargetMode="External"/><Relationship Id="rId34" Type="http://schemas.openxmlformats.org/officeDocument/2006/relationships/hyperlink" Target="https://atcoder.jp/users/keroru" TargetMode="External"/><Relationship Id="rId50" Type="http://schemas.openxmlformats.org/officeDocument/2006/relationships/hyperlink" Target="https://atcoder.jp/users/keroru" TargetMode="External"/><Relationship Id="rId55" Type="http://schemas.openxmlformats.org/officeDocument/2006/relationships/hyperlink" Target="https://atcoder.jp/contests/ahc040/submissions/me?f.Language=5001&amp;page=1" TargetMode="External"/><Relationship Id="rId76" Type="http://schemas.openxmlformats.org/officeDocument/2006/relationships/hyperlink" Target="https://atcoder.jp/contests/ahc040/submissions/60544951" TargetMode="External"/><Relationship Id="rId97" Type="http://schemas.openxmlformats.org/officeDocument/2006/relationships/hyperlink" Target="https://atcoder.jp/contests/ahc040/tasks/ahc040_a" TargetMode="External"/><Relationship Id="rId104" Type="http://schemas.openxmlformats.org/officeDocument/2006/relationships/hyperlink" Target="https://atcoder.jp/contests/ahc040/submissions/60485351" TargetMode="External"/><Relationship Id="rId120" Type="http://schemas.openxmlformats.org/officeDocument/2006/relationships/hyperlink" Target="https://atcoder.jp/contests/ahc040/submissions/60465322" TargetMode="External"/><Relationship Id="rId125" Type="http://schemas.openxmlformats.org/officeDocument/2006/relationships/hyperlink" Target="https://atcoder.jp/contests/ahc040/tasks/ahc040_a" TargetMode="External"/><Relationship Id="rId141" Type="http://schemas.openxmlformats.org/officeDocument/2006/relationships/hyperlink" Target="https://atcoder.jp/contests/ahc040/tasks/ahc040_a" TargetMode="External"/><Relationship Id="rId146" Type="http://schemas.openxmlformats.org/officeDocument/2006/relationships/hyperlink" Target="https://atcoder.jp/users/keroru" TargetMode="External"/><Relationship Id="rId167" Type="http://schemas.openxmlformats.org/officeDocument/2006/relationships/hyperlink" Target="https://atcoder.jp/contests/ahc040/submissions/me?f.Language=5001" TargetMode="External"/><Relationship Id="rId7" Type="http://schemas.openxmlformats.org/officeDocument/2006/relationships/hyperlink" Target="https://atcoder.jp/contests/ahc040/submissions/me?f.Language=5001&amp;page=1" TargetMode="External"/><Relationship Id="rId71" Type="http://schemas.openxmlformats.org/officeDocument/2006/relationships/hyperlink" Target="https://atcoder.jp/contests/ahc040/submissions/me?f.Language=5001&amp;page=1" TargetMode="External"/><Relationship Id="rId92" Type="http://schemas.openxmlformats.org/officeDocument/2006/relationships/hyperlink" Target="https://atcoder.jp/contests/ahc040/submissions/60492628" TargetMode="External"/><Relationship Id="rId162" Type="http://schemas.openxmlformats.org/officeDocument/2006/relationships/hyperlink" Target="https://atcoder.jp/users/keroru" TargetMode="External"/><Relationship Id="rId2" Type="http://schemas.openxmlformats.org/officeDocument/2006/relationships/hyperlink" Target="https://atcoder.jp/users/keroru" TargetMode="External"/><Relationship Id="rId29" Type="http://schemas.openxmlformats.org/officeDocument/2006/relationships/hyperlink" Target="https://atcoder.jp/contests/ahc040/tasks/ahc040_a" TargetMode="External"/><Relationship Id="rId24" Type="http://schemas.openxmlformats.org/officeDocument/2006/relationships/hyperlink" Target="https://atcoder.jp/contests/ahc040/submissions/60590817" TargetMode="External"/><Relationship Id="rId40" Type="http://schemas.openxmlformats.org/officeDocument/2006/relationships/hyperlink" Target="https://atcoder.jp/contests/ahc040/submissions/60578255" TargetMode="External"/><Relationship Id="rId45" Type="http://schemas.openxmlformats.org/officeDocument/2006/relationships/hyperlink" Target="https://atcoder.jp/contests/ahc040/tasks/ahc040_a" TargetMode="External"/><Relationship Id="rId66" Type="http://schemas.openxmlformats.org/officeDocument/2006/relationships/hyperlink" Target="https://atcoder.jp/users/keroru" TargetMode="External"/><Relationship Id="rId87" Type="http://schemas.openxmlformats.org/officeDocument/2006/relationships/hyperlink" Target="https://atcoder.jp/contests/ahc040/submissions/me?f.Language=5001&amp;page=2" TargetMode="External"/><Relationship Id="rId110" Type="http://schemas.openxmlformats.org/officeDocument/2006/relationships/hyperlink" Target="https://atcoder.jp/users/keroru" TargetMode="External"/><Relationship Id="rId115" Type="http://schemas.openxmlformats.org/officeDocument/2006/relationships/hyperlink" Target="https://atcoder.jp/contests/ahc040/submissions/me?f.Language=5001&amp;page=2" TargetMode="External"/><Relationship Id="rId131" Type="http://schemas.openxmlformats.org/officeDocument/2006/relationships/hyperlink" Target="https://atcoder.jp/contests/ahc040/submissions/me?f.Language=5078&amp;page=2" TargetMode="External"/><Relationship Id="rId136" Type="http://schemas.openxmlformats.org/officeDocument/2006/relationships/hyperlink" Target="https://atcoder.jp/contests/ahc040/submissions/60452674" TargetMode="External"/><Relationship Id="rId157" Type="http://schemas.openxmlformats.org/officeDocument/2006/relationships/hyperlink" Target="https://atcoder.jp/contests/ahc040/tasks/ahc040_a" TargetMode="External"/><Relationship Id="rId61" Type="http://schemas.openxmlformats.org/officeDocument/2006/relationships/hyperlink" Target="https://atcoder.jp/contests/ahc040/tasks/ahc040_a" TargetMode="External"/><Relationship Id="rId82" Type="http://schemas.openxmlformats.org/officeDocument/2006/relationships/hyperlink" Target="https://atcoder.jp/users/keroru" TargetMode="External"/><Relationship Id="rId152" Type="http://schemas.openxmlformats.org/officeDocument/2006/relationships/hyperlink" Target="https://atcoder.jp/contests/ahc040/submissions/60430381" TargetMode="External"/><Relationship Id="rId19" Type="http://schemas.openxmlformats.org/officeDocument/2006/relationships/hyperlink" Target="https://atcoder.jp/contests/ahc040/submissions/me?f.Language=5001&amp;page=1" TargetMode="External"/><Relationship Id="rId14" Type="http://schemas.openxmlformats.org/officeDocument/2006/relationships/hyperlink" Target="https://atcoder.jp/users/keroru" TargetMode="External"/><Relationship Id="rId30" Type="http://schemas.openxmlformats.org/officeDocument/2006/relationships/hyperlink" Target="https://atcoder.jp/users/keroru" TargetMode="External"/><Relationship Id="rId35" Type="http://schemas.openxmlformats.org/officeDocument/2006/relationships/hyperlink" Target="https://atcoder.jp/contests/ahc040/submissions/me?f.Language=5001&amp;page=1" TargetMode="External"/><Relationship Id="rId56" Type="http://schemas.openxmlformats.org/officeDocument/2006/relationships/hyperlink" Target="https://atcoder.jp/contests/ahc040/submissions/60560042" TargetMode="External"/><Relationship Id="rId77" Type="http://schemas.openxmlformats.org/officeDocument/2006/relationships/hyperlink" Target="https://atcoder.jp/contests/ahc040/tasks/ahc040_a" TargetMode="External"/><Relationship Id="rId100" Type="http://schemas.openxmlformats.org/officeDocument/2006/relationships/hyperlink" Target="https://atcoder.jp/contests/ahc040/submissions/60486850" TargetMode="External"/><Relationship Id="rId105" Type="http://schemas.openxmlformats.org/officeDocument/2006/relationships/hyperlink" Target="https://atcoder.jp/contests/ahc040/tasks/ahc040_a" TargetMode="External"/><Relationship Id="rId126" Type="http://schemas.openxmlformats.org/officeDocument/2006/relationships/hyperlink" Target="https://atcoder.jp/users/keroru" TargetMode="External"/><Relationship Id="rId147" Type="http://schemas.openxmlformats.org/officeDocument/2006/relationships/hyperlink" Target="https://atcoder.jp/contests/ahc040/submissions/me?f.Language=5078&amp;page=2" TargetMode="External"/><Relationship Id="rId168" Type="http://schemas.openxmlformats.org/officeDocument/2006/relationships/hyperlink" Target="https://atcoder.jp/contests/ahc040/submissions/60605939" TargetMode="External"/><Relationship Id="rId8" Type="http://schemas.openxmlformats.org/officeDocument/2006/relationships/hyperlink" Target="https://atcoder.jp/contests/ahc040/submissions/60602278" TargetMode="External"/><Relationship Id="rId51" Type="http://schemas.openxmlformats.org/officeDocument/2006/relationships/hyperlink" Target="https://atcoder.jp/contests/ahc040/submissions/me?f.Language=5001&amp;page=1" TargetMode="External"/><Relationship Id="rId72" Type="http://schemas.openxmlformats.org/officeDocument/2006/relationships/hyperlink" Target="https://atcoder.jp/contests/ahc040/submissions/60549923" TargetMode="External"/><Relationship Id="rId93" Type="http://schemas.openxmlformats.org/officeDocument/2006/relationships/hyperlink" Target="https://atcoder.jp/contests/ahc040/tasks/ahc040_a" TargetMode="External"/><Relationship Id="rId98" Type="http://schemas.openxmlformats.org/officeDocument/2006/relationships/hyperlink" Target="https://atcoder.jp/users/keroru" TargetMode="External"/><Relationship Id="rId121" Type="http://schemas.openxmlformats.org/officeDocument/2006/relationships/hyperlink" Target="https://atcoder.jp/contests/ahc040/tasks/ahc040_a" TargetMode="External"/><Relationship Id="rId142" Type="http://schemas.openxmlformats.org/officeDocument/2006/relationships/hyperlink" Target="https://atcoder.jp/users/keroru" TargetMode="External"/><Relationship Id="rId163" Type="http://schemas.openxmlformats.org/officeDocument/2006/relationships/hyperlink" Target="https://atcoder.jp/contests/ahc040/submissions/me?f.Language=5001" TargetMode="External"/><Relationship Id="rId3" Type="http://schemas.openxmlformats.org/officeDocument/2006/relationships/hyperlink" Target="https://atcoder.jp/contests/ahc040/submissions/me?f.Language=5001&amp;page=1" TargetMode="External"/><Relationship Id="rId25" Type="http://schemas.openxmlformats.org/officeDocument/2006/relationships/hyperlink" Target="https://atcoder.jp/contests/ahc040/tasks/ahc040_a" TargetMode="External"/><Relationship Id="rId46" Type="http://schemas.openxmlformats.org/officeDocument/2006/relationships/hyperlink" Target="https://atcoder.jp/users/keroru" TargetMode="External"/><Relationship Id="rId67" Type="http://schemas.openxmlformats.org/officeDocument/2006/relationships/hyperlink" Target="https://atcoder.jp/contests/ahc040/submissions/me?f.Language=5001&amp;page=1" TargetMode="External"/><Relationship Id="rId116" Type="http://schemas.openxmlformats.org/officeDocument/2006/relationships/hyperlink" Target="https://atcoder.jp/contests/ahc040/submissions/60465685" TargetMode="External"/><Relationship Id="rId137" Type="http://schemas.openxmlformats.org/officeDocument/2006/relationships/hyperlink" Target="https://atcoder.jp/contests/ahc040/tasks/ahc040_a" TargetMode="External"/><Relationship Id="rId158" Type="http://schemas.openxmlformats.org/officeDocument/2006/relationships/hyperlink" Target="https://atcoder.jp/users/keroru" TargetMode="External"/><Relationship Id="rId20" Type="http://schemas.openxmlformats.org/officeDocument/2006/relationships/hyperlink" Target="https://atcoder.jp/contests/ahc040/submissions/60593101" TargetMode="External"/><Relationship Id="rId41" Type="http://schemas.openxmlformats.org/officeDocument/2006/relationships/hyperlink" Target="https://atcoder.jp/contests/ahc040/tasks/ahc040_a" TargetMode="External"/><Relationship Id="rId62" Type="http://schemas.openxmlformats.org/officeDocument/2006/relationships/hyperlink" Target="https://atcoder.jp/users/keroru" TargetMode="External"/><Relationship Id="rId83" Type="http://schemas.openxmlformats.org/officeDocument/2006/relationships/hyperlink" Target="https://atcoder.jp/contests/ahc040/submissions/me?f.Language=5001&amp;page=2" TargetMode="External"/><Relationship Id="rId88" Type="http://schemas.openxmlformats.org/officeDocument/2006/relationships/hyperlink" Target="https://atcoder.jp/contests/ahc040/submissions/60496584" TargetMode="External"/><Relationship Id="rId111" Type="http://schemas.openxmlformats.org/officeDocument/2006/relationships/hyperlink" Target="https://atcoder.jp/contests/ahc040/submissions/me?f.Language=5001&amp;page=2" TargetMode="External"/><Relationship Id="rId132" Type="http://schemas.openxmlformats.org/officeDocument/2006/relationships/hyperlink" Target="https://atcoder.jp/contests/ahc040/submissions/60453820" TargetMode="External"/><Relationship Id="rId153" Type="http://schemas.openxmlformats.org/officeDocument/2006/relationships/hyperlink" Target="https://atcoder.jp/contests/ahc040/tasks/ahc040_a" TargetMode="External"/><Relationship Id="rId15" Type="http://schemas.openxmlformats.org/officeDocument/2006/relationships/hyperlink" Target="https://atcoder.jp/contests/ahc040/submissions/me?f.Language=5001&amp;page=1" TargetMode="External"/><Relationship Id="rId36" Type="http://schemas.openxmlformats.org/officeDocument/2006/relationships/hyperlink" Target="https://atcoder.jp/contests/ahc040/submissions/60579918" TargetMode="External"/><Relationship Id="rId57" Type="http://schemas.openxmlformats.org/officeDocument/2006/relationships/hyperlink" Target="https://atcoder.jp/contests/ahc040/tasks/ahc040_a" TargetMode="External"/><Relationship Id="rId106" Type="http://schemas.openxmlformats.org/officeDocument/2006/relationships/hyperlink" Target="https://atcoder.jp/users/keroru" TargetMode="External"/><Relationship Id="rId127" Type="http://schemas.openxmlformats.org/officeDocument/2006/relationships/hyperlink" Target="https://atcoder.jp/contests/ahc040/submissions/me?f.Language=5078&amp;page=2" TargetMode="External"/><Relationship Id="rId10" Type="http://schemas.openxmlformats.org/officeDocument/2006/relationships/hyperlink" Target="https://atcoder.jp/users/keroru" TargetMode="External"/><Relationship Id="rId31" Type="http://schemas.openxmlformats.org/officeDocument/2006/relationships/hyperlink" Target="https://atcoder.jp/contests/ahc040/submissions/me?f.Language=5001&amp;page=1" TargetMode="External"/><Relationship Id="rId52" Type="http://schemas.openxmlformats.org/officeDocument/2006/relationships/hyperlink" Target="https://atcoder.jp/contests/ahc040/submissions/60561111" TargetMode="External"/><Relationship Id="rId73" Type="http://schemas.openxmlformats.org/officeDocument/2006/relationships/hyperlink" Target="https://atcoder.jp/contests/ahc040/tasks/ahc040_a" TargetMode="External"/><Relationship Id="rId78" Type="http://schemas.openxmlformats.org/officeDocument/2006/relationships/hyperlink" Target="https://atcoder.jp/users/keroru" TargetMode="External"/><Relationship Id="rId94" Type="http://schemas.openxmlformats.org/officeDocument/2006/relationships/hyperlink" Target="https://atcoder.jp/users/keroru" TargetMode="External"/><Relationship Id="rId99" Type="http://schemas.openxmlformats.org/officeDocument/2006/relationships/hyperlink" Target="https://atcoder.jp/contests/ahc040/submissions/me?f.Language=5001&amp;page=2" TargetMode="External"/><Relationship Id="rId101" Type="http://schemas.openxmlformats.org/officeDocument/2006/relationships/hyperlink" Target="https://atcoder.jp/contests/ahc040/tasks/ahc040_a" TargetMode="External"/><Relationship Id="rId122" Type="http://schemas.openxmlformats.org/officeDocument/2006/relationships/hyperlink" Target="https://atcoder.jp/users/keroru" TargetMode="External"/><Relationship Id="rId143" Type="http://schemas.openxmlformats.org/officeDocument/2006/relationships/hyperlink" Target="https://atcoder.jp/contests/ahc040/submissions/me?f.Language=5078&amp;page=2" TargetMode="External"/><Relationship Id="rId148" Type="http://schemas.openxmlformats.org/officeDocument/2006/relationships/hyperlink" Target="https://atcoder.jp/contests/ahc040/submissions/60436559" TargetMode="External"/><Relationship Id="rId164" Type="http://schemas.openxmlformats.org/officeDocument/2006/relationships/hyperlink" Target="https://atcoder.jp/contests/ahc040/submissions/60603365" TargetMode="External"/><Relationship Id="rId4" Type="http://schemas.openxmlformats.org/officeDocument/2006/relationships/hyperlink" Target="https://atcoder.jp/contests/ahc040/submissions/60602784" TargetMode="External"/><Relationship Id="rId9" Type="http://schemas.openxmlformats.org/officeDocument/2006/relationships/hyperlink" Target="https://atcoder.jp/contests/ahc040/tasks/ahc040_a" TargetMode="External"/><Relationship Id="rId26" Type="http://schemas.openxmlformats.org/officeDocument/2006/relationships/hyperlink" Target="https://atcoder.jp/users/keroru" TargetMode="External"/><Relationship Id="rId47" Type="http://schemas.openxmlformats.org/officeDocument/2006/relationships/hyperlink" Target="https://atcoder.jp/contests/ahc040/submissions/me?f.Language=5001&amp;page=1" TargetMode="External"/><Relationship Id="rId68" Type="http://schemas.openxmlformats.org/officeDocument/2006/relationships/hyperlink" Target="https://atcoder.jp/contests/ahc040/submissions/60551363" TargetMode="External"/><Relationship Id="rId89" Type="http://schemas.openxmlformats.org/officeDocument/2006/relationships/hyperlink" Target="https://atcoder.jp/contests/ahc040/tasks/ahc040_a" TargetMode="External"/><Relationship Id="rId112" Type="http://schemas.openxmlformats.org/officeDocument/2006/relationships/hyperlink" Target="https://atcoder.jp/contests/ahc040/submissions/60466000" TargetMode="External"/><Relationship Id="rId133" Type="http://schemas.openxmlformats.org/officeDocument/2006/relationships/hyperlink" Target="https://atcoder.jp/contests/ahc040/tasks/ahc040_a" TargetMode="External"/><Relationship Id="rId154" Type="http://schemas.openxmlformats.org/officeDocument/2006/relationships/hyperlink" Target="https://atcoder.jp/users/keroru" TargetMode="External"/><Relationship Id="rId16" Type="http://schemas.openxmlformats.org/officeDocument/2006/relationships/hyperlink" Target="https://atcoder.jp/contests/ahc040/submissions/60597566" TargetMode="External"/><Relationship Id="rId37" Type="http://schemas.openxmlformats.org/officeDocument/2006/relationships/hyperlink" Target="https://atcoder.jp/contests/ahc040/tasks/ahc040_a" TargetMode="External"/><Relationship Id="rId58" Type="http://schemas.openxmlformats.org/officeDocument/2006/relationships/hyperlink" Target="https://atcoder.jp/users/keroru" TargetMode="External"/><Relationship Id="rId79" Type="http://schemas.openxmlformats.org/officeDocument/2006/relationships/hyperlink" Target="https://atcoder.jp/contests/ahc040/submissions/me?f.Language=5001&amp;page=1" TargetMode="External"/><Relationship Id="rId102" Type="http://schemas.openxmlformats.org/officeDocument/2006/relationships/hyperlink" Target="https://atcoder.jp/users/keroru" TargetMode="External"/><Relationship Id="rId123" Type="http://schemas.openxmlformats.org/officeDocument/2006/relationships/hyperlink" Target="https://atcoder.jp/contests/ahc040/submissions/me?f.Language=5078&amp;page=2" TargetMode="External"/><Relationship Id="rId144" Type="http://schemas.openxmlformats.org/officeDocument/2006/relationships/hyperlink" Target="https://atcoder.jp/contests/ahc040/submissions/60440899" TargetMode="External"/><Relationship Id="rId90" Type="http://schemas.openxmlformats.org/officeDocument/2006/relationships/hyperlink" Target="https://atcoder.jp/users/keroru" TargetMode="External"/><Relationship Id="rId165" Type="http://schemas.openxmlformats.org/officeDocument/2006/relationships/hyperlink" Target="https://atcoder.jp/contests/ahc040/tasks/ahc040_a" TargetMode="External"/><Relationship Id="rId27" Type="http://schemas.openxmlformats.org/officeDocument/2006/relationships/hyperlink" Target="https://atcoder.jp/contests/ahc040/submissions/me?f.Language=5001&amp;page=1" TargetMode="External"/><Relationship Id="rId48" Type="http://schemas.openxmlformats.org/officeDocument/2006/relationships/hyperlink" Target="https://atcoder.jp/contests/ahc040/submissions/60569247" TargetMode="External"/><Relationship Id="rId69" Type="http://schemas.openxmlformats.org/officeDocument/2006/relationships/hyperlink" Target="https://atcoder.jp/contests/ahc040/tasks/ahc040_a" TargetMode="External"/><Relationship Id="rId113" Type="http://schemas.openxmlformats.org/officeDocument/2006/relationships/hyperlink" Target="https://atcoder.jp/contests/ahc040/tasks/ahc040_a" TargetMode="External"/><Relationship Id="rId134" Type="http://schemas.openxmlformats.org/officeDocument/2006/relationships/hyperlink" Target="https://atcoder.jp/users/keroru" TargetMode="External"/><Relationship Id="rId80" Type="http://schemas.openxmlformats.org/officeDocument/2006/relationships/hyperlink" Target="https://atcoder.jp/contests/ahc040/submissions/60503209" TargetMode="External"/><Relationship Id="rId155" Type="http://schemas.openxmlformats.org/officeDocument/2006/relationships/hyperlink" Target="https://atcoder.jp/contests/ahc040/submissions/me?f.Language=5078&amp;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5D7-2003-4B56-88C4-894986A0A51C}">
  <dimension ref="A1:AA101"/>
  <sheetViews>
    <sheetView tabSelected="1" workbookViewId="0">
      <selection activeCell="Z101" sqref="Z101"/>
    </sheetView>
  </sheetViews>
  <sheetFormatPr defaultRowHeight="18" x14ac:dyDescent="0.45"/>
  <cols>
    <col min="1" max="3" width="4.59765625" customWidth="1"/>
    <col min="4" max="4" width="10.3984375" bestFit="1" customWidth="1"/>
    <col min="5" max="14" width="9.3984375" bestFit="1" customWidth="1"/>
    <col min="15" max="16" width="10.3984375" style="1" customWidth="1"/>
    <col min="19" max="19" width="15.59765625" bestFit="1" customWidth="1"/>
    <col min="20" max="20" width="12.3984375" bestFit="1" customWidth="1"/>
    <col min="23" max="23" width="10.8984375" bestFit="1" customWidth="1"/>
    <col min="26" max="26" width="6.796875" bestFit="1" customWidth="1"/>
  </cols>
  <sheetData>
    <row r="1" spans="1:27" x14ac:dyDescent="0.45">
      <c r="C1" t="s">
        <v>0</v>
      </c>
      <c r="D1" t="s">
        <v>1</v>
      </c>
      <c r="E1" t="s">
        <v>2</v>
      </c>
      <c r="F1" t="s">
        <v>204</v>
      </c>
      <c r="G1" t="s">
        <v>205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s="1" t="s">
        <v>206</v>
      </c>
      <c r="Q1" t="s">
        <v>8</v>
      </c>
      <c r="R1" s="18" t="s">
        <v>45</v>
      </c>
      <c r="S1" s="8" t="s">
        <v>6</v>
      </c>
      <c r="T1" s="8" t="s">
        <v>7</v>
      </c>
      <c r="U1" s="8" t="s">
        <v>4</v>
      </c>
      <c r="V1" s="8" t="s">
        <v>5</v>
      </c>
      <c r="Y1" s="4"/>
    </row>
    <row r="2" spans="1:27" x14ac:dyDescent="0.45">
      <c r="A2">
        <v>0</v>
      </c>
      <c r="B2">
        <v>0</v>
      </c>
      <c r="C2">
        <v>0</v>
      </c>
      <c r="D2">
        <v>5.7910000000000004</v>
      </c>
      <c r="E2">
        <v>618525</v>
      </c>
      <c r="F2">
        <v>54</v>
      </c>
      <c r="G2">
        <v>16127</v>
      </c>
      <c r="H2">
        <v>1414</v>
      </c>
      <c r="I2">
        <v>1778</v>
      </c>
      <c r="J2">
        <v>278</v>
      </c>
      <c r="K2">
        <v>47</v>
      </c>
      <c r="L2" s="1">
        <v>475</v>
      </c>
      <c r="M2" s="1">
        <v>498</v>
      </c>
      <c r="N2" s="1">
        <v>8063</v>
      </c>
      <c r="O2" s="2">
        <f t="shared" ref="O2:O65" si="0">+H2/I2</f>
        <v>0.79527559055118113</v>
      </c>
      <c r="P2" s="3"/>
      <c r="Q2" s="2">
        <f t="shared" ref="Q2:Q65" si="1">+L2/K2</f>
        <v>10.106382978723405</v>
      </c>
      <c r="R2" s="11" t="str">
        <f t="shared" ref="R2:R65" si="2">HYPERLINK("C:\Users\kaeru\AHC\AHC036\img\"&amp;$R$1&amp;"\image_"&amp;TEXT(C2,"0000")&amp;".png")</f>
        <v>C:\Users\kaeru\AHC\AHC036\img\0902best\image_0000.png</v>
      </c>
      <c r="S2" s="5">
        <v>45707</v>
      </c>
      <c r="T2" s="14">
        <v>45537.105150462965</v>
      </c>
      <c r="U2" t="s">
        <v>214</v>
      </c>
      <c r="V2" s="7" t="str">
        <f>"https://github.com/kerroggu/AHC/commit/"&amp;U2</f>
        <v>https://github.com/kerroggu/AHC/commit/1eff649f41314a136c9d56aff1b453379035adc0</v>
      </c>
      <c r="Y2" s="4" t="e">
        <f>+E2/#REF!</f>
        <v>#REF!</v>
      </c>
      <c r="Z2" s="3" t="e">
        <f>+Y2-1</f>
        <v>#REF!</v>
      </c>
      <c r="AA2" s="4"/>
    </row>
    <row r="3" spans="1:27" x14ac:dyDescent="0.45">
      <c r="A3">
        <v>0</v>
      </c>
      <c r="B3">
        <v>0</v>
      </c>
      <c r="C3">
        <v>1</v>
      </c>
      <c r="D3">
        <v>6.016</v>
      </c>
      <c r="E3">
        <v>1037958</v>
      </c>
      <c r="F3">
        <v>156</v>
      </c>
      <c r="G3">
        <v>14404</v>
      </c>
      <c r="H3">
        <v>2903</v>
      </c>
      <c r="I3">
        <v>4216</v>
      </c>
      <c r="J3">
        <v>403</v>
      </c>
      <c r="K3">
        <v>77</v>
      </c>
      <c r="L3" s="1">
        <v>320</v>
      </c>
      <c r="M3" s="1">
        <v>660</v>
      </c>
      <c r="N3" s="1">
        <v>4479</v>
      </c>
      <c r="O3" s="2">
        <f t="shared" si="0"/>
        <v>0.68856736242884253</v>
      </c>
      <c r="P3" s="3"/>
      <c r="Q3" s="2">
        <f t="shared" si="1"/>
        <v>4.1558441558441555</v>
      </c>
      <c r="R3" s="11" t="str">
        <f t="shared" si="2"/>
        <v>C:\Users\kaeru\AHC\AHC036\img\0902best\image_0001.png</v>
      </c>
      <c r="V3" s="7"/>
      <c r="Y3" s="4" t="e">
        <f>+E3/#REF!</f>
        <v>#REF!</v>
      </c>
      <c r="Z3" s="3" t="e">
        <f t="shared" ref="Z3:Z66" si="3">+Y3-1</f>
        <v>#REF!</v>
      </c>
      <c r="AA3" s="4"/>
    </row>
    <row r="4" spans="1:27" x14ac:dyDescent="0.45">
      <c r="A4">
        <v>0</v>
      </c>
      <c r="B4">
        <v>0</v>
      </c>
      <c r="C4">
        <v>2</v>
      </c>
      <c r="D4">
        <v>5.8639999999999999</v>
      </c>
      <c r="E4">
        <v>730774</v>
      </c>
      <c r="F4">
        <v>80</v>
      </c>
      <c r="G4">
        <v>16747</v>
      </c>
      <c r="H4">
        <v>1537</v>
      </c>
      <c r="I4">
        <v>2410</v>
      </c>
      <c r="J4">
        <v>424</v>
      </c>
      <c r="K4">
        <v>75</v>
      </c>
      <c r="L4" s="1">
        <v>301</v>
      </c>
      <c r="M4" s="1">
        <v>600</v>
      </c>
      <c r="N4" s="1">
        <v>6143</v>
      </c>
      <c r="O4" s="2">
        <f t="shared" si="0"/>
        <v>0.63775933609958502</v>
      </c>
      <c r="P4" s="3"/>
      <c r="Q4" s="2">
        <f t="shared" si="1"/>
        <v>4.0133333333333336</v>
      </c>
      <c r="R4" s="11" t="str">
        <f t="shared" si="2"/>
        <v>C:\Users\kaeru\AHC\AHC036\img\0902best\image_0002.png</v>
      </c>
      <c r="S4" s="8" t="s">
        <v>3</v>
      </c>
      <c r="U4" t="s">
        <v>219</v>
      </c>
      <c r="Y4" s="4" t="e">
        <f>+E4/#REF!</f>
        <v>#REF!</v>
      </c>
      <c r="Z4" s="3" t="e">
        <f t="shared" si="3"/>
        <v>#REF!</v>
      </c>
      <c r="AA4" s="4"/>
    </row>
    <row r="5" spans="1:27" x14ac:dyDescent="0.45">
      <c r="A5">
        <v>0</v>
      </c>
      <c r="B5">
        <v>0</v>
      </c>
      <c r="C5">
        <v>3</v>
      </c>
      <c r="D5">
        <v>6.5679999999999996</v>
      </c>
      <c r="E5">
        <v>3695438</v>
      </c>
      <c r="F5">
        <v>577</v>
      </c>
      <c r="G5">
        <v>19626</v>
      </c>
      <c r="H5">
        <v>9341</v>
      </c>
      <c r="I5">
        <v>14671</v>
      </c>
      <c r="J5">
        <v>547</v>
      </c>
      <c r="K5">
        <v>156</v>
      </c>
      <c r="L5" s="1">
        <v>97</v>
      </c>
      <c r="M5" s="1">
        <v>770</v>
      </c>
      <c r="N5" s="1">
        <v>2431</v>
      </c>
      <c r="O5" s="2">
        <f t="shared" si="0"/>
        <v>0.63669824824483678</v>
      </c>
      <c r="P5" s="3"/>
      <c r="Q5" s="2">
        <f t="shared" si="1"/>
        <v>0.62179487179487181</v>
      </c>
      <c r="R5" s="11" t="str">
        <f t="shared" si="2"/>
        <v>C:\Users\kaeru\AHC\AHC036\img\0902best\image_0003.png</v>
      </c>
      <c r="S5" s="4">
        <f>SUM(D:D)</f>
        <v>608.38600000000042</v>
      </c>
      <c r="T5" s="1"/>
      <c r="U5" s="2"/>
      <c r="V5" s="1"/>
      <c r="W5" s="1"/>
      <c r="X5" s="2"/>
      <c r="Y5" s="4" t="e">
        <f>+E5/#REF!</f>
        <v>#REF!</v>
      </c>
      <c r="Z5" s="3" t="e">
        <f t="shared" si="3"/>
        <v>#REF!</v>
      </c>
      <c r="AA5" s="4"/>
    </row>
    <row r="6" spans="1:27" x14ac:dyDescent="0.45">
      <c r="A6">
        <v>0</v>
      </c>
      <c r="B6">
        <v>0</v>
      </c>
      <c r="C6">
        <v>4</v>
      </c>
      <c r="D6">
        <v>5.6289999999999996</v>
      </c>
      <c r="E6">
        <v>426028</v>
      </c>
      <c r="F6">
        <v>94</v>
      </c>
      <c r="G6">
        <v>13464</v>
      </c>
      <c r="H6">
        <v>1417</v>
      </c>
      <c r="I6">
        <v>1963</v>
      </c>
      <c r="J6">
        <v>345</v>
      </c>
      <c r="K6">
        <v>47</v>
      </c>
      <c r="L6" s="1">
        <v>408</v>
      </c>
      <c r="M6" s="1">
        <v>649</v>
      </c>
      <c r="N6" s="1">
        <v>7935</v>
      </c>
      <c r="O6" s="2">
        <f t="shared" si="0"/>
        <v>0.72185430463576161</v>
      </c>
      <c r="P6" s="3"/>
      <c r="Q6" s="2">
        <f t="shared" si="1"/>
        <v>8.6808510638297864</v>
      </c>
      <c r="R6" s="11" t="str">
        <f t="shared" si="2"/>
        <v>C:\Users\kaeru\AHC\AHC036\img\0902best\image_0004.png</v>
      </c>
      <c r="S6" s="10">
        <f>+S5/100</f>
        <v>6.083860000000004</v>
      </c>
      <c r="T6" s="1"/>
      <c r="U6" s="2"/>
      <c r="V6" s="1"/>
      <c r="W6" s="1"/>
      <c r="X6" s="2"/>
      <c r="Y6" s="4" t="e">
        <f>+E6/#REF!</f>
        <v>#REF!</v>
      </c>
      <c r="Z6" s="3" t="e">
        <f t="shared" si="3"/>
        <v>#REF!</v>
      </c>
      <c r="AA6" s="4"/>
    </row>
    <row r="7" spans="1:27" x14ac:dyDescent="0.45">
      <c r="A7">
        <v>0</v>
      </c>
      <c r="B7">
        <v>0</v>
      </c>
      <c r="C7">
        <v>5</v>
      </c>
      <c r="D7">
        <v>5.3659999999999997</v>
      </c>
      <c r="E7">
        <v>232271</v>
      </c>
      <c r="F7">
        <v>104</v>
      </c>
      <c r="G7">
        <v>13081</v>
      </c>
      <c r="H7">
        <v>901</v>
      </c>
      <c r="I7">
        <v>1509</v>
      </c>
      <c r="J7">
        <v>309</v>
      </c>
      <c r="K7">
        <v>40</v>
      </c>
      <c r="L7" s="1">
        <v>451</v>
      </c>
      <c r="M7" s="1">
        <v>677</v>
      </c>
      <c r="N7" s="1">
        <v>12543</v>
      </c>
      <c r="O7" s="2">
        <f t="shared" si="0"/>
        <v>0.5970841616964877</v>
      </c>
      <c r="P7" s="3"/>
      <c r="Q7" s="2">
        <f t="shared" si="1"/>
        <v>11.275</v>
      </c>
      <c r="R7" s="11" t="str">
        <f t="shared" si="2"/>
        <v>C:\Users\kaeru\AHC\AHC036\img\0902best\image_0005.png</v>
      </c>
      <c r="S7" s="8" t="s">
        <v>9</v>
      </c>
      <c r="T7" s="1"/>
      <c r="U7" s="2"/>
      <c r="V7" s="1"/>
      <c r="W7" s="1"/>
      <c r="X7" s="2"/>
      <c r="Y7" s="4" t="e">
        <f>+E7/#REF!</f>
        <v>#REF!</v>
      </c>
      <c r="Z7" s="3" t="e">
        <f t="shared" si="3"/>
        <v>#REF!</v>
      </c>
      <c r="AA7" s="4"/>
    </row>
    <row r="8" spans="1:27" x14ac:dyDescent="0.45">
      <c r="A8">
        <v>0</v>
      </c>
      <c r="B8">
        <v>0</v>
      </c>
      <c r="C8">
        <v>6</v>
      </c>
      <c r="D8">
        <v>5.6210000000000004</v>
      </c>
      <c r="E8">
        <v>418024</v>
      </c>
      <c r="F8">
        <v>54</v>
      </c>
      <c r="G8">
        <v>17583</v>
      </c>
      <c r="H8">
        <v>957</v>
      </c>
      <c r="I8">
        <v>1564</v>
      </c>
      <c r="J8">
        <v>402</v>
      </c>
      <c r="K8">
        <v>51</v>
      </c>
      <c r="L8" s="1">
        <v>347</v>
      </c>
      <c r="M8" s="1">
        <v>595</v>
      </c>
      <c r="N8" s="1">
        <v>12415</v>
      </c>
      <c r="O8" s="2">
        <f t="shared" si="0"/>
        <v>0.61189258312020456</v>
      </c>
      <c r="P8" s="3"/>
      <c r="Q8" s="2">
        <f t="shared" si="1"/>
        <v>6.8039215686274508</v>
      </c>
      <c r="R8" s="11" t="str">
        <f t="shared" si="2"/>
        <v>C:\Users\kaeru\AHC\AHC036\img\0902best\image_0006.png</v>
      </c>
      <c r="S8" s="9">
        <f>SUM(E:E)</f>
        <v>260035517</v>
      </c>
      <c r="T8" s="1"/>
      <c r="U8" s="2"/>
      <c r="V8" s="1"/>
      <c r="W8" s="1"/>
      <c r="X8" s="2"/>
      <c r="Y8" s="4" t="e">
        <f>+E8/#REF!</f>
        <v>#REF!</v>
      </c>
      <c r="Z8" s="3" t="e">
        <f t="shared" si="3"/>
        <v>#REF!</v>
      </c>
      <c r="AA8" s="4"/>
    </row>
    <row r="9" spans="1:27" x14ac:dyDescent="0.45">
      <c r="A9">
        <v>0</v>
      </c>
      <c r="B9">
        <v>0</v>
      </c>
      <c r="C9">
        <v>7</v>
      </c>
      <c r="D9">
        <v>6.7439999999999998</v>
      </c>
      <c r="E9">
        <v>5543597</v>
      </c>
      <c r="F9">
        <v>704</v>
      </c>
      <c r="G9">
        <v>12111</v>
      </c>
      <c r="H9">
        <v>13464</v>
      </c>
      <c r="I9">
        <v>18604</v>
      </c>
      <c r="J9">
        <v>549</v>
      </c>
      <c r="K9">
        <v>178</v>
      </c>
      <c r="L9" s="1">
        <v>73</v>
      </c>
      <c r="M9" s="1">
        <v>800</v>
      </c>
      <c r="N9" s="1">
        <v>1919</v>
      </c>
      <c r="O9" s="2">
        <f t="shared" si="0"/>
        <v>0.72371533003655131</v>
      </c>
      <c r="P9" s="3"/>
      <c r="Q9" s="2">
        <f t="shared" si="1"/>
        <v>0.4101123595505618</v>
      </c>
      <c r="R9" s="11" t="str">
        <f t="shared" si="2"/>
        <v>C:\Users\kaeru\AHC\AHC036\img\0902best\image_0007.png</v>
      </c>
      <c r="S9" s="1">
        <f>S8/100</f>
        <v>2600355.17</v>
      </c>
      <c r="T9" s="1"/>
      <c r="U9" s="2"/>
      <c r="V9" s="1"/>
      <c r="W9" s="1"/>
      <c r="X9" s="2"/>
      <c r="Y9" s="4" t="e">
        <f>+E9/#REF!</f>
        <v>#REF!</v>
      </c>
      <c r="Z9" s="3" t="e">
        <f t="shared" si="3"/>
        <v>#REF!</v>
      </c>
      <c r="AA9" s="4"/>
    </row>
    <row r="10" spans="1:27" x14ac:dyDescent="0.45">
      <c r="A10">
        <v>0</v>
      </c>
      <c r="B10">
        <v>0</v>
      </c>
      <c r="C10">
        <v>8</v>
      </c>
      <c r="D10">
        <v>6.8869999999999996</v>
      </c>
      <c r="E10">
        <v>7701696</v>
      </c>
      <c r="F10">
        <v>847</v>
      </c>
      <c r="G10">
        <v>17387</v>
      </c>
      <c r="H10">
        <v>15526</v>
      </c>
      <c r="I10">
        <v>23425</v>
      </c>
      <c r="J10">
        <v>579</v>
      </c>
      <c r="K10">
        <v>182</v>
      </c>
      <c r="L10" s="1">
        <v>39</v>
      </c>
      <c r="M10" s="1">
        <v>777</v>
      </c>
      <c r="N10" s="1">
        <v>1663</v>
      </c>
      <c r="O10" s="2">
        <f t="shared" si="0"/>
        <v>0.66279615795090718</v>
      </c>
      <c r="P10" s="3"/>
      <c r="Q10" s="2">
        <f t="shared" si="1"/>
        <v>0.21428571428571427</v>
      </c>
      <c r="R10" s="11" t="str">
        <f t="shared" si="2"/>
        <v>C:\Users\kaeru\AHC\AHC036\img\0902best\image_0008.png</v>
      </c>
      <c r="S10" s="8" t="s">
        <v>44</v>
      </c>
      <c r="T10" s="1"/>
      <c r="U10" s="2"/>
      <c r="V10" s="1"/>
      <c r="W10" s="1"/>
      <c r="X10" s="2"/>
      <c r="Y10" s="4" t="e">
        <f>+E10/#REF!</f>
        <v>#REF!</v>
      </c>
      <c r="Z10" s="3" t="e">
        <f t="shared" si="3"/>
        <v>#REF!</v>
      </c>
      <c r="AA10" s="4"/>
    </row>
    <row r="11" spans="1:27" x14ac:dyDescent="0.45">
      <c r="A11">
        <v>0</v>
      </c>
      <c r="B11">
        <v>0</v>
      </c>
      <c r="C11">
        <v>9</v>
      </c>
      <c r="D11">
        <v>4.7039999999999997</v>
      </c>
      <c r="E11">
        <v>50571</v>
      </c>
      <c r="F11">
        <v>66</v>
      </c>
      <c r="G11">
        <v>11966</v>
      </c>
      <c r="H11">
        <v>271</v>
      </c>
      <c r="I11">
        <v>721</v>
      </c>
      <c r="J11">
        <v>188</v>
      </c>
      <c r="K11">
        <v>22</v>
      </c>
      <c r="L11" s="1">
        <v>590</v>
      </c>
      <c r="M11" s="1">
        <v>731</v>
      </c>
      <c r="N11" s="1">
        <v>23423</v>
      </c>
      <c r="O11" s="2">
        <f t="shared" si="0"/>
        <v>0.37586685159500693</v>
      </c>
      <c r="P11" s="3"/>
      <c r="Q11" s="2">
        <f t="shared" si="1"/>
        <v>26.818181818181817</v>
      </c>
      <c r="R11" s="11" t="str">
        <f t="shared" si="2"/>
        <v>C:\Users\kaeru\AHC\AHC036\img\0902best\image_0009.png</v>
      </c>
      <c r="S11" s="1">
        <f>AVERAGE(L:L)</f>
        <v>271.37</v>
      </c>
      <c r="T11" s="1"/>
      <c r="U11" s="2"/>
      <c r="V11" s="1"/>
      <c r="W11" s="1"/>
      <c r="X11" s="2"/>
      <c r="Y11" s="4" t="e">
        <f>+E11/#REF!</f>
        <v>#REF!</v>
      </c>
      <c r="Z11" s="3" t="e">
        <f t="shared" si="3"/>
        <v>#REF!</v>
      </c>
      <c r="AA11" s="4"/>
    </row>
    <row r="12" spans="1:27" x14ac:dyDescent="0.45">
      <c r="A12">
        <v>0</v>
      </c>
      <c r="B12">
        <v>0</v>
      </c>
      <c r="C12">
        <v>10</v>
      </c>
      <c r="D12">
        <v>6.274</v>
      </c>
      <c r="E12">
        <v>1878971</v>
      </c>
      <c r="F12">
        <v>344</v>
      </c>
      <c r="G12">
        <v>14476</v>
      </c>
      <c r="H12">
        <v>6078</v>
      </c>
      <c r="I12">
        <v>8579</v>
      </c>
      <c r="J12">
        <v>526</v>
      </c>
      <c r="K12">
        <v>126</v>
      </c>
      <c r="L12" s="1">
        <v>148</v>
      </c>
      <c r="M12" s="1">
        <v>760</v>
      </c>
      <c r="N12" s="1">
        <v>2047</v>
      </c>
      <c r="O12" s="2">
        <f t="shared" si="0"/>
        <v>0.70847418113999305</v>
      </c>
      <c r="P12" s="3"/>
      <c r="Q12" s="2">
        <f t="shared" si="1"/>
        <v>1.1746031746031746</v>
      </c>
      <c r="R12" s="11" t="str">
        <f t="shared" si="2"/>
        <v>C:\Users\kaeru\AHC\AHC036\img\0902best\image_0010.png</v>
      </c>
      <c r="T12" s="1"/>
      <c r="U12" s="2"/>
      <c r="V12" s="1"/>
      <c r="W12" s="1"/>
      <c r="X12" s="2"/>
      <c r="Y12" s="4" t="e">
        <f>+E12/#REF!</f>
        <v>#REF!</v>
      </c>
      <c r="Z12" s="3" t="e">
        <f t="shared" si="3"/>
        <v>#REF!</v>
      </c>
      <c r="AA12" s="4"/>
    </row>
    <row r="13" spans="1:27" x14ac:dyDescent="0.45">
      <c r="A13">
        <v>0</v>
      </c>
      <c r="B13">
        <v>0</v>
      </c>
      <c r="C13">
        <v>11</v>
      </c>
      <c r="D13">
        <v>5.6879999999999997</v>
      </c>
      <c r="E13">
        <v>487110</v>
      </c>
      <c r="F13">
        <v>60</v>
      </c>
      <c r="G13">
        <v>17979</v>
      </c>
      <c r="H13">
        <v>1254</v>
      </c>
      <c r="I13">
        <v>1796</v>
      </c>
      <c r="J13">
        <v>392</v>
      </c>
      <c r="K13">
        <v>57</v>
      </c>
      <c r="L13" s="1">
        <v>351</v>
      </c>
      <c r="M13" s="1">
        <v>574</v>
      </c>
      <c r="N13" s="1">
        <v>9599</v>
      </c>
      <c r="O13" s="2">
        <f t="shared" si="0"/>
        <v>0.69821826280623611</v>
      </c>
      <c r="P13" s="3"/>
      <c r="Q13" s="2">
        <f t="shared" si="1"/>
        <v>6.1578947368421053</v>
      </c>
      <c r="R13" s="11" t="str">
        <f t="shared" si="2"/>
        <v>C:\Users\kaeru\AHC\AHC036\img\0902best\image_0011.png</v>
      </c>
      <c r="S13" s="8" t="s">
        <v>11</v>
      </c>
      <c r="T13" s="1"/>
      <c r="U13" s="2"/>
      <c r="V13" s="1"/>
      <c r="W13" s="1"/>
      <c r="X13" s="2"/>
      <c r="Y13" s="4" t="e">
        <f>+E13/#REF!</f>
        <v>#REF!</v>
      </c>
      <c r="Z13" s="3" t="e">
        <f t="shared" si="3"/>
        <v>#REF!</v>
      </c>
      <c r="AA13" s="4"/>
    </row>
    <row r="14" spans="1:27" x14ac:dyDescent="0.45">
      <c r="A14">
        <v>0</v>
      </c>
      <c r="B14">
        <v>0</v>
      </c>
      <c r="C14">
        <v>12</v>
      </c>
      <c r="D14">
        <v>6.4530000000000003</v>
      </c>
      <c r="E14">
        <v>2835053</v>
      </c>
      <c r="F14">
        <v>439</v>
      </c>
      <c r="G14">
        <v>18949</v>
      </c>
      <c r="H14">
        <v>7047</v>
      </c>
      <c r="I14">
        <v>10822</v>
      </c>
      <c r="J14">
        <v>572</v>
      </c>
      <c r="K14">
        <v>143</v>
      </c>
      <c r="L14" s="1">
        <v>85</v>
      </c>
      <c r="M14" s="1">
        <v>791</v>
      </c>
      <c r="N14" s="1">
        <v>2943</v>
      </c>
      <c r="O14" s="2">
        <f t="shared" si="0"/>
        <v>0.65117353539087042</v>
      </c>
      <c r="P14" s="3"/>
      <c r="Q14" s="2">
        <f t="shared" si="1"/>
        <v>0.59440559440559437</v>
      </c>
      <c r="R14" s="11" t="str">
        <f t="shared" si="2"/>
        <v>C:\Users\kaeru\AHC\AHC036\img\0902best\image_0012.png</v>
      </c>
      <c r="S14" s="12" t="s">
        <v>215</v>
      </c>
      <c r="T14" s="1"/>
      <c r="U14" s="2"/>
      <c r="V14" s="1"/>
      <c r="W14" s="1"/>
      <c r="X14" s="2"/>
      <c r="Y14" s="4" t="e">
        <f>+E14/#REF!</f>
        <v>#REF!</v>
      </c>
      <c r="Z14" s="3" t="e">
        <f t="shared" si="3"/>
        <v>#REF!</v>
      </c>
      <c r="AA14" s="4"/>
    </row>
    <row r="15" spans="1:27" x14ac:dyDescent="0.45">
      <c r="A15">
        <v>0</v>
      </c>
      <c r="B15">
        <v>0</v>
      </c>
      <c r="C15">
        <v>13</v>
      </c>
      <c r="D15">
        <v>7.0540000000000003</v>
      </c>
      <c r="E15">
        <v>11312304</v>
      </c>
      <c r="F15">
        <v>1475</v>
      </c>
      <c r="G15">
        <v>18912</v>
      </c>
      <c r="H15">
        <v>20709</v>
      </c>
      <c r="I15">
        <v>38574</v>
      </c>
      <c r="J15">
        <v>569</v>
      </c>
      <c r="K15">
        <v>217</v>
      </c>
      <c r="L15" s="1">
        <v>14</v>
      </c>
      <c r="M15" s="1">
        <v>800</v>
      </c>
      <c r="N15" s="1">
        <v>1023</v>
      </c>
      <c r="O15" s="2">
        <f t="shared" si="0"/>
        <v>0.5368642090527298</v>
      </c>
      <c r="P15" s="3"/>
      <c r="Q15" s="2">
        <f t="shared" si="1"/>
        <v>6.4516129032258063E-2</v>
      </c>
      <c r="R15" s="11" t="str">
        <f t="shared" si="2"/>
        <v>C:\Users\kaeru\AHC\AHC036\img\0902best\image_0013.png</v>
      </c>
      <c r="S15" s="4"/>
      <c r="T15" s="1"/>
      <c r="U15" s="2"/>
      <c r="V15" s="1"/>
      <c r="W15" s="1"/>
      <c r="X15" s="2"/>
      <c r="Y15" s="4" t="e">
        <f>+E15/#REF!</f>
        <v>#REF!</v>
      </c>
      <c r="Z15" s="3" t="e">
        <f t="shared" si="3"/>
        <v>#REF!</v>
      </c>
      <c r="AA15" s="4"/>
    </row>
    <row r="16" spans="1:27" x14ac:dyDescent="0.45">
      <c r="A16">
        <v>0</v>
      </c>
      <c r="B16">
        <v>0</v>
      </c>
      <c r="C16">
        <v>14</v>
      </c>
      <c r="D16">
        <v>6.218</v>
      </c>
      <c r="E16">
        <v>1650578</v>
      </c>
      <c r="F16">
        <v>919</v>
      </c>
      <c r="G16">
        <v>11113</v>
      </c>
      <c r="H16">
        <v>9425</v>
      </c>
      <c r="I16">
        <v>11583</v>
      </c>
      <c r="J16">
        <v>357</v>
      </c>
      <c r="K16">
        <v>79</v>
      </c>
      <c r="L16" s="1">
        <v>364</v>
      </c>
      <c r="M16" s="1">
        <v>768</v>
      </c>
      <c r="N16" s="1">
        <v>2559</v>
      </c>
      <c r="O16" s="2">
        <f t="shared" si="0"/>
        <v>0.81369248035914699</v>
      </c>
      <c r="P16" s="3"/>
      <c r="Q16" s="2">
        <f t="shared" si="1"/>
        <v>4.6075949367088604</v>
      </c>
      <c r="R16" s="11" t="str">
        <f t="shared" si="2"/>
        <v>C:\Users\kaeru\AHC\AHC036\img\0902best\image_0014.png</v>
      </c>
      <c r="S16" s="9">
        <f>SUM(O:O)</f>
        <v>65.094733274794862</v>
      </c>
      <c r="T16" s="1"/>
      <c r="U16" s="2"/>
      <c r="V16" s="1"/>
      <c r="W16" s="1"/>
      <c r="X16" s="2"/>
      <c r="Y16" s="4" t="e">
        <f>+E16/#REF!</f>
        <v>#REF!</v>
      </c>
      <c r="Z16" s="3" t="e">
        <f t="shared" si="3"/>
        <v>#REF!</v>
      </c>
      <c r="AA16" s="4"/>
    </row>
    <row r="17" spans="1:27" x14ac:dyDescent="0.45">
      <c r="A17">
        <v>0</v>
      </c>
      <c r="B17">
        <v>0</v>
      </c>
      <c r="C17">
        <v>15</v>
      </c>
      <c r="D17">
        <v>5.5670000000000002</v>
      </c>
      <c r="E17">
        <v>368964</v>
      </c>
      <c r="F17">
        <v>99</v>
      </c>
      <c r="G17">
        <v>12330</v>
      </c>
      <c r="H17">
        <v>1972</v>
      </c>
      <c r="I17">
        <v>2177</v>
      </c>
      <c r="J17">
        <v>237</v>
      </c>
      <c r="K17">
        <v>38</v>
      </c>
      <c r="L17" s="1">
        <v>525</v>
      </c>
      <c r="M17" s="1">
        <v>680</v>
      </c>
      <c r="N17" s="1">
        <v>6911</v>
      </c>
      <c r="O17" s="2">
        <f t="shared" si="0"/>
        <v>0.90583371612310515</v>
      </c>
      <c r="P17" s="3"/>
      <c r="Q17" s="2">
        <f t="shared" si="1"/>
        <v>13.815789473684211</v>
      </c>
      <c r="R17" s="11" t="str">
        <f t="shared" si="2"/>
        <v>C:\Users\kaeru\AHC\AHC036\img\0902best\image_0015.png</v>
      </c>
      <c r="S17" s="1">
        <f>S16/100</f>
        <v>0.65094733274794858</v>
      </c>
      <c r="T17" s="1"/>
      <c r="U17" s="2"/>
      <c r="V17" s="1"/>
      <c r="W17" s="1"/>
      <c r="X17" s="2"/>
      <c r="Y17" s="4" t="e">
        <f>+E17/#REF!</f>
        <v>#REF!</v>
      </c>
      <c r="Z17" s="3" t="e">
        <f t="shared" si="3"/>
        <v>#REF!</v>
      </c>
      <c r="AA17" s="4"/>
    </row>
    <row r="18" spans="1:27" x14ac:dyDescent="0.45">
      <c r="A18">
        <v>0</v>
      </c>
      <c r="B18">
        <v>0</v>
      </c>
      <c r="C18">
        <v>16</v>
      </c>
      <c r="D18">
        <v>5.4130000000000003</v>
      </c>
      <c r="E18">
        <v>258819</v>
      </c>
      <c r="F18">
        <v>104</v>
      </c>
      <c r="G18">
        <v>13615</v>
      </c>
      <c r="H18">
        <v>1221</v>
      </c>
      <c r="I18">
        <v>1517</v>
      </c>
      <c r="J18">
        <v>242</v>
      </c>
      <c r="K18">
        <v>32</v>
      </c>
      <c r="L18" s="1">
        <v>526</v>
      </c>
      <c r="M18" s="1">
        <v>647</v>
      </c>
      <c r="N18" s="1">
        <v>9471</v>
      </c>
      <c r="O18" s="2">
        <f t="shared" si="0"/>
        <v>0.80487804878048785</v>
      </c>
      <c r="P18" s="3"/>
      <c r="Q18" s="2">
        <f t="shared" si="1"/>
        <v>16.4375</v>
      </c>
      <c r="R18" s="11" t="str">
        <f t="shared" si="2"/>
        <v>C:\Users\kaeru\AHC\AHC036\img\0902best\image_0016.png</v>
      </c>
      <c r="T18" s="1"/>
      <c r="U18" s="2"/>
      <c r="V18" s="1"/>
      <c r="W18" s="1"/>
      <c r="X18" s="2"/>
      <c r="Y18" s="4" t="e">
        <f>+E18/#REF!</f>
        <v>#REF!</v>
      </c>
      <c r="Z18" s="3" t="e">
        <f t="shared" si="3"/>
        <v>#REF!</v>
      </c>
      <c r="AA18" s="4"/>
    </row>
    <row r="19" spans="1:27" x14ac:dyDescent="0.45">
      <c r="A19">
        <v>0</v>
      </c>
      <c r="B19">
        <v>0</v>
      </c>
      <c r="C19">
        <v>17</v>
      </c>
      <c r="D19">
        <v>6.306</v>
      </c>
      <c r="E19">
        <v>2020763</v>
      </c>
      <c r="F19">
        <v>281</v>
      </c>
      <c r="G19">
        <v>18666</v>
      </c>
      <c r="H19">
        <v>5286</v>
      </c>
      <c r="I19">
        <v>6971</v>
      </c>
      <c r="J19">
        <v>503</v>
      </c>
      <c r="K19">
        <v>117</v>
      </c>
      <c r="L19" s="1">
        <v>180</v>
      </c>
      <c r="M19" s="1">
        <v>693</v>
      </c>
      <c r="N19" s="1">
        <v>2303</v>
      </c>
      <c r="O19" s="2">
        <f t="shared" si="0"/>
        <v>0.75828432075742358</v>
      </c>
      <c r="P19" s="3"/>
      <c r="Q19" s="2">
        <f t="shared" si="1"/>
        <v>1.5384615384615385</v>
      </c>
      <c r="R19" s="11" t="str">
        <f t="shared" si="2"/>
        <v>C:\Users\kaeru\AHC\AHC036\img\0902best\image_0017.png</v>
      </c>
      <c r="T19" s="1"/>
      <c r="U19" s="2"/>
      <c r="V19" s="1"/>
      <c r="W19" s="1"/>
      <c r="X19" s="2"/>
      <c r="Y19" s="4" t="e">
        <f>+E19/#REF!</f>
        <v>#REF!</v>
      </c>
      <c r="Z19" s="3" t="e">
        <f t="shared" si="3"/>
        <v>#REF!</v>
      </c>
      <c r="AA19" s="4"/>
    </row>
    <row r="20" spans="1:27" x14ac:dyDescent="0.45">
      <c r="A20">
        <v>0</v>
      </c>
      <c r="B20">
        <v>0</v>
      </c>
      <c r="C20">
        <v>18</v>
      </c>
      <c r="D20">
        <v>6.3559999999999999</v>
      </c>
      <c r="E20">
        <v>2270176</v>
      </c>
      <c r="F20">
        <v>239</v>
      </c>
      <c r="G20">
        <v>19121</v>
      </c>
      <c r="H20">
        <v>5007</v>
      </c>
      <c r="I20">
        <v>7004</v>
      </c>
      <c r="J20">
        <v>484</v>
      </c>
      <c r="K20">
        <v>127</v>
      </c>
      <c r="L20" s="1">
        <v>189</v>
      </c>
      <c r="M20" s="1">
        <v>649</v>
      </c>
      <c r="N20" s="1">
        <v>2815</v>
      </c>
      <c r="O20" s="2">
        <f t="shared" si="0"/>
        <v>0.71487721302113083</v>
      </c>
      <c r="P20" s="3"/>
      <c r="Q20" s="2">
        <f t="shared" si="1"/>
        <v>1.4881889763779528</v>
      </c>
      <c r="R20" s="11" t="str">
        <f t="shared" si="2"/>
        <v>C:\Users\kaeru\AHC\AHC036\img\0902best\image_0018.png</v>
      </c>
      <c r="T20" s="1"/>
      <c r="U20" s="2"/>
      <c r="V20" s="1"/>
      <c r="W20" s="1"/>
      <c r="X20" s="2"/>
      <c r="Y20" s="4" t="e">
        <f>+E20/#REF!</f>
        <v>#REF!</v>
      </c>
      <c r="Z20" s="3" t="e">
        <f t="shared" si="3"/>
        <v>#REF!</v>
      </c>
      <c r="AA20" s="4"/>
    </row>
    <row r="21" spans="1:27" x14ac:dyDescent="0.45">
      <c r="A21">
        <v>0</v>
      </c>
      <c r="B21">
        <v>0</v>
      </c>
      <c r="C21">
        <v>19</v>
      </c>
      <c r="D21">
        <v>6.68</v>
      </c>
      <c r="E21">
        <v>4787436</v>
      </c>
      <c r="F21">
        <v>639</v>
      </c>
      <c r="G21">
        <v>14617</v>
      </c>
      <c r="H21">
        <v>11155</v>
      </c>
      <c r="I21">
        <v>16172</v>
      </c>
      <c r="J21">
        <v>537</v>
      </c>
      <c r="K21">
        <v>156</v>
      </c>
      <c r="L21" s="1">
        <v>107</v>
      </c>
      <c r="M21" s="1">
        <v>756</v>
      </c>
      <c r="N21" s="1">
        <v>1919</v>
      </c>
      <c r="O21" s="2">
        <f t="shared" si="0"/>
        <v>0.68977244620331435</v>
      </c>
      <c r="P21" s="3"/>
      <c r="Q21" s="2">
        <f t="shared" si="1"/>
        <v>0.6858974358974359</v>
      </c>
      <c r="R21" s="11" t="str">
        <f t="shared" si="2"/>
        <v>C:\Users\kaeru\AHC\AHC036\img\0902best\image_0019.png</v>
      </c>
      <c r="T21" s="1"/>
      <c r="U21" s="2"/>
      <c r="V21" s="1"/>
      <c r="W21" s="1"/>
      <c r="X21" s="2"/>
      <c r="Y21" s="4" t="e">
        <f>+E21/#REF!</f>
        <v>#REF!</v>
      </c>
      <c r="Z21" s="3" t="e">
        <f t="shared" si="3"/>
        <v>#REF!</v>
      </c>
      <c r="AA21" s="4"/>
    </row>
    <row r="22" spans="1:27" x14ac:dyDescent="0.45">
      <c r="A22">
        <v>0</v>
      </c>
      <c r="B22">
        <v>0</v>
      </c>
      <c r="C22">
        <v>20</v>
      </c>
      <c r="D22">
        <v>6.4390000000000001</v>
      </c>
      <c r="E22">
        <v>2749629</v>
      </c>
      <c r="F22">
        <v>249</v>
      </c>
      <c r="G22">
        <v>18120</v>
      </c>
      <c r="H22">
        <v>5501</v>
      </c>
      <c r="I22">
        <v>7513</v>
      </c>
      <c r="J22">
        <v>506</v>
      </c>
      <c r="K22">
        <v>127</v>
      </c>
      <c r="L22" s="1">
        <v>167</v>
      </c>
      <c r="M22" s="1">
        <v>648</v>
      </c>
      <c r="N22" s="1">
        <v>2815</v>
      </c>
      <c r="O22" s="2">
        <f t="shared" si="0"/>
        <v>0.73219752429122853</v>
      </c>
      <c r="P22" s="3"/>
      <c r="Q22" s="2">
        <f t="shared" si="1"/>
        <v>1.3149606299212599</v>
      </c>
      <c r="R22" s="11" t="str">
        <f t="shared" si="2"/>
        <v>C:\Users\kaeru\AHC\AHC036\img\0902best\image_0020.png</v>
      </c>
      <c r="T22" s="1"/>
      <c r="U22" s="2"/>
      <c r="V22" s="1"/>
      <c r="W22" s="1"/>
      <c r="X22" s="2"/>
      <c r="Y22" s="4" t="e">
        <f>+E22/#REF!</f>
        <v>#REF!</v>
      </c>
      <c r="Z22" s="3" t="e">
        <f t="shared" si="3"/>
        <v>#REF!</v>
      </c>
      <c r="AA22" s="4"/>
    </row>
    <row r="23" spans="1:27" x14ac:dyDescent="0.45">
      <c r="A23">
        <v>0</v>
      </c>
      <c r="B23">
        <v>0</v>
      </c>
      <c r="C23">
        <v>21</v>
      </c>
      <c r="D23">
        <v>5.6779999999999999</v>
      </c>
      <c r="E23">
        <v>476514</v>
      </c>
      <c r="F23">
        <v>158</v>
      </c>
      <c r="G23">
        <v>14254</v>
      </c>
      <c r="H23">
        <v>2114</v>
      </c>
      <c r="I23">
        <v>2662</v>
      </c>
      <c r="J23">
        <v>363</v>
      </c>
      <c r="K23">
        <v>55</v>
      </c>
      <c r="L23" s="1">
        <v>382</v>
      </c>
      <c r="M23" s="1">
        <v>675</v>
      </c>
      <c r="N23" s="1">
        <v>6143</v>
      </c>
      <c r="O23" s="2">
        <f t="shared" si="0"/>
        <v>0.79413974455296765</v>
      </c>
      <c r="P23" s="3"/>
      <c r="Q23" s="2">
        <f t="shared" si="1"/>
        <v>6.9454545454545453</v>
      </c>
      <c r="R23" s="11" t="str">
        <f t="shared" si="2"/>
        <v>C:\Users\kaeru\AHC\AHC036\img\0902best\image_0021.png</v>
      </c>
      <c r="T23" s="1"/>
      <c r="U23" s="2"/>
      <c r="V23" s="1"/>
      <c r="W23" s="1"/>
      <c r="X23" s="2"/>
      <c r="Y23" s="4" t="e">
        <f>+E23/#REF!</f>
        <v>#REF!</v>
      </c>
      <c r="Z23" s="3" t="e">
        <f t="shared" si="3"/>
        <v>#REF!</v>
      </c>
      <c r="AA23" s="4"/>
    </row>
    <row r="24" spans="1:27" x14ac:dyDescent="0.45">
      <c r="A24">
        <v>0</v>
      </c>
      <c r="B24">
        <v>0</v>
      </c>
      <c r="C24">
        <v>22</v>
      </c>
      <c r="D24">
        <v>6.0540000000000003</v>
      </c>
      <c r="E24">
        <v>1132225</v>
      </c>
      <c r="F24">
        <v>185</v>
      </c>
      <c r="G24">
        <v>15754</v>
      </c>
      <c r="H24">
        <v>3604</v>
      </c>
      <c r="I24">
        <v>3864</v>
      </c>
      <c r="J24">
        <v>393</v>
      </c>
      <c r="K24">
        <v>80</v>
      </c>
      <c r="L24" s="1">
        <v>327</v>
      </c>
      <c r="M24" s="1">
        <v>627</v>
      </c>
      <c r="N24" s="1">
        <v>3199</v>
      </c>
      <c r="O24" s="2">
        <f t="shared" si="0"/>
        <v>0.93271221532091098</v>
      </c>
      <c r="P24" s="3"/>
      <c r="Q24" s="2">
        <f t="shared" si="1"/>
        <v>4.0875000000000004</v>
      </c>
      <c r="R24" s="11" t="str">
        <f t="shared" si="2"/>
        <v>C:\Users\kaeru\AHC\AHC036\img\0902best\image_0022.png</v>
      </c>
      <c r="T24" s="1"/>
      <c r="U24" s="2"/>
      <c r="V24" s="1"/>
      <c r="W24" s="1"/>
      <c r="X24" s="2"/>
      <c r="Y24" s="4" t="e">
        <f>+E24/#REF!</f>
        <v>#REF!</v>
      </c>
      <c r="Z24" s="3" t="e">
        <f t="shared" si="3"/>
        <v>#REF!</v>
      </c>
      <c r="AA24" s="4"/>
    </row>
    <row r="25" spans="1:27" x14ac:dyDescent="0.45">
      <c r="A25">
        <v>0</v>
      </c>
      <c r="B25">
        <v>0</v>
      </c>
      <c r="C25">
        <v>23</v>
      </c>
      <c r="D25">
        <v>5.2309999999999999</v>
      </c>
      <c r="E25">
        <v>170250</v>
      </c>
      <c r="F25">
        <v>308</v>
      </c>
      <c r="G25">
        <v>11164</v>
      </c>
      <c r="H25">
        <v>1595</v>
      </c>
      <c r="I25">
        <v>1860</v>
      </c>
      <c r="J25">
        <v>174</v>
      </c>
      <c r="K25">
        <v>22</v>
      </c>
      <c r="L25" s="1">
        <v>604</v>
      </c>
      <c r="M25" s="1">
        <v>738</v>
      </c>
      <c r="N25" s="1">
        <v>12543</v>
      </c>
      <c r="O25" s="2">
        <f t="shared" si="0"/>
        <v>0.85752688172043012</v>
      </c>
      <c r="P25" s="3"/>
      <c r="Q25" s="2">
        <f t="shared" si="1"/>
        <v>27.454545454545453</v>
      </c>
      <c r="R25" s="11" t="str">
        <f t="shared" si="2"/>
        <v>C:\Users\kaeru\AHC\AHC036\img\0902best\image_0023.png</v>
      </c>
      <c r="T25" s="1"/>
      <c r="U25" s="2"/>
      <c r="V25" s="1"/>
      <c r="W25" s="1"/>
      <c r="X25" s="2"/>
      <c r="Y25" s="4" t="e">
        <f>+E25/#REF!</f>
        <v>#REF!</v>
      </c>
      <c r="Z25" s="3" t="e">
        <f t="shared" si="3"/>
        <v>#REF!</v>
      </c>
      <c r="AA25" s="4"/>
    </row>
    <row r="26" spans="1:27" x14ac:dyDescent="0.45">
      <c r="A26">
        <v>0</v>
      </c>
      <c r="B26">
        <v>0</v>
      </c>
      <c r="C26">
        <v>24</v>
      </c>
      <c r="D26">
        <v>6.3230000000000004</v>
      </c>
      <c r="E26">
        <v>2101997</v>
      </c>
      <c r="F26">
        <v>575</v>
      </c>
      <c r="G26">
        <v>11246</v>
      </c>
      <c r="H26">
        <v>7782</v>
      </c>
      <c r="I26">
        <v>10793</v>
      </c>
      <c r="J26">
        <v>435</v>
      </c>
      <c r="K26">
        <v>119</v>
      </c>
      <c r="L26" s="1">
        <v>246</v>
      </c>
      <c r="M26" s="1">
        <v>800</v>
      </c>
      <c r="N26" s="1">
        <v>2431</v>
      </c>
      <c r="O26" s="2">
        <f t="shared" si="0"/>
        <v>0.72102288520337254</v>
      </c>
      <c r="P26" s="3"/>
      <c r="Q26" s="2">
        <f t="shared" si="1"/>
        <v>2.0672268907563027</v>
      </c>
      <c r="R26" s="11" t="str">
        <f t="shared" si="2"/>
        <v>C:\Users\kaeru\AHC\AHC036\img\0902best\image_0024.png</v>
      </c>
      <c r="Y26" s="4" t="e">
        <f>+E26/#REF!</f>
        <v>#REF!</v>
      </c>
      <c r="Z26" s="3" t="e">
        <f t="shared" si="3"/>
        <v>#REF!</v>
      </c>
      <c r="AA26" s="4"/>
    </row>
    <row r="27" spans="1:27" x14ac:dyDescent="0.45">
      <c r="A27">
        <v>0</v>
      </c>
      <c r="B27">
        <v>0</v>
      </c>
      <c r="C27">
        <v>25</v>
      </c>
      <c r="D27">
        <v>7.0640000000000001</v>
      </c>
      <c r="E27">
        <v>11575940</v>
      </c>
      <c r="F27">
        <v>1248</v>
      </c>
      <c r="G27">
        <v>15336</v>
      </c>
      <c r="H27">
        <v>21142</v>
      </c>
      <c r="I27">
        <v>34418</v>
      </c>
      <c r="J27">
        <v>564</v>
      </c>
      <c r="K27">
        <v>207</v>
      </c>
      <c r="L27" s="1">
        <v>29</v>
      </c>
      <c r="M27" s="1">
        <v>779</v>
      </c>
      <c r="N27" s="1">
        <v>1279</v>
      </c>
      <c r="O27" s="2">
        <f t="shared" si="0"/>
        <v>0.61427160206868503</v>
      </c>
      <c r="P27" s="3"/>
      <c r="Q27" s="2">
        <f t="shared" si="1"/>
        <v>0.14009661835748793</v>
      </c>
      <c r="R27" s="11" t="str">
        <f t="shared" si="2"/>
        <v>C:\Users\kaeru\AHC\AHC036\img\0902best\image_0025.png</v>
      </c>
      <c r="Y27" s="4" t="e">
        <f>+E27/#REF!</f>
        <v>#REF!</v>
      </c>
      <c r="Z27" s="3" t="e">
        <f t="shared" si="3"/>
        <v>#REF!</v>
      </c>
      <c r="AA27" s="4"/>
    </row>
    <row r="28" spans="1:27" x14ac:dyDescent="0.45">
      <c r="A28">
        <v>0</v>
      </c>
      <c r="B28">
        <v>0</v>
      </c>
      <c r="C28">
        <v>26</v>
      </c>
      <c r="D28">
        <v>5.5670000000000002</v>
      </c>
      <c r="E28">
        <v>369123</v>
      </c>
      <c r="F28">
        <v>54</v>
      </c>
      <c r="G28">
        <v>15945</v>
      </c>
      <c r="H28">
        <v>1100</v>
      </c>
      <c r="I28">
        <v>1532</v>
      </c>
      <c r="J28">
        <v>304</v>
      </c>
      <c r="K28">
        <v>41</v>
      </c>
      <c r="L28" s="1">
        <v>455</v>
      </c>
      <c r="M28" s="1">
        <v>582</v>
      </c>
      <c r="N28" s="1">
        <v>9983</v>
      </c>
      <c r="O28" s="2">
        <f t="shared" si="0"/>
        <v>0.71801566579634468</v>
      </c>
      <c r="P28" s="3"/>
      <c r="Q28" s="2">
        <f t="shared" si="1"/>
        <v>11.097560975609756</v>
      </c>
      <c r="R28" s="11" t="str">
        <f t="shared" si="2"/>
        <v>C:\Users\kaeru\AHC\AHC036\img\0902best\image_0026.png</v>
      </c>
      <c r="Y28" s="4" t="e">
        <f>+E28/#REF!</f>
        <v>#REF!</v>
      </c>
      <c r="Z28" s="3" t="e">
        <f t="shared" si="3"/>
        <v>#REF!</v>
      </c>
      <c r="AA28" s="4"/>
    </row>
    <row r="29" spans="1:27" x14ac:dyDescent="0.45">
      <c r="A29">
        <v>0</v>
      </c>
      <c r="B29">
        <v>0</v>
      </c>
      <c r="C29">
        <v>27</v>
      </c>
      <c r="D29">
        <v>6.6109999999999998</v>
      </c>
      <c r="E29">
        <v>4086938</v>
      </c>
      <c r="F29">
        <v>586</v>
      </c>
      <c r="G29">
        <v>18947</v>
      </c>
      <c r="H29">
        <v>9418</v>
      </c>
      <c r="I29">
        <v>14016</v>
      </c>
      <c r="J29">
        <v>574</v>
      </c>
      <c r="K29">
        <v>161</v>
      </c>
      <c r="L29" s="1">
        <v>65</v>
      </c>
      <c r="M29" s="1">
        <v>764</v>
      </c>
      <c r="N29" s="1">
        <v>2047</v>
      </c>
      <c r="O29" s="2">
        <f t="shared" si="0"/>
        <v>0.67194634703196343</v>
      </c>
      <c r="P29" s="3"/>
      <c r="Q29" s="2">
        <f t="shared" si="1"/>
        <v>0.40372670807453415</v>
      </c>
      <c r="R29" s="11" t="str">
        <f t="shared" si="2"/>
        <v>C:\Users\kaeru\AHC\AHC036\img\0902best\image_0027.png</v>
      </c>
      <c r="Y29" s="4" t="e">
        <f>+E29/#REF!</f>
        <v>#REF!</v>
      </c>
      <c r="Z29" s="3" t="e">
        <f t="shared" si="3"/>
        <v>#REF!</v>
      </c>
      <c r="AA29" s="4"/>
    </row>
    <row r="30" spans="1:27" x14ac:dyDescent="0.45">
      <c r="A30">
        <v>0</v>
      </c>
      <c r="B30">
        <v>0</v>
      </c>
      <c r="C30">
        <v>28</v>
      </c>
      <c r="D30">
        <v>5.9530000000000003</v>
      </c>
      <c r="E30">
        <v>897346</v>
      </c>
      <c r="F30">
        <v>147</v>
      </c>
      <c r="G30">
        <v>16222</v>
      </c>
      <c r="H30">
        <v>2725</v>
      </c>
      <c r="I30">
        <v>3863</v>
      </c>
      <c r="J30">
        <v>470</v>
      </c>
      <c r="K30">
        <v>94</v>
      </c>
      <c r="L30" s="1">
        <v>236</v>
      </c>
      <c r="M30" s="1">
        <v>701</v>
      </c>
      <c r="N30" s="1">
        <v>4223</v>
      </c>
      <c r="O30" s="2">
        <f t="shared" si="0"/>
        <v>0.70541030287341444</v>
      </c>
      <c r="P30" s="3"/>
      <c r="Q30" s="2">
        <f t="shared" si="1"/>
        <v>2.5106382978723403</v>
      </c>
      <c r="R30" s="11" t="str">
        <f t="shared" si="2"/>
        <v>C:\Users\kaeru\AHC\AHC036\img\0902best\image_0028.png</v>
      </c>
      <c r="Y30" s="4" t="e">
        <f>+E30/#REF!</f>
        <v>#REF!</v>
      </c>
      <c r="Z30" s="3" t="e">
        <f t="shared" si="3"/>
        <v>#REF!</v>
      </c>
      <c r="AA30" s="4"/>
    </row>
    <row r="31" spans="1:27" x14ac:dyDescent="0.45">
      <c r="A31">
        <v>0</v>
      </c>
      <c r="B31">
        <v>0</v>
      </c>
      <c r="C31">
        <v>29</v>
      </c>
      <c r="D31">
        <v>6.4640000000000004</v>
      </c>
      <c r="E31">
        <v>2908745</v>
      </c>
      <c r="F31">
        <v>399</v>
      </c>
      <c r="G31">
        <v>18192</v>
      </c>
      <c r="H31">
        <v>6585</v>
      </c>
      <c r="I31">
        <v>10213</v>
      </c>
      <c r="J31">
        <v>521</v>
      </c>
      <c r="K31">
        <v>143</v>
      </c>
      <c r="L31" s="1">
        <v>136</v>
      </c>
      <c r="M31" s="1">
        <v>738</v>
      </c>
      <c r="N31" s="1">
        <v>3327</v>
      </c>
      <c r="O31" s="2">
        <f t="shared" si="0"/>
        <v>0.64476647410163512</v>
      </c>
      <c r="P31" s="3"/>
      <c r="Q31" s="2">
        <f t="shared" si="1"/>
        <v>0.95104895104895104</v>
      </c>
      <c r="R31" s="11" t="str">
        <f t="shared" si="2"/>
        <v>C:\Users\kaeru\AHC\AHC036\img\0902best\image_0029.png</v>
      </c>
      <c r="Y31" s="4" t="e">
        <f>+E31/#REF!</f>
        <v>#REF!</v>
      </c>
      <c r="Z31" s="3" t="e">
        <f t="shared" si="3"/>
        <v>#REF!</v>
      </c>
      <c r="AA31" s="4"/>
    </row>
    <row r="32" spans="1:27" x14ac:dyDescent="0.45">
      <c r="A32">
        <v>0</v>
      </c>
      <c r="B32">
        <v>0</v>
      </c>
      <c r="C32">
        <v>30</v>
      </c>
      <c r="D32">
        <v>5.6680000000000001</v>
      </c>
      <c r="E32">
        <v>466028</v>
      </c>
      <c r="F32">
        <v>67</v>
      </c>
      <c r="G32">
        <v>15553</v>
      </c>
      <c r="H32">
        <v>1218</v>
      </c>
      <c r="I32">
        <v>1535</v>
      </c>
      <c r="J32">
        <v>298</v>
      </c>
      <c r="K32">
        <v>46</v>
      </c>
      <c r="L32" s="1">
        <v>456</v>
      </c>
      <c r="M32" s="1">
        <v>539</v>
      </c>
      <c r="N32" s="1">
        <v>8575</v>
      </c>
      <c r="O32" s="2">
        <f t="shared" si="0"/>
        <v>0.79348534201954402</v>
      </c>
      <c r="P32" s="3"/>
      <c r="Q32" s="2">
        <f t="shared" si="1"/>
        <v>9.9130434782608692</v>
      </c>
      <c r="R32" s="11" t="str">
        <f t="shared" si="2"/>
        <v>C:\Users\kaeru\AHC\AHC036\img\0902best\image_0030.png</v>
      </c>
      <c r="Y32" s="4" t="e">
        <f>+E32/#REF!</f>
        <v>#REF!</v>
      </c>
      <c r="Z32" s="3" t="e">
        <f t="shared" si="3"/>
        <v>#REF!</v>
      </c>
      <c r="AA32" s="4"/>
    </row>
    <row r="33" spans="1:27" x14ac:dyDescent="0.45">
      <c r="A33">
        <v>0</v>
      </c>
      <c r="B33">
        <v>0</v>
      </c>
      <c r="C33">
        <v>31</v>
      </c>
      <c r="D33">
        <v>6.21</v>
      </c>
      <c r="E33">
        <v>1620116</v>
      </c>
      <c r="F33">
        <v>209</v>
      </c>
      <c r="G33">
        <v>18841</v>
      </c>
      <c r="H33">
        <v>3953</v>
      </c>
      <c r="I33">
        <v>5543</v>
      </c>
      <c r="J33">
        <v>509</v>
      </c>
      <c r="K33">
        <v>117</v>
      </c>
      <c r="L33" s="1">
        <v>174</v>
      </c>
      <c r="M33" s="1">
        <v>697</v>
      </c>
      <c r="N33" s="1">
        <v>3327</v>
      </c>
      <c r="O33" s="2">
        <f t="shared" si="0"/>
        <v>0.71315172289373985</v>
      </c>
      <c r="P33" s="3"/>
      <c r="Q33" s="2">
        <f t="shared" si="1"/>
        <v>1.4871794871794872</v>
      </c>
      <c r="R33" s="11" t="str">
        <f t="shared" si="2"/>
        <v>C:\Users\kaeru\AHC\AHC036\img\0902best\image_0031.png</v>
      </c>
      <c r="Y33" s="4" t="e">
        <f>+E33/#REF!</f>
        <v>#REF!</v>
      </c>
      <c r="Z33" s="3" t="e">
        <f t="shared" si="3"/>
        <v>#REF!</v>
      </c>
      <c r="AA33" s="4"/>
    </row>
    <row r="34" spans="1:27" x14ac:dyDescent="0.45">
      <c r="A34">
        <v>0</v>
      </c>
      <c r="B34">
        <v>0</v>
      </c>
      <c r="C34">
        <v>32</v>
      </c>
      <c r="D34">
        <v>6.8920000000000003</v>
      </c>
      <c r="E34">
        <v>7791173</v>
      </c>
      <c r="F34">
        <v>1306</v>
      </c>
      <c r="G34">
        <v>16251</v>
      </c>
      <c r="H34">
        <v>15610</v>
      </c>
      <c r="I34">
        <v>28250</v>
      </c>
      <c r="J34">
        <v>591</v>
      </c>
      <c r="K34">
        <v>191</v>
      </c>
      <c r="L34" s="1">
        <v>18</v>
      </c>
      <c r="M34" s="1">
        <v>800</v>
      </c>
      <c r="N34" s="1">
        <v>895</v>
      </c>
      <c r="O34" s="2">
        <f t="shared" si="0"/>
        <v>0.55256637168141598</v>
      </c>
      <c r="P34" s="3"/>
      <c r="Q34" s="2">
        <f t="shared" si="1"/>
        <v>9.4240837696335081E-2</v>
      </c>
      <c r="R34" s="11" t="str">
        <f t="shared" si="2"/>
        <v>C:\Users\kaeru\AHC\AHC036\img\0902best\image_0032.png</v>
      </c>
      <c r="Y34" s="4" t="e">
        <f>+E34/#REF!</f>
        <v>#REF!</v>
      </c>
      <c r="Z34" s="3" t="e">
        <f t="shared" si="3"/>
        <v>#REF!</v>
      </c>
      <c r="AA34" s="4"/>
    </row>
    <row r="35" spans="1:27" x14ac:dyDescent="0.45">
      <c r="A35">
        <v>0</v>
      </c>
      <c r="B35">
        <v>0</v>
      </c>
      <c r="C35">
        <v>33</v>
      </c>
      <c r="D35">
        <v>6.6509999999999998</v>
      </c>
      <c r="E35">
        <v>4478585</v>
      </c>
      <c r="F35">
        <v>745</v>
      </c>
      <c r="G35">
        <v>15001</v>
      </c>
      <c r="H35">
        <v>11626</v>
      </c>
      <c r="I35">
        <v>17661</v>
      </c>
      <c r="J35">
        <v>551</v>
      </c>
      <c r="K35">
        <v>166</v>
      </c>
      <c r="L35" s="1">
        <v>83</v>
      </c>
      <c r="M35" s="1">
        <v>800</v>
      </c>
      <c r="N35" s="1">
        <v>1919</v>
      </c>
      <c r="O35" s="2">
        <f t="shared" si="0"/>
        <v>0.65828662023667972</v>
      </c>
      <c r="P35" s="3"/>
      <c r="Q35" s="2">
        <f t="shared" si="1"/>
        <v>0.5</v>
      </c>
      <c r="R35" s="11" t="str">
        <f t="shared" si="2"/>
        <v>C:\Users\kaeru\AHC\AHC036\img\0902best\image_0033.png</v>
      </c>
      <c r="Y35" s="4" t="e">
        <f>+E35/#REF!</f>
        <v>#REF!</v>
      </c>
      <c r="Z35" s="3" t="e">
        <f t="shared" si="3"/>
        <v>#REF!</v>
      </c>
      <c r="AA35" s="4"/>
    </row>
    <row r="36" spans="1:27" x14ac:dyDescent="0.45">
      <c r="A36">
        <v>0</v>
      </c>
      <c r="B36">
        <v>0</v>
      </c>
      <c r="C36">
        <v>34</v>
      </c>
      <c r="D36">
        <v>7.048</v>
      </c>
      <c r="E36">
        <v>11159658</v>
      </c>
      <c r="F36">
        <v>1054</v>
      </c>
      <c r="G36">
        <v>19570</v>
      </c>
      <c r="H36">
        <v>18493</v>
      </c>
      <c r="I36">
        <v>32206</v>
      </c>
      <c r="J36">
        <v>584</v>
      </c>
      <c r="K36">
        <v>197</v>
      </c>
      <c r="L36" s="1">
        <v>19</v>
      </c>
      <c r="M36" s="1">
        <v>790</v>
      </c>
      <c r="N36" s="1">
        <v>1279</v>
      </c>
      <c r="O36" s="2">
        <f t="shared" si="0"/>
        <v>0.57420977457616595</v>
      </c>
      <c r="P36" s="3"/>
      <c r="Q36" s="2">
        <f t="shared" si="1"/>
        <v>9.6446700507614211E-2</v>
      </c>
      <c r="R36" s="11" t="str">
        <f t="shared" si="2"/>
        <v>C:\Users\kaeru\AHC\AHC036\img\0902best\image_0034.png</v>
      </c>
      <c r="Y36" s="4" t="e">
        <f>+E36/#REF!</f>
        <v>#REF!</v>
      </c>
      <c r="Z36" s="3" t="e">
        <f t="shared" si="3"/>
        <v>#REF!</v>
      </c>
      <c r="AA36" s="4"/>
    </row>
    <row r="37" spans="1:27" x14ac:dyDescent="0.45">
      <c r="A37">
        <v>0</v>
      </c>
      <c r="B37">
        <v>0</v>
      </c>
      <c r="C37">
        <v>35</v>
      </c>
      <c r="D37">
        <v>5.8780000000000001</v>
      </c>
      <c r="E37">
        <v>755815</v>
      </c>
      <c r="F37">
        <v>114</v>
      </c>
      <c r="G37">
        <v>17737</v>
      </c>
      <c r="H37">
        <v>1919</v>
      </c>
      <c r="I37">
        <v>2439</v>
      </c>
      <c r="J37">
        <v>396</v>
      </c>
      <c r="K37">
        <v>67</v>
      </c>
      <c r="L37" s="1">
        <v>337</v>
      </c>
      <c r="M37" s="1">
        <v>595</v>
      </c>
      <c r="N37" s="1">
        <v>4863</v>
      </c>
      <c r="O37" s="2">
        <f t="shared" si="0"/>
        <v>0.78679786797867979</v>
      </c>
      <c r="P37" s="3"/>
      <c r="Q37" s="2">
        <f t="shared" si="1"/>
        <v>5.0298507462686564</v>
      </c>
      <c r="R37" s="11" t="str">
        <f t="shared" si="2"/>
        <v>C:\Users\kaeru\AHC\AHC036\img\0902best\image_0035.png</v>
      </c>
      <c r="Y37" s="4" t="e">
        <f>+E37/#REF!</f>
        <v>#REF!</v>
      </c>
      <c r="Z37" s="3" t="e">
        <f t="shared" si="3"/>
        <v>#REF!</v>
      </c>
      <c r="AA37" s="4"/>
    </row>
    <row r="38" spans="1:27" x14ac:dyDescent="0.45">
      <c r="A38">
        <v>0</v>
      </c>
      <c r="B38">
        <v>0</v>
      </c>
      <c r="C38">
        <v>36</v>
      </c>
      <c r="D38">
        <v>5.7679999999999998</v>
      </c>
      <c r="E38">
        <v>585939</v>
      </c>
      <c r="F38">
        <v>177</v>
      </c>
      <c r="G38">
        <v>14568</v>
      </c>
      <c r="H38">
        <v>2106</v>
      </c>
      <c r="I38">
        <v>3484</v>
      </c>
      <c r="J38">
        <v>473</v>
      </c>
      <c r="K38">
        <v>80</v>
      </c>
      <c r="L38" s="1">
        <v>247</v>
      </c>
      <c r="M38" s="1">
        <v>754</v>
      </c>
      <c r="N38" s="1">
        <v>4991</v>
      </c>
      <c r="O38" s="2">
        <f t="shared" si="0"/>
        <v>0.60447761194029848</v>
      </c>
      <c r="P38" s="3"/>
      <c r="Q38" s="2">
        <f t="shared" si="1"/>
        <v>3.0874999999999999</v>
      </c>
      <c r="R38" s="11" t="str">
        <f t="shared" si="2"/>
        <v>C:\Users\kaeru\AHC\AHC036\img\0902best\image_0036.png</v>
      </c>
      <c r="Y38" s="4" t="e">
        <f>+E38/#REF!</f>
        <v>#REF!</v>
      </c>
      <c r="Z38" s="3" t="e">
        <f t="shared" si="3"/>
        <v>#REF!</v>
      </c>
      <c r="AA38" s="4"/>
    </row>
    <row r="39" spans="1:27" x14ac:dyDescent="0.45">
      <c r="A39">
        <v>0</v>
      </c>
      <c r="B39">
        <v>0</v>
      </c>
      <c r="C39">
        <v>37</v>
      </c>
      <c r="D39">
        <v>7.056</v>
      </c>
      <c r="E39">
        <v>11382660</v>
      </c>
      <c r="F39">
        <v>1478</v>
      </c>
      <c r="G39">
        <v>18857</v>
      </c>
      <c r="H39">
        <v>16888</v>
      </c>
      <c r="I39">
        <v>37505</v>
      </c>
      <c r="J39">
        <v>558</v>
      </c>
      <c r="K39">
        <v>214</v>
      </c>
      <c r="L39" s="1">
        <v>28</v>
      </c>
      <c r="M39" s="1">
        <v>800</v>
      </c>
      <c r="N39" s="1">
        <v>767</v>
      </c>
      <c r="O39" s="2">
        <f t="shared" si="0"/>
        <v>0.45028662844954004</v>
      </c>
      <c r="P39" s="3"/>
      <c r="Q39" s="2">
        <f t="shared" si="1"/>
        <v>0.13084112149532709</v>
      </c>
      <c r="R39" s="11" t="str">
        <f t="shared" si="2"/>
        <v>C:\Users\kaeru\AHC\AHC036\img\0902best\image_0037.png</v>
      </c>
      <c r="Y39" s="4" t="e">
        <f>+E39/#REF!</f>
        <v>#REF!</v>
      </c>
      <c r="Z39" s="3" t="e">
        <f t="shared" si="3"/>
        <v>#REF!</v>
      </c>
      <c r="AA39" s="4"/>
    </row>
    <row r="40" spans="1:27" x14ac:dyDescent="0.45">
      <c r="A40">
        <v>0</v>
      </c>
      <c r="B40">
        <v>0</v>
      </c>
      <c r="C40">
        <v>38</v>
      </c>
      <c r="D40">
        <v>6.2240000000000002</v>
      </c>
      <c r="E40">
        <v>1676050</v>
      </c>
      <c r="F40">
        <v>186</v>
      </c>
      <c r="G40">
        <v>15458</v>
      </c>
      <c r="H40">
        <v>4341</v>
      </c>
      <c r="I40">
        <v>5576</v>
      </c>
      <c r="J40">
        <v>459</v>
      </c>
      <c r="K40">
        <v>99</v>
      </c>
      <c r="L40" s="1">
        <v>242</v>
      </c>
      <c r="M40" s="1">
        <v>674</v>
      </c>
      <c r="N40" s="1">
        <v>3327</v>
      </c>
      <c r="O40" s="2">
        <f t="shared" si="0"/>
        <v>0.77851506456241037</v>
      </c>
      <c r="P40" s="3"/>
      <c r="Q40" s="2">
        <f t="shared" si="1"/>
        <v>2.4444444444444446</v>
      </c>
      <c r="R40" s="11" t="str">
        <f t="shared" si="2"/>
        <v>C:\Users\kaeru\AHC\AHC036\img\0902best\image_0038.png</v>
      </c>
      <c r="Y40" s="4" t="e">
        <f>+E40/#REF!</f>
        <v>#REF!</v>
      </c>
      <c r="Z40" s="3" t="e">
        <f t="shared" si="3"/>
        <v>#REF!</v>
      </c>
      <c r="AA40" s="4"/>
    </row>
    <row r="41" spans="1:27" x14ac:dyDescent="0.45">
      <c r="A41">
        <v>0</v>
      </c>
      <c r="B41">
        <v>0</v>
      </c>
      <c r="C41">
        <v>39</v>
      </c>
      <c r="D41">
        <v>5.9649999999999999</v>
      </c>
      <c r="E41">
        <v>922631</v>
      </c>
      <c r="F41">
        <v>175</v>
      </c>
      <c r="G41">
        <v>13710</v>
      </c>
      <c r="H41">
        <v>2996</v>
      </c>
      <c r="I41">
        <v>3942</v>
      </c>
      <c r="J41">
        <v>426</v>
      </c>
      <c r="K41">
        <v>82</v>
      </c>
      <c r="L41" s="1">
        <v>292</v>
      </c>
      <c r="M41" s="1">
        <v>683</v>
      </c>
      <c r="N41" s="1">
        <v>3711</v>
      </c>
      <c r="O41" s="2">
        <f t="shared" si="0"/>
        <v>0.76002029426686957</v>
      </c>
      <c r="P41" s="3"/>
      <c r="Q41" s="2">
        <f t="shared" si="1"/>
        <v>3.5609756097560976</v>
      </c>
      <c r="R41" s="11" t="str">
        <f t="shared" si="2"/>
        <v>C:\Users\kaeru\AHC\AHC036\img\0902best\image_0039.png</v>
      </c>
      <c r="Y41" s="4" t="e">
        <f>+E41/#REF!</f>
        <v>#REF!</v>
      </c>
      <c r="Z41" s="3" t="e">
        <f t="shared" si="3"/>
        <v>#REF!</v>
      </c>
      <c r="AA41" s="4"/>
    </row>
    <row r="42" spans="1:27" x14ac:dyDescent="0.45">
      <c r="A42">
        <v>0</v>
      </c>
      <c r="B42">
        <v>0</v>
      </c>
      <c r="C42">
        <v>40</v>
      </c>
      <c r="D42">
        <v>6.0990000000000002</v>
      </c>
      <c r="E42">
        <v>1256902</v>
      </c>
      <c r="F42">
        <v>179</v>
      </c>
      <c r="G42">
        <v>18635</v>
      </c>
      <c r="H42">
        <v>3395</v>
      </c>
      <c r="I42">
        <v>4832</v>
      </c>
      <c r="J42">
        <v>445</v>
      </c>
      <c r="K42">
        <v>87</v>
      </c>
      <c r="L42" s="1">
        <v>268</v>
      </c>
      <c r="M42" s="1">
        <v>671</v>
      </c>
      <c r="N42" s="1">
        <v>3199</v>
      </c>
      <c r="O42" s="2">
        <f t="shared" si="0"/>
        <v>0.70260761589403975</v>
      </c>
      <c r="P42" s="3"/>
      <c r="Q42" s="2">
        <f t="shared" si="1"/>
        <v>3.0804597701149423</v>
      </c>
      <c r="R42" s="11" t="str">
        <f t="shared" si="2"/>
        <v>C:\Users\kaeru\AHC\AHC036\img\0902best\image_0040.png</v>
      </c>
      <c r="Y42" s="4" t="e">
        <f>+E42/#REF!</f>
        <v>#REF!</v>
      </c>
      <c r="Z42" s="3" t="e">
        <f t="shared" si="3"/>
        <v>#REF!</v>
      </c>
      <c r="AA42" s="4"/>
    </row>
    <row r="43" spans="1:27" x14ac:dyDescent="0.45">
      <c r="A43">
        <v>0</v>
      </c>
      <c r="B43">
        <v>0</v>
      </c>
      <c r="C43">
        <v>41</v>
      </c>
      <c r="D43">
        <v>4.8090000000000002</v>
      </c>
      <c r="E43">
        <v>64399</v>
      </c>
      <c r="F43">
        <v>68</v>
      </c>
      <c r="G43">
        <v>12296</v>
      </c>
      <c r="H43">
        <v>305</v>
      </c>
      <c r="I43">
        <v>454</v>
      </c>
      <c r="J43">
        <v>138</v>
      </c>
      <c r="K43">
        <v>13</v>
      </c>
      <c r="L43" s="1">
        <v>649</v>
      </c>
      <c r="M43" s="1">
        <v>660</v>
      </c>
      <c r="N43" s="1">
        <v>16511</v>
      </c>
      <c r="O43" s="2">
        <f t="shared" si="0"/>
        <v>0.67180616740088106</v>
      </c>
      <c r="P43" s="3"/>
      <c r="Q43" s="2">
        <f t="shared" si="1"/>
        <v>49.92307692307692</v>
      </c>
      <c r="R43" s="11" t="str">
        <f t="shared" si="2"/>
        <v>C:\Users\kaeru\AHC\AHC036\img\0902best\image_0041.png</v>
      </c>
      <c r="Y43" s="4" t="e">
        <f>+E43/#REF!</f>
        <v>#REF!</v>
      </c>
      <c r="Z43" s="3" t="e">
        <f t="shared" si="3"/>
        <v>#REF!</v>
      </c>
      <c r="AA43" s="4"/>
    </row>
    <row r="44" spans="1:27" x14ac:dyDescent="0.45">
      <c r="A44">
        <v>0</v>
      </c>
      <c r="B44">
        <v>0</v>
      </c>
      <c r="C44">
        <v>42</v>
      </c>
      <c r="D44">
        <v>6.36</v>
      </c>
      <c r="E44">
        <v>2288620</v>
      </c>
      <c r="F44">
        <v>813</v>
      </c>
      <c r="G44">
        <v>11000</v>
      </c>
      <c r="H44">
        <v>10939</v>
      </c>
      <c r="I44">
        <v>13911</v>
      </c>
      <c r="J44">
        <v>386</v>
      </c>
      <c r="K44">
        <v>94</v>
      </c>
      <c r="L44" s="1">
        <v>320</v>
      </c>
      <c r="M44" s="1">
        <v>775</v>
      </c>
      <c r="N44" s="1">
        <v>2175</v>
      </c>
      <c r="O44" s="2">
        <f t="shared" si="0"/>
        <v>0.78635612105527997</v>
      </c>
      <c r="P44" s="3"/>
      <c r="Q44" s="2">
        <f t="shared" si="1"/>
        <v>3.4042553191489362</v>
      </c>
      <c r="R44" s="11" t="str">
        <f t="shared" si="2"/>
        <v>C:\Users\kaeru\AHC\AHC036\img\0902best\image_0042.png</v>
      </c>
      <c r="Y44" s="4" t="e">
        <f>+E44/#REF!</f>
        <v>#REF!</v>
      </c>
      <c r="Z44" s="3" t="e">
        <f t="shared" si="3"/>
        <v>#REF!</v>
      </c>
      <c r="AA44" s="4"/>
    </row>
    <row r="45" spans="1:27" x14ac:dyDescent="0.45">
      <c r="A45">
        <v>0</v>
      </c>
      <c r="B45">
        <v>0</v>
      </c>
      <c r="C45">
        <v>43</v>
      </c>
      <c r="D45">
        <v>6.069</v>
      </c>
      <c r="E45">
        <v>1172974</v>
      </c>
      <c r="F45">
        <v>156</v>
      </c>
      <c r="G45">
        <v>16291</v>
      </c>
      <c r="H45">
        <v>3453</v>
      </c>
      <c r="I45">
        <v>4083</v>
      </c>
      <c r="J45">
        <v>417</v>
      </c>
      <c r="K45">
        <v>82</v>
      </c>
      <c r="L45" s="1">
        <v>301</v>
      </c>
      <c r="M45" s="1">
        <v>631</v>
      </c>
      <c r="N45" s="1">
        <v>3071</v>
      </c>
      <c r="O45" s="2">
        <f t="shared" si="0"/>
        <v>0.84570168993387218</v>
      </c>
      <c r="P45" s="3"/>
      <c r="Q45" s="2">
        <f t="shared" si="1"/>
        <v>3.6707317073170733</v>
      </c>
      <c r="R45" s="11" t="str">
        <f t="shared" si="2"/>
        <v>C:\Users\kaeru\AHC\AHC036\img\0902best\image_0043.png</v>
      </c>
      <c r="Y45" s="4" t="e">
        <f>+E45/#REF!</f>
        <v>#REF!</v>
      </c>
      <c r="Z45" s="3" t="e">
        <f t="shared" si="3"/>
        <v>#REF!</v>
      </c>
      <c r="AA45" s="4"/>
    </row>
    <row r="46" spans="1:27" x14ac:dyDescent="0.45">
      <c r="A46">
        <v>0</v>
      </c>
      <c r="B46">
        <v>0</v>
      </c>
      <c r="C46">
        <v>44</v>
      </c>
      <c r="D46">
        <v>7.0919999999999996</v>
      </c>
      <c r="E46">
        <v>12346432</v>
      </c>
      <c r="F46">
        <v>1568</v>
      </c>
      <c r="G46">
        <v>14026</v>
      </c>
      <c r="H46">
        <v>14752</v>
      </c>
      <c r="I46">
        <v>39572</v>
      </c>
      <c r="J46">
        <v>530</v>
      </c>
      <c r="K46">
        <v>241</v>
      </c>
      <c r="L46" s="1">
        <v>29</v>
      </c>
      <c r="M46" s="1">
        <v>800</v>
      </c>
      <c r="N46" s="1">
        <v>639</v>
      </c>
      <c r="O46" s="2">
        <f t="shared" si="0"/>
        <v>0.37278884059435963</v>
      </c>
      <c r="P46" s="3"/>
      <c r="Q46" s="2">
        <f t="shared" si="1"/>
        <v>0.12033195020746888</v>
      </c>
      <c r="R46" s="11" t="str">
        <f t="shared" si="2"/>
        <v>C:\Users\kaeru\AHC\AHC036\img\0902best\image_0044.png</v>
      </c>
      <c r="Y46" s="4" t="e">
        <f>+E46/#REF!</f>
        <v>#REF!</v>
      </c>
      <c r="Z46" s="3" t="e">
        <f t="shared" si="3"/>
        <v>#REF!</v>
      </c>
      <c r="AA46" s="4"/>
    </row>
    <row r="47" spans="1:27" x14ac:dyDescent="0.45">
      <c r="A47">
        <v>0</v>
      </c>
      <c r="B47">
        <v>0</v>
      </c>
      <c r="C47">
        <v>45</v>
      </c>
      <c r="D47">
        <v>6.8550000000000004</v>
      </c>
      <c r="E47">
        <v>7157102</v>
      </c>
      <c r="F47">
        <v>886</v>
      </c>
      <c r="G47">
        <v>13749</v>
      </c>
      <c r="H47">
        <v>13074</v>
      </c>
      <c r="I47">
        <v>22220</v>
      </c>
      <c r="J47">
        <v>557</v>
      </c>
      <c r="K47">
        <v>172</v>
      </c>
      <c r="L47" s="1">
        <v>71</v>
      </c>
      <c r="M47" s="1">
        <v>772</v>
      </c>
      <c r="N47" s="1">
        <v>1151</v>
      </c>
      <c r="O47" s="2">
        <f t="shared" si="0"/>
        <v>0.58838883888388838</v>
      </c>
      <c r="P47" s="3"/>
      <c r="Q47" s="2">
        <f t="shared" si="1"/>
        <v>0.41279069767441862</v>
      </c>
      <c r="R47" s="11" t="str">
        <f t="shared" si="2"/>
        <v>C:\Users\kaeru\AHC\AHC036\img\0902best\image_0045.png</v>
      </c>
      <c r="Y47" s="4" t="e">
        <f>+E47/#REF!</f>
        <v>#REF!</v>
      </c>
      <c r="Z47" s="3" t="e">
        <f t="shared" si="3"/>
        <v>#REF!</v>
      </c>
      <c r="AA47" s="4"/>
    </row>
    <row r="48" spans="1:27" x14ac:dyDescent="0.45">
      <c r="A48">
        <v>0</v>
      </c>
      <c r="B48">
        <v>0</v>
      </c>
      <c r="C48">
        <v>46</v>
      </c>
      <c r="D48">
        <v>5.49</v>
      </c>
      <c r="E48">
        <v>308756</v>
      </c>
      <c r="F48">
        <v>105</v>
      </c>
      <c r="G48">
        <v>12056</v>
      </c>
      <c r="H48">
        <v>1620</v>
      </c>
      <c r="I48">
        <v>1803</v>
      </c>
      <c r="J48">
        <v>290</v>
      </c>
      <c r="K48">
        <v>36</v>
      </c>
      <c r="L48" s="1">
        <v>474</v>
      </c>
      <c r="M48" s="1">
        <v>665</v>
      </c>
      <c r="N48" s="1">
        <v>5119</v>
      </c>
      <c r="O48" s="2">
        <f t="shared" si="0"/>
        <v>0.8985024958402662</v>
      </c>
      <c r="P48" s="3"/>
      <c r="Q48" s="2">
        <f t="shared" si="1"/>
        <v>13.166666666666666</v>
      </c>
      <c r="R48" s="11" t="str">
        <f t="shared" si="2"/>
        <v>C:\Users\kaeru\AHC\AHC036\img\0902best\image_0046.png</v>
      </c>
      <c r="Y48" s="4" t="e">
        <f>+E48/#REF!</f>
        <v>#REF!</v>
      </c>
      <c r="Z48" s="3" t="e">
        <f t="shared" si="3"/>
        <v>#REF!</v>
      </c>
      <c r="AA48" s="4"/>
    </row>
    <row r="49" spans="1:27" x14ac:dyDescent="0.45">
      <c r="A49">
        <v>0</v>
      </c>
      <c r="B49">
        <v>0</v>
      </c>
      <c r="C49">
        <v>47</v>
      </c>
      <c r="D49">
        <v>6.3079999999999998</v>
      </c>
      <c r="E49">
        <v>2033427</v>
      </c>
      <c r="F49">
        <v>893</v>
      </c>
      <c r="G49">
        <v>11119</v>
      </c>
      <c r="H49">
        <v>9833</v>
      </c>
      <c r="I49">
        <v>13322</v>
      </c>
      <c r="J49">
        <v>367</v>
      </c>
      <c r="K49">
        <v>102</v>
      </c>
      <c r="L49" s="1">
        <v>331</v>
      </c>
      <c r="M49" s="1">
        <v>792</v>
      </c>
      <c r="N49" s="1">
        <v>2175</v>
      </c>
      <c r="O49" s="2">
        <f t="shared" si="0"/>
        <v>0.73810238702897468</v>
      </c>
      <c r="P49" s="3"/>
      <c r="Q49" s="2">
        <f t="shared" si="1"/>
        <v>3.2450980392156863</v>
      </c>
      <c r="R49" s="11" t="str">
        <f t="shared" si="2"/>
        <v>C:\Users\kaeru\AHC\AHC036\img\0902best\image_0047.png</v>
      </c>
      <c r="Y49" s="4" t="e">
        <f>+E49/#REF!</f>
        <v>#REF!</v>
      </c>
      <c r="Z49" s="3" t="e">
        <f t="shared" si="3"/>
        <v>#REF!</v>
      </c>
      <c r="AA49" s="4"/>
    </row>
    <row r="50" spans="1:27" x14ac:dyDescent="0.45">
      <c r="A50">
        <v>0</v>
      </c>
      <c r="B50">
        <v>0</v>
      </c>
      <c r="C50">
        <v>48</v>
      </c>
      <c r="D50">
        <v>5.87</v>
      </c>
      <c r="E50">
        <v>742025</v>
      </c>
      <c r="F50">
        <v>163</v>
      </c>
      <c r="G50">
        <v>13030</v>
      </c>
      <c r="H50">
        <v>2750</v>
      </c>
      <c r="I50">
        <v>3474</v>
      </c>
      <c r="J50">
        <v>409</v>
      </c>
      <c r="K50">
        <v>72</v>
      </c>
      <c r="L50" s="1">
        <v>319</v>
      </c>
      <c r="M50" s="1">
        <v>693</v>
      </c>
      <c r="N50" s="1">
        <v>3839</v>
      </c>
      <c r="O50" s="2">
        <f t="shared" si="0"/>
        <v>0.79159470351180194</v>
      </c>
      <c r="P50" s="3"/>
      <c r="Q50" s="2">
        <f t="shared" si="1"/>
        <v>4.4305555555555554</v>
      </c>
      <c r="R50" s="11" t="str">
        <f t="shared" si="2"/>
        <v>C:\Users\kaeru\AHC\AHC036\img\0902best\image_0048.png</v>
      </c>
      <c r="Y50" s="4" t="e">
        <f>+E50/#REF!</f>
        <v>#REF!</v>
      </c>
      <c r="Z50" s="3" t="e">
        <f t="shared" si="3"/>
        <v>#REF!</v>
      </c>
      <c r="AA50" s="4"/>
    </row>
    <row r="51" spans="1:27" x14ac:dyDescent="0.45">
      <c r="A51">
        <v>0</v>
      </c>
      <c r="B51">
        <v>0</v>
      </c>
      <c r="C51">
        <v>49</v>
      </c>
      <c r="D51">
        <v>7.0259999999999998</v>
      </c>
      <c r="E51">
        <v>10619171</v>
      </c>
      <c r="F51">
        <v>1088</v>
      </c>
      <c r="G51">
        <v>13184</v>
      </c>
      <c r="H51">
        <v>19387</v>
      </c>
      <c r="I51">
        <v>31679</v>
      </c>
      <c r="J51">
        <v>560</v>
      </c>
      <c r="K51">
        <v>190</v>
      </c>
      <c r="L51" s="1">
        <v>50</v>
      </c>
      <c r="M51" s="1">
        <v>778</v>
      </c>
      <c r="N51" s="1">
        <v>1279</v>
      </c>
      <c r="O51" s="2">
        <f t="shared" si="0"/>
        <v>0.61198270147416267</v>
      </c>
      <c r="P51" s="3"/>
      <c r="Q51" s="2">
        <f t="shared" si="1"/>
        <v>0.26315789473684209</v>
      </c>
      <c r="R51" s="11" t="str">
        <f t="shared" si="2"/>
        <v>C:\Users\kaeru\AHC\AHC036\img\0902best\image_0049.png</v>
      </c>
      <c r="Y51" s="4" t="e">
        <f>+E51/#REF!</f>
        <v>#REF!</v>
      </c>
      <c r="Z51" s="3" t="e">
        <f t="shared" si="3"/>
        <v>#REF!</v>
      </c>
      <c r="AA51" s="4"/>
    </row>
    <row r="52" spans="1:27" x14ac:dyDescent="0.45">
      <c r="A52">
        <v>0</v>
      </c>
      <c r="B52">
        <v>0</v>
      </c>
      <c r="C52">
        <v>50</v>
      </c>
      <c r="D52">
        <v>5.9619999999999997</v>
      </c>
      <c r="E52">
        <v>915323</v>
      </c>
      <c r="F52">
        <v>52</v>
      </c>
      <c r="G52">
        <v>18911</v>
      </c>
      <c r="H52">
        <v>1694</v>
      </c>
      <c r="I52">
        <v>1974</v>
      </c>
      <c r="J52">
        <v>249</v>
      </c>
      <c r="K52">
        <v>49</v>
      </c>
      <c r="L52" s="1">
        <v>502</v>
      </c>
      <c r="M52" s="1">
        <v>389</v>
      </c>
      <c r="N52" s="1">
        <v>5887</v>
      </c>
      <c r="O52" s="2">
        <f t="shared" si="0"/>
        <v>0.85815602836879434</v>
      </c>
      <c r="P52" s="3"/>
      <c r="Q52" s="2">
        <f t="shared" si="1"/>
        <v>10.244897959183673</v>
      </c>
      <c r="R52" s="11" t="str">
        <f t="shared" si="2"/>
        <v>C:\Users\kaeru\AHC\AHC036\img\0902best\image_0050.png</v>
      </c>
      <c r="Y52" s="4" t="e">
        <f>+E52/#REF!</f>
        <v>#REF!</v>
      </c>
      <c r="Z52" s="3" t="e">
        <f t="shared" si="3"/>
        <v>#REF!</v>
      </c>
      <c r="AA52" s="4"/>
    </row>
    <row r="53" spans="1:27" x14ac:dyDescent="0.45">
      <c r="A53">
        <v>0</v>
      </c>
      <c r="B53">
        <v>0</v>
      </c>
      <c r="C53">
        <v>51</v>
      </c>
      <c r="D53">
        <v>4.8380000000000001</v>
      </c>
      <c r="E53">
        <v>68793</v>
      </c>
      <c r="F53">
        <v>64</v>
      </c>
      <c r="G53">
        <v>11745</v>
      </c>
      <c r="H53">
        <v>371</v>
      </c>
      <c r="I53">
        <v>454</v>
      </c>
      <c r="J53">
        <v>103</v>
      </c>
      <c r="K53">
        <v>11</v>
      </c>
      <c r="L53" s="1">
        <v>686</v>
      </c>
      <c r="M53" s="1">
        <v>650</v>
      </c>
      <c r="N53" s="1">
        <v>17663</v>
      </c>
      <c r="O53" s="2">
        <f t="shared" si="0"/>
        <v>0.81718061674008813</v>
      </c>
      <c r="P53" s="3"/>
      <c r="Q53" s="2">
        <f t="shared" si="1"/>
        <v>62.363636363636367</v>
      </c>
      <c r="R53" s="11" t="str">
        <f t="shared" si="2"/>
        <v>C:\Users\kaeru\AHC\AHC036\img\0902best\image_0051.png</v>
      </c>
      <c r="Y53" s="4" t="e">
        <f>+E53/#REF!</f>
        <v>#REF!</v>
      </c>
      <c r="Z53" s="3" t="e">
        <f t="shared" si="3"/>
        <v>#REF!</v>
      </c>
      <c r="AA53" s="4"/>
    </row>
    <row r="54" spans="1:27" x14ac:dyDescent="0.45">
      <c r="A54">
        <v>0</v>
      </c>
      <c r="B54">
        <v>0</v>
      </c>
      <c r="C54">
        <v>52</v>
      </c>
      <c r="D54">
        <v>5.9619999999999997</v>
      </c>
      <c r="E54">
        <v>915937</v>
      </c>
      <c r="F54">
        <v>95</v>
      </c>
      <c r="G54">
        <v>14530</v>
      </c>
      <c r="H54">
        <v>2194</v>
      </c>
      <c r="I54">
        <v>2724</v>
      </c>
      <c r="J54">
        <v>349</v>
      </c>
      <c r="K54">
        <v>62</v>
      </c>
      <c r="L54" s="1">
        <v>389</v>
      </c>
      <c r="M54" s="1">
        <v>551</v>
      </c>
      <c r="N54" s="1">
        <v>4351</v>
      </c>
      <c r="O54" s="2">
        <f t="shared" si="0"/>
        <v>0.80543318649045526</v>
      </c>
      <c r="P54" s="3"/>
      <c r="Q54" s="2">
        <f t="shared" si="1"/>
        <v>6.274193548387097</v>
      </c>
      <c r="R54" s="11" t="str">
        <f t="shared" si="2"/>
        <v>C:\Users\kaeru\AHC\AHC036\img\0902best\image_0052.png</v>
      </c>
      <c r="Y54" s="4" t="e">
        <f>+E54/#REF!</f>
        <v>#REF!</v>
      </c>
      <c r="Z54" s="3" t="e">
        <f t="shared" si="3"/>
        <v>#REF!</v>
      </c>
      <c r="AA54" s="4"/>
    </row>
    <row r="55" spans="1:27" x14ac:dyDescent="0.45">
      <c r="A55">
        <v>0</v>
      </c>
      <c r="B55">
        <v>0</v>
      </c>
      <c r="C55">
        <v>53</v>
      </c>
      <c r="D55">
        <v>6.2560000000000002</v>
      </c>
      <c r="E55">
        <v>1801755</v>
      </c>
      <c r="F55">
        <v>462</v>
      </c>
      <c r="G55">
        <v>11740</v>
      </c>
      <c r="H55">
        <v>6356</v>
      </c>
      <c r="I55">
        <v>9158</v>
      </c>
      <c r="J55">
        <v>426</v>
      </c>
      <c r="K55">
        <v>97</v>
      </c>
      <c r="L55" s="1">
        <v>277</v>
      </c>
      <c r="M55" s="1">
        <v>764</v>
      </c>
      <c r="N55" s="1">
        <v>2303</v>
      </c>
      <c r="O55" s="2">
        <f t="shared" si="0"/>
        <v>0.69403799956322343</v>
      </c>
      <c r="P55" s="3"/>
      <c r="Q55" s="2">
        <f t="shared" si="1"/>
        <v>2.8556701030927836</v>
      </c>
      <c r="R55" s="11" t="str">
        <f t="shared" si="2"/>
        <v>C:\Users\kaeru\AHC\AHC036\img\0902best\image_0053.png</v>
      </c>
      <c r="Y55" s="4" t="e">
        <f>+E55/#REF!</f>
        <v>#REF!</v>
      </c>
      <c r="Z55" s="3" t="e">
        <f t="shared" si="3"/>
        <v>#REF!</v>
      </c>
      <c r="AA55" s="4"/>
    </row>
    <row r="56" spans="1:27" x14ac:dyDescent="0.45">
      <c r="A56">
        <v>0</v>
      </c>
      <c r="B56">
        <v>0</v>
      </c>
      <c r="C56">
        <v>54</v>
      </c>
      <c r="D56">
        <v>7.04</v>
      </c>
      <c r="E56">
        <v>10965722</v>
      </c>
      <c r="F56">
        <v>1513</v>
      </c>
      <c r="G56">
        <v>13598</v>
      </c>
      <c r="H56">
        <v>13832</v>
      </c>
      <c r="I56">
        <v>35290</v>
      </c>
      <c r="J56">
        <v>600</v>
      </c>
      <c r="K56">
        <v>196</v>
      </c>
      <c r="L56" s="1">
        <v>4</v>
      </c>
      <c r="M56" s="1">
        <v>800</v>
      </c>
      <c r="N56" s="1">
        <v>895</v>
      </c>
      <c r="O56" s="2">
        <f t="shared" si="0"/>
        <v>0.3919523944460187</v>
      </c>
      <c r="P56" s="3"/>
      <c r="Q56" s="2">
        <f t="shared" si="1"/>
        <v>2.0408163265306121E-2</v>
      </c>
      <c r="R56" s="11" t="str">
        <f t="shared" si="2"/>
        <v>C:\Users\kaeru\AHC\AHC036\img\0902best\image_0054.png</v>
      </c>
      <c r="Y56" s="4" t="e">
        <f>+E56/#REF!</f>
        <v>#REF!</v>
      </c>
      <c r="Z56" s="3" t="e">
        <f t="shared" si="3"/>
        <v>#REF!</v>
      </c>
      <c r="AA56" s="4"/>
    </row>
    <row r="57" spans="1:27" x14ac:dyDescent="0.45">
      <c r="A57">
        <v>0</v>
      </c>
      <c r="B57">
        <v>0</v>
      </c>
      <c r="C57">
        <v>55</v>
      </c>
      <c r="D57">
        <v>6.1989999999999998</v>
      </c>
      <c r="E57">
        <v>1582950</v>
      </c>
      <c r="F57">
        <v>295</v>
      </c>
      <c r="G57">
        <v>13236</v>
      </c>
      <c r="H57">
        <v>5022</v>
      </c>
      <c r="I57">
        <v>7467</v>
      </c>
      <c r="J57">
        <v>496</v>
      </c>
      <c r="K57">
        <v>110</v>
      </c>
      <c r="L57" s="1">
        <v>194</v>
      </c>
      <c r="M57" s="1">
        <v>776</v>
      </c>
      <c r="N57" s="1">
        <v>2175</v>
      </c>
      <c r="O57" s="2">
        <f t="shared" si="0"/>
        <v>0.67255926074728811</v>
      </c>
      <c r="P57" s="3"/>
      <c r="Q57" s="2">
        <f t="shared" si="1"/>
        <v>1.7636363636363637</v>
      </c>
      <c r="R57" s="11" t="str">
        <f t="shared" si="2"/>
        <v>C:\Users\kaeru\AHC\AHC036\img\0902best\image_0055.png</v>
      </c>
      <c r="Y57" s="4" t="e">
        <f>+E57/#REF!</f>
        <v>#REF!</v>
      </c>
      <c r="Z57" s="3" t="e">
        <f t="shared" si="3"/>
        <v>#REF!</v>
      </c>
      <c r="AA57" s="4"/>
    </row>
    <row r="58" spans="1:27" x14ac:dyDescent="0.45">
      <c r="A58">
        <v>0</v>
      </c>
      <c r="B58">
        <v>0</v>
      </c>
      <c r="C58">
        <v>56</v>
      </c>
      <c r="D58">
        <v>6.0110000000000001</v>
      </c>
      <c r="E58">
        <v>1025340</v>
      </c>
      <c r="F58">
        <v>260</v>
      </c>
      <c r="G58">
        <v>12443</v>
      </c>
      <c r="H58">
        <v>4270</v>
      </c>
      <c r="I58">
        <v>5312</v>
      </c>
      <c r="J58">
        <v>412</v>
      </c>
      <c r="K58">
        <v>74</v>
      </c>
      <c r="L58" s="1">
        <v>314</v>
      </c>
      <c r="M58" s="1">
        <v>734</v>
      </c>
      <c r="N58" s="1">
        <v>2047</v>
      </c>
      <c r="O58" s="2">
        <f t="shared" si="0"/>
        <v>0.80384036144578308</v>
      </c>
      <c r="P58" s="3"/>
      <c r="Q58" s="2">
        <f t="shared" si="1"/>
        <v>4.243243243243243</v>
      </c>
      <c r="R58" s="11" t="str">
        <f t="shared" si="2"/>
        <v>C:\Users\kaeru\AHC\AHC036\img\0902best\image_0056.png</v>
      </c>
      <c r="Y58" s="4" t="e">
        <f>+E58/#REF!</f>
        <v>#REF!</v>
      </c>
      <c r="Z58" s="3" t="e">
        <f t="shared" si="3"/>
        <v>#REF!</v>
      </c>
      <c r="AA58" s="4"/>
    </row>
    <row r="59" spans="1:27" x14ac:dyDescent="0.45">
      <c r="A59">
        <v>0</v>
      </c>
      <c r="B59">
        <v>0</v>
      </c>
      <c r="C59">
        <v>57</v>
      </c>
      <c r="D59">
        <v>6.173</v>
      </c>
      <c r="E59">
        <v>1490177</v>
      </c>
      <c r="F59">
        <v>221</v>
      </c>
      <c r="G59">
        <v>13917</v>
      </c>
      <c r="H59">
        <v>3686</v>
      </c>
      <c r="I59">
        <v>5941</v>
      </c>
      <c r="J59">
        <v>473</v>
      </c>
      <c r="K59">
        <v>104</v>
      </c>
      <c r="L59" s="1">
        <v>223</v>
      </c>
      <c r="M59" s="1">
        <v>717</v>
      </c>
      <c r="N59" s="1">
        <v>3071</v>
      </c>
      <c r="O59" s="2">
        <f t="shared" si="0"/>
        <v>0.62043427032486109</v>
      </c>
      <c r="P59" s="3"/>
      <c r="Q59" s="2">
        <f t="shared" si="1"/>
        <v>2.1442307692307692</v>
      </c>
      <c r="R59" s="11" t="str">
        <f t="shared" si="2"/>
        <v>C:\Users\kaeru\AHC\AHC036\img\0902best\image_0057.png</v>
      </c>
      <c r="Y59" s="4" t="e">
        <f>+E59/#REF!</f>
        <v>#REF!</v>
      </c>
      <c r="Z59" s="3" t="e">
        <f t="shared" si="3"/>
        <v>#REF!</v>
      </c>
      <c r="AA59" s="4"/>
    </row>
    <row r="60" spans="1:27" x14ac:dyDescent="0.45">
      <c r="A60">
        <v>0</v>
      </c>
      <c r="B60">
        <v>0</v>
      </c>
      <c r="C60">
        <v>58</v>
      </c>
      <c r="D60">
        <v>5.6180000000000003</v>
      </c>
      <c r="E60">
        <v>415120</v>
      </c>
      <c r="F60">
        <v>85</v>
      </c>
      <c r="G60">
        <v>12133</v>
      </c>
      <c r="H60">
        <v>1109</v>
      </c>
      <c r="I60">
        <v>1735</v>
      </c>
      <c r="J60">
        <v>286</v>
      </c>
      <c r="K60">
        <v>45</v>
      </c>
      <c r="L60" s="1">
        <v>469</v>
      </c>
      <c r="M60" s="1">
        <v>607</v>
      </c>
      <c r="N60" s="1">
        <v>7167</v>
      </c>
      <c r="O60" s="2">
        <f t="shared" si="0"/>
        <v>0.63919308357348703</v>
      </c>
      <c r="P60" s="3"/>
      <c r="Q60" s="2">
        <f t="shared" si="1"/>
        <v>10.422222222222222</v>
      </c>
      <c r="R60" s="11" t="str">
        <f t="shared" si="2"/>
        <v>C:\Users\kaeru\AHC\AHC036\img\0902best\image_0058.png</v>
      </c>
      <c r="Y60" s="4" t="e">
        <f>+E60/#REF!</f>
        <v>#REF!</v>
      </c>
      <c r="Z60" s="3" t="e">
        <f t="shared" si="3"/>
        <v>#REF!</v>
      </c>
      <c r="AA60" s="4"/>
    </row>
    <row r="61" spans="1:27" x14ac:dyDescent="0.45">
      <c r="A61">
        <v>0</v>
      </c>
      <c r="B61">
        <v>0</v>
      </c>
      <c r="C61">
        <v>59</v>
      </c>
      <c r="D61">
        <v>6.7560000000000002</v>
      </c>
      <c r="E61">
        <v>5697307</v>
      </c>
      <c r="F61">
        <v>1442</v>
      </c>
      <c r="G61">
        <v>15390</v>
      </c>
      <c r="H61">
        <v>4432</v>
      </c>
      <c r="I61">
        <v>26368</v>
      </c>
      <c r="J61">
        <v>537</v>
      </c>
      <c r="K61">
        <v>203</v>
      </c>
      <c r="L61" s="1">
        <v>60</v>
      </c>
      <c r="M61" s="1">
        <v>800</v>
      </c>
      <c r="N61" s="1">
        <v>383</v>
      </c>
      <c r="O61" s="2">
        <f t="shared" si="0"/>
        <v>0.16808252427184467</v>
      </c>
      <c r="P61" s="3"/>
      <c r="Q61" s="2">
        <f t="shared" si="1"/>
        <v>0.29556650246305421</v>
      </c>
      <c r="R61" s="11" t="str">
        <f t="shared" si="2"/>
        <v>C:\Users\kaeru\AHC\AHC036\img\0902best\image_0059.png</v>
      </c>
      <c r="Y61" s="4" t="e">
        <f>+E61/#REF!</f>
        <v>#REF!</v>
      </c>
      <c r="Z61" s="3" t="e">
        <f t="shared" si="3"/>
        <v>#REF!</v>
      </c>
      <c r="AA61" s="4"/>
    </row>
    <row r="62" spans="1:27" x14ac:dyDescent="0.45">
      <c r="A62">
        <v>0</v>
      </c>
      <c r="B62">
        <v>0</v>
      </c>
      <c r="C62">
        <v>60</v>
      </c>
      <c r="D62">
        <v>6.23</v>
      </c>
      <c r="E62">
        <v>1697304</v>
      </c>
      <c r="F62">
        <v>190</v>
      </c>
      <c r="G62">
        <v>16848</v>
      </c>
      <c r="H62">
        <v>3500</v>
      </c>
      <c r="I62">
        <v>5435</v>
      </c>
      <c r="J62">
        <v>457</v>
      </c>
      <c r="K62">
        <v>101</v>
      </c>
      <c r="L62" s="1">
        <v>242</v>
      </c>
      <c r="M62" s="1">
        <v>657</v>
      </c>
      <c r="N62" s="1">
        <v>1919</v>
      </c>
      <c r="O62" s="2">
        <f t="shared" si="0"/>
        <v>0.64397424103035883</v>
      </c>
      <c r="P62" s="3"/>
      <c r="Q62" s="2">
        <f t="shared" si="1"/>
        <v>2.3960396039603959</v>
      </c>
      <c r="R62" s="11" t="str">
        <f t="shared" si="2"/>
        <v>C:\Users\kaeru\AHC\AHC036\img\0902best\image_0060.png</v>
      </c>
      <c r="Y62" s="4" t="e">
        <f>+E62/#REF!</f>
        <v>#REF!</v>
      </c>
      <c r="Z62" s="3" t="e">
        <f t="shared" si="3"/>
        <v>#REF!</v>
      </c>
      <c r="AA62" s="4"/>
    </row>
    <row r="63" spans="1:27" x14ac:dyDescent="0.45">
      <c r="A63">
        <v>0</v>
      </c>
      <c r="B63">
        <v>0</v>
      </c>
      <c r="C63">
        <v>61</v>
      </c>
      <c r="D63">
        <v>6.1820000000000004</v>
      </c>
      <c r="E63">
        <v>1520883</v>
      </c>
      <c r="F63">
        <v>288</v>
      </c>
      <c r="G63">
        <v>14903</v>
      </c>
      <c r="H63">
        <v>3429</v>
      </c>
      <c r="I63">
        <v>7276</v>
      </c>
      <c r="J63">
        <v>534</v>
      </c>
      <c r="K63">
        <v>110</v>
      </c>
      <c r="L63" s="1">
        <v>156</v>
      </c>
      <c r="M63" s="1">
        <v>774</v>
      </c>
      <c r="N63" s="1">
        <v>3327</v>
      </c>
      <c r="O63" s="2">
        <f t="shared" si="0"/>
        <v>0.47127542605827377</v>
      </c>
      <c r="P63" s="3"/>
      <c r="Q63" s="2">
        <f t="shared" si="1"/>
        <v>1.4181818181818182</v>
      </c>
      <c r="R63" s="11" t="str">
        <f t="shared" si="2"/>
        <v>C:\Users\kaeru\AHC\AHC036\img\0902best\image_0061.png</v>
      </c>
      <c r="Y63" s="4" t="e">
        <f>+E63/#REF!</f>
        <v>#REF!</v>
      </c>
      <c r="Z63" s="3" t="e">
        <f t="shared" si="3"/>
        <v>#REF!</v>
      </c>
      <c r="AA63" s="4"/>
    </row>
    <row r="64" spans="1:27" x14ac:dyDescent="0.45">
      <c r="A64">
        <v>0</v>
      </c>
      <c r="B64">
        <v>0</v>
      </c>
      <c r="C64">
        <v>62</v>
      </c>
      <c r="D64">
        <v>6.1509999999999998</v>
      </c>
      <c r="E64">
        <v>1415030</v>
      </c>
      <c r="F64">
        <v>194</v>
      </c>
      <c r="G64">
        <v>16612</v>
      </c>
      <c r="H64">
        <v>2998</v>
      </c>
      <c r="I64">
        <v>4543</v>
      </c>
      <c r="J64">
        <v>411</v>
      </c>
      <c r="K64">
        <v>100</v>
      </c>
      <c r="L64" s="1">
        <v>289</v>
      </c>
      <c r="M64" s="1">
        <v>629</v>
      </c>
      <c r="N64" s="1">
        <v>2559</v>
      </c>
      <c r="O64" s="2">
        <f t="shared" si="0"/>
        <v>0.65991635483160904</v>
      </c>
      <c r="P64" s="3"/>
      <c r="Q64" s="2">
        <f t="shared" si="1"/>
        <v>2.89</v>
      </c>
      <c r="R64" s="11" t="str">
        <f t="shared" si="2"/>
        <v>C:\Users\kaeru\AHC\AHC036\img\0902best\image_0062.png</v>
      </c>
      <c r="Y64" s="4" t="e">
        <f>+E64/#REF!</f>
        <v>#REF!</v>
      </c>
      <c r="Z64" s="3" t="e">
        <f t="shared" si="3"/>
        <v>#REF!</v>
      </c>
      <c r="AA64" s="4"/>
    </row>
    <row r="65" spans="1:27" x14ac:dyDescent="0.45">
      <c r="A65">
        <v>0</v>
      </c>
      <c r="B65">
        <v>0</v>
      </c>
      <c r="C65">
        <v>63</v>
      </c>
      <c r="D65">
        <v>4.8360000000000003</v>
      </c>
      <c r="E65">
        <v>68526</v>
      </c>
      <c r="F65">
        <v>227</v>
      </c>
      <c r="G65">
        <v>11069</v>
      </c>
      <c r="H65">
        <v>556</v>
      </c>
      <c r="I65">
        <v>1280</v>
      </c>
      <c r="J65">
        <v>226</v>
      </c>
      <c r="K65">
        <v>25</v>
      </c>
      <c r="L65" s="1">
        <v>549</v>
      </c>
      <c r="M65" s="1">
        <v>749</v>
      </c>
      <c r="N65" s="1">
        <v>8703</v>
      </c>
      <c r="O65" s="2">
        <f t="shared" si="0"/>
        <v>0.43437500000000001</v>
      </c>
      <c r="P65" s="3"/>
      <c r="Q65" s="2">
        <f t="shared" si="1"/>
        <v>21.96</v>
      </c>
      <c r="R65" s="11" t="str">
        <f t="shared" si="2"/>
        <v>C:\Users\kaeru\AHC\AHC036\img\0902best\image_0063.png</v>
      </c>
      <c r="Y65" s="4" t="e">
        <f>+E65/#REF!</f>
        <v>#REF!</v>
      </c>
      <c r="Z65" s="3" t="e">
        <f t="shared" si="3"/>
        <v>#REF!</v>
      </c>
      <c r="AA65" s="4"/>
    </row>
    <row r="66" spans="1:27" x14ac:dyDescent="0.45">
      <c r="A66">
        <v>0</v>
      </c>
      <c r="B66">
        <v>0</v>
      </c>
      <c r="C66">
        <v>64</v>
      </c>
      <c r="D66">
        <v>5.0620000000000003</v>
      </c>
      <c r="E66">
        <v>115412</v>
      </c>
      <c r="F66">
        <v>63</v>
      </c>
      <c r="G66">
        <v>13043</v>
      </c>
      <c r="H66">
        <v>413</v>
      </c>
      <c r="I66">
        <v>1058</v>
      </c>
      <c r="J66">
        <v>300</v>
      </c>
      <c r="K66">
        <v>33</v>
      </c>
      <c r="L66" s="1">
        <v>467</v>
      </c>
      <c r="M66" s="1">
        <v>697</v>
      </c>
      <c r="N66" s="1">
        <v>9855</v>
      </c>
      <c r="O66" s="2">
        <f t="shared" ref="O66:O101" si="4">+H66/I66</f>
        <v>0.39035916824196598</v>
      </c>
      <c r="P66" s="3"/>
      <c r="Q66" s="2">
        <f t="shared" ref="Q66:Q101" si="5">+L66/K66</f>
        <v>14.151515151515152</v>
      </c>
      <c r="R66" s="11" t="str">
        <f t="shared" ref="R66:R101" si="6">HYPERLINK("C:\Users\kaeru\AHC\AHC036\img\"&amp;$R$1&amp;"\image_"&amp;TEXT(C66,"0000")&amp;".png")</f>
        <v>C:\Users\kaeru\AHC\AHC036\img\0902best\image_0064.png</v>
      </c>
      <c r="Y66" s="4" t="e">
        <f>+E66/#REF!</f>
        <v>#REF!</v>
      </c>
      <c r="Z66" s="3" t="e">
        <f t="shared" si="3"/>
        <v>#REF!</v>
      </c>
      <c r="AA66" s="4"/>
    </row>
    <row r="67" spans="1:27" x14ac:dyDescent="0.45">
      <c r="A67">
        <v>0</v>
      </c>
      <c r="B67">
        <v>0</v>
      </c>
      <c r="C67">
        <v>65</v>
      </c>
      <c r="D67">
        <v>5.891</v>
      </c>
      <c r="E67">
        <v>777851</v>
      </c>
      <c r="F67">
        <v>123</v>
      </c>
      <c r="G67">
        <v>12571</v>
      </c>
      <c r="H67">
        <v>2755</v>
      </c>
      <c r="I67">
        <v>3294</v>
      </c>
      <c r="J67">
        <v>333</v>
      </c>
      <c r="K67">
        <v>68</v>
      </c>
      <c r="L67" s="1">
        <v>399</v>
      </c>
      <c r="M67" s="1">
        <v>656</v>
      </c>
      <c r="N67" s="1">
        <v>3455</v>
      </c>
      <c r="O67" s="2">
        <f t="shared" si="4"/>
        <v>0.83636915604128714</v>
      </c>
      <c r="P67" s="3"/>
      <c r="Q67" s="2">
        <f t="shared" si="5"/>
        <v>5.867647058823529</v>
      </c>
      <c r="R67" s="11" t="str">
        <f t="shared" si="6"/>
        <v>C:\Users\kaeru\AHC\AHC036\img\0902best\image_0065.png</v>
      </c>
      <c r="Y67" s="4" t="e">
        <f>+E67/#REF!</f>
        <v>#REF!</v>
      </c>
      <c r="Z67" s="3" t="e">
        <f t="shared" ref="Z67:Z101" si="7">+Y67-1</f>
        <v>#REF!</v>
      </c>
      <c r="AA67" s="4"/>
    </row>
    <row r="68" spans="1:27" x14ac:dyDescent="0.45">
      <c r="A68">
        <v>0</v>
      </c>
      <c r="B68">
        <v>0</v>
      </c>
      <c r="C68">
        <v>66</v>
      </c>
      <c r="D68">
        <v>5.8259999999999996</v>
      </c>
      <c r="E68">
        <v>670401</v>
      </c>
      <c r="F68">
        <v>185</v>
      </c>
      <c r="G68">
        <v>14010</v>
      </c>
      <c r="H68">
        <v>2921</v>
      </c>
      <c r="I68">
        <v>4192</v>
      </c>
      <c r="J68">
        <v>422</v>
      </c>
      <c r="K68">
        <v>78</v>
      </c>
      <c r="L68" s="1">
        <v>300</v>
      </c>
      <c r="M68" s="1">
        <v>736</v>
      </c>
      <c r="N68" s="1">
        <v>2687</v>
      </c>
      <c r="O68" s="2">
        <f t="shared" si="4"/>
        <v>0.69680343511450382</v>
      </c>
      <c r="P68" s="3"/>
      <c r="Q68" s="2">
        <f t="shared" si="5"/>
        <v>3.8461538461538463</v>
      </c>
      <c r="R68" s="11" t="str">
        <f t="shared" si="6"/>
        <v>C:\Users\kaeru\AHC\AHC036\img\0902best\image_0066.png</v>
      </c>
      <c r="Y68" s="4" t="e">
        <f>+E68/#REF!</f>
        <v>#REF!</v>
      </c>
      <c r="Z68" s="3" t="e">
        <f t="shared" si="7"/>
        <v>#REF!</v>
      </c>
      <c r="AA68" s="4"/>
    </row>
    <row r="69" spans="1:27" x14ac:dyDescent="0.45">
      <c r="A69">
        <v>0</v>
      </c>
      <c r="B69">
        <v>0</v>
      </c>
      <c r="C69">
        <v>67</v>
      </c>
      <c r="D69">
        <v>6.548</v>
      </c>
      <c r="E69">
        <v>3528951</v>
      </c>
      <c r="F69">
        <v>634</v>
      </c>
      <c r="G69">
        <v>19714</v>
      </c>
      <c r="H69">
        <v>8627</v>
      </c>
      <c r="I69">
        <v>14213</v>
      </c>
      <c r="J69">
        <v>564</v>
      </c>
      <c r="K69">
        <v>159</v>
      </c>
      <c r="L69" s="1">
        <v>77</v>
      </c>
      <c r="M69" s="1">
        <v>797</v>
      </c>
      <c r="N69" s="1">
        <v>1663</v>
      </c>
      <c r="O69" s="2">
        <f t="shared" si="4"/>
        <v>0.60697952578625203</v>
      </c>
      <c r="P69" s="3"/>
      <c r="Q69" s="2">
        <f t="shared" si="5"/>
        <v>0.48427672955974843</v>
      </c>
      <c r="R69" s="11" t="str">
        <f t="shared" si="6"/>
        <v>C:\Users\kaeru\AHC\AHC036\img\0902best\image_0067.png</v>
      </c>
      <c r="Y69" s="4" t="e">
        <f>+E69/#REF!</f>
        <v>#REF!</v>
      </c>
      <c r="Z69" s="3" t="e">
        <f t="shared" si="7"/>
        <v>#REF!</v>
      </c>
      <c r="AA69" s="4"/>
    </row>
    <row r="70" spans="1:27" x14ac:dyDescent="0.45">
      <c r="A70">
        <v>0</v>
      </c>
      <c r="B70">
        <v>0</v>
      </c>
      <c r="C70">
        <v>68</v>
      </c>
      <c r="D70">
        <v>5.8</v>
      </c>
      <c r="E70">
        <v>630653</v>
      </c>
      <c r="F70">
        <v>71</v>
      </c>
      <c r="G70">
        <v>18572</v>
      </c>
      <c r="H70">
        <v>1446</v>
      </c>
      <c r="I70">
        <v>1851</v>
      </c>
      <c r="J70">
        <v>343</v>
      </c>
      <c r="K70">
        <v>55</v>
      </c>
      <c r="L70" s="1">
        <v>402</v>
      </c>
      <c r="M70" s="1">
        <v>526</v>
      </c>
      <c r="N70" s="1">
        <v>3327</v>
      </c>
      <c r="O70" s="2">
        <f t="shared" si="4"/>
        <v>0.78119935170178278</v>
      </c>
      <c r="P70" s="3"/>
      <c r="Q70" s="2">
        <f t="shared" si="5"/>
        <v>7.3090909090909095</v>
      </c>
      <c r="R70" s="11" t="str">
        <f t="shared" si="6"/>
        <v>C:\Users\kaeru\AHC\AHC036\img\0902best\image_0068.png</v>
      </c>
      <c r="Y70" s="4" t="e">
        <f>+E70/#REF!</f>
        <v>#REF!</v>
      </c>
      <c r="Z70" s="3" t="e">
        <f t="shared" si="7"/>
        <v>#REF!</v>
      </c>
      <c r="AA70" s="4"/>
    </row>
    <row r="71" spans="1:27" x14ac:dyDescent="0.45">
      <c r="A71">
        <v>0</v>
      </c>
      <c r="B71">
        <v>0</v>
      </c>
      <c r="C71">
        <v>69</v>
      </c>
      <c r="D71">
        <v>5.5780000000000003</v>
      </c>
      <c r="E71">
        <v>378367</v>
      </c>
      <c r="F71">
        <v>65</v>
      </c>
      <c r="G71">
        <v>17384</v>
      </c>
      <c r="H71">
        <v>894</v>
      </c>
      <c r="I71">
        <v>1511</v>
      </c>
      <c r="J71">
        <v>361</v>
      </c>
      <c r="K71">
        <v>48</v>
      </c>
      <c r="L71" s="1">
        <v>391</v>
      </c>
      <c r="M71" s="1">
        <v>595</v>
      </c>
      <c r="N71" s="1">
        <v>5375</v>
      </c>
      <c r="O71" s="2">
        <f t="shared" si="4"/>
        <v>0.59166115155526144</v>
      </c>
      <c r="P71" s="3"/>
      <c r="Q71" s="2">
        <f t="shared" si="5"/>
        <v>8.1458333333333339</v>
      </c>
      <c r="R71" s="11" t="str">
        <f t="shared" si="6"/>
        <v>C:\Users\kaeru\AHC\AHC036\img\0902best\image_0069.png</v>
      </c>
      <c r="Y71" s="4" t="e">
        <f>+E71/#REF!</f>
        <v>#REF!</v>
      </c>
      <c r="Z71" s="3" t="e">
        <f t="shared" si="7"/>
        <v>#REF!</v>
      </c>
      <c r="AA71" s="4"/>
    </row>
    <row r="72" spans="1:27" x14ac:dyDescent="0.45">
      <c r="A72">
        <v>0</v>
      </c>
      <c r="B72">
        <v>0</v>
      </c>
      <c r="C72">
        <v>70</v>
      </c>
      <c r="D72">
        <v>5.944</v>
      </c>
      <c r="E72">
        <v>879914</v>
      </c>
      <c r="F72">
        <v>128</v>
      </c>
      <c r="G72">
        <v>18664</v>
      </c>
      <c r="H72">
        <v>2732</v>
      </c>
      <c r="I72">
        <v>3052</v>
      </c>
      <c r="J72">
        <v>390</v>
      </c>
      <c r="K72">
        <v>63</v>
      </c>
      <c r="L72" s="1">
        <v>347</v>
      </c>
      <c r="M72" s="1">
        <v>607</v>
      </c>
      <c r="N72" s="1">
        <v>3199</v>
      </c>
      <c r="O72" s="2">
        <f t="shared" si="4"/>
        <v>0.89515072083879421</v>
      </c>
      <c r="P72" s="3"/>
      <c r="Q72" s="2">
        <f t="shared" si="5"/>
        <v>5.5079365079365079</v>
      </c>
      <c r="R72" s="11" t="str">
        <f t="shared" si="6"/>
        <v>C:\Users\kaeru\AHC\AHC036\img\0902best\image_0070.png</v>
      </c>
      <c r="Y72" s="4" t="e">
        <f>+E72/#REF!</f>
        <v>#REF!</v>
      </c>
      <c r="Z72" s="3" t="e">
        <f t="shared" si="7"/>
        <v>#REF!</v>
      </c>
      <c r="AA72" s="4"/>
    </row>
    <row r="73" spans="1:27" x14ac:dyDescent="0.45">
      <c r="A73">
        <v>0</v>
      </c>
      <c r="B73">
        <v>0</v>
      </c>
      <c r="C73">
        <v>71</v>
      </c>
      <c r="D73">
        <v>5.5250000000000004</v>
      </c>
      <c r="E73">
        <v>335103</v>
      </c>
      <c r="F73">
        <v>52</v>
      </c>
      <c r="G73">
        <v>15941</v>
      </c>
      <c r="H73">
        <v>973</v>
      </c>
      <c r="I73">
        <v>1160</v>
      </c>
      <c r="J73">
        <v>280</v>
      </c>
      <c r="K73">
        <v>32</v>
      </c>
      <c r="L73" s="1">
        <v>488</v>
      </c>
      <c r="M73" s="1">
        <v>538</v>
      </c>
      <c r="N73" s="1">
        <v>7551</v>
      </c>
      <c r="O73" s="2">
        <f t="shared" si="4"/>
        <v>0.83879310344827585</v>
      </c>
      <c r="P73" s="3"/>
      <c r="Q73" s="2">
        <f t="shared" si="5"/>
        <v>15.25</v>
      </c>
      <c r="R73" s="11" t="str">
        <f t="shared" si="6"/>
        <v>C:\Users\kaeru\AHC\AHC036\img\0902best\image_0071.png</v>
      </c>
      <c r="Y73" s="4" t="e">
        <f>+E73/#REF!</f>
        <v>#REF!</v>
      </c>
      <c r="Z73" s="3" t="e">
        <f t="shared" si="7"/>
        <v>#REF!</v>
      </c>
      <c r="AA73" s="4"/>
    </row>
    <row r="74" spans="1:27" x14ac:dyDescent="0.45">
      <c r="A74">
        <v>0</v>
      </c>
      <c r="B74">
        <v>0</v>
      </c>
      <c r="C74">
        <v>72</v>
      </c>
      <c r="D74">
        <v>6.1920000000000002</v>
      </c>
      <c r="E74">
        <v>1557425</v>
      </c>
      <c r="F74">
        <v>241</v>
      </c>
      <c r="G74">
        <v>16295</v>
      </c>
      <c r="H74">
        <v>3597</v>
      </c>
      <c r="I74">
        <v>5452</v>
      </c>
      <c r="J74">
        <v>486</v>
      </c>
      <c r="K74">
        <v>111</v>
      </c>
      <c r="L74" s="1">
        <v>203</v>
      </c>
      <c r="M74" s="1">
        <v>690</v>
      </c>
      <c r="N74" s="1">
        <v>2815</v>
      </c>
      <c r="O74" s="2">
        <f t="shared" si="4"/>
        <v>0.65975788701393989</v>
      </c>
      <c r="P74" s="3"/>
      <c r="Q74" s="2">
        <f t="shared" si="5"/>
        <v>1.8288288288288288</v>
      </c>
      <c r="R74" s="11" t="str">
        <f t="shared" si="6"/>
        <v>C:\Users\kaeru\AHC\AHC036\img\0902best\image_0072.png</v>
      </c>
      <c r="Y74" s="4" t="e">
        <f>+E74/#REF!</f>
        <v>#REF!</v>
      </c>
      <c r="Z74" s="3" t="e">
        <f t="shared" si="7"/>
        <v>#REF!</v>
      </c>
      <c r="AA74" s="4"/>
    </row>
    <row r="75" spans="1:27" x14ac:dyDescent="0.45">
      <c r="A75">
        <v>0</v>
      </c>
      <c r="B75">
        <v>0</v>
      </c>
      <c r="C75">
        <v>73</v>
      </c>
      <c r="D75">
        <v>6.867</v>
      </c>
      <c r="E75">
        <v>7358571</v>
      </c>
      <c r="F75">
        <v>1561</v>
      </c>
      <c r="G75">
        <v>14135</v>
      </c>
      <c r="H75">
        <v>699</v>
      </c>
      <c r="I75">
        <v>34264</v>
      </c>
      <c r="J75">
        <v>422</v>
      </c>
      <c r="K75">
        <v>283</v>
      </c>
      <c r="L75" s="1">
        <v>95</v>
      </c>
      <c r="M75" s="1">
        <v>800</v>
      </c>
      <c r="N75" s="1">
        <v>127</v>
      </c>
      <c r="O75" s="2">
        <f t="shared" si="4"/>
        <v>2.0400420266168572E-2</v>
      </c>
      <c r="P75" s="3"/>
      <c r="Q75" s="2">
        <f t="shared" si="5"/>
        <v>0.33568904593639576</v>
      </c>
      <c r="R75" s="11" t="str">
        <f t="shared" si="6"/>
        <v>C:\Users\kaeru\AHC\AHC036\img\0902best\image_0073.png</v>
      </c>
      <c r="Y75" s="4" t="e">
        <f>+E75/#REF!</f>
        <v>#REF!</v>
      </c>
      <c r="Z75" s="3" t="e">
        <f t="shared" si="7"/>
        <v>#REF!</v>
      </c>
      <c r="AA75" s="4"/>
    </row>
    <row r="76" spans="1:27" x14ac:dyDescent="0.45">
      <c r="A76">
        <v>0</v>
      </c>
      <c r="B76">
        <v>0</v>
      </c>
      <c r="C76">
        <v>74</v>
      </c>
      <c r="D76">
        <v>6.3330000000000002</v>
      </c>
      <c r="E76">
        <v>2152330</v>
      </c>
      <c r="F76">
        <v>195</v>
      </c>
      <c r="G76">
        <v>19505</v>
      </c>
      <c r="H76">
        <v>4513</v>
      </c>
      <c r="I76">
        <v>6089</v>
      </c>
      <c r="J76">
        <v>459</v>
      </c>
      <c r="K76">
        <v>119</v>
      </c>
      <c r="L76" s="1">
        <v>222</v>
      </c>
      <c r="M76" s="1">
        <v>637</v>
      </c>
      <c r="N76" s="1">
        <v>2559</v>
      </c>
      <c r="O76" s="2">
        <f t="shared" si="4"/>
        <v>0.74117260633930038</v>
      </c>
      <c r="P76" s="3"/>
      <c r="Q76" s="2">
        <f t="shared" si="5"/>
        <v>1.865546218487395</v>
      </c>
      <c r="R76" s="11" t="str">
        <f t="shared" si="6"/>
        <v>C:\Users\kaeru\AHC\AHC036\img\0902best\image_0074.png</v>
      </c>
      <c r="Y76" s="4" t="e">
        <f>+E76/#REF!</f>
        <v>#REF!</v>
      </c>
      <c r="Z76" s="3" t="e">
        <f t="shared" si="7"/>
        <v>#REF!</v>
      </c>
      <c r="AA76" s="4"/>
    </row>
    <row r="77" spans="1:27" x14ac:dyDescent="0.45">
      <c r="A77">
        <v>0</v>
      </c>
      <c r="B77">
        <v>0</v>
      </c>
      <c r="C77">
        <v>75</v>
      </c>
      <c r="D77">
        <v>5.6349999999999998</v>
      </c>
      <c r="E77">
        <v>431362</v>
      </c>
      <c r="F77">
        <v>91</v>
      </c>
      <c r="G77">
        <v>16575</v>
      </c>
      <c r="H77">
        <v>1152</v>
      </c>
      <c r="I77">
        <v>1816</v>
      </c>
      <c r="J77">
        <v>321</v>
      </c>
      <c r="K77">
        <v>55</v>
      </c>
      <c r="L77" s="1">
        <v>424</v>
      </c>
      <c r="M77" s="1">
        <v>609</v>
      </c>
      <c r="N77" s="1">
        <v>6911</v>
      </c>
      <c r="O77" s="2">
        <f t="shared" si="4"/>
        <v>0.63436123348017626</v>
      </c>
      <c r="P77" s="3"/>
      <c r="Q77" s="2">
        <f t="shared" si="5"/>
        <v>7.709090909090909</v>
      </c>
      <c r="R77" s="11" t="str">
        <f t="shared" si="6"/>
        <v>C:\Users\kaeru\AHC\AHC036\img\0902best\image_0075.png</v>
      </c>
      <c r="Y77" s="4" t="e">
        <f>+E77/#REF!</f>
        <v>#REF!</v>
      </c>
      <c r="Z77" s="3" t="e">
        <f t="shared" si="7"/>
        <v>#REF!</v>
      </c>
      <c r="AA77" s="4"/>
    </row>
    <row r="78" spans="1:27" x14ac:dyDescent="0.45">
      <c r="A78">
        <v>0</v>
      </c>
      <c r="B78">
        <v>0</v>
      </c>
      <c r="C78">
        <v>76</v>
      </c>
      <c r="D78">
        <v>6.7469999999999999</v>
      </c>
      <c r="E78">
        <v>5589817</v>
      </c>
      <c r="F78">
        <v>794</v>
      </c>
      <c r="G78">
        <v>17057</v>
      </c>
      <c r="H78">
        <v>10770</v>
      </c>
      <c r="I78">
        <v>19937</v>
      </c>
      <c r="J78">
        <v>570</v>
      </c>
      <c r="K78">
        <v>170</v>
      </c>
      <c r="L78" s="1">
        <v>60</v>
      </c>
      <c r="M78" s="1">
        <v>800</v>
      </c>
      <c r="N78" s="1">
        <v>1407</v>
      </c>
      <c r="O78" s="2">
        <f t="shared" si="4"/>
        <v>0.54020163515072483</v>
      </c>
      <c r="P78" s="3"/>
      <c r="Q78" s="2">
        <f t="shared" si="5"/>
        <v>0.35294117647058826</v>
      </c>
      <c r="R78" s="11" t="str">
        <f t="shared" si="6"/>
        <v>C:\Users\kaeru\AHC\AHC036\img\0902best\image_0076.png</v>
      </c>
      <c r="Y78" s="4" t="e">
        <f>+E78/#REF!</f>
        <v>#REF!</v>
      </c>
      <c r="Z78" s="3" t="e">
        <f t="shared" si="7"/>
        <v>#REF!</v>
      </c>
      <c r="AA78" s="4"/>
    </row>
    <row r="79" spans="1:27" x14ac:dyDescent="0.45">
      <c r="A79">
        <v>0</v>
      </c>
      <c r="B79">
        <v>0</v>
      </c>
      <c r="C79">
        <v>77</v>
      </c>
      <c r="D79">
        <v>6.7389999999999999</v>
      </c>
      <c r="E79">
        <v>5487842</v>
      </c>
      <c r="F79">
        <v>1130</v>
      </c>
      <c r="G79">
        <v>17928</v>
      </c>
      <c r="H79">
        <v>13102</v>
      </c>
      <c r="I79">
        <v>23808</v>
      </c>
      <c r="J79">
        <v>549</v>
      </c>
      <c r="K79">
        <v>162</v>
      </c>
      <c r="L79" s="1">
        <v>89</v>
      </c>
      <c r="M79" s="1">
        <v>771</v>
      </c>
      <c r="N79" s="1">
        <v>1407</v>
      </c>
      <c r="O79" s="2">
        <f t="shared" si="4"/>
        <v>0.5503192204301075</v>
      </c>
      <c r="P79" s="3"/>
      <c r="Q79" s="2">
        <f t="shared" si="5"/>
        <v>0.54938271604938271</v>
      </c>
      <c r="R79" s="11" t="str">
        <f t="shared" si="6"/>
        <v>C:\Users\kaeru\AHC\AHC036\img\0902best\image_0077.png</v>
      </c>
      <c r="Y79" s="4" t="e">
        <f>+E79/#REF!</f>
        <v>#REF!</v>
      </c>
      <c r="Z79" s="3" t="e">
        <f t="shared" si="7"/>
        <v>#REF!</v>
      </c>
      <c r="AA79" s="4"/>
    </row>
    <row r="80" spans="1:27" x14ac:dyDescent="0.45">
      <c r="A80">
        <v>0</v>
      </c>
      <c r="B80">
        <v>0</v>
      </c>
      <c r="C80">
        <v>78</v>
      </c>
      <c r="D80">
        <v>6.0590000000000002</v>
      </c>
      <c r="E80">
        <v>1146314</v>
      </c>
      <c r="F80">
        <v>318</v>
      </c>
      <c r="G80">
        <v>11618</v>
      </c>
      <c r="H80">
        <v>5310</v>
      </c>
      <c r="I80">
        <v>6313</v>
      </c>
      <c r="J80">
        <v>328</v>
      </c>
      <c r="K80">
        <v>68</v>
      </c>
      <c r="L80" s="1">
        <v>404</v>
      </c>
      <c r="M80" s="1">
        <v>748</v>
      </c>
      <c r="N80" s="1">
        <v>2815</v>
      </c>
      <c r="O80" s="2">
        <f t="shared" si="4"/>
        <v>0.84112149532710279</v>
      </c>
      <c r="P80" s="3"/>
      <c r="Q80" s="2">
        <f t="shared" si="5"/>
        <v>5.9411764705882355</v>
      </c>
      <c r="R80" s="11" t="str">
        <f t="shared" si="6"/>
        <v>C:\Users\kaeru\AHC\AHC036\img\0902best\image_0078.png</v>
      </c>
      <c r="Y80" s="4" t="e">
        <f>+E80/#REF!</f>
        <v>#REF!</v>
      </c>
      <c r="Z80" s="3" t="e">
        <f t="shared" si="7"/>
        <v>#REF!</v>
      </c>
      <c r="AA80" s="4"/>
    </row>
    <row r="81" spans="1:27" x14ac:dyDescent="0.45">
      <c r="A81">
        <v>0</v>
      </c>
      <c r="B81">
        <v>0</v>
      </c>
      <c r="C81">
        <v>79</v>
      </c>
      <c r="D81">
        <v>5.9139999999999997</v>
      </c>
      <c r="E81">
        <v>820205</v>
      </c>
      <c r="F81">
        <v>107</v>
      </c>
      <c r="G81">
        <v>17969</v>
      </c>
      <c r="H81">
        <v>1821</v>
      </c>
      <c r="I81">
        <v>2620</v>
      </c>
      <c r="J81">
        <v>426</v>
      </c>
      <c r="K81">
        <v>75</v>
      </c>
      <c r="L81" s="1">
        <v>299</v>
      </c>
      <c r="M81" s="1">
        <v>608</v>
      </c>
      <c r="N81" s="1">
        <v>4479</v>
      </c>
      <c r="O81" s="2">
        <f t="shared" si="4"/>
        <v>0.69503816793893125</v>
      </c>
      <c r="P81" s="3"/>
      <c r="Q81" s="2">
        <f t="shared" si="5"/>
        <v>3.9866666666666668</v>
      </c>
      <c r="R81" s="11" t="str">
        <f t="shared" si="6"/>
        <v>C:\Users\kaeru\AHC\AHC036\img\0902best\image_0079.png</v>
      </c>
      <c r="Y81" s="4" t="e">
        <f>+E81/#REF!</f>
        <v>#REF!</v>
      </c>
      <c r="Z81" s="3" t="e">
        <f t="shared" si="7"/>
        <v>#REF!</v>
      </c>
      <c r="AA81" s="4"/>
    </row>
    <row r="82" spans="1:27" x14ac:dyDescent="0.45">
      <c r="A82">
        <v>0</v>
      </c>
      <c r="B82">
        <v>0</v>
      </c>
      <c r="C82">
        <v>80</v>
      </c>
      <c r="D82">
        <v>6.1219999999999999</v>
      </c>
      <c r="E82">
        <v>1322864</v>
      </c>
      <c r="F82">
        <v>194</v>
      </c>
      <c r="G82">
        <v>16082</v>
      </c>
      <c r="H82">
        <v>3538</v>
      </c>
      <c r="I82">
        <v>4693</v>
      </c>
      <c r="J82">
        <v>445</v>
      </c>
      <c r="K82">
        <v>95</v>
      </c>
      <c r="L82" s="1">
        <v>260</v>
      </c>
      <c r="M82" s="1">
        <v>670</v>
      </c>
      <c r="N82" s="1">
        <v>2303</v>
      </c>
      <c r="O82" s="2">
        <f t="shared" si="4"/>
        <v>0.75388877050926917</v>
      </c>
      <c r="P82" s="3"/>
      <c r="Q82" s="2">
        <f t="shared" si="5"/>
        <v>2.736842105263158</v>
      </c>
      <c r="R82" s="11" t="str">
        <f t="shared" si="6"/>
        <v>C:\Users\kaeru\AHC\AHC036\img\0902best\image_0080.png</v>
      </c>
      <c r="Y82" s="4" t="e">
        <f>+E82/#REF!</f>
        <v>#REF!</v>
      </c>
      <c r="Z82" s="3" t="e">
        <f t="shared" si="7"/>
        <v>#REF!</v>
      </c>
      <c r="AA82" s="4"/>
    </row>
    <row r="83" spans="1:27" x14ac:dyDescent="0.45">
      <c r="A83">
        <v>0</v>
      </c>
      <c r="B83">
        <v>0</v>
      </c>
      <c r="C83">
        <v>81</v>
      </c>
      <c r="D83">
        <v>6.8869999999999996</v>
      </c>
      <c r="E83">
        <v>7715322</v>
      </c>
      <c r="F83">
        <v>816</v>
      </c>
      <c r="G83">
        <v>19228</v>
      </c>
      <c r="H83">
        <v>10651</v>
      </c>
      <c r="I83">
        <v>23387</v>
      </c>
      <c r="J83">
        <v>586</v>
      </c>
      <c r="K83">
        <v>192</v>
      </c>
      <c r="L83" s="1">
        <v>22</v>
      </c>
      <c r="M83" s="1">
        <v>795</v>
      </c>
      <c r="N83" s="1">
        <v>1023</v>
      </c>
      <c r="O83" s="2">
        <f t="shared" si="4"/>
        <v>0.45542395347842818</v>
      </c>
      <c r="P83" s="3"/>
      <c r="Q83" s="2">
        <f t="shared" si="5"/>
        <v>0.11458333333333333</v>
      </c>
      <c r="R83" s="11" t="str">
        <f t="shared" si="6"/>
        <v>C:\Users\kaeru\AHC\AHC036\img\0902best\image_0081.png</v>
      </c>
      <c r="Y83" s="4" t="e">
        <f>+E83/#REF!</f>
        <v>#REF!</v>
      </c>
      <c r="Z83" s="3" t="e">
        <f t="shared" si="7"/>
        <v>#REF!</v>
      </c>
      <c r="AA83" s="4"/>
    </row>
    <row r="84" spans="1:27" x14ac:dyDescent="0.45">
      <c r="A84">
        <v>0</v>
      </c>
      <c r="B84">
        <v>0</v>
      </c>
      <c r="C84">
        <v>82</v>
      </c>
      <c r="D84">
        <v>6.165</v>
      </c>
      <c r="E84">
        <v>1463222</v>
      </c>
      <c r="F84">
        <v>290</v>
      </c>
      <c r="G84">
        <v>14455</v>
      </c>
      <c r="H84">
        <v>4051</v>
      </c>
      <c r="I84">
        <v>6822</v>
      </c>
      <c r="J84">
        <v>503</v>
      </c>
      <c r="K84">
        <v>115</v>
      </c>
      <c r="L84" s="1">
        <v>182</v>
      </c>
      <c r="M84" s="1">
        <v>757</v>
      </c>
      <c r="N84" s="1">
        <v>3455</v>
      </c>
      <c r="O84" s="2">
        <f t="shared" si="4"/>
        <v>0.59381413075344469</v>
      </c>
      <c r="P84" s="3"/>
      <c r="Q84" s="2">
        <f t="shared" si="5"/>
        <v>1.5826086956521739</v>
      </c>
      <c r="R84" s="11" t="str">
        <f t="shared" si="6"/>
        <v>C:\Users\kaeru\AHC\AHC036\img\0902best\image_0082.png</v>
      </c>
      <c r="Y84" s="4" t="e">
        <f>+E84/#REF!</f>
        <v>#REF!</v>
      </c>
      <c r="Z84" s="3" t="e">
        <f t="shared" si="7"/>
        <v>#REF!</v>
      </c>
      <c r="AA84" s="4"/>
    </row>
    <row r="85" spans="1:27" x14ac:dyDescent="0.45">
      <c r="A85">
        <v>0</v>
      </c>
      <c r="B85">
        <v>0</v>
      </c>
      <c r="C85">
        <v>83</v>
      </c>
      <c r="D85">
        <v>6.032</v>
      </c>
      <c r="E85">
        <v>1077303</v>
      </c>
      <c r="F85">
        <v>97</v>
      </c>
      <c r="G85">
        <v>13041</v>
      </c>
      <c r="H85">
        <v>3075</v>
      </c>
      <c r="I85">
        <v>3226</v>
      </c>
      <c r="J85">
        <v>311</v>
      </c>
      <c r="K85">
        <v>53</v>
      </c>
      <c r="L85" s="1">
        <v>436</v>
      </c>
      <c r="M85" s="1">
        <v>560</v>
      </c>
      <c r="N85" s="1">
        <v>3967</v>
      </c>
      <c r="O85" s="2">
        <f t="shared" si="4"/>
        <v>0.95319280843149412</v>
      </c>
      <c r="P85" s="3"/>
      <c r="Q85" s="2">
        <f t="shared" si="5"/>
        <v>8.2264150943396235</v>
      </c>
      <c r="R85" s="11" t="str">
        <f t="shared" si="6"/>
        <v>C:\Users\kaeru\AHC\AHC036\img\0902best\image_0083.png</v>
      </c>
      <c r="Y85" s="4" t="e">
        <f>+E85/#REF!</f>
        <v>#REF!</v>
      </c>
      <c r="Z85" s="3" t="e">
        <f t="shared" si="7"/>
        <v>#REF!</v>
      </c>
      <c r="AA85" s="4"/>
    </row>
    <row r="86" spans="1:27" x14ac:dyDescent="0.45">
      <c r="A86">
        <v>0</v>
      </c>
      <c r="B86">
        <v>0</v>
      </c>
      <c r="C86">
        <v>84</v>
      </c>
      <c r="D86">
        <v>5.9690000000000003</v>
      </c>
      <c r="E86">
        <v>930680</v>
      </c>
      <c r="F86">
        <v>141</v>
      </c>
      <c r="G86">
        <v>18086</v>
      </c>
      <c r="H86">
        <v>3070</v>
      </c>
      <c r="I86">
        <v>3925</v>
      </c>
      <c r="J86">
        <v>480</v>
      </c>
      <c r="K86">
        <v>81</v>
      </c>
      <c r="L86" s="1">
        <v>239</v>
      </c>
      <c r="M86" s="1">
        <v>688</v>
      </c>
      <c r="N86" s="1">
        <v>3455</v>
      </c>
      <c r="O86" s="2">
        <f t="shared" si="4"/>
        <v>0.78216560509554145</v>
      </c>
      <c r="P86" s="3"/>
      <c r="Q86" s="2">
        <f t="shared" si="5"/>
        <v>2.9506172839506171</v>
      </c>
      <c r="R86" s="11" t="str">
        <f t="shared" si="6"/>
        <v>C:\Users\kaeru\AHC\AHC036\img\0902best\image_0084.png</v>
      </c>
      <c r="Y86" s="4" t="e">
        <f>+E86/#REF!</f>
        <v>#REF!</v>
      </c>
      <c r="Z86" s="3" t="e">
        <f t="shared" si="7"/>
        <v>#REF!</v>
      </c>
      <c r="AA86" s="4"/>
    </row>
    <row r="87" spans="1:27" x14ac:dyDescent="0.45">
      <c r="A87">
        <v>0</v>
      </c>
      <c r="B87">
        <v>0</v>
      </c>
      <c r="C87">
        <v>85</v>
      </c>
      <c r="D87">
        <v>6.8259999999999996</v>
      </c>
      <c r="E87">
        <v>6699291</v>
      </c>
      <c r="F87">
        <v>999</v>
      </c>
      <c r="G87">
        <v>14832</v>
      </c>
      <c r="H87">
        <v>9490</v>
      </c>
      <c r="I87">
        <v>22604</v>
      </c>
      <c r="J87">
        <v>605</v>
      </c>
      <c r="K87">
        <v>179</v>
      </c>
      <c r="L87" s="1">
        <v>16</v>
      </c>
      <c r="M87" s="1">
        <v>800</v>
      </c>
      <c r="N87" s="1">
        <v>767</v>
      </c>
      <c r="O87" s="2">
        <f t="shared" si="4"/>
        <v>0.4198371969562909</v>
      </c>
      <c r="P87" s="3"/>
      <c r="Q87" s="2">
        <f t="shared" si="5"/>
        <v>8.9385474860335198E-2</v>
      </c>
      <c r="R87" s="11" t="str">
        <f t="shared" si="6"/>
        <v>C:\Users\kaeru\AHC\AHC036\img\0902best\image_0085.png</v>
      </c>
      <c r="Y87" s="4" t="e">
        <f>+E87/#REF!</f>
        <v>#REF!</v>
      </c>
      <c r="Z87" s="3" t="e">
        <f t="shared" si="7"/>
        <v>#REF!</v>
      </c>
      <c r="AA87" s="4"/>
    </row>
    <row r="88" spans="1:27" x14ac:dyDescent="0.45">
      <c r="A88">
        <v>0</v>
      </c>
      <c r="B88">
        <v>0</v>
      </c>
      <c r="C88">
        <v>86</v>
      </c>
      <c r="D88">
        <v>5.9359999999999999</v>
      </c>
      <c r="E88">
        <v>863590</v>
      </c>
      <c r="F88">
        <v>190</v>
      </c>
      <c r="G88">
        <v>15932</v>
      </c>
      <c r="H88">
        <v>2550</v>
      </c>
      <c r="I88">
        <v>3523</v>
      </c>
      <c r="J88">
        <v>400</v>
      </c>
      <c r="K88">
        <v>75</v>
      </c>
      <c r="L88" s="1">
        <v>325</v>
      </c>
      <c r="M88" s="1">
        <v>664</v>
      </c>
      <c r="N88" s="1">
        <v>3967</v>
      </c>
      <c r="O88" s="2">
        <f t="shared" si="4"/>
        <v>0.72381493045699685</v>
      </c>
      <c r="P88" s="3"/>
      <c r="Q88" s="2">
        <f t="shared" si="5"/>
        <v>4.333333333333333</v>
      </c>
      <c r="R88" s="11" t="str">
        <f t="shared" si="6"/>
        <v>C:\Users\kaeru\AHC\AHC036\img\0902best\image_0086.png</v>
      </c>
      <c r="Y88" s="4" t="e">
        <f>+E88/#REF!</f>
        <v>#REF!</v>
      </c>
      <c r="Z88" s="3" t="e">
        <f t="shared" si="7"/>
        <v>#REF!</v>
      </c>
      <c r="AA88" s="4"/>
    </row>
    <row r="89" spans="1:27" x14ac:dyDescent="0.45">
      <c r="A89">
        <v>0</v>
      </c>
      <c r="B89">
        <v>0</v>
      </c>
      <c r="C89">
        <v>87</v>
      </c>
      <c r="D89">
        <v>5.016</v>
      </c>
      <c r="E89">
        <v>103788</v>
      </c>
      <c r="F89">
        <v>51</v>
      </c>
      <c r="G89">
        <v>18287</v>
      </c>
      <c r="H89">
        <v>344</v>
      </c>
      <c r="I89">
        <v>1184</v>
      </c>
      <c r="J89">
        <v>457</v>
      </c>
      <c r="K89">
        <v>54</v>
      </c>
      <c r="L89" s="1">
        <v>289</v>
      </c>
      <c r="M89" s="1">
        <v>728</v>
      </c>
      <c r="N89" s="1">
        <v>14463</v>
      </c>
      <c r="O89" s="2">
        <f t="shared" si="4"/>
        <v>0.29054054054054052</v>
      </c>
      <c r="P89" s="3"/>
      <c r="Q89" s="2">
        <f t="shared" si="5"/>
        <v>5.3518518518518521</v>
      </c>
      <c r="R89" s="11" t="str">
        <f t="shared" si="6"/>
        <v>C:\Users\kaeru\AHC\AHC036\img\0902best\image_0087.png</v>
      </c>
      <c r="Y89" s="4" t="e">
        <f>+E89/#REF!</f>
        <v>#REF!</v>
      </c>
      <c r="Z89" s="3" t="e">
        <f t="shared" si="7"/>
        <v>#REF!</v>
      </c>
      <c r="AA89" s="4"/>
    </row>
    <row r="90" spans="1:27" x14ac:dyDescent="0.45">
      <c r="A90">
        <v>0</v>
      </c>
      <c r="B90">
        <v>0</v>
      </c>
      <c r="C90">
        <v>88</v>
      </c>
      <c r="D90">
        <v>4.6639999999999997</v>
      </c>
      <c r="E90">
        <v>46178</v>
      </c>
      <c r="F90">
        <v>275</v>
      </c>
      <c r="G90">
        <v>11467</v>
      </c>
      <c r="H90">
        <v>332</v>
      </c>
      <c r="I90">
        <v>714</v>
      </c>
      <c r="J90">
        <v>88</v>
      </c>
      <c r="K90">
        <v>11</v>
      </c>
      <c r="L90" s="1">
        <v>701</v>
      </c>
      <c r="M90" s="1">
        <v>737</v>
      </c>
      <c r="N90" s="1">
        <v>20223</v>
      </c>
      <c r="O90" s="2">
        <f t="shared" si="4"/>
        <v>0.46498599439775912</v>
      </c>
      <c r="P90" s="3"/>
      <c r="Q90" s="2">
        <f t="shared" si="5"/>
        <v>63.727272727272727</v>
      </c>
      <c r="R90" s="11" t="str">
        <f t="shared" si="6"/>
        <v>C:\Users\kaeru\AHC\AHC036\img\0902best\image_0088.png</v>
      </c>
      <c r="Y90" s="4" t="e">
        <f>+E90/#REF!</f>
        <v>#REF!</v>
      </c>
      <c r="Z90" s="3" t="e">
        <f t="shared" si="7"/>
        <v>#REF!</v>
      </c>
      <c r="AA90" s="4"/>
    </row>
    <row r="91" spans="1:27" x14ac:dyDescent="0.45">
      <c r="A91">
        <v>0</v>
      </c>
      <c r="B91">
        <v>0</v>
      </c>
      <c r="C91">
        <v>89</v>
      </c>
      <c r="D91">
        <v>4.3600000000000003</v>
      </c>
      <c r="E91">
        <v>22924</v>
      </c>
      <c r="F91">
        <v>54</v>
      </c>
      <c r="G91">
        <v>16988</v>
      </c>
      <c r="H91">
        <v>87</v>
      </c>
      <c r="I91">
        <v>1042</v>
      </c>
      <c r="J91">
        <v>361</v>
      </c>
      <c r="K91">
        <v>48</v>
      </c>
      <c r="L91" s="1">
        <v>391</v>
      </c>
      <c r="M91" s="1">
        <v>800</v>
      </c>
      <c r="N91" s="1">
        <v>19071</v>
      </c>
      <c r="O91" s="2">
        <f t="shared" si="4"/>
        <v>8.3493282149712092E-2</v>
      </c>
      <c r="P91" s="3"/>
      <c r="Q91" s="2">
        <f t="shared" si="5"/>
        <v>8.1458333333333339</v>
      </c>
      <c r="R91" s="11" t="str">
        <f t="shared" si="6"/>
        <v>C:\Users\kaeru\AHC\AHC036\img\0902best\image_0089.png</v>
      </c>
      <c r="Y91" s="4" t="e">
        <f>+E91/#REF!</f>
        <v>#REF!</v>
      </c>
      <c r="Z91" s="3" t="e">
        <f t="shared" si="7"/>
        <v>#REF!</v>
      </c>
      <c r="AA91" s="4"/>
    </row>
    <row r="92" spans="1:27" x14ac:dyDescent="0.45">
      <c r="A92">
        <v>0</v>
      </c>
      <c r="B92">
        <v>0</v>
      </c>
      <c r="C92">
        <v>90</v>
      </c>
      <c r="D92">
        <v>5.907</v>
      </c>
      <c r="E92">
        <v>807434</v>
      </c>
      <c r="F92">
        <v>345</v>
      </c>
      <c r="G92">
        <v>11331</v>
      </c>
      <c r="H92">
        <v>3992</v>
      </c>
      <c r="I92">
        <v>4877</v>
      </c>
      <c r="J92">
        <v>332</v>
      </c>
      <c r="K92">
        <v>60</v>
      </c>
      <c r="L92" s="1">
        <v>408</v>
      </c>
      <c r="M92" s="1">
        <v>736</v>
      </c>
      <c r="N92" s="1">
        <v>3327</v>
      </c>
      <c r="O92" s="2">
        <f t="shared" si="4"/>
        <v>0.81853598523682591</v>
      </c>
      <c r="P92" s="3"/>
      <c r="Q92" s="2">
        <f t="shared" si="5"/>
        <v>6.8</v>
      </c>
      <c r="R92" s="11" t="str">
        <f t="shared" si="6"/>
        <v>C:\Users\kaeru\AHC\AHC036\img\0902best\image_0090.png</v>
      </c>
      <c r="Y92" s="4" t="e">
        <f>+E92/#REF!</f>
        <v>#REF!</v>
      </c>
      <c r="Z92" s="3" t="e">
        <f t="shared" si="7"/>
        <v>#REF!</v>
      </c>
      <c r="AA92" s="4"/>
    </row>
    <row r="93" spans="1:27" x14ac:dyDescent="0.45">
      <c r="A93">
        <v>0</v>
      </c>
      <c r="B93">
        <v>0</v>
      </c>
      <c r="C93">
        <v>91</v>
      </c>
      <c r="D93">
        <v>6.3849999999999998</v>
      </c>
      <c r="E93">
        <v>2425838</v>
      </c>
      <c r="F93">
        <v>415</v>
      </c>
      <c r="G93">
        <v>12653</v>
      </c>
      <c r="H93">
        <v>6719</v>
      </c>
      <c r="I93">
        <v>9659</v>
      </c>
      <c r="J93">
        <v>440</v>
      </c>
      <c r="K93">
        <v>113</v>
      </c>
      <c r="L93" s="1">
        <v>247</v>
      </c>
      <c r="M93" s="1">
        <v>743</v>
      </c>
      <c r="N93" s="1">
        <v>2303</v>
      </c>
      <c r="O93" s="2">
        <f t="shared" si="4"/>
        <v>0.69562066466507921</v>
      </c>
      <c r="P93" s="3"/>
      <c r="Q93" s="2">
        <f t="shared" si="5"/>
        <v>2.1858407079646018</v>
      </c>
      <c r="R93" s="11" t="str">
        <f t="shared" si="6"/>
        <v>C:\Users\kaeru\AHC\AHC036\img\0902best\image_0091.png</v>
      </c>
      <c r="Y93" s="4" t="e">
        <f>+E93/#REF!</f>
        <v>#REF!</v>
      </c>
      <c r="Z93" s="3" t="e">
        <f t="shared" si="7"/>
        <v>#REF!</v>
      </c>
      <c r="AA93" s="4"/>
    </row>
    <row r="94" spans="1:27" x14ac:dyDescent="0.45">
      <c r="A94">
        <v>0</v>
      </c>
      <c r="B94">
        <v>0</v>
      </c>
      <c r="C94">
        <v>92</v>
      </c>
      <c r="D94">
        <v>5.7359999999999998</v>
      </c>
      <c r="E94">
        <v>544021</v>
      </c>
      <c r="F94">
        <v>64</v>
      </c>
      <c r="G94">
        <v>19384</v>
      </c>
      <c r="H94">
        <v>1382</v>
      </c>
      <c r="I94">
        <v>1764</v>
      </c>
      <c r="J94">
        <v>375</v>
      </c>
      <c r="K94">
        <v>54</v>
      </c>
      <c r="L94" s="1">
        <v>371</v>
      </c>
      <c r="M94" s="1">
        <v>548</v>
      </c>
      <c r="N94" s="1">
        <v>4735</v>
      </c>
      <c r="O94" s="2">
        <f t="shared" si="4"/>
        <v>0.78344671201814053</v>
      </c>
      <c r="P94" s="3"/>
      <c r="Q94" s="2">
        <f t="shared" si="5"/>
        <v>6.8703703703703702</v>
      </c>
      <c r="R94" s="11" t="str">
        <f t="shared" si="6"/>
        <v>C:\Users\kaeru\AHC\AHC036\img\0902best\image_0092.png</v>
      </c>
      <c r="Y94" s="4" t="e">
        <f>+E94/#REF!</f>
        <v>#REF!</v>
      </c>
      <c r="Z94" s="3" t="e">
        <f t="shared" si="7"/>
        <v>#REF!</v>
      </c>
      <c r="AA94" s="4"/>
    </row>
    <row r="95" spans="1:27" x14ac:dyDescent="0.45">
      <c r="A95">
        <v>0</v>
      </c>
      <c r="B95">
        <v>0</v>
      </c>
      <c r="C95">
        <v>93</v>
      </c>
      <c r="D95">
        <v>6.3710000000000004</v>
      </c>
      <c r="E95">
        <v>2350369</v>
      </c>
      <c r="F95">
        <v>418</v>
      </c>
      <c r="G95">
        <v>19074</v>
      </c>
      <c r="H95">
        <v>6366</v>
      </c>
      <c r="I95">
        <v>10120</v>
      </c>
      <c r="J95">
        <v>534</v>
      </c>
      <c r="K95">
        <v>138</v>
      </c>
      <c r="L95" s="1">
        <v>128</v>
      </c>
      <c r="M95" s="1">
        <v>768</v>
      </c>
      <c r="N95" s="1">
        <v>2303</v>
      </c>
      <c r="O95" s="2">
        <f t="shared" si="4"/>
        <v>0.62905138339920952</v>
      </c>
      <c r="P95" s="3"/>
      <c r="Q95" s="2">
        <f t="shared" si="5"/>
        <v>0.92753623188405798</v>
      </c>
      <c r="R95" s="11" t="str">
        <f t="shared" si="6"/>
        <v>C:\Users\kaeru\AHC\AHC036\img\0902best\image_0093.png</v>
      </c>
      <c r="Y95" s="4" t="e">
        <f>+E95/#REF!</f>
        <v>#REF!</v>
      </c>
      <c r="Z95" s="3" t="e">
        <f t="shared" si="7"/>
        <v>#REF!</v>
      </c>
      <c r="AA95" s="4"/>
    </row>
    <row r="96" spans="1:27" x14ac:dyDescent="0.45">
      <c r="A96">
        <v>0</v>
      </c>
      <c r="B96">
        <v>0</v>
      </c>
      <c r="C96">
        <v>94</v>
      </c>
      <c r="D96">
        <v>5.47</v>
      </c>
      <c r="E96">
        <v>294817</v>
      </c>
      <c r="F96">
        <v>54</v>
      </c>
      <c r="G96">
        <v>18239</v>
      </c>
      <c r="H96">
        <v>753</v>
      </c>
      <c r="I96">
        <v>1473</v>
      </c>
      <c r="J96">
        <v>405</v>
      </c>
      <c r="K96">
        <v>57</v>
      </c>
      <c r="L96" s="1">
        <v>338</v>
      </c>
      <c r="M96" s="1">
        <v>640</v>
      </c>
      <c r="N96" s="1">
        <v>10495</v>
      </c>
      <c r="O96" s="2">
        <f t="shared" si="4"/>
        <v>0.51120162932790225</v>
      </c>
      <c r="P96" s="3"/>
      <c r="Q96" s="2">
        <f t="shared" si="5"/>
        <v>5.9298245614035086</v>
      </c>
      <c r="R96" s="11" t="str">
        <f t="shared" si="6"/>
        <v>C:\Users\kaeru\AHC\AHC036\img\0902best\image_0094.png</v>
      </c>
      <c r="Y96" s="4" t="e">
        <f>+E96/#REF!</f>
        <v>#REF!</v>
      </c>
      <c r="Z96" s="3" t="e">
        <f t="shared" si="7"/>
        <v>#REF!</v>
      </c>
      <c r="AA96" s="4"/>
    </row>
    <row r="97" spans="1:27" x14ac:dyDescent="0.45">
      <c r="A97">
        <v>0</v>
      </c>
      <c r="B97">
        <v>0</v>
      </c>
      <c r="C97">
        <v>95</v>
      </c>
      <c r="D97">
        <v>6.54</v>
      </c>
      <c r="E97">
        <v>3466196</v>
      </c>
      <c r="F97">
        <v>427</v>
      </c>
      <c r="G97">
        <v>19629</v>
      </c>
      <c r="H97">
        <v>7459</v>
      </c>
      <c r="I97">
        <v>11519</v>
      </c>
      <c r="J97">
        <v>530</v>
      </c>
      <c r="K97">
        <v>142</v>
      </c>
      <c r="L97" s="1">
        <v>128</v>
      </c>
      <c r="M97" s="1">
        <v>728</v>
      </c>
      <c r="N97" s="1">
        <v>2431</v>
      </c>
      <c r="O97" s="2">
        <f t="shared" si="4"/>
        <v>0.64753884885840785</v>
      </c>
      <c r="P97" s="3"/>
      <c r="Q97" s="2">
        <f t="shared" si="5"/>
        <v>0.90140845070422537</v>
      </c>
      <c r="R97" s="11" t="str">
        <f t="shared" si="6"/>
        <v>C:\Users\kaeru\AHC\AHC036\img\0902best\image_0095.png</v>
      </c>
      <c r="Y97" s="4" t="e">
        <f>+E97/#REF!</f>
        <v>#REF!</v>
      </c>
      <c r="Z97" s="3" t="e">
        <f t="shared" si="7"/>
        <v>#REF!</v>
      </c>
      <c r="AA97" s="4"/>
    </row>
    <row r="98" spans="1:27" x14ac:dyDescent="0.45">
      <c r="A98">
        <v>0</v>
      </c>
      <c r="B98">
        <v>0</v>
      </c>
      <c r="C98">
        <v>96</v>
      </c>
      <c r="D98">
        <v>6.8879999999999999</v>
      </c>
      <c r="E98">
        <v>7733865</v>
      </c>
      <c r="F98">
        <v>1069</v>
      </c>
      <c r="G98">
        <v>17135</v>
      </c>
      <c r="H98">
        <v>9453</v>
      </c>
      <c r="I98">
        <v>27290</v>
      </c>
      <c r="J98">
        <v>595</v>
      </c>
      <c r="K98">
        <v>201</v>
      </c>
      <c r="L98" s="1">
        <v>4</v>
      </c>
      <c r="M98" s="1">
        <v>800</v>
      </c>
      <c r="N98" s="1">
        <v>767</v>
      </c>
      <c r="O98" s="2">
        <f t="shared" si="4"/>
        <v>0.34639061927445952</v>
      </c>
      <c r="P98" s="3"/>
      <c r="Q98" s="2">
        <f t="shared" si="5"/>
        <v>1.9900497512437811E-2</v>
      </c>
      <c r="R98" s="11" t="str">
        <f t="shared" si="6"/>
        <v>C:\Users\kaeru\AHC\AHC036\img\0902best\image_0096.png</v>
      </c>
      <c r="Y98" s="4" t="e">
        <f>+E98/#REF!</f>
        <v>#REF!</v>
      </c>
      <c r="Z98" s="3" t="e">
        <f t="shared" si="7"/>
        <v>#REF!</v>
      </c>
      <c r="AA98" s="4"/>
    </row>
    <row r="99" spans="1:27" x14ac:dyDescent="0.45">
      <c r="A99">
        <v>0</v>
      </c>
      <c r="B99">
        <v>0</v>
      </c>
      <c r="C99">
        <v>97</v>
      </c>
      <c r="D99">
        <v>6.194</v>
      </c>
      <c r="E99">
        <v>1562311</v>
      </c>
      <c r="F99">
        <v>327</v>
      </c>
      <c r="G99">
        <v>14701</v>
      </c>
      <c r="H99">
        <v>3640</v>
      </c>
      <c r="I99">
        <v>7560</v>
      </c>
      <c r="J99">
        <v>519</v>
      </c>
      <c r="K99">
        <v>122</v>
      </c>
      <c r="L99" s="1">
        <v>159</v>
      </c>
      <c r="M99" s="1">
        <v>758</v>
      </c>
      <c r="N99" s="1">
        <v>2175</v>
      </c>
      <c r="O99" s="2">
        <f t="shared" si="4"/>
        <v>0.48148148148148145</v>
      </c>
      <c r="P99" s="3"/>
      <c r="Q99" s="2">
        <f t="shared" si="5"/>
        <v>1.3032786885245902</v>
      </c>
      <c r="R99" s="11" t="str">
        <f t="shared" si="6"/>
        <v>C:\Users\kaeru\AHC\AHC036\img\0902best\image_0097.png</v>
      </c>
      <c r="Y99" s="4" t="e">
        <f>+E99/#REF!</f>
        <v>#REF!</v>
      </c>
      <c r="Z99" s="3" t="e">
        <f t="shared" si="7"/>
        <v>#REF!</v>
      </c>
      <c r="AA99" s="4"/>
    </row>
    <row r="100" spans="1:27" x14ac:dyDescent="0.45">
      <c r="A100">
        <v>0</v>
      </c>
      <c r="B100">
        <v>0</v>
      </c>
      <c r="C100">
        <v>98</v>
      </c>
      <c r="D100">
        <v>6.7240000000000002</v>
      </c>
      <c r="E100">
        <v>5292028</v>
      </c>
      <c r="F100">
        <v>603</v>
      </c>
      <c r="G100">
        <v>13081</v>
      </c>
      <c r="H100">
        <v>9805</v>
      </c>
      <c r="I100">
        <v>16701</v>
      </c>
      <c r="J100">
        <v>534</v>
      </c>
      <c r="K100">
        <v>172</v>
      </c>
      <c r="L100" s="1">
        <v>94</v>
      </c>
      <c r="M100" s="1">
        <v>758</v>
      </c>
      <c r="N100" s="1">
        <v>1407</v>
      </c>
      <c r="O100" s="2">
        <f t="shared" si="4"/>
        <v>0.58709059337764202</v>
      </c>
      <c r="P100" s="3"/>
      <c r="Q100" s="2">
        <f t="shared" si="5"/>
        <v>0.54651162790697672</v>
      </c>
      <c r="R100" s="11" t="str">
        <f t="shared" si="6"/>
        <v>C:\Users\kaeru\AHC\AHC036\img\0902best\image_0098.png</v>
      </c>
      <c r="Y100" s="4" t="e">
        <f>+E100/#REF!</f>
        <v>#REF!</v>
      </c>
      <c r="Z100" s="3" t="e">
        <f t="shared" si="7"/>
        <v>#REF!</v>
      </c>
      <c r="AA100" s="4"/>
    </row>
    <row r="101" spans="1:27" x14ac:dyDescent="0.45">
      <c r="A101">
        <v>0</v>
      </c>
      <c r="B101">
        <v>0</v>
      </c>
      <c r="C101">
        <v>99</v>
      </c>
      <c r="D101">
        <v>5.399</v>
      </c>
      <c r="E101">
        <v>250565</v>
      </c>
      <c r="F101">
        <v>52</v>
      </c>
      <c r="G101">
        <v>18212</v>
      </c>
      <c r="H101">
        <v>318</v>
      </c>
      <c r="I101">
        <v>1187</v>
      </c>
      <c r="J101">
        <v>320</v>
      </c>
      <c r="K101">
        <v>47</v>
      </c>
      <c r="L101" s="1">
        <v>433</v>
      </c>
      <c r="M101" s="1">
        <v>590</v>
      </c>
      <c r="N101" s="1">
        <v>13055</v>
      </c>
      <c r="O101" s="2">
        <f t="shared" si="4"/>
        <v>0.26790227464195449</v>
      </c>
      <c r="P101" s="3"/>
      <c r="Q101" s="2">
        <f t="shared" si="5"/>
        <v>9.212765957446809</v>
      </c>
      <c r="R101" s="11" t="str">
        <f t="shared" si="6"/>
        <v>C:\Users\kaeru\AHC\AHC036\img\0902best\image_0099.png</v>
      </c>
      <c r="Y101" s="4" t="e">
        <f>+E101/#REF!</f>
        <v>#REF!</v>
      </c>
      <c r="Z101" s="3" t="e">
        <f t="shared" si="7"/>
        <v>#REF!</v>
      </c>
      <c r="AA101" s="4"/>
    </row>
  </sheetData>
  <autoFilter ref="A1:Z101" xr:uid="{A478E6B1-BB0C-4E86-A6D8-2F7E052F327E}">
    <sortState xmlns:xlrd2="http://schemas.microsoft.com/office/spreadsheetml/2017/richdata2" ref="A2:Z101">
      <sortCondition ref="C1:C101"/>
    </sortState>
  </autoFilter>
  <phoneticPr fontId="18"/>
  <conditionalFormatting sqref="D2:D1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10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R101 Q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V2" r:id="rId1" display="https://github.com/kerroggu/AH/commit/" xr:uid="{8C1E7994-0BA7-45C0-A380-414AF7490AF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E855-DAA0-45E8-B5A9-F7E99B0D0CAC}">
  <dimension ref="A1:V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defaultRowHeight="18" x14ac:dyDescent="0.45"/>
  <cols>
    <col min="1" max="1" width="3.3984375" bestFit="1" customWidth="1"/>
  </cols>
  <sheetData>
    <row r="1" spans="1:22" x14ac:dyDescent="0.45">
      <c r="A1" t="s">
        <v>10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42</v>
      </c>
      <c r="K1" t="s">
        <v>43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2" x14ac:dyDescent="0.45">
      <c r="A2">
        <v>0</v>
      </c>
      <c r="B2">
        <v>1717</v>
      </c>
      <c r="C2">
        <v>612</v>
      </c>
      <c r="D2">
        <v>5</v>
      </c>
      <c r="E2">
        <v>380</v>
      </c>
      <c r="F2">
        <v>495</v>
      </c>
      <c r="G2">
        <v>801</v>
      </c>
      <c r="H2">
        <v>6157</v>
      </c>
      <c r="I2">
        <v>1139</v>
      </c>
      <c r="J2" s="17">
        <f>+H2/600</f>
        <v>10.261666666666667</v>
      </c>
      <c r="K2">
        <v>26</v>
      </c>
      <c r="N2" t="s">
        <v>22</v>
      </c>
      <c r="O2" s="16">
        <f>AVERAGE(B$2:B$101)</f>
        <v>1281.76</v>
      </c>
      <c r="P2" s="16">
        <f t="shared" ref="P2:V2" si="0">AVERAGE(C$2:C$101)</f>
        <v>881.68</v>
      </c>
      <c r="Q2" s="15">
        <f t="shared" si="0"/>
        <v>11.71</v>
      </c>
      <c r="R2" s="16">
        <f t="shared" si="0"/>
        <v>379.04</v>
      </c>
      <c r="S2" s="16">
        <f t="shared" si="0"/>
        <v>510.29</v>
      </c>
      <c r="T2" s="16">
        <f t="shared" si="0"/>
        <v>751.58</v>
      </c>
      <c r="U2" s="16">
        <f t="shared" si="0"/>
        <v>7391.74</v>
      </c>
      <c r="V2" s="16">
        <f t="shared" si="0"/>
        <v>744.58</v>
      </c>
    </row>
    <row r="3" spans="1:22" x14ac:dyDescent="0.45">
      <c r="A3">
        <f>+A2+1</f>
        <v>1</v>
      </c>
      <c r="B3">
        <v>1069</v>
      </c>
      <c r="C3">
        <v>1099</v>
      </c>
      <c r="D3">
        <v>11</v>
      </c>
      <c r="E3">
        <v>372</v>
      </c>
      <c r="F3">
        <v>503</v>
      </c>
      <c r="G3">
        <v>697</v>
      </c>
      <c r="H3">
        <v>7985</v>
      </c>
      <c r="I3">
        <v>623</v>
      </c>
      <c r="J3" s="17">
        <f t="shared" ref="J3:J66" si="1">+H3/600</f>
        <v>13.308333333333334</v>
      </c>
      <c r="K3">
        <v>31</v>
      </c>
      <c r="N3" t="s">
        <v>37</v>
      </c>
      <c r="O3" s="16">
        <f>MEDIAN(B$2:B$101)</f>
        <v>1272</v>
      </c>
      <c r="P3" s="16">
        <f t="shared" ref="P3:V3" si="2">MEDIAN(C$2:C$101)</f>
        <v>860.5</v>
      </c>
      <c r="Q3" s="15">
        <f t="shared" si="2"/>
        <v>11</v>
      </c>
      <c r="R3" s="16">
        <f t="shared" si="2"/>
        <v>379</v>
      </c>
      <c r="S3" s="16">
        <f t="shared" si="2"/>
        <v>511</v>
      </c>
      <c r="T3" s="16">
        <f t="shared" si="2"/>
        <v>759.5</v>
      </c>
      <c r="U3" s="16">
        <f t="shared" si="2"/>
        <v>7221.5</v>
      </c>
      <c r="V3" s="16">
        <f t="shared" si="2"/>
        <v>541</v>
      </c>
    </row>
    <row r="4" spans="1:22" x14ac:dyDescent="0.45">
      <c r="A4">
        <f t="shared" ref="A4:A67" si="3">+A3+1</f>
        <v>2</v>
      </c>
      <c r="B4">
        <v>1010</v>
      </c>
      <c r="C4">
        <v>682</v>
      </c>
      <c r="D4">
        <v>20</v>
      </c>
      <c r="E4">
        <v>378</v>
      </c>
      <c r="F4">
        <v>522</v>
      </c>
      <c r="G4">
        <v>688</v>
      </c>
      <c r="H4">
        <v>8329</v>
      </c>
      <c r="I4">
        <v>332</v>
      </c>
      <c r="J4" s="17">
        <f t="shared" si="1"/>
        <v>13.881666666666666</v>
      </c>
      <c r="K4">
        <v>35</v>
      </c>
      <c r="N4" t="s">
        <v>39</v>
      </c>
      <c r="O4" s="16">
        <f t="shared" ref="O4:V4" si="4">MAX(B$2:B$101)</f>
        <v>1717</v>
      </c>
      <c r="P4" s="16">
        <f t="shared" si="4"/>
        <v>1197</v>
      </c>
      <c r="Q4" s="15">
        <f t="shared" si="4"/>
        <v>24</v>
      </c>
      <c r="R4" s="16">
        <f t="shared" si="4"/>
        <v>394</v>
      </c>
      <c r="S4" s="16">
        <f t="shared" si="4"/>
        <v>530</v>
      </c>
      <c r="T4" s="16">
        <f t="shared" si="4"/>
        <v>850</v>
      </c>
      <c r="U4" s="16">
        <f t="shared" si="4"/>
        <v>10297</v>
      </c>
      <c r="V4" s="16">
        <f t="shared" si="4"/>
        <v>2430</v>
      </c>
    </row>
    <row r="5" spans="1:22" x14ac:dyDescent="0.45">
      <c r="A5">
        <f t="shared" si="3"/>
        <v>3</v>
      </c>
      <c r="B5">
        <v>1041</v>
      </c>
      <c r="C5">
        <v>1024</v>
      </c>
      <c r="D5">
        <v>7</v>
      </c>
      <c r="E5">
        <v>375</v>
      </c>
      <c r="F5">
        <v>504</v>
      </c>
      <c r="G5">
        <v>664</v>
      </c>
      <c r="H5">
        <v>8356</v>
      </c>
      <c r="I5">
        <v>1054</v>
      </c>
      <c r="J5" s="17">
        <f t="shared" si="1"/>
        <v>13.926666666666666</v>
      </c>
      <c r="K5">
        <v>34</v>
      </c>
      <c r="N5" t="s">
        <v>40</v>
      </c>
      <c r="O5" s="16">
        <f t="shared" ref="O5:V5" si="5">MIN(B$2:B$101)</f>
        <v>857</v>
      </c>
      <c r="P5" s="16">
        <f t="shared" si="5"/>
        <v>605</v>
      </c>
      <c r="Q5" s="15">
        <f t="shared" si="5"/>
        <v>4</v>
      </c>
      <c r="R5" s="16">
        <f t="shared" si="5"/>
        <v>358</v>
      </c>
      <c r="S5" s="16">
        <f t="shared" si="5"/>
        <v>486</v>
      </c>
      <c r="T5" s="16">
        <f t="shared" si="5"/>
        <v>619</v>
      </c>
      <c r="U5" s="16">
        <f t="shared" si="5"/>
        <v>6138</v>
      </c>
      <c r="V5" s="16">
        <f t="shared" si="5"/>
        <v>239</v>
      </c>
    </row>
    <row r="6" spans="1:22" x14ac:dyDescent="0.45">
      <c r="A6">
        <f t="shared" si="3"/>
        <v>4</v>
      </c>
      <c r="B6">
        <v>1092</v>
      </c>
      <c r="C6">
        <v>710</v>
      </c>
      <c r="D6">
        <v>5</v>
      </c>
      <c r="E6">
        <v>394</v>
      </c>
      <c r="F6">
        <v>505</v>
      </c>
      <c r="G6">
        <v>701</v>
      </c>
      <c r="H6">
        <v>7779</v>
      </c>
      <c r="I6">
        <v>1422</v>
      </c>
      <c r="J6" s="17">
        <f t="shared" si="1"/>
        <v>12.965</v>
      </c>
      <c r="K6">
        <v>32</v>
      </c>
      <c r="N6" t="s">
        <v>38</v>
      </c>
      <c r="O6" s="1">
        <f>_xlfn.STDEV.S(B$2:B$101)</f>
        <v>242.93400691787022</v>
      </c>
      <c r="P6" s="1">
        <f t="shared" ref="P6:V6" si="6">_xlfn.STDEV.S(C$2:C$101)</f>
        <v>170.93721926278369</v>
      </c>
      <c r="Q6" s="1">
        <f t="shared" si="6"/>
        <v>5.694752147389913</v>
      </c>
      <c r="R6" s="1">
        <f t="shared" si="6"/>
        <v>7.1037335467365557</v>
      </c>
      <c r="S6" s="1">
        <f t="shared" si="6"/>
        <v>9.1764906036011258</v>
      </c>
      <c r="T6" s="1">
        <f t="shared" si="6"/>
        <v>58.847204991856103</v>
      </c>
      <c r="U6" s="1">
        <f t="shared" si="6"/>
        <v>849.74782498139041</v>
      </c>
      <c r="V6" s="1">
        <f t="shared" si="6"/>
        <v>478.60004558750683</v>
      </c>
    </row>
    <row r="7" spans="1:22" x14ac:dyDescent="0.45">
      <c r="A7">
        <f t="shared" si="3"/>
        <v>5</v>
      </c>
      <c r="B7">
        <v>1354</v>
      </c>
      <c r="C7">
        <v>726</v>
      </c>
      <c r="D7">
        <v>11</v>
      </c>
      <c r="E7">
        <v>381</v>
      </c>
      <c r="F7">
        <v>519</v>
      </c>
      <c r="G7">
        <v>809</v>
      </c>
      <c r="H7">
        <v>7211</v>
      </c>
      <c r="I7">
        <v>559</v>
      </c>
      <c r="J7" s="17">
        <f t="shared" si="1"/>
        <v>12.018333333333333</v>
      </c>
      <c r="K7">
        <v>29</v>
      </c>
    </row>
    <row r="8" spans="1:22" x14ac:dyDescent="0.45">
      <c r="A8">
        <f t="shared" si="3"/>
        <v>6</v>
      </c>
      <c r="B8">
        <v>966</v>
      </c>
      <c r="C8">
        <v>612</v>
      </c>
      <c r="D8">
        <v>9</v>
      </c>
      <c r="E8">
        <v>383</v>
      </c>
      <c r="F8">
        <v>507</v>
      </c>
      <c r="G8">
        <v>650</v>
      </c>
      <c r="H8">
        <v>8466</v>
      </c>
      <c r="I8">
        <v>812</v>
      </c>
      <c r="J8" s="17">
        <f t="shared" si="1"/>
        <v>14.11</v>
      </c>
      <c r="K8">
        <v>36</v>
      </c>
    </row>
    <row r="9" spans="1:22" x14ac:dyDescent="0.45">
      <c r="A9">
        <f t="shared" si="3"/>
        <v>7</v>
      </c>
      <c r="B9">
        <v>1508</v>
      </c>
      <c r="C9">
        <v>702</v>
      </c>
      <c r="D9">
        <v>10</v>
      </c>
      <c r="E9">
        <v>386</v>
      </c>
      <c r="F9">
        <v>512</v>
      </c>
      <c r="G9">
        <v>809</v>
      </c>
      <c r="H9">
        <v>6624</v>
      </c>
      <c r="I9">
        <v>575</v>
      </c>
      <c r="J9" s="17">
        <f t="shared" si="1"/>
        <v>11.04</v>
      </c>
      <c r="K9">
        <v>26</v>
      </c>
    </row>
    <row r="10" spans="1:22" x14ac:dyDescent="0.45">
      <c r="A10">
        <f t="shared" si="3"/>
        <v>8</v>
      </c>
      <c r="B10">
        <v>1199</v>
      </c>
      <c r="C10">
        <v>1193</v>
      </c>
      <c r="D10">
        <v>5</v>
      </c>
      <c r="E10">
        <v>383</v>
      </c>
      <c r="F10">
        <v>509</v>
      </c>
      <c r="G10">
        <v>721</v>
      </c>
      <c r="H10">
        <v>7307</v>
      </c>
      <c r="I10">
        <v>1335</v>
      </c>
      <c r="J10" s="17">
        <f t="shared" si="1"/>
        <v>12.178333333333333</v>
      </c>
      <c r="K10">
        <v>29</v>
      </c>
    </row>
    <row r="11" spans="1:22" x14ac:dyDescent="0.45">
      <c r="A11">
        <f t="shared" si="3"/>
        <v>9</v>
      </c>
      <c r="B11">
        <v>902</v>
      </c>
      <c r="C11">
        <v>712</v>
      </c>
      <c r="D11">
        <v>6</v>
      </c>
      <c r="E11">
        <v>372</v>
      </c>
      <c r="F11">
        <v>523</v>
      </c>
      <c r="G11">
        <v>669</v>
      </c>
      <c r="H11">
        <v>9391</v>
      </c>
      <c r="I11">
        <v>1437</v>
      </c>
      <c r="J11" s="17">
        <f t="shared" si="1"/>
        <v>15.651666666666667</v>
      </c>
      <c r="K11">
        <v>40</v>
      </c>
    </row>
    <row r="12" spans="1:22" x14ac:dyDescent="0.45">
      <c r="A12">
        <f t="shared" si="3"/>
        <v>10</v>
      </c>
      <c r="B12">
        <v>1597</v>
      </c>
      <c r="C12">
        <v>1156</v>
      </c>
      <c r="D12">
        <v>12</v>
      </c>
      <c r="E12">
        <v>386</v>
      </c>
      <c r="F12">
        <v>516</v>
      </c>
      <c r="G12">
        <v>839</v>
      </c>
      <c r="H12">
        <v>6687</v>
      </c>
      <c r="I12">
        <v>474</v>
      </c>
      <c r="J12" s="17">
        <f t="shared" si="1"/>
        <v>11.145</v>
      </c>
    </row>
    <row r="13" spans="1:22" x14ac:dyDescent="0.45">
      <c r="A13">
        <f t="shared" si="3"/>
        <v>11</v>
      </c>
      <c r="B13">
        <v>1268</v>
      </c>
      <c r="C13">
        <v>742</v>
      </c>
      <c r="D13">
        <v>20</v>
      </c>
      <c r="E13">
        <v>369</v>
      </c>
      <c r="F13">
        <v>514</v>
      </c>
      <c r="G13">
        <v>771</v>
      </c>
      <c r="H13">
        <v>7388</v>
      </c>
      <c r="I13">
        <v>305</v>
      </c>
      <c r="J13" s="17">
        <f t="shared" si="1"/>
        <v>12.313333333333333</v>
      </c>
    </row>
    <row r="14" spans="1:22" x14ac:dyDescent="0.45">
      <c r="A14">
        <f t="shared" si="3"/>
        <v>12</v>
      </c>
      <c r="B14">
        <v>1539</v>
      </c>
      <c r="C14">
        <v>655</v>
      </c>
      <c r="D14">
        <v>10</v>
      </c>
      <c r="E14">
        <v>376</v>
      </c>
      <c r="F14">
        <v>508</v>
      </c>
      <c r="G14">
        <v>811</v>
      </c>
      <c r="H14">
        <v>6338</v>
      </c>
      <c r="I14">
        <v>543</v>
      </c>
      <c r="J14" s="17">
        <f t="shared" si="1"/>
        <v>10.563333333333333</v>
      </c>
    </row>
    <row r="15" spans="1:22" x14ac:dyDescent="0.45">
      <c r="A15">
        <f t="shared" si="3"/>
        <v>13</v>
      </c>
      <c r="B15">
        <v>1345</v>
      </c>
      <c r="C15">
        <v>1080</v>
      </c>
      <c r="D15">
        <v>21</v>
      </c>
      <c r="E15">
        <v>379</v>
      </c>
      <c r="F15">
        <v>520</v>
      </c>
      <c r="G15">
        <v>790</v>
      </c>
      <c r="H15">
        <v>6837</v>
      </c>
      <c r="I15">
        <v>256</v>
      </c>
      <c r="J15" s="17">
        <f t="shared" si="1"/>
        <v>11.395</v>
      </c>
    </row>
    <row r="16" spans="1:22" x14ac:dyDescent="0.45">
      <c r="A16">
        <f t="shared" si="3"/>
        <v>14</v>
      </c>
      <c r="B16">
        <v>1334</v>
      </c>
      <c r="C16">
        <v>976</v>
      </c>
      <c r="D16">
        <v>10</v>
      </c>
      <c r="E16">
        <v>373</v>
      </c>
      <c r="F16">
        <v>511</v>
      </c>
      <c r="G16">
        <v>758</v>
      </c>
      <c r="H16">
        <v>7111</v>
      </c>
      <c r="I16">
        <v>601</v>
      </c>
      <c r="J16" s="17">
        <f t="shared" si="1"/>
        <v>11.851666666666667</v>
      </c>
    </row>
    <row r="17" spans="1:10" x14ac:dyDescent="0.45">
      <c r="A17">
        <f t="shared" si="3"/>
        <v>15</v>
      </c>
      <c r="B17">
        <v>1632</v>
      </c>
      <c r="C17">
        <v>794</v>
      </c>
      <c r="D17">
        <v>4</v>
      </c>
      <c r="E17">
        <v>376</v>
      </c>
      <c r="F17">
        <v>498</v>
      </c>
      <c r="G17">
        <v>786</v>
      </c>
      <c r="H17">
        <v>6196</v>
      </c>
      <c r="I17">
        <v>1441</v>
      </c>
      <c r="J17" s="17">
        <f t="shared" si="1"/>
        <v>10.326666666666666</v>
      </c>
    </row>
    <row r="18" spans="1:10" x14ac:dyDescent="0.45">
      <c r="A18">
        <f t="shared" si="3"/>
        <v>16</v>
      </c>
      <c r="B18">
        <v>924</v>
      </c>
      <c r="C18">
        <v>727</v>
      </c>
      <c r="D18">
        <v>13</v>
      </c>
      <c r="E18">
        <v>374</v>
      </c>
      <c r="F18">
        <v>518</v>
      </c>
      <c r="G18">
        <v>674</v>
      </c>
      <c r="H18">
        <v>8933</v>
      </c>
      <c r="I18">
        <v>586</v>
      </c>
      <c r="J18" s="17">
        <f t="shared" si="1"/>
        <v>14.888333333333334</v>
      </c>
    </row>
    <row r="19" spans="1:10" x14ac:dyDescent="0.45">
      <c r="A19">
        <f t="shared" si="3"/>
        <v>17</v>
      </c>
      <c r="B19">
        <v>1655</v>
      </c>
      <c r="C19">
        <v>899</v>
      </c>
      <c r="D19">
        <v>4</v>
      </c>
      <c r="E19">
        <v>368</v>
      </c>
      <c r="F19">
        <v>511</v>
      </c>
      <c r="G19">
        <v>820</v>
      </c>
      <c r="H19">
        <v>6733</v>
      </c>
      <c r="I19">
        <v>1580</v>
      </c>
      <c r="J19" s="17">
        <f t="shared" si="1"/>
        <v>11.221666666666666</v>
      </c>
    </row>
    <row r="20" spans="1:10" x14ac:dyDescent="0.45">
      <c r="A20">
        <f t="shared" si="3"/>
        <v>18</v>
      </c>
      <c r="B20">
        <v>1602</v>
      </c>
      <c r="C20">
        <v>871</v>
      </c>
      <c r="D20">
        <v>17</v>
      </c>
      <c r="E20">
        <v>380</v>
      </c>
      <c r="F20">
        <v>508</v>
      </c>
      <c r="G20">
        <v>810</v>
      </c>
      <c r="H20">
        <v>6785</v>
      </c>
      <c r="I20">
        <v>337</v>
      </c>
      <c r="J20" s="17">
        <f t="shared" si="1"/>
        <v>11.308333333333334</v>
      </c>
    </row>
    <row r="21" spans="1:10" x14ac:dyDescent="0.45">
      <c r="A21">
        <f t="shared" si="3"/>
        <v>19</v>
      </c>
      <c r="B21">
        <v>964</v>
      </c>
      <c r="C21">
        <v>861</v>
      </c>
      <c r="D21">
        <v>17</v>
      </c>
      <c r="E21">
        <v>376</v>
      </c>
      <c r="F21">
        <v>518</v>
      </c>
      <c r="G21">
        <v>693</v>
      </c>
      <c r="H21">
        <v>8375</v>
      </c>
      <c r="I21">
        <v>407</v>
      </c>
      <c r="J21" s="17">
        <f t="shared" si="1"/>
        <v>13.958333333333334</v>
      </c>
    </row>
    <row r="22" spans="1:10" x14ac:dyDescent="0.45">
      <c r="A22">
        <f t="shared" si="3"/>
        <v>20</v>
      </c>
      <c r="B22">
        <v>1688</v>
      </c>
      <c r="C22">
        <v>878</v>
      </c>
      <c r="D22">
        <v>13</v>
      </c>
      <c r="E22">
        <v>378</v>
      </c>
      <c r="F22">
        <v>496</v>
      </c>
      <c r="G22">
        <v>791</v>
      </c>
      <c r="H22">
        <v>6286</v>
      </c>
      <c r="I22">
        <v>403</v>
      </c>
      <c r="J22" s="17">
        <f t="shared" si="1"/>
        <v>10.476666666666667</v>
      </c>
    </row>
    <row r="23" spans="1:10" x14ac:dyDescent="0.45">
      <c r="A23">
        <f t="shared" si="3"/>
        <v>21</v>
      </c>
      <c r="B23">
        <v>1293</v>
      </c>
      <c r="C23">
        <v>799</v>
      </c>
      <c r="D23">
        <v>12</v>
      </c>
      <c r="E23">
        <v>381</v>
      </c>
      <c r="F23">
        <v>512</v>
      </c>
      <c r="G23">
        <v>774</v>
      </c>
      <c r="H23">
        <v>7634</v>
      </c>
      <c r="I23">
        <v>539</v>
      </c>
      <c r="J23" s="17">
        <f t="shared" si="1"/>
        <v>12.723333333333333</v>
      </c>
    </row>
    <row r="24" spans="1:10" x14ac:dyDescent="0.45">
      <c r="A24">
        <f t="shared" si="3"/>
        <v>22</v>
      </c>
      <c r="B24">
        <v>1252</v>
      </c>
      <c r="C24">
        <v>826</v>
      </c>
      <c r="D24">
        <v>4</v>
      </c>
      <c r="E24">
        <v>362</v>
      </c>
      <c r="F24">
        <v>514</v>
      </c>
      <c r="G24">
        <v>773</v>
      </c>
      <c r="H24">
        <v>7525</v>
      </c>
      <c r="I24">
        <v>1772</v>
      </c>
      <c r="J24" s="17">
        <f t="shared" si="1"/>
        <v>12.541666666666666</v>
      </c>
    </row>
    <row r="25" spans="1:10" x14ac:dyDescent="0.45">
      <c r="A25">
        <f t="shared" si="3"/>
        <v>23</v>
      </c>
      <c r="B25">
        <v>1465</v>
      </c>
      <c r="C25">
        <v>915</v>
      </c>
      <c r="D25">
        <v>22</v>
      </c>
      <c r="E25">
        <v>362</v>
      </c>
      <c r="F25">
        <v>496</v>
      </c>
      <c r="G25">
        <v>771</v>
      </c>
      <c r="H25">
        <v>6887</v>
      </c>
      <c r="I25">
        <v>255</v>
      </c>
      <c r="J25" s="17">
        <f t="shared" si="1"/>
        <v>11.478333333333333</v>
      </c>
    </row>
    <row r="26" spans="1:10" x14ac:dyDescent="0.45">
      <c r="A26">
        <f t="shared" si="3"/>
        <v>24</v>
      </c>
      <c r="B26">
        <v>1396</v>
      </c>
      <c r="C26">
        <v>1023</v>
      </c>
      <c r="D26">
        <v>11</v>
      </c>
      <c r="E26">
        <v>366</v>
      </c>
      <c r="F26">
        <v>491</v>
      </c>
      <c r="G26">
        <v>734</v>
      </c>
      <c r="H26">
        <v>6963</v>
      </c>
      <c r="I26">
        <v>531</v>
      </c>
      <c r="J26" s="17">
        <f t="shared" si="1"/>
        <v>11.605</v>
      </c>
    </row>
    <row r="27" spans="1:10" x14ac:dyDescent="0.45">
      <c r="A27">
        <f t="shared" si="3"/>
        <v>25</v>
      </c>
      <c r="B27">
        <v>1161</v>
      </c>
      <c r="C27">
        <v>620</v>
      </c>
      <c r="D27">
        <v>19</v>
      </c>
      <c r="E27">
        <v>392</v>
      </c>
      <c r="F27">
        <v>517</v>
      </c>
      <c r="G27">
        <v>720</v>
      </c>
      <c r="H27">
        <v>7818</v>
      </c>
      <c r="I27">
        <v>324</v>
      </c>
      <c r="J27" s="17">
        <f t="shared" si="1"/>
        <v>13.03</v>
      </c>
    </row>
    <row r="28" spans="1:10" x14ac:dyDescent="0.45">
      <c r="A28">
        <f t="shared" si="3"/>
        <v>26</v>
      </c>
      <c r="B28">
        <v>1272</v>
      </c>
      <c r="C28">
        <v>945</v>
      </c>
      <c r="D28">
        <v>21</v>
      </c>
      <c r="E28">
        <v>381</v>
      </c>
      <c r="F28">
        <v>514</v>
      </c>
      <c r="G28">
        <v>783</v>
      </c>
      <c r="H28">
        <v>6958</v>
      </c>
      <c r="I28">
        <v>275</v>
      </c>
      <c r="J28" s="17">
        <f t="shared" si="1"/>
        <v>11.596666666666666</v>
      </c>
    </row>
    <row r="29" spans="1:10" x14ac:dyDescent="0.45">
      <c r="A29">
        <f t="shared" si="3"/>
        <v>27</v>
      </c>
      <c r="B29">
        <v>1183</v>
      </c>
      <c r="C29">
        <v>930</v>
      </c>
      <c r="D29">
        <v>24</v>
      </c>
      <c r="E29">
        <v>371</v>
      </c>
      <c r="F29">
        <v>517</v>
      </c>
      <c r="G29">
        <v>778</v>
      </c>
      <c r="H29">
        <v>7564</v>
      </c>
      <c r="I29">
        <v>255</v>
      </c>
      <c r="J29" s="17">
        <f t="shared" si="1"/>
        <v>12.606666666666667</v>
      </c>
    </row>
    <row r="30" spans="1:10" x14ac:dyDescent="0.45">
      <c r="A30">
        <f t="shared" si="3"/>
        <v>28</v>
      </c>
      <c r="B30">
        <v>1356</v>
      </c>
      <c r="C30">
        <v>994</v>
      </c>
      <c r="D30">
        <v>23</v>
      </c>
      <c r="E30">
        <v>389</v>
      </c>
      <c r="F30">
        <v>527</v>
      </c>
      <c r="G30">
        <v>824</v>
      </c>
      <c r="H30">
        <v>7102</v>
      </c>
      <c r="I30">
        <v>260</v>
      </c>
      <c r="J30" s="17">
        <f t="shared" si="1"/>
        <v>11.836666666666666</v>
      </c>
    </row>
    <row r="31" spans="1:10" x14ac:dyDescent="0.45">
      <c r="A31">
        <f t="shared" si="3"/>
        <v>29</v>
      </c>
      <c r="B31">
        <v>1464</v>
      </c>
      <c r="C31">
        <v>1129</v>
      </c>
      <c r="D31">
        <v>10</v>
      </c>
      <c r="E31">
        <v>391</v>
      </c>
      <c r="F31">
        <v>512</v>
      </c>
      <c r="G31">
        <v>783</v>
      </c>
      <c r="H31">
        <v>6780</v>
      </c>
      <c r="I31">
        <v>589</v>
      </c>
      <c r="J31" s="17">
        <f t="shared" si="1"/>
        <v>11.3</v>
      </c>
    </row>
    <row r="32" spans="1:10" x14ac:dyDescent="0.45">
      <c r="A32">
        <f t="shared" si="3"/>
        <v>30</v>
      </c>
      <c r="B32">
        <v>1645</v>
      </c>
      <c r="C32">
        <v>650</v>
      </c>
      <c r="D32">
        <v>9</v>
      </c>
      <c r="E32">
        <v>373</v>
      </c>
      <c r="F32">
        <v>495</v>
      </c>
      <c r="G32">
        <v>806</v>
      </c>
      <c r="H32">
        <v>6381</v>
      </c>
      <c r="I32">
        <v>633</v>
      </c>
      <c r="J32" s="17">
        <f t="shared" si="1"/>
        <v>10.635</v>
      </c>
    </row>
    <row r="33" spans="1:10" x14ac:dyDescent="0.45">
      <c r="A33">
        <f t="shared" si="3"/>
        <v>31</v>
      </c>
      <c r="B33">
        <v>1052</v>
      </c>
      <c r="C33">
        <v>848</v>
      </c>
      <c r="D33">
        <v>5</v>
      </c>
      <c r="E33">
        <v>385</v>
      </c>
      <c r="F33">
        <v>521</v>
      </c>
      <c r="G33">
        <v>711</v>
      </c>
      <c r="H33">
        <v>7970</v>
      </c>
      <c r="I33">
        <v>1463</v>
      </c>
      <c r="J33" s="17">
        <f t="shared" si="1"/>
        <v>13.283333333333333</v>
      </c>
    </row>
    <row r="34" spans="1:10" x14ac:dyDescent="0.45">
      <c r="A34">
        <f t="shared" si="3"/>
        <v>32</v>
      </c>
      <c r="B34">
        <v>1195</v>
      </c>
      <c r="C34">
        <v>1099</v>
      </c>
      <c r="D34">
        <v>4</v>
      </c>
      <c r="E34">
        <v>387</v>
      </c>
      <c r="F34">
        <v>530</v>
      </c>
      <c r="G34">
        <v>788</v>
      </c>
      <c r="H34">
        <v>7538</v>
      </c>
      <c r="I34">
        <v>1768</v>
      </c>
      <c r="J34" s="17">
        <f t="shared" si="1"/>
        <v>12.563333333333333</v>
      </c>
    </row>
    <row r="35" spans="1:10" x14ac:dyDescent="0.45">
      <c r="A35">
        <f t="shared" si="3"/>
        <v>33</v>
      </c>
      <c r="B35">
        <v>1098</v>
      </c>
      <c r="C35">
        <v>1068</v>
      </c>
      <c r="D35">
        <v>5</v>
      </c>
      <c r="E35">
        <v>370</v>
      </c>
      <c r="F35">
        <v>511</v>
      </c>
      <c r="G35">
        <v>739</v>
      </c>
      <c r="H35">
        <v>7530</v>
      </c>
      <c r="I35">
        <v>1390</v>
      </c>
      <c r="J35" s="17">
        <f t="shared" si="1"/>
        <v>12.55</v>
      </c>
    </row>
    <row r="36" spans="1:10" x14ac:dyDescent="0.45">
      <c r="A36">
        <f t="shared" si="3"/>
        <v>34</v>
      </c>
      <c r="B36">
        <v>1221</v>
      </c>
      <c r="C36">
        <v>795</v>
      </c>
      <c r="D36">
        <v>14</v>
      </c>
      <c r="E36">
        <v>380</v>
      </c>
      <c r="F36">
        <v>503</v>
      </c>
      <c r="G36">
        <v>736</v>
      </c>
      <c r="H36">
        <v>7228</v>
      </c>
      <c r="I36">
        <v>434</v>
      </c>
      <c r="J36" s="17">
        <f t="shared" si="1"/>
        <v>12.046666666666667</v>
      </c>
    </row>
    <row r="37" spans="1:10" x14ac:dyDescent="0.45">
      <c r="A37">
        <f t="shared" si="3"/>
        <v>35</v>
      </c>
      <c r="B37">
        <v>1448</v>
      </c>
      <c r="C37">
        <v>1104</v>
      </c>
      <c r="D37">
        <v>13</v>
      </c>
      <c r="E37">
        <v>390</v>
      </c>
      <c r="F37">
        <v>523</v>
      </c>
      <c r="G37">
        <v>850</v>
      </c>
      <c r="H37">
        <v>7164</v>
      </c>
      <c r="I37">
        <v>479</v>
      </c>
      <c r="J37" s="17">
        <f t="shared" si="1"/>
        <v>11.94</v>
      </c>
    </row>
    <row r="38" spans="1:10" x14ac:dyDescent="0.45">
      <c r="A38">
        <f t="shared" si="3"/>
        <v>36</v>
      </c>
      <c r="B38">
        <v>1183</v>
      </c>
      <c r="C38">
        <v>819</v>
      </c>
      <c r="D38">
        <v>13</v>
      </c>
      <c r="E38">
        <v>384</v>
      </c>
      <c r="F38">
        <v>524</v>
      </c>
      <c r="G38">
        <v>739</v>
      </c>
      <c r="H38">
        <v>7460</v>
      </c>
      <c r="I38">
        <v>487</v>
      </c>
      <c r="J38" s="17">
        <f t="shared" si="1"/>
        <v>12.433333333333334</v>
      </c>
    </row>
    <row r="39" spans="1:10" x14ac:dyDescent="0.45">
      <c r="A39">
        <f t="shared" si="3"/>
        <v>37</v>
      </c>
      <c r="B39">
        <v>1375</v>
      </c>
      <c r="C39">
        <v>1187</v>
      </c>
      <c r="D39">
        <v>8</v>
      </c>
      <c r="E39">
        <v>389</v>
      </c>
      <c r="F39">
        <v>494</v>
      </c>
      <c r="G39">
        <v>748</v>
      </c>
      <c r="H39">
        <v>6894</v>
      </c>
      <c r="I39">
        <v>762</v>
      </c>
      <c r="J39" s="17">
        <f t="shared" si="1"/>
        <v>11.49</v>
      </c>
    </row>
    <row r="40" spans="1:10" x14ac:dyDescent="0.45">
      <c r="A40">
        <f t="shared" si="3"/>
        <v>38</v>
      </c>
      <c r="B40">
        <v>1687</v>
      </c>
      <c r="C40">
        <v>828</v>
      </c>
      <c r="D40">
        <v>5</v>
      </c>
      <c r="E40">
        <v>366</v>
      </c>
      <c r="F40">
        <v>494</v>
      </c>
      <c r="G40">
        <v>802</v>
      </c>
      <c r="H40">
        <v>6612</v>
      </c>
      <c r="I40">
        <v>1214</v>
      </c>
      <c r="J40" s="17">
        <f t="shared" si="1"/>
        <v>11.02</v>
      </c>
    </row>
    <row r="41" spans="1:10" x14ac:dyDescent="0.45">
      <c r="A41">
        <f t="shared" si="3"/>
        <v>39</v>
      </c>
      <c r="B41">
        <v>1236</v>
      </c>
      <c r="C41">
        <v>817</v>
      </c>
      <c r="D41">
        <v>6</v>
      </c>
      <c r="E41">
        <v>374</v>
      </c>
      <c r="F41">
        <v>518</v>
      </c>
      <c r="G41">
        <v>761</v>
      </c>
      <c r="H41">
        <v>7265</v>
      </c>
      <c r="I41">
        <v>1107</v>
      </c>
      <c r="J41" s="17">
        <f t="shared" si="1"/>
        <v>12.108333333333333</v>
      </c>
    </row>
    <row r="42" spans="1:10" x14ac:dyDescent="0.45">
      <c r="A42">
        <f t="shared" si="3"/>
        <v>40</v>
      </c>
      <c r="B42">
        <v>1222</v>
      </c>
      <c r="C42">
        <v>821</v>
      </c>
      <c r="D42">
        <v>13</v>
      </c>
      <c r="E42">
        <v>384</v>
      </c>
      <c r="F42">
        <v>512</v>
      </c>
      <c r="G42">
        <v>758</v>
      </c>
      <c r="H42">
        <v>7495</v>
      </c>
      <c r="I42">
        <v>484</v>
      </c>
      <c r="J42" s="17">
        <f t="shared" si="1"/>
        <v>12.491666666666667</v>
      </c>
    </row>
    <row r="43" spans="1:10" x14ac:dyDescent="0.45">
      <c r="A43">
        <f t="shared" si="3"/>
        <v>41</v>
      </c>
      <c r="B43">
        <v>907</v>
      </c>
      <c r="C43">
        <v>806</v>
      </c>
      <c r="D43">
        <v>9</v>
      </c>
      <c r="E43">
        <v>380</v>
      </c>
      <c r="F43">
        <v>512</v>
      </c>
      <c r="G43">
        <v>632</v>
      </c>
      <c r="H43">
        <v>9308</v>
      </c>
      <c r="I43">
        <v>895</v>
      </c>
      <c r="J43" s="17">
        <f t="shared" si="1"/>
        <v>15.513333333333334</v>
      </c>
    </row>
    <row r="44" spans="1:10" x14ac:dyDescent="0.45">
      <c r="A44">
        <f t="shared" si="3"/>
        <v>42</v>
      </c>
      <c r="B44">
        <v>1548</v>
      </c>
      <c r="C44">
        <v>926</v>
      </c>
      <c r="D44">
        <v>9</v>
      </c>
      <c r="E44">
        <v>381</v>
      </c>
      <c r="F44">
        <v>520</v>
      </c>
      <c r="G44">
        <v>839</v>
      </c>
      <c r="H44">
        <v>6930</v>
      </c>
      <c r="I44">
        <v>675</v>
      </c>
      <c r="J44" s="17">
        <f t="shared" si="1"/>
        <v>11.55</v>
      </c>
    </row>
    <row r="45" spans="1:10" x14ac:dyDescent="0.45">
      <c r="A45">
        <f t="shared" si="3"/>
        <v>43</v>
      </c>
      <c r="B45">
        <v>1159</v>
      </c>
      <c r="C45">
        <v>1030</v>
      </c>
      <c r="D45">
        <v>4</v>
      </c>
      <c r="E45">
        <v>385</v>
      </c>
      <c r="F45">
        <v>514</v>
      </c>
      <c r="G45">
        <v>742</v>
      </c>
      <c r="H45">
        <v>7208</v>
      </c>
      <c r="I45">
        <v>1691</v>
      </c>
      <c r="J45" s="17">
        <f t="shared" si="1"/>
        <v>12.013333333333334</v>
      </c>
    </row>
    <row r="46" spans="1:10" x14ac:dyDescent="0.45">
      <c r="A46">
        <f t="shared" si="3"/>
        <v>44</v>
      </c>
      <c r="B46">
        <v>1075</v>
      </c>
      <c r="C46">
        <v>1197</v>
      </c>
      <c r="D46">
        <v>5</v>
      </c>
      <c r="E46">
        <v>387</v>
      </c>
      <c r="F46">
        <v>522</v>
      </c>
      <c r="G46">
        <v>722</v>
      </c>
      <c r="H46">
        <v>7935</v>
      </c>
      <c r="I46">
        <v>1470</v>
      </c>
      <c r="J46" s="17">
        <f t="shared" si="1"/>
        <v>13.225</v>
      </c>
    </row>
    <row r="47" spans="1:10" x14ac:dyDescent="0.45">
      <c r="A47">
        <f t="shared" si="3"/>
        <v>45</v>
      </c>
      <c r="B47">
        <v>1322</v>
      </c>
      <c r="C47">
        <v>1098</v>
      </c>
      <c r="D47">
        <v>17</v>
      </c>
      <c r="E47">
        <v>370</v>
      </c>
      <c r="F47">
        <v>509</v>
      </c>
      <c r="G47">
        <v>795</v>
      </c>
      <c r="H47">
        <v>6757</v>
      </c>
      <c r="I47">
        <v>331</v>
      </c>
      <c r="J47" s="17">
        <f t="shared" si="1"/>
        <v>11.261666666666667</v>
      </c>
    </row>
    <row r="48" spans="1:10" x14ac:dyDescent="0.45">
      <c r="A48">
        <f t="shared" si="3"/>
        <v>46</v>
      </c>
      <c r="B48">
        <v>1125</v>
      </c>
      <c r="C48">
        <v>728</v>
      </c>
      <c r="D48">
        <v>8</v>
      </c>
      <c r="E48">
        <v>385</v>
      </c>
      <c r="F48">
        <v>512</v>
      </c>
      <c r="G48">
        <v>725</v>
      </c>
      <c r="H48">
        <v>7412</v>
      </c>
      <c r="I48">
        <v>807</v>
      </c>
      <c r="J48" s="17">
        <f t="shared" si="1"/>
        <v>12.353333333333333</v>
      </c>
    </row>
    <row r="49" spans="1:10" x14ac:dyDescent="0.45">
      <c r="A49">
        <f t="shared" si="3"/>
        <v>47</v>
      </c>
      <c r="B49">
        <v>1060</v>
      </c>
      <c r="C49">
        <v>821</v>
      </c>
      <c r="D49">
        <v>5</v>
      </c>
      <c r="E49">
        <v>386</v>
      </c>
      <c r="F49">
        <v>525</v>
      </c>
      <c r="G49">
        <v>731</v>
      </c>
      <c r="H49">
        <v>8351</v>
      </c>
      <c r="I49">
        <v>1538</v>
      </c>
      <c r="J49" s="17">
        <f t="shared" si="1"/>
        <v>13.918333333333333</v>
      </c>
    </row>
    <row r="50" spans="1:10" x14ac:dyDescent="0.45">
      <c r="A50">
        <f t="shared" si="3"/>
        <v>48</v>
      </c>
      <c r="B50">
        <v>943</v>
      </c>
      <c r="C50">
        <v>717</v>
      </c>
      <c r="D50">
        <v>17</v>
      </c>
      <c r="E50">
        <v>391</v>
      </c>
      <c r="F50">
        <v>510</v>
      </c>
      <c r="G50">
        <v>648</v>
      </c>
      <c r="H50">
        <v>8746</v>
      </c>
      <c r="I50">
        <v>412</v>
      </c>
      <c r="J50" s="17">
        <f t="shared" si="1"/>
        <v>14.576666666666666</v>
      </c>
    </row>
    <row r="51" spans="1:10" x14ac:dyDescent="0.45">
      <c r="A51">
        <f t="shared" si="3"/>
        <v>49</v>
      </c>
      <c r="B51">
        <v>1561</v>
      </c>
      <c r="C51">
        <v>1134</v>
      </c>
      <c r="D51">
        <v>14</v>
      </c>
      <c r="E51">
        <v>374</v>
      </c>
      <c r="F51">
        <v>499</v>
      </c>
      <c r="G51">
        <v>790</v>
      </c>
      <c r="H51">
        <v>6296</v>
      </c>
      <c r="I51">
        <v>381</v>
      </c>
      <c r="J51" s="17">
        <f t="shared" si="1"/>
        <v>10.493333333333334</v>
      </c>
    </row>
    <row r="52" spans="1:10" x14ac:dyDescent="0.45">
      <c r="A52">
        <f t="shared" si="3"/>
        <v>50</v>
      </c>
      <c r="B52">
        <v>1316</v>
      </c>
      <c r="C52">
        <v>605</v>
      </c>
      <c r="D52">
        <v>5</v>
      </c>
      <c r="E52">
        <v>387</v>
      </c>
      <c r="F52">
        <v>520</v>
      </c>
      <c r="G52">
        <v>800</v>
      </c>
      <c r="H52">
        <v>7632</v>
      </c>
      <c r="I52">
        <v>1411</v>
      </c>
      <c r="J52" s="17">
        <f t="shared" si="1"/>
        <v>12.72</v>
      </c>
    </row>
    <row r="53" spans="1:10" x14ac:dyDescent="0.45">
      <c r="A53">
        <f t="shared" si="3"/>
        <v>51</v>
      </c>
      <c r="B53">
        <v>1398</v>
      </c>
      <c r="C53">
        <v>642</v>
      </c>
      <c r="D53">
        <v>5</v>
      </c>
      <c r="E53">
        <v>382</v>
      </c>
      <c r="F53">
        <v>526</v>
      </c>
      <c r="G53">
        <v>811</v>
      </c>
      <c r="H53">
        <v>7215</v>
      </c>
      <c r="I53">
        <v>1330</v>
      </c>
      <c r="J53" s="17">
        <f t="shared" si="1"/>
        <v>12.025</v>
      </c>
    </row>
    <row r="54" spans="1:10" x14ac:dyDescent="0.45">
      <c r="A54">
        <f t="shared" si="3"/>
        <v>52</v>
      </c>
      <c r="B54">
        <v>1597</v>
      </c>
      <c r="C54">
        <v>711</v>
      </c>
      <c r="D54">
        <v>10</v>
      </c>
      <c r="E54">
        <v>379</v>
      </c>
      <c r="F54">
        <v>496</v>
      </c>
      <c r="G54">
        <v>809</v>
      </c>
      <c r="H54">
        <v>6506</v>
      </c>
      <c r="I54">
        <v>571</v>
      </c>
      <c r="J54" s="17">
        <f t="shared" si="1"/>
        <v>10.843333333333334</v>
      </c>
    </row>
    <row r="55" spans="1:10" x14ac:dyDescent="0.45">
      <c r="A55">
        <f t="shared" si="3"/>
        <v>53</v>
      </c>
      <c r="B55">
        <v>1035</v>
      </c>
      <c r="C55">
        <v>985</v>
      </c>
      <c r="D55">
        <v>18</v>
      </c>
      <c r="E55">
        <v>372</v>
      </c>
      <c r="F55">
        <v>510</v>
      </c>
      <c r="G55">
        <v>702</v>
      </c>
      <c r="H55">
        <v>8218</v>
      </c>
      <c r="I55">
        <v>372</v>
      </c>
      <c r="J55" s="17">
        <f t="shared" si="1"/>
        <v>13.696666666666667</v>
      </c>
    </row>
    <row r="56" spans="1:10" x14ac:dyDescent="0.45">
      <c r="A56">
        <f t="shared" si="3"/>
        <v>54</v>
      </c>
      <c r="B56">
        <v>1360</v>
      </c>
      <c r="C56">
        <v>1191</v>
      </c>
      <c r="D56">
        <v>13</v>
      </c>
      <c r="E56">
        <v>386</v>
      </c>
      <c r="F56">
        <v>512</v>
      </c>
      <c r="G56">
        <v>779</v>
      </c>
      <c r="H56">
        <v>6688</v>
      </c>
      <c r="I56">
        <v>429</v>
      </c>
      <c r="J56" s="17">
        <f t="shared" si="1"/>
        <v>11.146666666666667</v>
      </c>
    </row>
    <row r="57" spans="1:10" x14ac:dyDescent="0.45">
      <c r="A57">
        <f t="shared" si="3"/>
        <v>55</v>
      </c>
      <c r="B57">
        <v>981</v>
      </c>
      <c r="C57">
        <v>913</v>
      </c>
      <c r="D57">
        <v>8</v>
      </c>
      <c r="E57">
        <v>377</v>
      </c>
      <c r="F57">
        <v>515</v>
      </c>
      <c r="G57">
        <v>678</v>
      </c>
      <c r="H57">
        <v>8058</v>
      </c>
      <c r="I57">
        <v>887</v>
      </c>
      <c r="J57" s="17">
        <f t="shared" si="1"/>
        <v>13.43</v>
      </c>
    </row>
    <row r="58" spans="1:10" x14ac:dyDescent="0.45">
      <c r="A58">
        <f t="shared" si="3"/>
        <v>56</v>
      </c>
      <c r="B58">
        <v>932</v>
      </c>
      <c r="C58">
        <v>1089</v>
      </c>
      <c r="D58">
        <v>18</v>
      </c>
      <c r="E58">
        <v>387</v>
      </c>
      <c r="F58">
        <v>510</v>
      </c>
      <c r="G58">
        <v>652</v>
      </c>
      <c r="H58">
        <v>8419</v>
      </c>
      <c r="I58">
        <v>373</v>
      </c>
      <c r="J58" s="17">
        <f t="shared" si="1"/>
        <v>14.031666666666666</v>
      </c>
    </row>
    <row r="59" spans="1:10" x14ac:dyDescent="0.45">
      <c r="A59">
        <f t="shared" si="3"/>
        <v>57</v>
      </c>
      <c r="B59">
        <v>1500</v>
      </c>
      <c r="C59">
        <v>1076</v>
      </c>
      <c r="D59">
        <v>20</v>
      </c>
      <c r="E59">
        <v>373</v>
      </c>
      <c r="F59">
        <v>497</v>
      </c>
      <c r="G59">
        <v>775</v>
      </c>
      <c r="H59">
        <v>6471</v>
      </c>
      <c r="I59">
        <v>266</v>
      </c>
      <c r="J59" s="17">
        <f t="shared" si="1"/>
        <v>10.785</v>
      </c>
    </row>
    <row r="60" spans="1:10" x14ac:dyDescent="0.45">
      <c r="A60">
        <f t="shared" si="3"/>
        <v>58</v>
      </c>
      <c r="B60">
        <v>879</v>
      </c>
      <c r="C60">
        <v>692</v>
      </c>
      <c r="D60">
        <v>13</v>
      </c>
      <c r="E60">
        <v>388</v>
      </c>
      <c r="F60">
        <v>507</v>
      </c>
      <c r="G60">
        <v>619</v>
      </c>
      <c r="H60">
        <v>9353</v>
      </c>
      <c r="I60">
        <v>591</v>
      </c>
      <c r="J60" s="17">
        <f t="shared" si="1"/>
        <v>15.588333333333333</v>
      </c>
    </row>
    <row r="61" spans="1:10" x14ac:dyDescent="0.45">
      <c r="A61">
        <f t="shared" si="3"/>
        <v>59</v>
      </c>
      <c r="B61">
        <v>1122</v>
      </c>
      <c r="C61">
        <v>657</v>
      </c>
      <c r="D61">
        <v>5</v>
      </c>
      <c r="E61">
        <v>384</v>
      </c>
      <c r="F61">
        <v>518</v>
      </c>
      <c r="G61">
        <v>729</v>
      </c>
      <c r="H61">
        <v>7866</v>
      </c>
      <c r="I61">
        <v>1455</v>
      </c>
      <c r="J61" s="17">
        <f t="shared" si="1"/>
        <v>13.11</v>
      </c>
    </row>
    <row r="62" spans="1:10" x14ac:dyDescent="0.45">
      <c r="A62">
        <f t="shared" si="3"/>
        <v>60</v>
      </c>
      <c r="B62">
        <v>1068</v>
      </c>
      <c r="C62">
        <v>831</v>
      </c>
      <c r="D62">
        <v>10</v>
      </c>
      <c r="E62">
        <v>378</v>
      </c>
      <c r="F62">
        <v>512</v>
      </c>
      <c r="G62">
        <v>704</v>
      </c>
      <c r="H62">
        <v>7832</v>
      </c>
      <c r="I62">
        <v>668</v>
      </c>
      <c r="J62" s="17">
        <f t="shared" si="1"/>
        <v>13.053333333333333</v>
      </c>
    </row>
    <row r="63" spans="1:10" x14ac:dyDescent="0.45">
      <c r="A63">
        <f t="shared" si="3"/>
        <v>61</v>
      </c>
      <c r="B63">
        <v>1605</v>
      </c>
      <c r="C63">
        <v>796</v>
      </c>
      <c r="D63">
        <v>5</v>
      </c>
      <c r="E63">
        <v>387</v>
      </c>
      <c r="F63">
        <v>506</v>
      </c>
      <c r="G63">
        <v>814</v>
      </c>
      <c r="H63">
        <v>6868</v>
      </c>
      <c r="I63">
        <v>1275</v>
      </c>
      <c r="J63" s="17">
        <f t="shared" si="1"/>
        <v>11.446666666666667</v>
      </c>
    </row>
    <row r="64" spans="1:10" x14ac:dyDescent="0.45">
      <c r="A64">
        <f t="shared" si="3"/>
        <v>62</v>
      </c>
      <c r="B64">
        <v>1284</v>
      </c>
      <c r="C64">
        <v>804</v>
      </c>
      <c r="D64">
        <v>5</v>
      </c>
      <c r="E64">
        <v>379</v>
      </c>
      <c r="F64">
        <v>503</v>
      </c>
      <c r="G64">
        <v>743</v>
      </c>
      <c r="H64">
        <v>6925</v>
      </c>
      <c r="I64">
        <v>1267</v>
      </c>
      <c r="J64" s="17">
        <f t="shared" si="1"/>
        <v>11.541666666666666</v>
      </c>
    </row>
    <row r="65" spans="1:10" x14ac:dyDescent="0.45">
      <c r="A65">
        <f t="shared" si="3"/>
        <v>63</v>
      </c>
      <c r="B65">
        <v>1095</v>
      </c>
      <c r="C65">
        <v>862</v>
      </c>
      <c r="D65">
        <v>13</v>
      </c>
      <c r="E65">
        <v>370</v>
      </c>
      <c r="F65">
        <v>508</v>
      </c>
      <c r="G65">
        <v>734</v>
      </c>
      <c r="H65">
        <v>7829</v>
      </c>
      <c r="I65">
        <v>505</v>
      </c>
      <c r="J65" s="17">
        <f t="shared" si="1"/>
        <v>13.048333333333334</v>
      </c>
    </row>
    <row r="66" spans="1:10" x14ac:dyDescent="0.45">
      <c r="A66">
        <f t="shared" si="3"/>
        <v>64</v>
      </c>
      <c r="B66">
        <v>1531</v>
      </c>
      <c r="C66">
        <v>640</v>
      </c>
      <c r="D66">
        <v>17</v>
      </c>
      <c r="E66">
        <v>385</v>
      </c>
      <c r="F66">
        <v>510</v>
      </c>
      <c r="G66">
        <v>816</v>
      </c>
      <c r="H66">
        <v>7026</v>
      </c>
      <c r="I66">
        <v>351</v>
      </c>
      <c r="J66" s="17">
        <f t="shared" si="1"/>
        <v>11.71</v>
      </c>
    </row>
    <row r="67" spans="1:10" x14ac:dyDescent="0.45">
      <c r="A67">
        <f t="shared" si="3"/>
        <v>65</v>
      </c>
      <c r="B67">
        <v>1574</v>
      </c>
      <c r="C67">
        <v>880</v>
      </c>
      <c r="D67">
        <v>13</v>
      </c>
      <c r="E67">
        <v>377</v>
      </c>
      <c r="F67">
        <v>486</v>
      </c>
      <c r="G67">
        <v>756</v>
      </c>
      <c r="H67">
        <v>6138</v>
      </c>
      <c r="I67">
        <v>394</v>
      </c>
      <c r="J67" s="17">
        <f t="shared" ref="J67:J101" si="7">+H67/600</f>
        <v>10.23</v>
      </c>
    </row>
    <row r="68" spans="1:10" x14ac:dyDescent="0.45">
      <c r="A68">
        <f t="shared" ref="A68:A101" si="8">+A67+1</f>
        <v>66</v>
      </c>
      <c r="B68">
        <v>1327</v>
      </c>
      <c r="C68">
        <v>839</v>
      </c>
      <c r="D68">
        <v>16</v>
      </c>
      <c r="E68">
        <v>379</v>
      </c>
      <c r="F68">
        <v>506</v>
      </c>
      <c r="G68">
        <v>745</v>
      </c>
      <c r="H68">
        <v>6729</v>
      </c>
      <c r="I68">
        <v>347</v>
      </c>
      <c r="J68" s="17">
        <f t="shared" si="7"/>
        <v>11.215</v>
      </c>
    </row>
    <row r="69" spans="1:10" x14ac:dyDescent="0.45">
      <c r="A69">
        <f t="shared" si="8"/>
        <v>67</v>
      </c>
      <c r="B69">
        <v>1450</v>
      </c>
      <c r="C69">
        <v>1040</v>
      </c>
      <c r="D69">
        <v>11</v>
      </c>
      <c r="E69">
        <v>388</v>
      </c>
      <c r="F69">
        <v>503</v>
      </c>
      <c r="G69">
        <v>764</v>
      </c>
      <c r="H69">
        <v>6507</v>
      </c>
      <c r="I69">
        <v>504</v>
      </c>
      <c r="J69" s="17">
        <f t="shared" si="7"/>
        <v>10.845000000000001</v>
      </c>
    </row>
    <row r="70" spans="1:10" x14ac:dyDescent="0.45">
      <c r="A70">
        <f t="shared" si="8"/>
        <v>68</v>
      </c>
      <c r="B70">
        <v>1519</v>
      </c>
      <c r="C70">
        <v>660</v>
      </c>
      <c r="D70">
        <v>4</v>
      </c>
      <c r="E70">
        <v>383</v>
      </c>
      <c r="F70">
        <v>500</v>
      </c>
      <c r="G70">
        <v>771</v>
      </c>
      <c r="H70">
        <v>7019</v>
      </c>
      <c r="I70">
        <v>1634</v>
      </c>
      <c r="J70" s="17">
        <f t="shared" si="7"/>
        <v>11.698333333333334</v>
      </c>
    </row>
    <row r="71" spans="1:10" x14ac:dyDescent="0.45">
      <c r="A71">
        <f t="shared" si="8"/>
        <v>69</v>
      </c>
      <c r="B71">
        <v>1204</v>
      </c>
      <c r="C71">
        <v>646</v>
      </c>
      <c r="D71">
        <v>14</v>
      </c>
      <c r="E71">
        <v>381</v>
      </c>
      <c r="F71">
        <v>511</v>
      </c>
      <c r="G71">
        <v>728</v>
      </c>
      <c r="H71">
        <v>7445</v>
      </c>
      <c r="I71">
        <v>445</v>
      </c>
      <c r="J71" s="17">
        <f t="shared" si="7"/>
        <v>12.408333333333333</v>
      </c>
    </row>
    <row r="72" spans="1:10" x14ac:dyDescent="0.45">
      <c r="A72">
        <f t="shared" si="8"/>
        <v>70</v>
      </c>
      <c r="B72">
        <v>1258</v>
      </c>
      <c r="C72">
        <v>762</v>
      </c>
      <c r="D72">
        <v>4</v>
      </c>
      <c r="E72">
        <v>358</v>
      </c>
      <c r="F72">
        <v>498</v>
      </c>
      <c r="G72">
        <v>743</v>
      </c>
      <c r="H72">
        <v>6972</v>
      </c>
      <c r="I72">
        <v>1637</v>
      </c>
      <c r="J72" s="17">
        <f t="shared" si="7"/>
        <v>11.62</v>
      </c>
    </row>
    <row r="73" spans="1:10" x14ac:dyDescent="0.45">
      <c r="A73">
        <f t="shared" si="8"/>
        <v>71</v>
      </c>
      <c r="B73">
        <v>1338</v>
      </c>
      <c r="C73">
        <v>613</v>
      </c>
      <c r="D73">
        <v>5</v>
      </c>
      <c r="E73">
        <v>381</v>
      </c>
      <c r="F73">
        <v>520</v>
      </c>
      <c r="G73">
        <v>805</v>
      </c>
      <c r="H73">
        <v>7186</v>
      </c>
      <c r="I73">
        <v>1335</v>
      </c>
      <c r="J73" s="17">
        <f t="shared" si="7"/>
        <v>11.976666666666667</v>
      </c>
    </row>
    <row r="74" spans="1:10" x14ac:dyDescent="0.45">
      <c r="A74">
        <f t="shared" si="8"/>
        <v>72</v>
      </c>
      <c r="B74">
        <v>1676</v>
      </c>
      <c r="C74">
        <v>636</v>
      </c>
      <c r="D74">
        <v>13</v>
      </c>
      <c r="E74">
        <v>376</v>
      </c>
      <c r="F74">
        <v>509</v>
      </c>
      <c r="G74">
        <v>838</v>
      </c>
      <c r="H74">
        <v>6294</v>
      </c>
      <c r="I74">
        <v>415</v>
      </c>
      <c r="J74" s="17">
        <f t="shared" si="7"/>
        <v>10.49</v>
      </c>
    </row>
    <row r="75" spans="1:10" x14ac:dyDescent="0.45">
      <c r="A75">
        <f t="shared" si="8"/>
        <v>73</v>
      </c>
      <c r="B75">
        <v>919</v>
      </c>
      <c r="C75">
        <v>936</v>
      </c>
      <c r="D75">
        <v>15</v>
      </c>
      <c r="E75">
        <v>378</v>
      </c>
      <c r="F75">
        <v>515</v>
      </c>
      <c r="G75">
        <v>650</v>
      </c>
      <c r="H75">
        <v>9321</v>
      </c>
      <c r="I75">
        <v>489</v>
      </c>
      <c r="J75" s="17">
        <f t="shared" si="7"/>
        <v>15.535</v>
      </c>
    </row>
    <row r="76" spans="1:10" x14ac:dyDescent="0.45">
      <c r="A76">
        <f t="shared" si="8"/>
        <v>74</v>
      </c>
      <c r="B76">
        <v>1695</v>
      </c>
      <c r="C76">
        <v>836</v>
      </c>
      <c r="D76">
        <v>20</v>
      </c>
      <c r="E76">
        <v>385</v>
      </c>
      <c r="F76">
        <v>503</v>
      </c>
      <c r="G76">
        <v>827</v>
      </c>
      <c r="H76">
        <v>6202</v>
      </c>
      <c r="I76">
        <v>253</v>
      </c>
      <c r="J76" s="17">
        <f t="shared" si="7"/>
        <v>10.336666666666666</v>
      </c>
    </row>
    <row r="77" spans="1:10" x14ac:dyDescent="0.45">
      <c r="A77">
        <f t="shared" si="8"/>
        <v>75</v>
      </c>
      <c r="B77">
        <v>952</v>
      </c>
      <c r="C77">
        <v>860</v>
      </c>
      <c r="D77">
        <v>16</v>
      </c>
      <c r="E77">
        <v>377</v>
      </c>
      <c r="F77">
        <v>505</v>
      </c>
      <c r="G77">
        <v>648</v>
      </c>
      <c r="H77">
        <v>8676</v>
      </c>
      <c r="I77">
        <v>426</v>
      </c>
      <c r="J77" s="17">
        <f t="shared" si="7"/>
        <v>14.46</v>
      </c>
    </row>
    <row r="78" spans="1:10" x14ac:dyDescent="0.45">
      <c r="A78">
        <f t="shared" si="8"/>
        <v>76</v>
      </c>
      <c r="B78">
        <v>968</v>
      </c>
      <c r="C78">
        <v>1079</v>
      </c>
      <c r="D78">
        <v>7</v>
      </c>
      <c r="E78">
        <v>377</v>
      </c>
      <c r="F78">
        <v>500</v>
      </c>
      <c r="G78">
        <v>644</v>
      </c>
      <c r="H78">
        <v>8440</v>
      </c>
      <c r="I78">
        <v>1065</v>
      </c>
      <c r="J78" s="17">
        <f t="shared" si="7"/>
        <v>14.066666666666666</v>
      </c>
    </row>
    <row r="79" spans="1:10" x14ac:dyDescent="0.45">
      <c r="A79">
        <f t="shared" si="8"/>
        <v>77</v>
      </c>
      <c r="B79">
        <v>1024</v>
      </c>
      <c r="C79">
        <v>1156</v>
      </c>
      <c r="D79">
        <v>6</v>
      </c>
      <c r="E79">
        <v>379</v>
      </c>
      <c r="F79">
        <v>517</v>
      </c>
      <c r="G79">
        <v>693</v>
      </c>
      <c r="H79">
        <v>8201</v>
      </c>
      <c r="I79">
        <v>1232</v>
      </c>
      <c r="J79" s="17">
        <f t="shared" si="7"/>
        <v>13.668333333333333</v>
      </c>
    </row>
    <row r="80" spans="1:10" x14ac:dyDescent="0.45">
      <c r="A80">
        <f t="shared" si="8"/>
        <v>78</v>
      </c>
      <c r="B80">
        <v>1517</v>
      </c>
      <c r="C80">
        <v>808</v>
      </c>
      <c r="D80">
        <v>11</v>
      </c>
      <c r="E80">
        <v>379</v>
      </c>
      <c r="F80">
        <v>514</v>
      </c>
      <c r="G80">
        <v>826</v>
      </c>
      <c r="H80">
        <v>6478</v>
      </c>
      <c r="I80">
        <v>516</v>
      </c>
      <c r="J80" s="17">
        <f t="shared" si="7"/>
        <v>10.796666666666667</v>
      </c>
    </row>
    <row r="81" spans="1:10" x14ac:dyDescent="0.45">
      <c r="A81">
        <f t="shared" si="8"/>
        <v>79</v>
      </c>
      <c r="B81">
        <v>1501</v>
      </c>
      <c r="C81">
        <v>767</v>
      </c>
      <c r="D81">
        <v>21</v>
      </c>
      <c r="E81">
        <v>376</v>
      </c>
      <c r="F81">
        <v>509</v>
      </c>
      <c r="G81">
        <v>813</v>
      </c>
      <c r="H81">
        <v>6364</v>
      </c>
      <c r="I81">
        <v>247</v>
      </c>
      <c r="J81" s="17">
        <f t="shared" si="7"/>
        <v>10.606666666666667</v>
      </c>
    </row>
    <row r="82" spans="1:10" x14ac:dyDescent="0.45">
      <c r="A82">
        <f t="shared" si="8"/>
        <v>80</v>
      </c>
      <c r="B82">
        <v>1477</v>
      </c>
      <c r="C82">
        <v>835</v>
      </c>
      <c r="D82">
        <v>18</v>
      </c>
      <c r="E82">
        <v>377</v>
      </c>
      <c r="F82">
        <v>493</v>
      </c>
      <c r="G82">
        <v>767</v>
      </c>
      <c r="H82">
        <v>6653</v>
      </c>
      <c r="I82">
        <v>298</v>
      </c>
      <c r="J82" s="17">
        <f t="shared" si="7"/>
        <v>11.088333333333333</v>
      </c>
    </row>
    <row r="83" spans="1:10" x14ac:dyDescent="0.45">
      <c r="A83">
        <f t="shared" si="8"/>
        <v>81</v>
      </c>
      <c r="B83">
        <v>954</v>
      </c>
      <c r="C83">
        <v>1084</v>
      </c>
      <c r="D83">
        <v>19</v>
      </c>
      <c r="E83">
        <v>378</v>
      </c>
      <c r="F83">
        <v>513</v>
      </c>
      <c r="G83">
        <v>656</v>
      </c>
      <c r="H83">
        <v>8437</v>
      </c>
      <c r="I83">
        <v>359</v>
      </c>
      <c r="J83" s="17">
        <f t="shared" si="7"/>
        <v>14.061666666666667</v>
      </c>
    </row>
    <row r="84" spans="1:10" x14ac:dyDescent="0.45">
      <c r="A84">
        <f t="shared" si="8"/>
        <v>82</v>
      </c>
      <c r="B84">
        <v>1272</v>
      </c>
      <c r="C84">
        <v>814</v>
      </c>
      <c r="D84">
        <v>23</v>
      </c>
      <c r="E84">
        <v>377</v>
      </c>
      <c r="F84">
        <v>507</v>
      </c>
      <c r="G84">
        <v>758</v>
      </c>
      <c r="H84">
        <v>7330</v>
      </c>
      <c r="I84">
        <v>261</v>
      </c>
      <c r="J84" s="17">
        <f t="shared" si="7"/>
        <v>12.216666666666667</v>
      </c>
    </row>
    <row r="85" spans="1:10" x14ac:dyDescent="0.45">
      <c r="A85">
        <f t="shared" si="8"/>
        <v>83</v>
      </c>
      <c r="B85">
        <v>1009</v>
      </c>
      <c r="C85">
        <v>714</v>
      </c>
      <c r="D85">
        <v>7</v>
      </c>
      <c r="E85">
        <v>377</v>
      </c>
      <c r="F85">
        <v>513</v>
      </c>
      <c r="G85">
        <v>684</v>
      </c>
      <c r="H85">
        <v>8198</v>
      </c>
      <c r="I85">
        <v>1045</v>
      </c>
      <c r="J85" s="17">
        <f t="shared" si="7"/>
        <v>13.663333333333334</v>
      </c>
    </row>
    <row r="86" spans="1:10" x14ac:dyDescent="0.45">
      <c r="A86">
        <f t="shared" si="8"/>
        <v>84</v>
      </c>
      <c r="B86">
        <v>1555</v>
      </c>
      <c r="C86">
        <v>780</v>
      </c>
      <c r="D86">
        <v>8</v>
      </c>
      <c r="E86">
        <v>374</v>
      </c>
      <c r="F86">
        <v>501</v>
      </c>
      <c r="G86">
        <v>803</v>
      </c>
      <c r="H86">
        <v>6767</v>
      </c>
      <c r="I86">
        <v>762</v>
      </c>
      <c r="J86" s="17">
        <f t="shared" si="7"/>
        <v>11.278333333333334</v>
      </c>
    </row>
    <row r="87" spans="1:10" x14ac:dyDescent="0.45">
      <c r="A87">
        <f t="shared" si="8"/>
        <v>85</v>
      </c>
      <c r="B87">
        <v>1382</v>
      </c>
      <c r="C87">
        <v>1119</v>
      </c>
      <c r="D87">
        <v>12</v>
      </c>
      <c r="E87">
        <v>377</v>
      </c>
      <c r="F87">
        <v>507</v>
      </c>
      <c r="G87">
        <v>770</v>
      </c>
      <c r="H87">
        <v>6788</v>
      </c>
      <c r="I87">
        <v>482</v>
      </c>
      <c r="J87" s="17">
        <f t="shared" si="7"/>
        <v>11.313333333333333</v>
      </c>
    </row>
    <row r="88" spans="1:10" x14ac:dyDescent="0.45">
      <c r="A88">
        <f t="shared" si="8"/>
        <v>86</v>
      </c>
      <c r="B88">
        <v>1594</v>
      </c>
      <c r="C88">
        <v>831</v>
      </c>
      <c r="D88">
        <v>12</v>
      </c>
      <c r="E88">
        <v>369</v>
      </c>
      <c r="F88">
        <v>492</v>
      </c>
      <c r="G88">
        <v>800</v>
      </c>
      <c r="H88">
        <v>6386</v>
      </c>
      <c r="I88">
        <v>451</v>
      </c>
      <c r="J88" s="17">
        <f t="shared" si="7"/>
        <v>10.643333333333333</v>
      </c>
    </row>
    <row r="89" spans="1:10" x14ac:dyDescent="0.45">
      <c r="A89">
        <f t="shared" si="8"/>
        <v>87</v>
      </c>
      <c r="B89">
        <v>1553</v>
      </c>
      <c r="C89">
        <v>867</v>
      </c>
      <c r="D89">
        <v>15</v>
      </c>
      <c r="E89">
        <v>389</v>
      </c>
      <c r="F89">
        <v>509</v>
      </c>
      <c r="G89">
        <v>818</v>
      </c>
      <c r="H89">
        <v>6722</v>
      </c>
      <c r="I89">
        <v>365</v>
      </c>
      <c r="J89" s="17">
        <f t="shared" si="7"/>
        <v>11.203333333333333</v>
      </c>
    </row>
    <row r="90" spans="1:10" x14ac:dyDescent="0.45">
      <c r="A90">
        <f t="shared" si="8"/>
        <v>88</v>
      </c>
      <c r="B90">
        <v>1337</v>
      </c>
      <c r="C90">
        <v>895</v>
      </c>
      <c r="D90">
        <v>17</v>
      </c>
      <c r="E90">
        <v>381</v>
      </c>
      <c r="F90">
        <v>516</v>
      </c>
      <c r="G90">
        <v>787</v>
      </c>
      <c r="H90">
        <v>7092</v>
      </c>
      <c r="I90">
        <v>340</v>
      </c>
      <c r="J90" s="17">
        <f t="shared" si="7"/>
        <v>11.82</v>
      </c>
    </row>
    <row r="91" spans="1:10" x14ac:dyDescent="0.45">
      <c r="A91">
        <f t="shared" si="8"/>
        <v>89</v>
      </c>
      <c r="B91">
        <v>1555</v>
      </c>
      <c r="C91">
        <v>614</v>
      </c>
      <c r="D91">
        <v>12</v>
      </c>
      <c r="E91">
        <v>376</v>
      </c>
      <c r="F91">
        <v>500</v>
      </c>
      <c r="G91">
        <v>806</v>
      </c>
      <c r="H91">
        <v>6551</v>
      </c>
      <c r="I91">
        <v>470</v>
      </c>
      <c r="J91" s="17">
        <f t="shared" si="7"/>
        <v>10.918333333333333</v>
      </c>
    </row>
    <row r="92" spans="1:10" x14ac:dyDescent="0.45">
      <c r="A92">
        <f t="shared" si="8"/>
        <v>90</v>
      </c>
      <c r="B92">
        <v>1080</v>
      </c>
      <c r="C92">
        <v>935</v>
      </c>
      <c r="D92">
        <v>13</v>
      </c>
      <c r="E92">
        <v>388</v>
      </c>
      <c r="F92">
        <v>523</v>
      </c>
      <c r="G92">
        <v>722</v>
      </c>
      <c r="H92">
        <v>7460</v>
      </c>
      <c r="I92">
        <v>474</v>
      </c>
      <c r="J92" s="17">
        <f t="shared" si="7"/>
        <v>12.433333333333334</v>
      </c>
    </row>
    <row r="93" spans="1:10" x14ac:dyDescent="0.45">
      <c r="A93">
        <f t="shared" si="8"/>
        <v>91</v>
      </c>
      <c r="B93">
        <v>1587</v>
      </c>
      <c r="C93">
        <v>967</v>
      </c>
      <c r="D93">
        <v>24</v>
      </c>
      <c r="E93">
        <v>370</v>
      </c>
      <c r="F93">
        <v>515</v>
      </c>
      <c r="G93">
        <v>847</v>
      </c>
      <c r="H93">
        <v>6942</v>
      </c>
      <c r="I93">
        <v>239</v>
      </c>
      <c r="J93" s="17">
        <f t="shared" si="7"/>
        <v>11.57</v>
      </c>
    </row>
    <row r="94" spans="1:10" x14ac:dyDescent="0.45">
      <c r="A94">
        <f t="shared" si="8"/>
        <v>92</v>
      </c>
      <c r="B94">
        <v>1011</v>
      </c>
      <c r="C94">
        <v>1029</v>
      </c>
      <c r="D94">
        <v>13</v>
      </c>
      <c r="E94">
        <v>379</v>
      </c>
      <c r="F94">
        <v>516</v>
      </c>
      <c r="G94">
        <v>684</v>
      </c>
      <c r="H94">
        <v>8181</v>
      </c>
      <c r="I94">
        <v>520</v>
      </c>
      <c r="J94" s="17">
        <f t="shared" si="7"/>
        <v>13.635</v>
      </c>
    </row>
    <row r="95" spans="1:10" x14ac:dyDescent="0.45">
      <c r="A95">
        <f t="shared" si="8"/>
        <v>93</v>
      </c>
      <c r="B95">
        <v>857</v>
      </c>
      <c r="C95">
        <v>968</v>
      </c>
      <c r="D95">
        <v>4</v>
      </c>
      <c r="E95">
        <v>381</v>
      </c>
      <c r="F95">
        <v>511</v>
      </c>
      <c r="G95">
        <v>619</v>
      </c>
      <c r="H95">
        <v>10297</v>
      </c>
      <c r="I95">
        <v>2430</v>
      </c>
      <c r="J95" s="17">
        <f t="shared" si="7"/>
        <v>17.161666666666665</v>
      </c>
    </row>
    <row r="96" spans="1:10" x14ac:dyDescent="0.45">
      <c r="A96">
        <f t="shared" si="8"/>
        <v>94</v>
      </c>
      <c r="B96">
        <v>1536</v>
      </c>
      <c r="C96">
        <v>1190</v>
      </c>
      <c r="D96">
        <v>20</v>
      </c>
      <c r="E96">
        <v>379</v>
      </c>
      <c r="F96">
        <v>515</v>
      </c>
      <c r="G96">
        <v>838</v>
      </c>
      <c r="H96">
        <v>6608</v>
      </c>
      <c r="I96">
        <v>279</v>
      </c>
      <c r="J96" s="17">
        <f t="shared" si="7"/>
        <v>11.013333333333334</v>
      </c>
    </row>
    <row r="97" spans="1:10" x14ac:dyDescent="0.45">
      <c r="A97">
        <f t="shared" si="8"/>
        <v>95</v>
      </c>
      <c r="B97">
        <v>1183</v>
      </c>
      <c r="C97">
        <v>928</v>
      </c>
      <c r="D97">
        <v>10</v>
      </c>
      <c r="E97">
        <v>385</v>
      </c>
      <c r="F97">
        <v>519</v>
      </c>
      <c r="G97">
        <v>751</v>
      </c>
      <c r="H97">
        <v>7605</v>
      </c>
      <c r="I97">
        <v>651</v>
      </c>
      <c r="J97" s="17">
        <f t="shared" si="7"/>
        <v>12.675000000000001</v>
      </c>
    </row>
    <row r="98" spans="1:10" x14ac:dyDescent="0.45">
      <c r="A98">
        <f t="shared" si="8"/>
        <v>96</v>
      </c>
      <c r="B98">
        <v>1127</v>
      </c>
      <c r="C98">
        <v>1131</v>
      </c>
      <c r="D98">
        <v>11</v>
      </c>
      <c r="E98">
        <v>378</v>
      </c>
      <c r="F98">
        <v>522</v>
      </c>
      <c r="G98">
        <v>745</v>
      </c>
      <c r="H98">
        <v>7282</v>
      </c>
      <c r="I98">
        <v>561</v>
      </c>
      <c r="J98" s="17">
        <f t="shared" si="7"/>
        <v>12.136666666666667</v>
      </c>
    </row>
    <row r="99" spans="1:10" x14ac:dyDescent="0.45">
      <c r="A99">
        <f t="shared" si="8"/>
        <v>97</v>
      </c>
      <c r="B99">
        <v>1185</v>
      </c>
      <c r="C99">
        <v>925</v>
      </c>
      <c r="D99">
        <v>9</v>
      </c>
      <c r="E99">
        <v>375</v>
      </c>
      <c r="F99">
        <v>516</v>
      </c>
      <c r="G99">
        <v>771</v>
      </c>
      <c r="H99">
        <v>7779</v>
      </c>
      <c r="I99">
        <v>772</v>
      </c>
      <c r="J99" s="17">
        <f t="shared" si="7"/>
        <v>12.965</v>
      </c>
    </row>
    <row r="100" spans="1:10" x14ac:dyDescent="0.45">
      <c r="A100">
        <f t="shared" si="8"/>
        <v>98</v>
      </c>
      <c r="B100">
        <v>984</v>
      </c>
      <c r="C100">
        <v>1015</v>
      </c>
      <c r="D100">
        <v>18</v>
      </c>
      <c r="E100">
        <v>366</v>
      </c>
      <c r="F100">
        <v>510</v>
      </c>
      <c r="G100">
        <v>678</v>
      </c>
      <c r="H100">
        <v>8281</v>
      </c>
      <c r="I100">
        <v>375</v>
      </c>
      <c r="J100" s="17">
        <f t="shared" si="7"/>
        <v>13.801666666666666</v>
      </c>
    </row>
    <row r="101" spans="1:10" x14ac:dyDescent="0.45">
      <c r="A101">
        <f t="shared" si="8"/>
        <v>99</v>
      </c>
      <c r="B101">
        <v>1003</v>
      </c>
      <c r="C101">
        <v>1130</v>
      </c>
      <c r="D101">
        <v>6</v>
      </c>
      <c r="E101">
        <v>385</v>
      </c>
      <c r="F101">
        <v>520</v>
      </c>
      <c r="G101">
        <v>684</v>
      </c>
      <c r="H101">
        <v>7952</v>
      </c>
      <c r="I101">
        <v>1192</v>
      </c>
      <c r="J101" s="17">
        <f t="shared" si="7"/>
        <v>13.253333333333334</v>
      </c>
    </row>
  </sheetData>
  <phoneticPr fontId="18"/>
  <conditionalFormatting sqref="B2:B10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1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1463-9A6C-43D8-B27A-7E7D3EA72C0F}">
  <dimension ref="B1:BD62"/>
  <sheetViews>
    <sheetView zoomScale="80" zoomScaleNormal="80" workbookViewId="0">
      <selection activeCell="V46" sqref="V46"/>
    </sheetView>
  </sheetViews>
  <sheetFormatPr defaultRowHeight="15.45" customHeight="1" x14ac:dyDescent="0.45"/>
  <cols>
    <col min="1" max="35" width="2.59765625" customWidth="1"/>
    <col min="39" max="39" width="2.69921875" customWidth="1"/>
    <col min="40" max="56" width="2.8984375" customWidth="1"/>
  </cols>
  <sheetData>
    <row r="1" spans="2:56" ht="15.45" customHeight="1" x14ac:dyDescent="0.4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 t="s">
        <v>179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6" ht="15.45" customHeight="1" x14ac:dyDescent="0.4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0">
        <v>0.05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2:56" ht="15.45" customHeight="1" x14ac:dyDescent="0.4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2:56" ht="15.45" customHeight="1" x14ac:dyDescent="0.4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>
        <f t="shared" ref="AN4:BC13" ca="1" si="0">(RAND()&lt;$AL$2)*INT(RAND()*9)</f>
        <v>0</v>
      </c>
      <c r="AO4" s="1">
        <f t="shared" ca="1" si="0"/>
        <v>0</v>
      </c>
      <c r="AP4" s="1">
        <f t="shared" ca="1" si="0"/>
        <v>0</v>
      </c>
      <c r="AQ4" s="1">
        <f t="shared" ca="1" si="0"/>
        <v>0</v>
      </c>
      <c r="AR4" s="1">
        <f t="shared" ca="1" si="0"/>
        <v>0</v>
      </c>
      <c r="AS4" s="1">
        <f t="shared" ca="1" si="0"/>
        <v>0</v>
      </c>
      <c r="AT4" s="1">
        <f t="shared" ca="1" si="0"/>
        <v>0</v>
      </c>
      <c r="AU4" s="1">
        <f t="shared" ca="1" si="0"/>
        <v>0</v>
      </c>
      <c r="AV4" s="1">
        <f t="shared" ca="1" si="0"/>
        <v>0</v>
      </c>
      <c r="AW4" s="1">
        <f t="shared" ca="1" si="0"/>
        <v>0</v>
      </c>
      <c r="AX4" s="1">
        <f t="shared" ca="1" si="0"/>
        <v>0</v>
      </c>
      <c r="AY4" s="1">
        <f t="shared" ca="1" si="0"/>
        <v>0</v>
      </c>
      <c r="AZ4" s="1">
        <f t="shared" ca="1" si="0"/>
        <v>0</v>
      </c>
      <c r="BA4" s="1">
        <f t="shared" ca="1" si="0"/>
        <v>0</v>
      </c>
      <c r="BB4" s="1">
        <f t="shared" ca="1" si="0"/>
        <v>0</v>
      </c>
      <c r="BC4" s="1">
        <f t="shared" ca="1" si="0"/>
        <v>0</v>
      </c>
      <c r="BD4" s="1"/>
    </row>
    <row r="5" spans="2:56" ht="15.45" customHeight="1" x14ac:dyDescent="0.4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1</v>
      </c>
      <c r="P5" s="1">
        <v>1</v>
      </c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>
        <f t="shared" ca="1" si="0"/>
        <v>0</v>
      </c>
      <c r="AO5" s="1">
        <f t="shared" ca="1" si="0"/>
        <v>0</v>
      </c>
      <c r="AP5" s="1">
        <f t="shared" ca="1" si="0"/>
        <v>0</v>
      </c>
      <c r="AQ5" s="1">
        <f t="shared" ca="1" si="0"/>
        <v>0</v>
      </c>
      <c r="AR5" s="1">
        <f t="shared" ca="1" si="0"/>
        <v>0</v>
      </c>
      <c r="AS5" s="1">
        <f t="shared" ca="1" si="0"/>
        <v>0</v>
      </c>
      <c r="AT5" s="1">
        <f t="shared" ca="1" si="0"/>
        <v>4</v>
      </c>
      <c r="AU5" s="1">
        <f t="shared" ca="1" si="0"/>
        <v>0</v>
      </c>
      <c r="AV5" s="1">
        <f t="shared" ca="1" si="0"/>
        <v>0</v>
      </c>
      <c r="AW5" s="1">
        <f t="shared" ca="1" si="0"/>
        <v>1</v>
      </c>
      <c r="AX5" s="1">
        <f t="shared" ca="1" si="0"/>
        <v>0</v>
      </c>
      <c r="AY5" s="1">
        <f t="shared" ca="1" si="0"/>
        <v>0</v>
      </c>
      <c r="AZ5" s="1">
        <f t="shared" ca="1" si="0"/>
        <v>0</v>
      </c>
      <c r="BA5" s="1">
        <f t="shared" ca="1" si="0"/>
        <v>0</v>
      </c>
      <c r="BB5" s="1">
        <f t="shared" ca="1" si="0"/>
        <v>0</v>
      </c>
      <c r="BC5" s="1">
        <f t="shared" ca="1" si="0"/>
        <v>0</v>
      </c>
      <c r="BD5" s="1"/>
    </row>
    <row r="6" spans="2:56" ht="15.45" customHeight="1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v>3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>
        <f t="shared" ca="1" si="0"/>
        <v>0</v>
      </c>
      <c r="AO6" s="1">
        <f t="shared" ca="1" si="0"/>
        <v>0</v>
      </c>
      <c r="AP6" s="1">
        <f t="shared" ca="1" si="0"/>
        <v>0</v>
      </c>
      <c r="AQ6" s="1">
        <f t="shared" ca="1" si="0"/>
        <v>0</v>
      </c>
      <c r="AR6" s="1">
        <f t="shared" ca="1" si="0"/>
        <v>0</v>
      </c>
      <c r="AS6" s="1">
        <f t="shared" ca="1" si="0"/>
        <v>3</v>
      </c>
      <c r="AT6" s="1">
        <f t="shared" ca="1" si="0"/>
        <v>0</v>
      </c>
      <c r="AU6" s="1">
        <f t="shared" ca="1" si="0"/>
        <v>0</v>
      </c>
      <c r="AV6" s="1">
        <f t="shared" ca="1" si="0"/>
        <v>0</v>
      </c>
      <c r="AW6" s="1">
        <f t="shared" ca="1" si="0"/>
        <v>0</v>
      </c>
      <c r="AX6" s="1">
        <f t="shared" ca="1" si="0"/>
        <v>0</v>
      </c>
      <c r="AY6" s="1">
        <f t="shared" ca="1" si="0"/>
        <v>0</v>
      </c>
      <c r="AZ6" s="1">
        <f t="shared" ca="1" si="0"/>
        <v>0</v>
      </c>
      <c r="BA6" s="1">
        <f t="shared" ca="1" si="0"/>
        <v>0</v>
      </c>
      <c r="BB6" s="1">
        <f t="shared" ca="1" si="0"/>
        <v>0</v>
      </c>
      <c r="BC6" s="1">
        <f t="shared" ca="1" si="0"/>
        <v>0</v>
      </c>
      <c r="BD6" s="1"/>
    </row>
    <row r="7" spans="2:56" ht="15.45" customHeight="1" x14ac:dyDescent="0.45">
      <c r="B7" s="1"/>
      <c r="C7" s="1"/>
      <c r="D7" s="1"/>
      <c r="E7" s="1"/>
      <c r="F7" s="1"/>
      <c r="G7" s="1"/>
      <c r="H7" s="1"/>
      <c r="I7" s="1"/>
      <c r="J7" s="1"/>
      <c r="K7" s="1"/>
      <c r="L7" s="1">
        <v>3</v>
      </c>
      <c r="M7" s="1">
        <v>3</v>
      </c>
      <c r="N7" s="1">
        <v>3</v>
      </c>
      <c r="O7" s="1">
        <v>1</v>
      </c>
      <c r="P7" s="1">
        <v>1</v>
      </c>
      <c r="Q7" s="1">
        <v>1</v>
      </c>
      <c r="R7" s="1">
        <v>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 t="s">
        <v>180</v>
      </c>
      <c r="AK7" s="1"/>
      <c r="AL7" s="1"/>
      <c r="AM7" s="1"/>
      <c r="AN7" s="1">
        <f t="shared" ca="1" si="0"/>
        <v>0</v>
      </c>
      <c r="AO7" s="1">
        <f t="shared" ca="1" si="0"/>
        <v>0</v>
      </c>
      <c r="AP7" s="1">
        <f t="shared" ca="1" si="0"/>
        <v>0</v>
      </c>
      <c r="AQ7" s="1">
        <f t="shared" ca="1" si="0"/>
        <v>0</v>
      </c>
      <c r="AR7" s="1">
        <f t="shared" ca="1" si="0"/>
        <v>0</v>
      </c>
      <c r="AS7" s="1">
        <f t="shared" ca="1" si="0"/>
        <v>0</v>
      </c>
      <c r="AT7" s="1">
        <f t="shared" ca="1" si="0"/>
        <v>0</v>
      </c>
      <c r="AU7" s="1">
        <f t="shared" ca="1" si="0"/>
        <v>0</v>
      </c>
      <c r="AV7" s="1">
        <f t="shared" ca="1" si="0"/>
        <v>0</v>
      </c>
      <c r="AW7" s="1">
        <f t="shared" ca="1" si="0"/>
        <v>0</v>
      </c>
      <c r="AX7" s="1">
        <f t="shared" ca="1" si="0"/>
        <v>0</v>
      </c>
      <c r="AY7" s="1">
        <f t="shared" ca="1" si="0"/>
        <v>0</v>
      </c>
      <c r="AZ7" s="1">
        <f t="shared" ca="1" si="0"/>
        <v>0</v>
      </c>
      <c r="BA7" s="1">
        <f t="shared" ca="1" si="0"/>
        <v>0</v>
      </c>
      <c r="BB7" s="1">
        <f t="shared" ca="1" si="0"/>
        <v>8</v>
      </c>
      <c r="BC7" s="1">
        <f t="shared" ca="1" si="0"/>
        <v>0</v>
      </c>
      <c r="BD7" s="1"/>
    </row>
    <row r="8" spans="2:56" ht="15.45" customHeight="1" x14ac:dyDescent="0.45">
      <c r="B8" s="1"/>
      <c r="C8" s="1"/>
      <c r="D8" s="1"/>
      <c r="E8" s="1"/>
      <c r="F8" s="1"/>
      <c r="G8" s="1"/>
      <c r="H8" s="1"/>
      <c r="I8" s="1"/>
      <c r="J8" s="1">
        <v>1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1</v>
      </c>
      <c r="Q8" s="1">
        <v>2</v>
      </c>
      <c r="R8" s="1">
        <v>2</v>
      </c>
      <c r="S8" s="1">
        <v>2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>
        <f t="shared" ca="1" si="0"/>
        <v>0</v>
      </c>
      <c r="AO8" s="1">
        <f t="shared" ca="1" si="0"/>
        <v>0</v>
      </c>
      <c r="AP8" s="1">
        <f t="shared" ca="1" si="0"/>
        <v>0</v>
      </c>
      <c r="AQ8" s="1">
        <f t="shared" ca="1" si="0"/>
        <v>0</v>
      </c>
      <c r="AR8" s="1">
        <f t="shared" ca="1" si="0"/>
        <v>0</v>
      </c>
      <c r="AS8" s="1">
        <f t="shared" ca="1" si="0"/>
        <v>0</v>
      </c>
      <c r="AT8" s="1">
        <f t="shared" ca="1" si="0"/>
        <v>0</v>
      </c>
      <c r="AU8" s="1">
        <f t="shared" ca="1" si="0"/>
        <v>0</v>
      </c>
      <c r="AV8" s="1">
        <f t="shared" ca="1" si="0"/>
        <v>0</v>
      </c>
      <c r="AW8" s="1">
        <f t="shared" ca="1" si="0"/>
        <v>0</v>
      </c>
      <c r="AX8" s="1">
        <f t="shared" ca="1" si="0"/>
        <v>0</v>
      </c>
      <c r="AY8" s="1">
        <f t="shared" ca="1" si="0"/>
        <v>0</v>
      </c>
      <c r="AZ8" s="1">
        <f t="shared" ca="1" si="0"/>
        <v>7</v>
      </c>
      <c r="BA8" s="1">
        <f t="shared" ca="1" si="0"/>
        <v>5</v>
      </c>
      <c r="BB8" s="1">
        <f t="shared" ca="1" si="0"/>
        <v>0</v>
      </c>
      <c r="BC8" s="1">
        <f t="shared" ca="1" si="0"/>
        <v>0</v>
      </c>
      <c r="BD8" s="1"/>
    </row>
    <row r="9" spans="2:56" ht="15.45" customHeight="1" x14ac:dyDescent="0.45">
      <c r="B9" s="1"/>
      <c r="C9" s="1"/>
      <c r="D9" s="1"/>
      <c r="E9" s="1"/>
      <c r="F9" s="1"/>
      <c r="G9" s="1"/>
      <c r="H9" s="1"/>
      <c r="I9" s="1">
        <v>1</v>
      </c>
      <c r="J9" s="1">
        <v>1</v>
      </c>
      <c r="K9" s="1">
        <v>1</v>
      </c>
      <c r="L9" s="1">
        <v>3</v>
      </c>
      <c r="M9" s="1">
        <v>3</v>
      </c>
      <c r="N9" s="1">
        <v>3</v>
      </c>
      <c r="O9" s="1">
        <v>4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>
        <f t="shared" ca="1" si="0"/>
        <v>0</v>
      </c>
      <c r="AO9" s="1">
        <f t="shared" ca="1" si="0"/>
        <v>0</v>
      </c>
      <c r="AP9" s="1">
        <f t="shared" ca="1" si="0"/>
        <v>0</v>
      </c>
      <c r="AQ9" s="1">
        <f t="shared" ca="1" si="0"/>
        <v>0</v>
      </c>
      <c r="AR9" s="1">
        <f t="shared" ca="1" si="0"/>
        <v>0</v>
      </c>
      <c r="AS9" s="1">
        <f t="shared" ca="1" si="0"/>
        <v>0</v>
      </c>
      <c r="AT9" s="1">
        <f t="shared" ca="1" si="0"/>
        <v>0</v>
      </c>
      <c r="AU9" s="1">
        <f t="shared" ca="1" si="0"/>
        <v>0</v>
      </c>
      <c r="AV9" s="1">
        <f t="shared" ca="1" si="0"/>
        <v>0</v>
      </c>
      <c r="AW9" s="1">
        <f t="shared" ca="1" si="0"/>
        <v>0</v>
      </c>
      <c r="AX9" s="1">
        <f t="shared" ca="1" si="0"/>
        <v>0</v>
      </c>
      <c r="AY9" s="1">
        <f t="shared" ca="1" si="0"/>
        <v>0</v>
      </c>
      <c r="AZ9" s="1">
        <f t="shared" ca="1" si="0"/>
        <v>0</v>
      </c>
      <c r="BA9" s="1">
        <f t="shared" ca="1" si="0"/>
        <v>0</v>
      </c>
      <c r="BB9" s="1">
        <f t="shared" ca="1" si="0"/>
        <v>0</v>
      </c>
      <c r="BC9" s="1">
        <f t="shared" ca="1" si="0"/>
        <v>0</v>
      </c>
      <c r="BD9" s="1"/>
    </row>
    <row r="10" spans="2:56" ht="15.45" customHeight="1" x14ac:dyDescent="0.45">
      <c r="B10" s="1"/>
      <c r="C10" s="1"/>
      <c r="D10" s="1"/>
      <c r="E10" s="1"/>
      <c r="F10" s="1"/>
      <c r="G10" s="1">
        <v>3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3</v>
      </c>
      <c r="N10" s="1">
        <v>4</v>
      </c>
      <c r="O10" s="1">
        <v>4</v>
      </c>
      <c r="P10" s="1">
        <v>4</v>
      </c>
      <c r="Q10" s="1">
        <v>2</v>
      </c>
      <c r="R10" s="1">
        <v>2</v>
      </c>
      <c r="S10" s="1">
        <v>2</v>
      </c>
      <c r="T10" s="1">
        <v>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>
        <f t="shared" ca="1" si="0"/>
        <v>0</v>
      </c>
      <c r="AO10" s="1">
        <f t="shared" ca="1" si="0"/>
        <v>0</v>
      </c>
      <c r="AP10" s="1">
        <f t="shared" ca="1" si="0"/>
        <v>0</v>
      </c>
      <c r="AQ10" s="1">
        <f t="shared" ca="1" si="0"/>
        <v>0</v>
      </c>
      <c r="AR10" s="1">
        <f t="shared" ca="1" si="0"/>
        <v>0</v>
      </c>
      <c r="AS10" s="1">
        <f t="shared" ca="1" si="0"/>
        <v>0</v>
      </c>
      <c r="AT10" s="1">
        <f t="shared" ca="1" si="0"/>
        <v>0</v>
      </c>
      <c r="AU10" s="1">
        <f t="shared" ca="1" si="0"/>
        <v>0</v>
      </c>
      <c r="AV10" s="1">
        <f t="shared" ca="1" si="0"/>
        <v>0</v>
      </c>
      <c r="AW10" s="1">
        <f t="shared" ca="1" si="0"/>
        <v>0</v>
      </c>
      <c r="AX10" s="1">
        <f t="shared" ca="1" si="0"/>
        <v>0</v>
      </c>
      <c r="AY10" s="1">
        <f t="shared" ca="1" si="0"/>
        <v>1</v>
      </c>
      <c r="AZ10" s="1">
        <f t="shared" ca="1" si="0"/>
        <v>0</v>
      </c>
      <c r="BA10" s="1">
        <f t="shared" ca="1" si="0"/>
        <v>0</v>
      </c>
      <c r="BB10" s="1">
        <f t="shared" ca="1" si="0"/>
        <v>0</v>
      </c>
      <c r="BC10" s="1">
        <f t="shared" ca="1" si="0"/>
        <v>0</v>
      </c>
      <c r="BD10" s="1"/>
    </row>
    <row r="11" spans="2:56" ht="15.45" customHeight="1" x14ac:dyDescent="0.45">
      <c r="B11" s="1"/>
      <c r="C11" s="1"/>
      <c r="D11" s="1"/>
      <c r="E11" s="1"/>
      <c r="F11" s="1">
        <v>3</v>
      </c>
      <c r="G11" s="1">
        <v>3</v>
      </c>
      <c r="H11" s="1">
        <v>3</v>
      </c>
      <c r="I11" s="1">
        <v>1</v>
      </c>
      <c r="J11" s="1">
        <v>1</v>
      </c>
      <c r="K11" s="1">
        <v>1</v>
      </c>
      <c r="L11" s="1">
        <v>2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2</v>
      </c>
      <c r="S11" s="1">
        <v>1</v>
      </c>
      <c r="T11" s="1">
        <v>1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>
        <f t="shared" ca="1" si="0"/>
        <v>0</v>
      </c>
      <c r="AO11" s="1">
        <f t="shared" ca="1" si="0"/>
        <v>0</v>
      </c>
      <c r="AP11" s="1">
        <f t="shared" ca="1" si="0"/>
        <v>0</v>
      </c>
      <c r="AQ11" s="1">
        <f t="shared" ca="1" si="0"/>
        <v>0</v>
      </c>
      <c r="AR11" s="1">
        <f t="shared" ca="1" si="0"/>
        <v>0</v>
      </c>
      <c r="AS11" s="1">
        <f t="shared" ca="1" si="0"/>
        <v>0</v>
      </c>
      <c r="AT11" s="1">
        <f t="shared" ca="1" si="0"/>
        <v>0</v>
      </c>
      <c r="AU11" s="1">
        <f t="shared" ca="1" si="0"/>
        <v>0</v>
      </c>
      <c r="AV11" s="1">
        <f t="shared" ca="1" si="0"/>
        <v>0</v>
      </c>
      <c r="AW11" s="1">
        <f t="shared" ca="1" si="0"/>
        <v>0</v>
      </c>
      <c r="AX11" s="1">
        <f t="shared" ca="1" si="0"/>
        <v>0</v>
      </c>
      <c r="AY11" s="1">
        <f t="shared" ca="1" si="0"/>
        <v>0</v>
      </c>
      <c r="AZ11" s="1">
        <f t="shared" ca="1" si="0"/>
        <v>0</v>
      </c>
      <c r="BA11" s="1">
        <f t="shared" ca="1" si="0"/>
        <v>0</v>
      </c>
      <c r="BB11" s="1">
        <f t="shared" ca="1" si="0"/>
        <v>0</v>
      </c>
      <c r="BC11" s="1">
        <f t="shared" ca="1" si="0"/>
        <v>0</v>
      </c>
      <c r="BD11" s="1"/>
    </row>
    <row r="12" spans="2:56" ht="15.45" customHeight="1" x14ac:dyDescent="0.45">
      <c r="B12" s="1"/>
      <c r="C12" s="1"/>
      <c r="D12" s="1"/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1</v>
      </c>
      <c r="K12" s="1">
        <v>2</v>
      </c>
      <c r="L12" s="1">
        <v>2</v>
      </c>
      <c r="M12" s="1">
        <v>2</v>
      </c>
      <c r="N12" s="1">
        <v>4</v>
      </c>
      <c r="O12" s="1">
        <v>4</v>
      </c>
      <c r="P12" s="1">
        <v>4</v>
      </c>
      <c r="Q12" s="1">
        <v>3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>
        <f t="shared" ca="1" si="0"/>
        <v>0</v>
      </c>
      <c r="AO12" s="1">
        <f t="shared" ca="1" si="0"/>
        <v>0</v>
      </c>
      <c r="AP12" s="1">
        <f t="shared" ca="1" si="0"/>
        <v>0</v>
      </c>
      <c r="AQ12" s="1">
        <f t="shared" ca="1" si="0"/>
        <v>0</v>
      </c>
      <c r="AR12" s="1">
        <f t="shared" ca="1" si="0"/>
        <v>0</v>
      </c>
      <c r="AS12" s="1">
        <f t="shared" ca="1" si="0"/>
        <v>0</v>
      </c>
      <c r="AT12" s="1">
        <f t="shared" ca="1" si="0"/>
        <v>0</v>
      </c>
      <c r="AU12" s="1">
        <f t="shared" ca="1" si="0"/>
        <v>0</v>
      </c>
      <c r="AV12" s="1">
        <f t="shared" ca="1" si="0"/>
        <v>0</v>
      </c>
      <c r="AW12" s="1">
        <f t="shared" ca="1" si="0"/>
        <v>0</v>
      </c>
      <c r="AX12" s="1">
        <f t="shared" ca="1" si="0"/>
        <v>0</v>
      </c>
      <c r="AY12" s="1">
        <f t="shared" ca="1" si="0"/>
        <v>0</v>
      </c>
      <c r="AZ12" s="1">
        <f t="shared" ca="1" si="0"/>
        <v>0</v>
      </c>
      <c r="BA12" s="1">
        <f t="shared" ca="1" si="0"/>
        <v>0</v>
      </c>
      <c r="BB12" s="1">
        <f t="shared" ca="1" si="0"/>
        <v>0</v>
      </c>
      <c r="BC12" s="1">
        <f t="shared" ca="1" si="0"/>
        <v>0</v>
      </c>
      <c r="BD12" s="1"/>
    </row>
    <row r="13" spans="2:56" ht="15.45" customHeight="1" x14ac:dyDescent="0.45">
      <c r="B13" s="1"/>
      <c r="C13" s="1"/>
      <c r="D13" s="1"/>
      <c r="E13" s="1"/>
      <c r="F13" s="1">
        <v>3</v>
      </c>
      <c r="G13" s="1">
        <v>3</v>
      </c>
      <c r="H13" s="1">
        <v>3</v>
      </c>
      <c r="I13" s="1">
        <v>4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4</v>
      </c>
      <c r="P13" s="1">
        <v>3</v>
      </c>
      <c r="Q13" s="1">
        <v>3</v>
      </c>
      <c r="R13" s="1">
        <v>3</v>
      </c>
      <c r="S13" s="1">
        <v>1</v>
      </c>
      <c r="T13" s="1">
        <v>1</v>
      </c>
      <c r="U13" s="1">
        <v>1</v>
      </c>
      <c r="V13" s="1">
        <v>2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f t="shared" ca="1" si="0"/>
        <v>0</v>
      </c>
      <c r="AO13" s="1">
        <f t="shared" ca="1" si="0"/>
        <v>0</v>
      </c>
      <c r="AP13" s="1">
        <f t="shared" ca="1" si="0"/>
        <v>0</v>
      </c>
      <c r="AQ13" s="1">
        <f t="shared" ca="1" si="0"/>
        <v>0</v>
      </c>
      <c r="AR13" s="1">
        <f t="shared" ca="1" si="0"/>
        <v>0</v>
      </c>
      <c r="AS13" s="1">
        <f t="shared" ca="1" si="0"/>
        <v>1</v>
      </c>
      <c r="AT13" s="1">
        <f t="shared" ca="1" si="0"/>
        <v>0</v>
      </c>
      <c r="AU13" s="1">
        <f t="shared" ca="1" si="0"/>
        <v>0</v>
      </c>
      <c r="AV13" s="1">
        <f t="shared" ca="1" si="0"/>
        <v>0</v>
      </c>
      <c r="AW13" s="1">
        <f t="shared" ca="1" si="0"/>
        <v>0</v>
      </c>
      <c r="AX13" s="1">
        <f t="shared" ca="1" si="0"/>
        <v>3</v>
      </c>
      <c r="AY13" s="1">
        <f t="shared" ca="1" si="0"/>
        <v>0</v>
      </c>
      <c r="AZ13" s="1">
        <f t="shared" ca="1" si="0"/>
        <v>0</v>
      </c>
      <c r="BA13" s="1">
        <f t="shared" ca="1" si="0"/>
        <v>0</v>
      </c>
      <c r="BB13" s="1">
        <f t="shared" ca="1" si="0"/>
        <v>0</v>
      </c>
      <c r="BC13" s="1">
        <f t="shared" ca="1" si="0"/>
        <v>0</v>
      </c>
      <c r="BD13" s="1"/>
    </row>
    <row r="14" spans="2:56" ht="15.45" customHeight="1" x14ac:dyDescent="0.45">
      <c r="B14" s="1"/>
      <c r="C14" s="1"/>
      <c r="D14" s="1"/>
      <c r="E14" s="1"/>
      <c r="F14" s="1"/>
      <c r="G14" s="1">
        <v>3</v>
      </c>
      <c r="H14" s="1">
        <v>4</v>
      </c>
      <c r="I14" s="1">
        <v>4</v>
      </c>
      <c r="J14" s="1">
        <v>4</v>
      </c>
      <c r="K14" s="1">
        <v>2</v>
      </c>
      <c r="L14" s="1">
        <v>2</v>
      </c>
      <c r="M14" s="1">
        <v>2</v>
      </c>
      <c r="N14" s="1">
        <v>1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1</v>
      </c>
      <c r="U14" s="1">
        <v>2</v>
      </c>
      <c r="V14" s="1">
        <v>2</v>
      </c>
      <c r="W14" s="1">
        <v>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>
        <f t="shared" ref="AN14:BC20" ca="1" si="1">(RAND()&lt;$AL$2)*INT(RAND()*9)</f>
        <v>0</v>
      </c>
      <c r="AO14" s="1">
        <f t="shared" ca="1" si="1"/>
        <v>0</v>
      </c>
      <c r="AP14" s="1">
        <f t="shared" ca="1" si="1"/>
        <v>0</v>
      </c>
      <c r="AQ14" s="1">
        <f t="shared" ca="1" si="1"/>
        <v>0</v>
      </c>
      <c r="AR14" s="1">
        <f t="shared" ca="1" si="1"/>
        <v>0</v>
      </c>
      <c r="AS14" s="1">
        <f t="shared" ca="1" si="1"/>
        <v>0</v>
      </c>
      <c r="AT14" s="1">
        <f t="shared" ca="1" si="1"/>
        <v>0</v>
      </c>
      <c r="AU14" s="1">
        <f t="shared" ca="1" si="1"/>
        <v>0</v>
      </c>
      <c r="AV14" s="1">
        <f t="shared" ca="1" si="1"/>
        <v>0</v>
      </c>
      <c r="AW14" s="1">
        <f t="shared" ca="1" si="1"/>
        <v>8</v>
      </c>
      <c r="AX14" s="1">
        <f t="shared" ca="1" si="1"/>
        <v>0</v>
      </c>
      <c r="AY14" s="1">
        <f t="shared" ca="1" si="1"/>
        <v>0</v>
      </c>
      <c r="AZ14" s="1">
        <f t="shared" ca="1" si="1"/>
        <v>0</v>
      </c>
      <c r="BA14" s="1">
        <f t="shared" ca="1" si="1"/>
        <v>0</v>
      </c>
      <c r="BB14" s="1">
        <f t="shared" ca="1" si="1"/>
        <v>0</v>
      </c>
      <c r="BC14" s="1">
        <f t="shared" ca="1" si="1"/>
        <v>0</v>
      </c>
      <c r="BD14" s="1"/>
    </row>
    <row r="15" spans="2:56" ht="15.45" customHeight="1" x14ac:dyDescent="0.45">
      <c r="B15" s="1"/>
      <c r="C15" s="1"/>
      <c r="D15" s="1"/>
      <c r="E15" s="1"/>
      <c r="F15" s="1"/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2</v>
      </c>
      <c r="M15" s="1">
        <v>1</v>
      </c>
      <c r="N15" s="1">
        <v>1</v>
      </c>
      <c r="O15" s="1">
        <v>1</v>
      </c>
      <c r="P15" s="1">
        <v>3</v>
      </c>
      <c r="Q15" s="1">
        <v>3</v>
      </c>
      <c r="R15" s="1">
        <v>3</v>
      </c>
      <c r="S15" s="1">
        <v>4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ca="1" si="1"/>
        <v>0</v>
      </c>
      <c r="AO15" s="1">
        <f t="shared" ca="1" si="1"/>
        <v>0</v>
      </c>
      <c r="AP15" s="1">
        <f t="shared" ca="1" si="1"/>
        <v>0</v>
      </c>
      <c r="AQ15" s="1">
        <f t="shared" ca="1" si="1"/>
        <v>0</v>
      </c>
      <c r="AR15" s="1">
        <f t="shared" ca="1" si="1"/>
        <v>0</v>
      </c>
      <c r="AS15" s="1">
        <f t="shared" ca="1" si="1"/>
        <v>0</v>
      </c>
      <c r="AT15" s="1">
        <f t="shared" ca="1" si="1"/>
        <v>0</v>
      </c>
      <c r="AU15" s="1">
        <f t="shared" ca="1" si="1"/>
        <v>0</v>
      </c>
      <c r="AV15" s="1">
        <f t="shared" ca="1" si="1"/>
        <v>0</v>
      </c>
      <c r="AW15" s="1">
        <f t="shared" ca="1" si="1"/>
        <v>0</v>
      </c>
      <c r="AX15" s="1">
        <f t="shared" ca="1" si="1"/>
        <v>0</v>
      </c>
      <c r="AY15" s="1">
        <f t="shared" ca="1" si="1"/>
        <v>0</v>
      </c>
      <c r="AZ15" s="1">
        <f t="shared" ca="1" si="1"/>
        <v>7</v>
      </c>
      <c r="BA15" s="1">
        <f t="shared" ca="1" si="1"/>
        <v>0</v>
      </c>
      <c r="BB15" s="1">
        <f t="shared" ca="1" si="1"/>
        <v>0</v>
      </c>
      <c r="BC15" s="1">
        <f t="shared" ca="1" si="1"/>
        <v>0</v>
      </c>
      <c r="BD15" s="1"/>
    </row>
    <row r="16" spans="2:56" ht="15.45" customHeight="1" x14ac:dyDescent="0.45">
      <c r="B16" s="1"/>
      <c r="C16" s="1"/>
      <c r="D16" s="1"/>
      <c r="E16" s="1"/>
      <c r="F16" s="1"/>
      <c r="G16" s="1"/>
      <c r="H16" s="1">
        <v>4</v>
      </c>
      <c r="I16" s="1">
        <v>4</v>
      </c>
      <c r="J16" s="1">
        <v>4</v>
      </c>
      <c r="K16" s="1">
        <v>3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3</v>
      </c>
      <c r="R16" s="1">
        <v>4</v>
      </c>
      <c r="S16" s="1">
        <v>4</v>
      </c>
      <c r="T16" s="1">
        <v>4</v>
      </c>
      <c r="U16" s="1">
        <v>2</v>
      </c>
      <c r="V16" s="1">
        <v>2</v>
      </c>
      <c r="W16" s="1">
        <v>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f t="shared" ca="1" si="1"/>
        <v>0</v>
      </c>
      <c r="AO16" s="1">
        <f t="shared" ca="1" si="1"/>
        <v>0</v>
      </c>
      <c r="AP16" s="1">
        <f t="shared" ca="1" si="1"/>
        <v>0</v>
      </c>
      <c r="AQ16" s="1">
        <f t="shared" ca="1" si="1"/>
        <v>0</v>
      </c>
      <c r="AR16" s="1">
        <f t="shared" ca="1" si="1"/>
        <v>0</v>
      </c>
      <c r="AS16" s="1">
        <f t="shared" ca="1" si="1"/>
        <v>0</v>
      </c>
      <c r="AT16" s="1">
        <f t="shared" ca="1" si="1"/>
        <v>0</v>
      </c>
      <c r="AU16" s="1">
        <f t="shared" ca="1" si="1"/>
        <v>0</v>
      </c>
      <c r="AV16" s="1">
        <f t="shared" ca="1" si="1"/>
        <v>0</v>
      </c>
      <c r="AW16" s="1">
        <f t="shared" ca="1" si="1"/>
        <v>0</v>
      </c>
      <c r="AX16" s="1">
        <f t="shared" ca="1" si="1"/>
        <v>0</v>
      </c>
      <c r="AY16" s="1">
        <f t="shared" ca="1" si="1"/>
        <v>0</v>
      </c>
      <c r="AZ16" s="1">
        <f t="shared" ca="1" si="1"/>
        <v>7</v>
      </c>
      <c r="BA16" s="1">
        <f t="shared" ca="1" si="1"/>
        <v>0</v>
      </c>
      <c r="BB16" s="1">
        <f t="shared" ca="1" si="1"/>
        <v>0</v>
      </c>
      <c r="BC16" s="1">
        <f t="shared" ca="1" si="1"/>
        <v>0</v>
      </c>
      <c r="BD16" s="1"/>
    </row>
    <row r="17" spans="2:56" ht="15.45" customHeight="1" x14ac:dyDescent="0.45">
      <c r="B17" s="1"/>
      <c r="C17" s="1"/>
      <c r="D17" s="1"/>
      <c r="E17" s="1"/>
      <c r="F17" s="1"/>
      <c r="G17" s="1"/>
      <c r="H17" s="1"/>
      <c r="I17" s="1">
        <v>4</v>
      </c>
      <c r="J17" s="1">
        <v>3</v>
      </c>
      <c r="K17" s="1">
        <v>3</v>
      </c>
      <c r="L17" s="1">
        <v>3</v>
      </c>
      <c r="M17" s="1">
        <v>1</v>
      </c>
      <c r="N17" s="1">
        <v>1</v>
      </c>
      <c r="O17" s="1">
        <v>1</v>
      </c>
      <c r="P17" s="1">
        <v>2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2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f t="shared" ca="1" si="1"/>
        <v>0</v>
      </c>
      <c r="AO17" s="1">
        <f t="shared" ca="1" si="1"/>
        <v>0</v>
      </c>
      <c r="AP17" s="1">
        <f t="shared" ca="1" si="1"/>
        <v>0</v>
      </c>
      <c r="AQ17" s="1">
        <f t="shared" ca="1" si="1"/>
        <v>0</v>
      </c>
      <c r="AR17" s="1">
        <f t="shared" ca="1" si="1"/>
        <v>0</v>
      </c>
      <c r="AS17" s="1">
        <f t="shared" ca="1" si="1"/>
        <v>0</v>
      </c>
      <c r="AT17" s="1">
        <f t="shared" ca="1" si="1"/>
        <v>0</v>
      </c>
      <c r="AU17" s="1">
        <f t="shared" ca="1" si="1"/>
        <v>0</v>
      </c>
      <c r="AV17" s="1">
        <f t="shared" ca="1" si="1"/>
        <v>5</v>
      </c>
      <c r="AW17" s="1">
        <f t="shared" ca="1" si="1"/>
        <v>0</v>
      </c>
      <c r="AX17" s="1">
        <f t="shared" ca="1" si="1"/>
        <v>0</v>
      </c>
      <c r="AY17" s="1">
        <f t="shared" ca="1" si="1"/>
        <v>0</v>
      </c>
      <c r="AZ17" s="1">
        <f t="shared" ca="1" si="1"/>
        <v>0</v>
      </c>
      <c r="BA17" s="1">
        <f t="shared" ca="1" si="1"/>
        <v>0</v>
      </c>
      <c r="BB17" s="1">
        <f t="shared" ca="1" si="1"/>
        <v>0</v>
      </c>
      <c r="BC17" s="1">
        <f t="shared" ca="1" si="1"/>
        <v>0</v>
      </c>
      <c r="BD17" s="1"/>
    </row>
    <row r="18" spans="2:56" ht="15.45" customHeight="1" x14ac:dyDescent="0.45">
      <c r="B18" s="1"/>
      <c r="C18" s="1"/>
      <c r="D18" s="1"/>
      <c r="E18" s="1"/>
      <c r="F18" s="1"/>
      <c r="G18" s="1"/>
      <c r="H18" s="1"/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1</v>
      </c>
      <c r="O18" s="1">
        <v>2</v>
      </c>
      <c r="P18" s="1">
        <v>2</v>
      </c>
      <c r="Q18" s="1">
        <v>2</v>
      </c>
      <c r="R18" s="1">
        <v>4</v>
      </c>
      <c r="S18" s="1">
        <v>4</v>
      </c>
      <c r="T18" s="1">
        <v>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>
        <f t="shared" ca="1" si="1"/>
        <v>0</v>
      </c>
      <c r="AO18" s="1">
        <f t="shared" ca="1" si="1"/>
        <v>0</v>
      </c>
      <c r="AP18" s="1">
        <f t="shared" ca="1" si="1"/>
        <v>0</v>
      </c>
      <c r="AQ18" s="1">
        <f t="shared" ca="1" si="1"/>
        <v>0</v>
      </c>
      <c r="AR18" s="1">
        <f t="shared" ca="1" si="1"/>
        <v>0</v>
      </c>
      <c r="AS18" s="1">
        <f t="shared" ca="1" si="1"/>
        <v>2</v>
      </c>
      <c r="AT18" s="1">
        <f t="shared" ca="1" si="1"/>
        <v>0</v>
      </c>
      <c r="AU18" s="1">
        <f t="shared" ca="1" si="1"/>
        <v>0</v>
      </c>
      <c r="AV18" s="1">
        <f t="shared" ca="1" si="1"/>
        <v>0</v>
      </c>
      <c r="AW18" s="1">
        <f t="shared" ca="1" si="1"/>
        <v>0</v>
      </c>
      <c r="AX18" s="1">
        <f t="shared" ca="1" si="1"/>
        <v>0</v>
      </c>
      <c r="AY18" s="1">
        <f t="shared" ca="1" si="1"/>
        <v>0</v>
      </c>
      <c r="AZ18" s="1">
        <f t="shared" ca="1" si="1"/>
        <v>0</v>
      </c>
      <c r="BA18" s="1">
        <f t="shared" ca="1" si="1"/>
        <v>0</v>
      </c>
      <c r="BB18" s="1">
        <f t="shared" ca="1" si="1"/>
        <v>0</v>
      </c>
      <c r="BC18" s="1">
        <f t="shared" ca="1" si="1"/>
        <v>0</v>
      </c>
      <c r="BD18" s="1"/>
    </row>
    <row r="19" spans="2:56" ht="15.45" customHeight="1" x14ac:dyDescent="0.45">
      <c r="B19" s="1"/>
      <c r="C19" s="1"/>
      <c r="D19" s="1"/>
      <c r="E19" s="1"/>
      <c r="F19" s="1"/>
      <c r="G19" s="1"/>
      <c r="H19" s="1"/>
      <c r="I19" s="1"/>
      <c r="J19" s="1">
        <v>3</v>
      </c>
      <c r="K19" s="1">
        <v>3</v>
      </c>
      <c r="L19" s="1">
        <v>3</v>
      </c>
      <c r="M19" s="1">
        <v>4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>
        <f t="shared" ca="1" si="1"/>
        <v>0</v>
      </c>
      <c r="AO19" s="1">
        <f t="shared" ca="1" si="1"/>
        <v>0</v>
      </c>
      <c r="AP19" s="1">
        <f t="shared" ca="1" si="1"/>
        <v>0</v>
      </c>
      <c r="AQ19" s="1">
        <f t="shared" ca="1" si="1"/>
        <v>0</v>
      </c>
      <c r="AR19" s="1">
        <f t="shared" ca="1" si="1"/>
        <v>0</v>
      </c>
      <c r="AS19" s="1">
        <f t="shared" ca="1" si="1"/>
        <v>0</v>
      </c>
      <c r="AT19" s="1">
        <f t="shared" ca="1" si="1"/>
        <v>0</v>
      </c>
      <c r="AU19" s="1">
        <f t="shared" ca="1" si="1"/>
        <v>0</v>
      </c>
      <c r="AV19" s="1">
        <f t="shared" ca="1" si="1"/>
        <v>0</v>
      </c>
      <c r="AW19" s="1">
        <f t="shared" ca="1" si="1"/>
        <v>0</v>
      </c>
      <c r="AX19" s="1">
        <f t="shared" ca="1" si="1"/>
        <v>0</v>
      </c>
      <c r="AY19" s="1">
        <f t="shared" ca="1" si="1"/>
        <v>0</v>
      </c>
      <c r="AZ19" s="1">
        <f t="shared" ca="1" si="1"/>
        <v>0</v>
      </c>
      <c r="BA19" s="1">
        <f t="shared" ca="1" si="1"/>
        <v>0</v>
      </c>
      <c r="BB19" s="1">
        <f t="shared" ca="1" si="1"/>
        <v>0</v>
      </c>
      <c r="BC19" s="1">
        <f t="shared" ca="1" si="1"/>
        <v>0</v>
      </c>
      <c r="BD19" s="1"/>
    </row>
    <row r="20" spans="2:56" ht="15.45" customHeight="1" x14ac:dyDescent="0.45">
      <c r="B20" s="1"/>
      <c r="C20" s="1"/>
      <c r="D20" s="1"/>
      <c r="E20" s="1"/>
      <c r="F20" s="1"/>
      <c r="G20" s="1"/>
      <c r="H20" s="1"/>
      <c r="I20" s="1"/>
      <c r="J20" s="1"/>
      <c r="K20" s="1">
        <v>3</v>
      </c>
      <c r="L20" s="1">
        <v>4</v>
      </c>
      <c r="M20" s="1">
        <v>4</v>
      </c>
      <c r="N20" s="1">
        <v>4</v>
      </c>
      <c r="O20" s="1">
        <v>2</v>
      </c>
      <c r="P20" s="1">
        <v>2</v>
      </c>
      <c r="Q20" s="1">
        <v>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>
        <f t="shared" ca="1" si="1"/>
        <v>0</v>
      </c>
      <c r="AO20" s="1">
        <f t="shared" ca="1" si="1"/>
        <v>0</v>
      </c>
      <c r="AP20" s="1">
        <f t="shared" ca="1" si="1"/>
        <v>0</v>
      </c>
      <c r="AQ20" s="1">
        <f t="shared" ca="1" si="1"/>
        <v>0</v>
      </c>
      <c r="AR20" s="1">
        <f t="shared" ca="1" si="1"/>
        <v>0</v>
      </c>
      <c r="AS20" s="1">
        <f t="shared" ca="1" si="1"/>
        <v>0</v>
      </c>
      <c r="AT20" s="1">
        <f t="shared" ca="1" si="1"/>
        <v>0</v>
      </c>
      <c r="AU20" s="1">
        <f t="shared" ca="1" si="1"/>
        <v>0</v>
      </c>
      <c r="AV20" s="1">
        <f t="shared" ca="1" si="1"/>
        <v>0</v>
      </c>
      <c r="AW20" s="1">
        <f t="shared" ca="1" si="1"/>
        <v>0</v>
      </c>
      <c r="AX20" s="1">
        <f t="shared" ca="1" si="1"/>
        <v>0</v>
      </c>
      <c r="AY20" s="1">
        <f t="shared" ca="1" si="1"/>
        <v>0</v>
      </c>
      <c r="AZ20" s="1">
        <f t="shared" ca="1" si="1"/>
        <v>0</v>
      </c>
      <c r="BA20" s="1">
        <f t="shared" ca="1" si="1"/>
        <v>0</v>
      </c>
      <c r="BB20" s="1">
        <f t="shared" ca="1" si="1"/>
        <v>0</v>
      </c>
      <c r="BC20" s="1">
        <f t="shared" ca="1" si="1"/>
        <v>0</v>
      </c>
      <c r="BD20" s="1"/>
    </row>
    <row r="21" spans="2:56" ht="15.45" customHeight="1" x14ac:dyDescent="0.45">
      <c r="B21" s="1"/>
      <c r="C21" s="1"/>
      <c r="D21" s="1"/>
      <c r="E21" s="1"/>
      <c r="F21" s="1"/>
      <c r="G21" s="1"/>
      <c r="H21" s="1"/>
      <c r="I21" s="1"/>
      <c r="J21" s="1"/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15.45" customHeight="1" x14ac:dyDescent="0.45"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4</v>
      </c>
      <c r="M22" s="1">
        <v>4</v>
      </c>
      <c r="N22" s="1">
        <v>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15.45" customHeight="1" x14ac:dyDescent="0.4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v>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15.45" customHeight="1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15.45" customHeight="1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6</v>
      </c>
      <c r="AZ25" s="1">
        <v>0</v>
      </c>
      <c r="BA25" s="1">
        <v>0</v>
      </c>
      <c r="BB25" s="1">
        <v>0</v>
      </c>
      <c r="BC25" s="1">
        <v>0</v>
      </c>
      <c r="BD25" s="1"/>
    </row>
    <row r="26" spans="2:56" ht="15.45" customHeight="1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6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/>
    </row>
    <row r="27" spans="2:56" ht="15.45" customHeight="1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6</v>
      </c>
      <c r="AZ27" s="1">
        <v>0</v>
      </c>
      <c r="BA27" s="1">
        <v>0</v>
      </c>
      <c r="BB27" s="1">
        <v>0</v>
      </c>
      <c r="BC27" s="1">
        <v>0</v>
      </c>
      <c r="BD27" s="1"/>
    </row>
    <row r="28" spans="2:56" ht="15.45" customHeight="1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v>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3</v>
      </c>
      <c r="AZ28" s="1">
        <v>0</v>
      </c>
      <c r="BA28" s="1">
        <v>0</v>
      </c>
      <c r="BB28" s="1">
        <v>0</v>
      </c>
      <c r="BC28" s="1">
        <v>0</v>
      </c>
      <c r="BD28" s="1"/>
    </row>
    <row r="29" spans="2:56" ht="15.45" customHeight="1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1</v>
      </c>
      <c r="P29" s="1">
        <v>1</v>
      </c>
      <c r="Q29" s="1">
        <v>1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/>
    </row>
    <row r="30" spans="2:56" ht="15.45" customHeight="1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3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>
        <v>0</v>
      </c>
      <c r="AO30" s="1">
        <v>1</v>
      </c>
      <c r="AP30" s="1">
        <v>1</v>
      </c>
      <c r="AQ30" s="1">
        <v>1</v>
      </c>
      <c r="AR30" s="1">
        <v>7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8</v>
      </c>
      <c r="AY30" s="1">
        <v>1</v>
      </c>
      <c r="AZ30" s="1">
        <v>0</v>
      </c>
      <c r="BA30" s="1">
        <v>0</v>
      </c>
      <c r="BB30" s="1">
        <v>0</v>
      </c>
      <c r="BC30" s="1">
        <v>0</v>
      </c>
      <c r="BD30" s="1"/>
    </row>
    <row r="31" spans="2:56" ht="15.45" customHeight="1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3</v>
      </c>
      <c r="M31" s="1">
        <v>3</v>
      </c>
      <c r="N31" s="1">
        <v>3</v>
      </c>
      <c r="O31" s="1">
        <v>1</v>
      </c>
      <c r="P31" s="1">
        <v>1</v>
      </c>
      <c r="Q31" s="1">
        <v>1</v>
      </c>
      <c r="R31" s="1">
        <v>2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/>
    </row>
    <row r="32" spans="2:56" ht="15.45" customHeight="1" x14ac:dyDescent="0.45">
      <c r="B32" s="1"/>
      <c r="C32" s="1"/>
      <c r="D32" s="1"/>
      <c r="E32" s="1"/>
      <c r="F32" s="1"/>
      <c r="G32" s="1"/>
      <c r="H32" s="1"/>
      <c r="I32" s="1"/>
      <c r="J32" s="1">
        <v>1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1</v>
      </c>
      <c r="Q32" s="1">
        <v>2</v>
      </c>
      <c r="R32" s="1">
        <v>2</v>
      </c>
      <c r="S32" s="1">
        <v>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6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/>
    </row>
    <row r="33" spans="2:56" ht="15.45" customHeight="1" x14ac:dyDescent="0.45">
      <c r="B33" s="1"/>
      <c r="C33" s="1"/>
      <c r="D33" s="1"/>
      <c r="E33" s="1"/>
      <c r="F33" s="1"/>
      <c r="G33" s="1"/>
      <c r="H33" s="1"/>
      <c r="I33" s="1">
        <v>1</v>
      </c>
      <c r="J33" s="1">
        <v>1</v>
      </c>
      <c r="K33" s="1">
        <v>1</v>
      </c>
      <c r="L33" s="1">
        <v>3</v>
      </c>
      <c r="M33" s="1">
        <v>3</v>
      </c>
      <c r="N33" s="1">
        <v>3</v>
      </c>
      <c r="O33" s="1">
        <v>4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>
        <v>0</v>
      </c>
      <c r="AO33" s="1">
        <v>8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6</v>
      </c>
      <c r="BC33" s="1">
        <v>0</v>
      </c>
      <c r="BD33" s="1"/>
    </row>
    <row r="34" spans="2:56" ht="15.45" customHeight="1" x14ac:dyDescent="0.45">
      <c r="B34" s="1"/>
      <c r="C34" s="1"/>
      <c r="D34" s="1"/>
      <c r="E34" s="1"/>
      <c r="F34" s="1"/>
      <c r="G34" s="1">
        <v>3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3</v>
      </c>
      <c r="N34" s="1">
        <v>4</v>
      </c>
      <c r="O34" s="1">
        <v>4</v>
      </c>
      <c r="P34" s="1">
        <v>4</v>
      </c>
      <c r="Q34" s="1">
        <v>2</v>
      </c>
      <c r="R34" s="1">
        <v>2</v>
      </c>
      <c r="S34" s="1">
        <v>2</v>
      </c>
      <c r="T34" s="1">
        <v>1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>
        <v>0</v>
      </c>
      <c r="AO34" s="1">
        <v>1</v>
      </c>
      <c r="AP34" s="1">
        <v>5</v>
      </c>
      <c r="AQ34" s="1">
        <v>1</v>
      </c>
      <c r="AR34" s="1">
        <v>1</v>
      </c>
      <c r="AS34" s="1">
        <v>1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0</v>
      </c>
      <c r="BD34" s="1"/>
    </row>
    <row r="35" spans="2:56" ht="15.45" customHeight="1" x14ac:dyDescent="0.45">
      <c r="B35" s="1"/>
      <c r="C35" s="1"/>
      <c r="D35" s="1"/>
      <c r="E35" s="1"/>
      <c r="F35" s="1">
        <v>3</v>
      </c>
      <c r="G35" s="1">
        <v>3</v>
      </c>
      <c r="H35" s="1">
        <v>3</v>
      </c>
      <c r="I35" s="1">
        <v>1</v>
      </c>
      <c r="J35" s="1">
        <v>1</v>
      </c>
      <c r="K35" s="1">
        <v>1</v>
      </c>
      <c r="L35" s="1">
        <v>2</v>
      </c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>
        <v>2</v>
      </c>
      <c r="S35" s="1">
        <v>1</v>
      </c>
      <c r="T35" s="1">
        <v>1</v>
      </c>
      <c r="U35" s="1">
        <v>1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>
        <v>0</v>
      </c>
      <c r="AO35" s="1">
        <v>0</v>
      </c>
      <c r="AP35" s="1">
        <v>1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/>
    </row>
    <row r="36" spans="2:56" ht="15.45" customHeight="1" x14ac:dyDescent="0.45">
      <c r="B36" s="1"/>
      <c r="C36" s="1"/>
      <c r="D36" s="1"/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1</v>
      </c>
      <c r="K36" s="1">
        <v>2</v>
      </c>
      <c r="L36" s="1">
        <v>2</v>
      </c>
      <c r="M36" s="1">
        <v>2</v>
      </c>
      <c r="N36" s="1">
        <v>4</v>
      </c>
      <c r="O36" s="1">
        <v>4</v>
      </c>
      <c r="P36" s="1">
        <v>4</v>
      </c>
      <c r="Q36" s="1">
        <v>3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>
        <v>0</v>
      </c>
      <c r="AO36" s="1">
        <v>0</v>
      </c>
      <c r="AP36" s="1">
        <v>1</v>
      </c>
      <c r="AQ36" s="1">
        <v>0</v>
      </c>
      <c r="AR36" s="1">
        <v>0</v>
      </c>
      <c r="AS36" s="1">
        <v>3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3</v>
      </c>
      <c r="BB36" s="1">
        <v>1</v>
      </c>
      <c r="BC36" s="1">
        <v>0</v>
      </c>
      <c r="BD36" s="1"/>
    </row>
    <row r="37" spans="2:56" ht="15.45" customHeight="1" x14ac:dyDescent="0.45">
      <c r="B37" s="1"/>
      <c r="C37" s="1"/>
      <c r="D37" s="1"/>
      <c r="E37" s="1"/>
      <c r="F37" s="1">
        <v>3</v>
      </c>
      <c r="G37" s="1">
        <v>3</v>
      </c>
      <c r="H37" s="1">
        <v>3</v>
      </c>
      <c r="I37" s="1">
        <v>4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4</v>
      </c>
      <c r="P37" s="1">
        <v>3</v>
      </c>
      <c r="Q37" s="1">
        <v>3</v>
      </c>
      <c r="R37" s="1">
        <v>3</v>
      </c>
      <c r="S37" s="1">
        <v>1</v>
      </c>
      <c r="T37" s="1">
        <v>1</v>
      </c>
      <c r="U37" s="1">
        <v>1</v>
      </c>
      <c r="V37" s="1">
        <v>2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>
        <v>1</v>
      </c>
      <c r="AO37" s="1">
        <v>3</v>
      </c>
      <c r="AP37" s="1">
        <v>1</v>
      </c>
      <c r="AQ37" s="1">
        <v>0</v>
      </c>
      <c r="AR37" s="1">
        <v>0</v>
      </c>
      <c r="AS37" s="1">
        <v>1</v>
      </c>
      <c r="AT37" s="1">
        <v>1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/>
    </row>
    <row r="38" spans="2:56" ht="15.45" customHeight="1" x14ac:dyDescent="0.45">
      <c r="B38" s="1"/>
      <c r="C38" s="1"/>
      <c r="D38" s="1"/>
      <c r="E38" s="1"/>
      <c r="F38" s="1"/>
      <c r="G38" s="1">
        <v>3</v>
      </c>
      <c r="H38" s="1">
        <v>4</v>
      </c>
      <c r="I38" s="1">
        <v>4</v>
      </c>
      <c r="J38" s="1">
        <v>4</v>
      </c>
      <c r="K38" s="1">
        <v>2</v>
      </c>
      <c r="L38" s="1">
        <v>2</v>
      </c>
      <c r="M38" s="1">
        <v>2</v>
      </c>
      <c r="N38" s="1">
        <v>1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1</v>
      </c>
      <c r="U38" s="1">
        <v>2</v>
      </c>
      <c r="V38" s="1">
        <v>2</v>
      </c>
      <c r="W38" s="1">
        <v>2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>
        <v>3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3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/>
    </row>
    <row r="39" spans="2:56" ht="15.45" customHeight="1" x14ac:dyDescent="0.45">
      <c r="E39" s="1"/>
      <c r="F39" s="1"/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>
        <v>2</v>
      </c>
      <c r="M39" s="1">
        <v>1</v>
      </c>
      <c r="N39" s="1">
        <v>1</v>
      </c>
      <c r="O39" s="1">
        <v>1</v>
      </c>
      <c r="P39" s="1">
        <v>3</v>
      </c>
      <c r="Q39" s="1">
        <v>3</v>
      </c>
      <c r="R39" s="1">
        <v>3</v>
      </c>
      <c r="S39" s="1">
        <v>4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/>
      <c r="AA39" s="1"/>
      <c r="AB39" s="1"/>
      <c r="AC39" s="1"/>
      <c r="AD39" s="1"/>
      <c r="AE39" s="1"/>
      <c r="AF39" s="1"/>
      <c r="AG39" s="1"/>
      <c r="AH39" s="1"/>
      <c r="AI39" s="1"/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2:56" ht="15.45" customHeight="1" x14ac:dyDescent="0.45">
      <c r="E40" s="1"/>
      <c r="F40" s="1"/>
      <c r="G40" s="1"/>
      <c r="H40" s="1">
        <v>4</v>
      </c>
      <c r="I40" s="1">
        <v>4</v>
      </c>
      <c r="J40" s="1">
        <v>4</v>
      </c>
      <c r="K40" s="1">
        <v>3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3</v>
      </c>
      <c r="R40" s="1">
        <v>4</v>
      </c>
      <c r="S40" s="1">
        <v>4</v>
      </c>
      <c r="T40" s="1">
        <v>4</v>
      </c>
      <c r="U40" s="1">
        <v>2</v>
      </c>
      <c r="V40" s="1">
        <v>2</v>
      </c>
      <c r="W40" s="1">
        <v>2</v>
      </c>
      <c r="X40" s="1"/>
      <c r="Y40" s="1"/>
      <c r="AA40" s="1"/>
      <c r="AB40" s="1"/>
      <c r="AC40" s="1"/>
      <c r="AD40" s="1"/>
      <c r="AE40" s="1"/>
      <c r="AF40" s="1"/>
      <c r="AG40" s="1"/>
      <c r="AH40" s="1"/>
      <c r="AI40" s="1"/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2:56" ht="15.45" customHeight="1" x14ac:dyDescent="0.45">
      <c r="E41" s="1"/>
      <c r="F41" s="1"/>
      <c r="G41" s="1"/>
      <c r="H41" s="1"/>
      <c r="I41" s="1">
        <v>4</v>
      </c>
      <c r="J41" s="1">
        <v>3</v>
      </c>
      <c r="K41" s="1">
        <v>3</v>
      </c>
      <c r="L41" s="1">
        <v>3</v>
      </c>
      <c r="M41" s="1">
        <v>1</v>
      </c>
      <c r="N41" s="1">
        <v>1</v>
      </c>
      <c r="O41" s="1">
        <v>1</v>
      </c>
      <c r="P41" s="1">
        <v>2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2</v>
      </c>
      <c r="W41" s="1"/>
      <c r="X41" s="1"/>
      <c r="Y41" s="1"/>
      <c r="AA41" s="1"/>
      <c r="AB41" s="1"/>
      <c r="AC41" s="1"/>
      <c r="AD41" s="1"/>
      <c r="AE41" s="1"/>
      <c r="AF41" s="1"/>
      <c r="AG41" s="1"/>
      <c r="AH41" s="1"/>
      <c r="AI41" s="1"/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2:56" ht="15.45" customHeight="1" x14ac:dyDescent="0.45">
      <c r="E42" s="1"/>
      <c r="F42" s="1"/>
      <c r="G42" s="1"/>
      <c r="H42" s="1"/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1</v>
      </c>
      <c r="O42" s="1">
        <v>2</v>
      </c>
      <c r="P42" s="1">
        <v>2</v>
      </c>
      <c r="Q42" s="1">
        <v>2</v>
      </c>
      <c r="R42" s="1">
        <v>4</v>
      </c>
      <c r="S42" s="1">
        <v>4</v>
      </c>
      <c r="T42" s="1">
        <v>4</v>
      </c>
      <c r="U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2:56" ht="15.45" customHeight="1" x14ac:dyDescent="0.45">
      <c r="E43" s="1"/>
      <c r="F43" s="1"/>
      <c r="G43" s="1"/>
      <c r="H43" s="1"/>
      <c r="I43" s="1"/>
      <c r="J43" s="1">
        <v>3</v>
      </c>
      <c r="K43" s="1">
        <v>3</v>
      </c>
      <c r="L43" s="1">
        <v>3</v>
      </c>
      <c r="M43" s="1">
        <v>4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4</v>
      </c>
      <c r="T43" s="1"/>
      <c r="U43" s="1"/>
      <c r="V43" s="1"/>
      <c r="W43" s="1"/>
      <c r="X43" s="1"/>
      <c r="Y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2:56" ht="15.45" customHeight="1" x14ac:dyDescent="0.45">
      <c r="E44" s="1"/>
      <c r="F44" s="1"/>
      <c r="G44" s="1"/>
      <c r="H44" s="1"/>
      <c r="I44" s="1"/>
      <c r="J44" s="1"/>
      <c r="K44" s="1">
        <v>3</v>
      </c>
      <c r="L44" s="1">
        <v>4</v>
      </c>
      <c r="M44" s="1">
        <v>4</v>
      </c>
      <c r="N44" s="1">
        <v>4</v>
      </c>
      <c r="O44" s="1">
        <v>2</v>
      </c>
      <c r="P44" s="1">
        <v>2</v>
      </c>
      <c r="Q44" s="1">
        <v>2</v>
      </c>
      <c r="R44" s="1"/>
      <c r="S44" s="1"/>
      <c r="T44" s="1"/>
      <c r="V44" s="1"/>
      <c r="W44" s="1"/>
      <c r="X44" s="1"/>
      <c r="Y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2:56" ht="15.45" customHeight="1" x14ac:dyDescent="0.45">
      <c r="E45" s="1"/>
      <c r="F45" s="1"/>
      <c r="G45" s="1"/>
      <c r="H45" s="1"/>
      <c r="I45" s="1"/>
      <c r="J45" s="1"/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2</v>
      </c>
      <c r="Q45" s="1"/>
      <c r="R45" s="1"/>
      <c r="S45" s="1"/>
      <c r="T45" s="1"/>
      <c r="U45" s="1"/>
      <c r="V45" s="1"/>
      <c r="W45" s="1"/>
      <c r="X45" s="1"/>
      <c r="Y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2:56" ht="15.45" customHeight="1" x14ac:dyDescent="0.45">
      <c r="E46" s="1"/>
      <c r="F46" s="1"/>
      <c r="G46" s="1"/>
      <c r="H46" s="1"/>
      <c r="I46" s="1"/>
      <c r="J46" s="1"/>
      <c r="K46" s="1"/>
      <c r="L46" s="1">
        <v>4</v>
      </c>
      <c r="M46" s="1">
        <v>4</v>
      </c>
      <c r="N46" s="1">
        <v>4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AA46" s="1"/>
      <c r="AB46" s="1"/>
      <c r="AC46" s="1"/>
      <c r="AD46" s="1"/>
      <c r="AE46" s="1"/>
      <c r="AF46" s="1"/>
      <c r="AG46" s="1"/>
      <c r="AH46" s="1"/>
      <c r="AI46" s="1"/>
      <c r="AN46" s="1">
        <v>0</v>
      </c>
      <c r="AO46" s="1">
        <v>0</v>
      </c>
      <c r="AP46" s="1">
        <v>8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5</v>
      </c>
      <c r="BA46" s="1">
        <v>0</v>
      </c>
      <c r="BB46" s="1">
        <v>0</v>
      </c>
      <c r="BC46" s="1">
        <v>0</v>
      </c>
    </row>
    <row r="47" spans="2:56" ht="15.45" customHeight="1" x14ac:dyDescent="0.45">
      <c r="E47" s="1"/>
      <c r="F47" s="1"/>
      <c r="G47" s="1"/>
      <c r="H47" s="1"/>
      <c r="I47" s="1"/>
      <c r="J47" s="1"/>
      <c r="K47" s="1"/>
      <c r="L47" s="1"/>
      <c r="M47" s="1">
        <v>4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AA47" s="1"/>
      <c r="AB47" s="1"/>
      <c r="AC47" s="1"/>
      <c r="AD47" s="1"/>
      <c r="AE47" s="1"/>
      <c r="AF47" s="1"/>
      <c r="AG47" s="1"/>
      <c r="AH47" s="1"/>
      <c r="AI47" s="1"/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8</v>
      </c>
      <c r="AZ47" s="1">
        <v>0</v>
      </c>
      <c r="BA47" s="1">
        <v>0</v>
      </c>
      <c r="BB47" s="1">
        <v>0</v>
      </c>
      <c r="BC47" s="1">
        <v>0</v>
      </c>
    </row>
    <row r="48" spans="2:56" ht="15.45" customHeight="1" x14ac:dyDescent="0.45">
      <c r="AA48" s="1"/>
      <c r="AB48" s="1"/>
      <c r="AC48" s="1"/>
      <c r="AD48" s="1"/>
      <c r="AE48" s="1"/>
      <c r="AF48" s="1"/>
      <c r="AG48" s="1"/>
      <c r="AH48" s="1"/>
      <c r="AI48" s="1"/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</row>
    <row r="49" spans="15:55" ht="15.45" customHeight="1" x14ac:dyDescent="0.45">
      <c r="AA49" s="1"/>
      <c r="AB49" s="1"/>
      <c r="AC49" s="1"/>
      <c r="AD49" s="1"/>
      <c r="AE49" s="1"/>
      <c r="AF49" s="1"/>
      <c r="AG49" s="1"/>
      <c r="AH49" s="1"/>
      <c r="AI49" s="1"/>
      <c r="AN49" s="1">
        <v>0</v>
      </c>
      <c r="AO49" s="1">
        <v>0</v>
      </c>
      <c r="AP49" s="1">
        <v>0</v>
      </c>
      <c r="AQ49" s="1">
        <v>0</v>
      </c>
      <c r="AR49" s="1">
        <v>3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</row>
    <row r="50" spans="15:55" ht="15.45" customHeight="1" x14ac:dyDescent="0.45"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N50" s="1">
        <v>0</v>
      </c>
      <c r="AO50" s="1">
        <v>0</v>
      </c>
      <c r="AP50" s="1">
        <v>6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2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</row>
    <row r="51" spans="15:55" ht="15.45" customHeight="1" x14ac:dyDescent="0.45"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4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</row>
    <row r="52" spans="15:55" ht="15.45" customHeight="1" x14ac:dyDescent="0.45"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N52" s="1">
        <v>0</v>
      </c>
      <c r="AO52" s="1">
        <v>0</v>
      </c>
      <c r="AP52" s="1">
        <v>0</v>
      </c>
      <c r="AQ52" s="1">
        <v>0</v>
      </c>
      <c r="AR52" s="1">
        <v>4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</row>
    <row r="53" spans="15:55" ht="15.45" customHeight="1" x14ac:dyDescent="0.45"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N53" s="1">
        <v>0</v>
      </c>
      <c r="AO53" s="1">
        <v>0</v>
      </c>
      <c r="AP53" s="1">
        <v>0</v>
      </c>
      <c r="AQ53" s="1">
        <v>0</v>
      </c>
      <c r="AR53" s="1">
        <v>8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5</v>
      </c>
      <c r="BB53" s="1">
        <v>0</v>
      </c>
      <c r="BC53" s="1">
        <v>0</v>
      </c>
    </row>
    <row r="54" spans="15:55" ht="15.45" customHeight="1" x14ac:dyDescent="0.45"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</row>
    <row r="55" spans="15:55" ht="15.45" customHeight="1" x14ac:dyDescent="0.45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6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</row>
    <row r="56" spans="15:55" ht="15.45" customHeight="1" x14ac:dyDescent="0.45"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6</v>
      </c>
      <c r="BC56" s="1">
        <v>2</v>
      </c>
    </row>
    <row r="57" spans="15:55" ht="15.45" customHeight="1" x14ac:dyDescent="0.45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</row>
    <row r="58" spans="15:55" ht="15.45" customHeight="1" x14ac:dyDescent="0.45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</row>
    <row r="59" spans="15:55" ht="15.45" customHeight="1" x14ac:dyDescent="0.45"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N59" s="1">
        <v>0</v>
      </c>
      <c r="AO59" s="1">
        <v>0</v>
      </c>
      <c r="AP59" s="1">
        <v>0</v>
      </c>
      <c r="AQ59" s="1">
        <v>0</v>
      </c>
      <c r="AR59" s="1">
        <v>1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</row>
    <row r="60" spans="15:55" ht="15.45" customHeight="1" x14ac:dyDescent="0.45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N60" s="1">
        <v>0</v>
      </c>
      <c r="AO60" s="1">
        <v>4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</row>
    <row r="61" spans="15:55" ht="15.45" customHeight="1" x14ac:dyDescent="0.45"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8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</row>
    <row r="62" spans="15:55" ht="15.45" customHeight="1" x14ac:dyDescent="0.45"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</row>
  </sheetData>
  <phoneticPr fontId="18"/>
  <conditionalFormatting sqref="A1:AI27 A28:D35 Z28:AI35 E28:Y43 E45:Y47 E44:T44 V44:Y44 AA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:AA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:AI49 AB50:AI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BC20">
    <cfRule type="colorScale" priority="5">
      <colorScale>
        <cfvo type="min"/>
        <cfvo type="max"/>
        <color rgb="FFFCFCFF"/>
        <color rgb="FF63BE7B"/>
      </colorScale>
    </cfRule>
  </conditionalFormatting>
  <conditionalFormatting sqref="AN25:BC41">
    <cfRule type="colorScale" priority="4">
      <colorScale>
        <cfvo type="min"/>
        <cfvo type="max"/>
        <color rgb="FFFCFCFF"/>
        <color rgb="FF63BE7B"/>
      </colorScale>
    </cfRule>
  </conditionalFormatting>
  <conditionalFormatting sqref="AN46:BC62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743E-34FA-4C1E-A66B-F9E3BA16A59A}">
  <dimension ref="H18"/>
  <sheetViews>
    <sheetView workbookViewId="0">
      <selection activeCell="G26" sqref="G26"/>
    </sheetView>
  </sheetViews>
  <sheetFormatPr defaultRowHeight="18" x14ac:dyDescent="0.45"/>
  <sheetData>
    <row r="18" spans="8:8" x14ac:dyDescent="0.45">
      <c r="H18" s="1"/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84BF-D1C2-4708-AE81-F28276091DE0}">
  <dimension ref="B1:U26"/>
  <sheetViews>
    <sheetView workbookViewId="0">
      <pane ySplit="2" topLeftCell="A3" activePane="bottomLeft" state="frozen"/>
      <selection pane="bottomLeft" activeCell="O11" sqref="O11"/>
    </sheetView>
  </sheetViews>
  <sheetFormatPr defaultRowHeight="18" x14ac:dyDescent="0.45"/>
  <cols>
    <col min="1" max="2" width="5.09765625" customWidth="1"/>
    <col min="3" max="3" width="11.19921875" bestFit="1" customWidth="1"/>
    <col min="4" max="5" width="7.8984375" customWidth="1"/>
    <col min="6" max="6" width="12.5" customWidth="1"/>
    <col min="7" max="7" width="14.19921875" bestFit="1" customWidth="1"/>
    <col min="8" max="9" width="14.19921875" customWidth="1"/>
    <col min="10" max="10" width="11.3984375" customWidth="1"/>
    <col min="11" max="12" width="6.8984375" customWidth="1"/>
    <col min="14" max="14" width="6.8984375" customWidth="1"/>
    <col min="15" max="15" width="52.5" customWidth="1"/>
    <col min="16" max="16" width="5.3984375" customWidth="1"/>
    <col min="17" max="17" width="18.09765625" bestFit="1" customWidth="1"/>
    <col min="19" max="20" width="11.5" bestFit="1" customWidth="1"/>
    <col min="21" max="21" width="6.8984375" bestFit="1" customWidth="1"/>
  </cols>
  <sheetData>
    <row r="1" spans="2:21" x14ac:dyDescent="0.45">
      <c r="P1">
        <v>50</v>
      </c>
      <c r="S1" t="s">
        <v>185</v>
      </c>
    </row>
    <row r="2" spans="2:21" x14ac:dyDescent="0.45">
      <c r="B2" t="s">
        <v>184</v>
      </c>
      <c r="C2" t="s">
        <v>6</v>
      </c>
      <c r="D2" t="s">
        <v>48</v>
      </c>
      <c r="E2" t="s">
        <v>49</v>
      </c>
      <c r="F2" t="s">
        <v>12</v>
      </c>
      <c r="G2" t="s">
        <v>13</v>
      </c>
      <c r="H2" t="s">
        <v>47</v>
      </c>
      <c r="I2" t="s">
        <v>177</v>
      </c>
      <c r="J2" t="s">
        <v>178</v>
      </c>
      <c r="K2" t="s">
        <v>14</v>
      </c>
      <c r="L2" t="s">
        <v>15</v>
      </c>
      <c r="M2" t="s">
        <v>17</v>
      </c>
      <c r="N2" t="s">
        <v>41</v>
      </c>
      <c r="O2" t="s">
        <v>16</v>
      </c>
      <c r="P2" t="s">
        <v>181</v>
      </c>
      <c r="Q2" t="s">
        <v>46</v>
      </c>
      <c r="S2" t="s">
        <v>187</v>
      </c>
      <c r="T2" t="s">
        <v>186</v>
      </c>
    </row>
    <row r="3" spans="2:21" x14ac:dyDescent="0.45">
      <c r="B3">
        <v>74</v>
      </c>
      <c r="C3" s="5">
        <v>45712</v>
      </c>
      <c r="D3" s="6">
        <v>0.64444444444444449</v>
      </c>
      <c r="E3" s="6">
        <v>0.64444444444444449</v>
      </c>
      <c r="F3" s="13">
        <v>200055105</v>
      </c>
      <c r="G3" s="13">
        <v>37213091655</v>
      </c>
      <c r="H3" s="13">
        <f t="shared" ref="H3" si="0">IF(F3&gt;0,F3-55*10^6,"")</f>
        <v>145055105</v>
      </c>
      <c r="I3" s="46">
        <f t="shared" ref="I3" si="1">G3/(50*10^9)</f>
        <v>0.74426183310000005</v>
      </c>
      <c r="J3" s="17">
        <f t="shared" ref="J3" si="2">1/I3</f>
        <v>1.3436131688156023</v>
      </c>
      <c r="K3">
        <v>104</v>
      </c>
      <c r="L3">
        <v>1304</v>
      </c>
      <c r="M3" s="20">
        <f t="shared" ref="M3" si="3">+K3/L3</f>
        <v>7.9754601226993863E-2</v>
      </c>
      <c r="N3">
        <v>2039</v>
      </c>
      <c r="O3" t="s">
        <v>216</v>
      </c>
      <c r="P3">
        <v>50</v>
      </c>
      <c r="Q3" s="1">
        <f t="shared" ref="Q3:Q9" si="4">+G3/P3*50</f>
        <v>37213091655</v>
      </c>
      <c r="R3" s="13"/>
      <c r="S3" s="13">
        <v>837173348</v>
      </c>
      <c r="T3" s="13">
        <v>632335098</v>
      </c>
      <c r="U3" s="1" t="e">
        <f>+Q3*#REF!/S3/10^6-30000</f>
        <v>#REF!</v>
      </c>
    </row>
    <row r="4" spans="2:21" x14ac:dyDescent="0.45">
      <c r="B4">
        <v>75</v>
      </c>
      <c r="C4" s="5">
        <v>45712</v>
      </c>
      <c r="D4" s="6">
        <v>0.67638888888888893</v>
      </c>
      <c r="E4" s="6">
        <v>0.67638888888888893</v>
      </c>
      <c r="F4" s="13">
        <v>202313845</v>
      </c>
      <c r="G4" s="13">
        <v>38035651946</v>
      </c>
      <c r="H4" s="13">
        <f t="shared" ref="H4" si="5">IF(F4&gt;0,F4-55*10^6,"")</f>
        <v>147313845</v>
      </c>
      <c r="I4" s="46">
        <f t="shared" ref="I4" si="6">G4/(50*10^9)</f>
        <v>0.76071303891999997</v>
      </c>
      <c r="J4" s="17">
        <f t="shared" ref="J4" si="7">1/I4</f>
        <v>1.3145561451394612</v>
      </c>
      <c r="K4">
        <v>99</v>
      </c>
      <c r="L4">
        <v>1309</v>
      </c>
      <c r="M4" s="20">
        <f t="shared" ref="M4" si="8">+K4/L4</f>
        <v>7.5630252100840331E-2</v>
      </c>
      <c r="N4">
        <v>2057</v>
      </c>
      <c r="O4" t="s">
        <v>217</v>
      </c>
      <c r="P4">
        <v>50</v>
      </c>
      <c r="Q4" s="1">
        <f t="shared" si="4"/>
        <v>38035651946</v>
      </c>
      <c r="R4" s="13"/>
      <c r="S4" s="13">
        <v>837173348</v>
      </c>
      <c r="T4" s="13">
        <v>632335098</v>
      </c>
      <c r="U4" s="1" t="e">
        <f>+Q4*#REF!/S4/10^6-30000</f>
        <v>#REF!</v>
      </c>
    </row>
    <row r="5" spans="2:21" x14ac:dyDescent="0.45">
      <c r="B5">
        <v>76</v>
      </c>
      <c r="C5" s="5">
        <v>45712</v>
      </c>
      <c r="D5" s="6">
        <v>0.7</v>
      </c>
      <c r="E5" s="6">
        <v>0.7</v>
      </c>
      <c r="F5" s="13">
        <v>204405039</v>
      </c>
      <c r="G5" s="13">
        <v>38297871674</v>
      </c>
      <c r="H5" s="13">
        <f t="shared" ref="H5" si="9">IF(F5&gt;0,F5-55*10^6,"")</f>
        <v>149405039</v>
      </c>
      <c r="I5" s="46">
        <f t="shared" ref="I5" si="10">G5/(50*10^9)</f>
        <v>0.76595743348000001</v>
      </c>
      <c r="J5" s="17">
        <f t="shared" ref="J5" si="11">1/I5</f>
        <v>1.3055555782736732</v>
      </c>
      <c r="K5">
        <v>96</v>
      </c>
      <c r="L5">
        <v>1316</v>
      </c>
      <c r="M5" s="20">
        <f t="shared" ref="M5" si="12">+K5/L5</f>
        <v>7.29483282674772E-2</v>
      </c>
      <c r="N5">
        <v>2070</v>
      </c>
      <c r="O5" t="s">
        <v>218</v>
      </c>
      <c r="P5">
        <v>50</v>
      </c>
      <c r="Q5" s="1">
        <f t="shared" si="4"/>
        <v>38297871674</v>
      </c>
      <c r="R5" s="13"/>
      <c r="S5" s="13">
        <v>836601872</v>
      </c>
      <c r="T5" s="13">
        <v>632335098</v>
      </c>
      <c r="U5" s="1" t="e">
        <f>+Q5*#REF!/S5/10^6-30000</f>
        <v>#REF!</v>
      </c>
    </row>
    <row r="6" spans="2:21" x14ac:dyDescent="0.45">
      <c r="B6">
        <v>77</v>
      </c>
      <c r="C6" s="5">
        <v>45712</v>
      </c>
      <c r="D6" s="6">
        <v>0.72083333333333333</v>
      </c>
      <c r="E6" s="6">
        <v>0.72083333333333333</v>
      </c>
      <c r="F6" s="13">
        <v>199085920</v>
      </c>
      <c r="G6" s="13">
        <v>37804854997</v>
      </c>
      <c r="H6" s="13">
        <f t="shared" ref="H6" si="13">IF(F6&gt;0,F6-55*10^6,"")</f>
        <v>144085920</v>
      </c>
      <c r="I6" s="46">
        <f t="shared" ref="I6" si="14">G6/(50*10^9)</f>
        <v>0.75609709993999996</v>
      </c>
      <c r="J6" s="17">
        <f t="shared" ref="J6" si="15">1/I6</f>
        <v>1.32258145161429</v>
      </c>
      <c r="K6">
        <v>104</v>
      </c>
      <c r="L6">
        <v>1324</v>
      </c>
      <c r="M6" s="20">
        <f t="shared" ref="M6" si="16">+K6/L6</f>
        <v>7.8549848942598186E-2</v>
      </c>
      <c r="N6">
        <v>2042</v>
      </c>
      <c r="O6" t="s">
        <v>221</v>
      </c>
      <c r="P6">
        <v>50</v>
      </c>
      <c r="Q6" s="1">
        <f t="shared" si="4"/>
        <v>37804854997</v>
      </c>
      <c r="R6" s="13"/>
      <c r="S6" s="13">
        <v>836569407</v>
      </c>
      <c r="T6" s="13">
        <v>632335098</v>
      </c>
      <c r="U6" s="1" t="e">
        <f>+Q6*#REF!/S6/10^6-30000</f>
        <v>#REF!</v>
      </c>
    </row>
    <row r="7" spans="2:21" x14ac:dyDescent="0.45">
      <c r="B7">
        <v>78</v>
      </c>
      <c r="C7" s="5">
        <v>45712</v>
      </c>
      <c r="D7" s="6">
        <v>0.74236111111111114</v>
      </c>
      <c r="E7" s="6">
        <v>0.74236111111111114</v>
      </c>
      <c r="F7" s="13">
        <v>205948742</v>
      </c>
      <c r="G7" s="13">
        <v>38471275454</v>
      </c>
      <c r="H7" s="13">
        <f t="shared" ref="H7" si="17">IF(F7&gt;0,F7-55*10^6,"")</f>
        <v>150948742</v>
      </c>
      <c r="I7" s="46">
        <f t="shared" ref="I7" si="18">G7/(50*10^9)</f>
        <v>0.76942550907999996</v>
      </c>
      <c r="J7" s="17">
        <f t="shared" ref="J7" si="19">1/I7</f>
        <v>1.2996709729518812</v>
      </c>
      <c r="K7">
        <v>97</v>
      </c>
      <c r="L7">
        <v>1324</v>
      </c>
      <c r="M7" s="20">
        <f t="shared" ref="M7" si="20">+K7/L7</f>
        <v>7.3262839879154079E-2</v>
      </c>
      <c r="N7">
        <v>2068</v>
      </c>
      <c r="O7" t="s">
        <v>220</v>
      </c>
      <c r="P7">
        <v>50</v>
      </c>
      <c r="Q7" s="1">
        <f t="shared" si="4"/>
        <v>38471275454</v>
      </c>
      <c r="R7" s="13"/>
      <c r="S7" s="13">
        <v>834510229</v>
      </c>
      <c r="T7" s="13">
        <v>632335098</v>
      </c>
      <c r="U7" s="1" t="e">
        <f>+Q7*#REF!/S7/10^6-30000</f>
        <v>#REF!</v>
      </c>
    </row>
    <row r="8" spans="2:21" x14ac:dyDescent="0.45">
      <c r="B8">
        <v>79</v>
      </c>
      <c r="C8" s="5">
        <v>45712</v>
      </c>
      <c r="D8" s="6">
        <v>0.74236111111111114</v>
      </c>
      <c r="E8" s="6">
        <v>0.74236111111111114</v>
      </c>
      <c r="F8" s="13">
        <v>206709667</v>
      </c>
      <c r="G8" s="13">
        <v>38274972017</v>
      </c>
      <c r="H8" s="13">
        <f t="shared" ref="H8" si="21">IF(F8&gt;0,F8-55*10^6,"")</f>
        <v>151709667</v>
      </c>
      <c r="I8" s="46">
        <f t="shared" ref="I8" si="22">G8/(50*10^9)</f>
        <v>0.76549944033999995</v>
      </c>
      <c r="J8" s="17">
        <f t="shared" ref="J8" si="23">1/I8</f>
        <v>1.3063366833499521</v>
      </c>
      <c r="K8">
        <v>100</v>
      </c>
      <c r="L8">
        <v>1336</v>
      </c>
      <c r="M8" s="20">
        <f t="shared" ref="M8" si="24">+K8/L8</f>
        <v>7.4850299401197598E-2</v>
      </c>
      <c r="N8">
        <v>2057</v>
      </c>
      <c r="O8" t="s">
        <v>222</v>
      </c>
      <c r="P8">
        <v>50</v>
      </c>
      <c r="Q8" s="1">
        <f t="shared" si="4"/>
        <v>38274972017</v>
      </c>
      <c r="R8" s="13"/>
      <c r="S8" s="13">
        <v>833403657</v>
      </c>
      <c r="T8" s="13">
        <v>632335098</v>
      </c>
      <c r="U8" s="1" t="e">
        <f>+Q8*#REF!/S8/10^6-30000</f>
        <v>#REF!</v>
      </c>
    </row>
    <row r="9" spans="2:21" x14ac:dyDescent="0.45">
      <c r="B9">
        <v>79</v>
      </c>
      <c r="C9" s="5">
        <v>45712</v>
      </c>
      <c r="D9" s="6">
        <v>0.78819444444444442</v>
      </c>
      <c r="E9" s="6">
        <v>0.78819444444444442</v>
      </c>
      <c r="F9" s="13">
        <v>203811528</v>
      </c>
      <c r="G9" s="13">
        <v>38492060967</v>
      </c>
      <c r="H9" s="13">
        <f t="shared" ref="H9" si="25">IF(F9&gt;0,F9-55*10^6,"")</f>
        <v>148811528</v>
      </c>
      <c r="I9" s="46">
        <f t="shared" ref="I9" si="26">G9/(50*10^9)</f>
        <v>0.76984121934000005</v>
      </c>
      <c r="J9" s="17">
        <f t="shared" ref="J9" si="27">1/I9</f>
        <v>1.2989691573767894</v>
      </c>
      <c r="K9">
        <v>97</v>
      </c>
      <c r="L9">
        <v>1343</v>
      </c>
      <c r="M9" s="20">
        <f t="shared" ref="M9" si="28">+K9/L9</f>
        <v>7.2226358897989576E-2</v>
      </c>
      <c r="N9">
        <v>2072</v>
      </c>
      <c r="O9" t="s">
        <v>222</v>
      </c>
      <c r="P9">
        <v>50</v>
      </c>
      <c r="Q9" s="1">
        <f t="shared" si="4"/>
        <v>38492060967</v>
      </c>
      <c r="R9" s="13"/>
      <c r="S9" s="13">
        <v>833403657</v>
      </c>
      <c r="T9" s="13">
        <v>632335098</v>
      </c>
      <c r="U9" s="1" t="e">
        <f>+Q9*#REF!/S9/10^6-30000</f>
        <v>#REF!</v>
      </c>
    </row>
    <row r="10" spans="2:21" x14ac:dyDescent="0.45">
      <c r="C10" s="5"/>
      <c r="D10" s="6"/>
      <c r="E10" s="6"/>
      <c r="F10" s="13"/>
      <c r="G10" s="13"/>
      <c r="H10" s="13"/>
      <c r="I10" s="46"/>
      <c r="J10" s="17"/>
      <c r="M10" s="20"/>
      <c r="Q10" s="1"/>
      <c r="R10" s="13"/>
    </row>
    <row r="11" spans="2:21" x14ac:dyDescent="0.45">
      <c r="C11" s="5"/>
      <c r="D11" s="6"/>
      <c r="E11" s="6"/>
      <c r="F11" s="13"/>
      <c r="G11" s="13"/>
      <c r="H11" s="13" t="s">
        <v>182</v>
      </c>
      <c r="I11" s="13" t="s">
        <v>183</v>
      </c>
      <c r="M11" s="20"/>
      <c r="Q11" s="10"/>
      <c r="S11" s="7"/>
    </row>
    <row r="12" spans="2:21" x14ac:dyDescent="0.45">
      <c r="B12" t="e">
        <f>+#REF!</f>
        <v>#REF!</v>
      </c>
      <c r="C12" s="5" t="e">
        <f>+#REF!</f>
        <v>#REF!</v>
      </c>
      <c r="D12" s="6" t="e">
        <f>+#REF!</f>
        <v>#REF!</v>
      </c>
      <c r="E12" s="6">
        <v>0.66388888888888886</v>
      </c>
      <c r="F12" s="13"/>
      <c r="G12" s="13">
        <v>8102461543</v>
      </c>
      <c r="H12" s="2" t="e">
        <f>+#REF!/G12</f>
        <v>#REF!</v>
      </c>
      <c r="I12" s="2" t="e">
        <f>+J12/50</f>
        <v>#REF!</v>
      </c>
      <c r="J12" t="e">
        <f>+#REF!</f>
        <v>#REF!</v>
      </c>
      <c r="M12" s="20"/>
    </row>
    <row r="13" spans="2:21" x14ac:dyDescent="0.45">
      <c r="C13" s="5"/>
      <c r="D13" s="6"/>
      <c r="E13" s="6"/>
      <c r="F13" s="13"/>
      <c r="G13" s="13"/>
      <c r="H13" s="2"/>
      <c r="I13" s="2"/>
      <c r="M13" s="20"/>
    </row>
    <row r="14" spans="2:21" x14ac:dyDescent="0.45">
      <c r="C14" s="5"/>
      <c r="D14" s="6"/>
      <c r="E14" s="6"/>
      <c r="F14" s="13"/>
      <c r="G14" s="13"/>
      <c r="H14" s="2"/>
      <c r="I14" s="2"/>
      <c r="M14" s="20"/>
    </row>
    <row r="15" spans="2:21" x14ac:dyDescent="0.45">
      <c r="C15" s="5"/>
      <c r="D15" s="6"/>
      <c r="E15" s="6"/>
      <c r="F15" s="13"/>
      <c r="G15" s="13"/>
      <c r="H15" s="2"/>
      <c r="I15" s="2"/>
      <c r="M15" s="20"/>
    </row>
    <row r="16" spans="2:21" x14ac:dyDescent="0.45">
      <c r="C16" s="5"/>
      <c r="D16" s="6"/>
      <c r="E16" s="6"/>
      <c r="F16" s="13"/>
      <c r="G16" s="13"/>
      <c r="H16" s="2"/>
      <c r="I16" s="2"/>
      <c r="M16" s="20"/>
    </row>
    <row r="17" spans="3:17" x14ac:dyDescent="0.45">
      <c r="C17" s="5"/>
      <c r="D17" s="6"/>
      <c r="E17" s="6"/>
      <c r="F17" s="13"/>
      <c r="G17" s="13"/>
      <c r="H17" s="2"/>
      <c r="I17" s="2"/>
      <c r="M17" s="20"/>
    </row>
    <row r="18" spans="3:17" x14ac:dyDescent="0.45">
      <c r="C18" s="5"/>
      <c r="D18" s="6"/>
      <c r="E18" s="6"/>
      <c r="F18" s="13"/>
      <c r="G18" s="13"/>
      <c r="H18" s="2"/>
      <c r="I18" s="2"/>
      <c r="M18" s="20"/>
      <c r="O18" s="7"/>
    </row>
    <row r="19" spans="3:17" x14ac:dyDescent="0.45">
      <c r="C19" s="5"/>
      <c r="D19" s="6"/>
      <c r="E19" s="6"/>
      <c r="F19" s="13"/>
      <c r="G19" s="13"/>
      <c r="H19" s="2"/>
      <c r="I19" s="2"/>
      <c r="M19" s="20"/>
      <c r="O19" s="47"/>
    </row>
    <row r="20" spans="3:17" x14ac:dyDescent="0.45">
      <c r="C20" s="5"/>
      <c r="D20" s="6"/>
      <c r="E20" s="6"/>
      <c r="F20" s="13"/>
      <c r="G20" s="13"/>
      <c r="H20" s="13"/>
      <c r="I20" s="46"/>
      <c r="J20" s="17"/>
      <c r="M20" s="20"/>
      <c r="Q20" s="1"/>
    </row>
    <row r="21" spans="3:17" x14ac:dyDescent="0.45">
      <c r="C21" s="5"/>
      <c r="D21" s="6"/>
      <c r="E21" s="6"/>
      <c r="F21" s="13"/>
      <c r="G21" s="13"/>
      <c r="H21" s="13"/>
      <c r="I21" s="13"/>
      <c r="M21" s="20"/>
    </row>
    <row r="22" spans="3:17" x14ac:dyDescent="0.45">
      <c r="Q22" s="10"/>
    </row>
    <row r="23" spans="3:17" x14ac:dyDescent="0.45">
      <c r="C23" s="5"/>
      <c r="D23" s="2"/>
      <c r="E23" s="2"/>
      <c r="F23" s="1"/>
      <c r="G23" s="13"/>
      <c r="H23" s="13"/>
      <c r="I23" s="13"/>
      <c r="J23" s="2"/>
      <c r="K23" s="2"/>
      <c r="L23" s="13"/>
      <c r="M23" s="2"/>
      <c r="Q23" s="10"/>
    </row>
    <row r="24" spans="3:17" x14ac:dyDescent="0.45">
      <c r="C24" s="5"/>
      <c r="D24" s="2"/>
      <c r="E24" s="2"/>
      <c r="F24" s="13"/>
      <c r="G24" s="13"/>
      <c r="H24" s="13"/>
      <c r="I24" s="13"/>
      <c r="J24" s="2"/>
      <c r="K24" s="2"/>
      <c r="L24" s="13"/>
      <c r="M24" s="2"/>
      <c r="Q24" s="10"/>
    </row>
    <row r="26" spans="3:17" x14ac:dyDescent="0.45">
      <c r="F26" s="19"/>
    </row>
  </sheetData>
  <phoneticPr fontId="18"/>
  <conditionalFormatting sqref="G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{ECF5102A-D11F-483A-B168-7D7699DA8D97}</x14:id>
        </ext>
      </extLst>
    </cfRule>
  </conditionalFormatting>
  <conditionalFormatting sqref="H20:H21 H11:I11 H3:H10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{F2D5A431-1EBA-40F4-84D9-E2B61413A17F}</x14:id>
        </ext>
      </extLst>
    </cfRule>
  </conditionalFormatting>
  <conditionalFormatting sqref="H13:I13 G14:I21 I12:I16 G3:I1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{CF2B6E0B-7573-4181-AC16-F28381EB74D8}</x14:id>
        </ext>
      </extLst>
    </cfRule>
  </conditionalFormatting>
  <conditionalFormatting sqref="I20:I21 I3:I10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{EF7FF7EF-4F8C-448B-991D-1DD6B1D72A3B}</x14:id>
        </ext>
      </extLst>
    </cfRule>
  </conditionalFormatting>
  <conditionalFormatting sqref="F3:F21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{E2516EC0-3EDC-43F7-BCD4-8B8CD571DD51}</x14:id>
        </ext>
      </extLst>
    </cfRule>
  </conditionalFormatting>
  <conditionalFormatting sqref="U3:U9">
    <cfRule type="dataBar" priority="3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{191AE2CF-9221-47C1-A5C1-6D75B22C6BE8}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F5102A-D11F-483A-B168-7D7699DA8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F2D5A431-1EBA-40F4-84D9-E2B61413A1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H20:H21 H11:I11 H3:H10</xm:sqref>
        </x14:conditionalFormatting>
        <x14:conditionalFormatting xmlns:xm="http://schemas.microsoft.com/office/excel/2006/main">
          <x14:cfRule type="dataBar" id="{CF2B6E0B-7573-4181-AC16-F28381EB7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H13:I13 G14:I21 I12:I16 G3:I12</xm:sqref>
        </x14:conditionalFormatting>
        <x14:conditionalFormatting xmlns:xm="http://schemas.microsoft.com/office/excel/2006/main">
          <x14:cfRule type="dataBar" id="{EF7FF7EF-4F8C-448B-991D-1DD6B1D72A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I20:I21 I3:I10</xm:sqref>
        </x14:conditionalFormatting>
        <x14:conditionalFormatting xmlns:xm="http://schemas.microsoft.com/office/excel/2006/main">
          <x14:cfRule type="dataBar" id="{E2516EC0-3EDC-43F7-BCD4-8B8CD571DD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F3:F21</xm:sqref>
        </x14:conditionalFormatting>
        <x14:conditionalFormatting xmlns:xm="http://schemas.microsoft.com/office/excel/2006/main">
          <x14:cfRule type="dataBar" id="{191AE2CF-9221-47C1-A5C1-6D75B22C6B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U3:U9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B008-34A6-4A02-9C8F-9580771D21EA}">
  <dimension ref="B1:D173"/>
  <sheetViews>
    <sheetView topLeftCell="A5" workbookViewId="0">
      <selection activeCell="R27" sqref="R27"/>
    </sheetView>
  </sheetViews>
  <sheetFormatPr defaultRowHeight="18" x14ac:dyDescent="0.45"/>
  <sheetData>
    <row r="1" spans="2:4" x14ac:dyDescent="0.45">
      <c r="C1" t="s">
        <v>195</v>
      </c>
    </row>
    <row r="3" spans="2:4" x14ac:dyDescent="0.45">
      <c r="B3" t="s">
        <v>196</v>
      </c>
      <c r="C3">
        <v>0</v>
      </c>
      <c r="D3">
        <v>1</v>
      </c>
    </row>
    <row r="5" spans="2:4" x14ac:dyDescent="0.45">
      <c r="C5" t="s">
        <v>188</v>
      </c>
      <c r="D5" t="s">
        <v>197</v>
      </c>
    </row>
    <row r="6" spans="2:4" x14ac:dyDescent="0.45">
      <c r="C6">
        <v>424117</v>
      </c>
      <c r="D6">
        <v>1014516</v>
      </c>
    </row>
    <row r="7" spans="2:4" x14ac:dyDescent="0.45">
      <c r="C7">
        <v>424333</v>
      </c>
      <c r="D7">
        <v>1019494</v>
      </c>
    </row>
    <row r="8" spans="2:4" x14ac:dyDescent="0.45">
      <c r="C8">
        <v>424638</v>
      </c>
      <c r="D8">
        <v>1023400</v>
      </c>
    </row>
    <row r="9" spans="2:4" x14ac:dyDescent="0.45">
      <c r="C9">
        <v>424686</v>
      </c>
      <c r="D9">
        <v>1030145</v>
      </c>
    </row>
    <row r="10" spans="2:4" x14ac:dyDescent="0.45">
      <c r="C10">
        <v>425671</v>
      </c>
      <c r="D10">
        <v>1033496</v>
      </c>
    </row>
    <row r="11" spans="2:4" x14ac:dyDescent="0.45">
      <c r="C11">
        <v>426771</v>
      </c>
      <c r="D11">
        <v>1035324</v>
      </c>
    </row>
    <row r="12" spans="2:4" x14ac:dyDescent="0.45">
      <c r="C12">
        <v>426771</v>
      </c>
      <c r="D12">
        <v>1046784</v>
      </c>
    </row>
    <row r="13" spans="2:4" x14ac:dyDescent="0.45">
      <c r="C13">
        <v>431153</v>
      </c>
      <c r="D13">
        <v>1052317</v>
      </c>
    </row>
    <row r="14" spans="2:4" x14ac:dyDescent="0.45">
      <c r="C14">
        <v>444986</v>
      </c>
      <c r="D14">
        <v>1053603</v>
      </c>
    </row>
    <row r="15" spans="2:4" x14ac:dyDescent="0.45">
      <c r="C15">
        <v>456999</v>
      </c>
      <c r="D15">
        <v>1053603</v>
      </c>
    </row>
    <row r="16" spans="2:4" x14ac:dyDescent="0.45">
      <c r="C16">
        <v>461035</v>
      </c>
      <c r="D16">
        <v>1057051</v>
      </c>
    </row>
    <row r="17" spans="3:4" x14ac:dyDescent="0.45">
      <c r="C17">
        <v>461712</v>
      </c>
      <c r="D17">
        <v>1057501</v>
      </c>
    </row>
    <row r="18" spans="3:4" x14ac:dyDescent="0.45">
      <c r="C18">
        <v>461828</v>
      </c>
      <c r="D18">
        <v>1059479</v>
      </c>
    </row>
    <row r="19" spans="3:4" x14ac:dyDescent="0.45">
      <c r="C19">
        <v>461828</v>
      </c>
      <c r="D19">
        <v>1059724</v>
      </c>
    </row>
    <row r="20" spans="3:4" x14ac:dyDescent="0.45">
      <c r="C20">
        <v>473586</v>
      </c>
      <c r="D20">
        <v>1060567</v>
      </c>
    </row>
    <row r="21" spans="3:4" x14ac:dyDescent="0.45">
      <c r="C21">
        <v>473899</v>
      </c>
      <c r="D21">
        <v>1063338</v>
      </c>
    </row>
    <row r="22" spans="3:4" x14ac:dyDescent="0.45">
      <c r="C22">
        <v>473918</v>
      </c>
      <c r="D22">
        <v>1064300</v>
      </c>
    </row>
    <row r="23" spans="3:4" x14ac:dyDescent="0.45">
      <c r="C23">
        <v>476087</v>
      </c>
      <c r="D23">
        <v>1067475</v>
      </c>
    </row>
    <row r="24" spans="3:4" x14ac:dyDescent="0.45">
      <c r="C24">
        <v>480674</v>
      </c>
      <c r="D24">
        <v>1068216</v>
      </c>
    </row>
    <row r="25" spans="3:4" x14ac:dyDescent="0.45">
      <c r="C25">
        <v>480674</v>
      </c>
      <c r="D25">
        <v>1070928</v>
      </c>
    </row>
    <row r="26" spans="3:4" x14ac:dyDescent="0.45">
      <c r="C26">
        <v>480674</v>
      </c>
      <c r="D26">
        <v>1071871</v>
      </c>
    </row>
    <row r="27" spans="3:4" x14ac:dyDescent="0.45">
      <c r="C27">
        <v>480816</v>
      </c>
      <c r="D27">
        <v>1071881</v>
      </c>
    </row>
    <row r="28" spans="3:4" x14ac:dyDescent="0.45">
      <c r="C28">
        <v>480816</v>
      </c>
      <c r="D28">
        <v>1072248</v>
      </c>
    </row>
    <row r="29" spans="3:4" x14ac:dyDescent="0.45">
      <c r="C29">
        <v>481217</v>
      </c>
      <c r="D29">
        <v>1075913</v>
      </c>
    </row>
    <row r="30" spans="3:4" x14ac:dyDescent="0.45">
      <c r="C30">
        <v>481217</v>
      </c>
      <c r="D30">
        <v>1076302</v>
      </c>
    </row>
    <row r="31" spans="3:4" x14ac:dyDescent="0.45">
      <c r="C31">
        <v>481217</v>
      </c>
      <c r="D31">
        <v>1076326</v>
      </c>
    </row>
    <row r="32" spans="3:4" x14ac:dyDescent="0.45">
      <c r="C32">
        <v>482113</v>
      </c>
      <c r="D32">
        <v>1078239</v>
      </c>
    </row>
    <row r="33" spans="3:4" x14ac:dyDescent="0.45">
      <c r="C33">
        <v>482113</v>
      </c>
      <c r="D33">
        <v>1078648</v>
      </c>
    </row>
    <row r="34" spans="3:4" x14ac:dyDescent="0.45">
      <c r="C34">
        <v>482113</v>
      </c>
      <c r="D34">
        <v>1078868</v>
      </c>
    </row>
    <row r="35" spans="3:4" x14ac:dyDescent="0.45">
      <c r="C35">
        <v>482113</v>
      </c>
      <c r="D35">
        <v>1078868</v>
      </c>
    </row>
    <row r="36" spans="3:4" x14ac:dyDescent="0.45">
      <c r="C36">
        <v>482113</v>
      </c>
      <c r="D36">
        <v>1078868</v>
      </c>
    </row>
    <row r="37" spans="3:4" x14ac:dyDescent="0.45">
      <c r="C37">
        <v>482113</v>
      </c>
      <c r="D37">
        <v>1078868</v>
      </c>
    </row>
    <row r="38" spans="3:4" x14ac:dyDescent="0.45">
      <c r="C38">
        <v>482426</v>
      </c>
      <c r="D38">
        <v>1078868</v>
      </c>
    </row>
    <row r="39" spans="3:4" x14ac:dyDescent="0.45">
      <c r="C39">
        <v>482426</v>
      </c>
      <c r="D39">
        <v>1079055</v>
      </c>
    </row>
    <row r="40" spans="3:4" x14ac:dyDescent="0.45">
      <c r="C40">
        <v>482426</v>
      </c>
      <c r="D40">
        <v>1079055</v>
      </c>
    </row>
    <row r="41" spans="3:4" x14ac:dyDescent="0.45">
      <c r="C41">
        <v>482426</v>
      </c>
      <c r="D41">
        <v>1079055</v>
      </c>
    </row>
    <row r="42" spans="3:4" x14ac:dyDescent="0.45">
      <c r="C42">
        <v>482426</v>
      </c>
      <c r="D42">
        <v>1079117</v>
      </c>
    </row>
    <row r="43" spans="3:4" x14ac:dyDescent="0.45">
      <c r="C43">
        <v>482426</v>
      </c>
      <c r="D43">
        <v>1079606</v>
      </c>
    </row>
    <row r="44" spans="3:4" x14ac:dyDescent="0.45">
      <c r="C44">
        <v>482426</v>
      </c>
      <c r="D44">
        <v>1079606</v>
      </c>
    </row>
    <row r="45" spans="3:4" x14ac:dyDescent="0.45">
      <c r="C45">
        <v>482426</v>
      </c>
      <c r="D45">
        <v>1080161</v>
      </c>
    </row>
    <row r="46" spans="3:4" x14ac:dyDescent="0.45">
      <c r="C46">
        <v>482426</v>
      </c>
      <c r="D46">
        <v>1080239</v>
      </c>
    </row>
    <row r="47" spans="3:4" x14ac:dyDescent="0.45">
      <c r="C47">
        <v>482426</v>
      </c>
      <c r="D47">
        <v>1080239</v>
      </c>
    </row>
    <row r="48" spans="3:4" x14ac:dyDescent="0.45">
      <c r="C48">
        <v>482426</v>
      </c>
      <c r="D48">
        <v>1080239</v>
      </c>
    </row>
    <row r="49" spans="3:4" x14ac:dyDescent="0.45">
      <c r="C49">
        <v>482426</v>
      </c>
      <c r="D49">
        <v>1084791</v>
      </c>
    </row>
    <row r="50" spans="3:4" x14ac:dyDescent="0.45">
      <c r="C50">
        <v>482426</v>
      </c>
      <c r="D50">
        <v>1085035</v>
      </c>
    </row>
    <row r="51" spans="3:4" x14ac:dyDescent="0.45">
      <c r="C51">
        <v>482522</v>
      </c>
      <c r="D51">
        <v>1085035</v>
      </c>
    </row>
    <row r="52" spans="3:4" x14ac:dyDescent="0.45">
      <c r="C52">
        <v>482522</v>
      </c>
      <c r="D52">
        <v>1085035</v>
      </c>
    </row>
    <row r="53" spans="3:4" x14ac:dyDescent="0.45">
      <c r="C53">
        <v>482710</v>
      </c>
      <c r="D53">
        <v>1087831</v>
      </c>
    </row>
    <row r="54" spans="3:4" x14ac:dyDescent="0.45">
      <c r="C54">
        <v>482710</v>
      </c>
      <c r="D54">
        <v>1088496</v>
      </c>
    </row>
    <row r="55" spans="3:4" x14ac:dyDescent="0.45">
      <c r="C55">
        <v>482710</v>
      </c>
      <c r="D55">
        <v>1088777</v>
      </c>
    </row>
    <row r="56" spans="3:4" x14ac:dyDescent="0.45">
      <c r="C56">
        <v>482710</v>
      </c>
      <c r="D56">
        <v>1088777</v>
      </c>
    </row>
    <row r="57" spans="3:4" x14ac:dyDescent="0.45">
      <c r="C57">
        <v>482710</v>
      </c>
      <c r="D57">
        <v>1089989</v>
      </c>
    </row>
    <row r="58" spans="3:4" x14ac:dyDescent="0.45">
      <c r="C58">
        <v>482710</v>
      </c>
      <c r="D58">
        <v>1089989</v>
      </c>
    </row>
    <row r="59" spans="3:4" x14ac:dyDescent="0.45">
      <c r="C59">
        <v>482710</v>
      </c>
      <c r="D59">
        <v>1089989</v>
      </c>
    </row>
    <row r="60" spans="3:4" x14ac:dyDescent="0.45">
      <c r="C60">
        <v>482710</v>
      </c>
      <c r="D60">
        <v>1090067</v>
      </c>
    </row>
    <row r="61" spans="3:4" x14ac:dyDescent="0.45">
      <c r="C61">
        <v>482710</v>
      </c>
      <c r="D61">
        <v>1092795</v>
      </c>
    </row>
    <row r="62" spans="3:4" x14ac:dyDescent="0.45">
      <c r="C62">
        <v>482922</v>
      </c>
      <c r="D62">
        <v>1092795</v>
      </c>
    </row>
    <row r="63" spans="3:4" x14ac:dyDescent="0.45">
      <c r="C63">
        <v>482922</v>
      </c>
      <c r="D63">
        <v>1092892</v>
      </c>
    </row>
    <row r="64" spans="3:4" x14ac:dyDescent="0.45">
      <c r="C64">
        <v>482922</v>
      </c>
      <c r="D64">
        <v>1092892</v>
      </c>
    </row>
    <row r="65" spans="3:4" x14ac:dyDescent="0.45">
      <c r="C65">
        <v>482922</v>
      </c>
      <c r="D65">
        <v>1094214</v>
      </c>
    </row>
    <row r="66" spans="3:4" x14ac:dyDescent="0.45">
      <c r="C66">
        <v>482922</v>
      </c>
      <c r="D66">
        <v>1094214</v>
      </c>
    </row>
    <row r="67" spans="3:4" x14ac:dyDescent="0.45">
      <c r="C67">
        <v>482922</v>
      </c>
      <c r="D67">
        <v>1095126</v>
      </c>
    </row>
    <row r="68" spans="3:4" x14ac:dyDescent="0.45">
      <c r="C68">
        <v>482922</v>
      </c>
      <c r="D68">
        <v>1095126</v>
      </c>
    </row>
    <row r="69" spans="3:4" x14ac:dyDescent="0.45">
      <c r="C69">
        <v>482922</v>
      </c>
      <c r="D69">
        <v>1096716</v>
      </c>
    </row>
    <row r="70" spans="3:4" x14ac:dyDescent="0.45">
      <c r="C70">
        <v>482922</v>
      </c>
      <c r="D70">
        <v>1096791</v>
      </c>
    </row>
    <row r="71" spans="3:4" x14ac:dyDescent="0.45">
      <c r="C71">
        <v>483268</v>
      </c>
      <c r="D71">
        <v>1097187</v>
      </c>
    </row>
    <row r="72" spans="3:4" x14ac:dyDescent="0.45">
      <c r="C72">
        <v>483268</v>
      </c>
      <c r="D72">
        <v>1097865</v>
      </c>
    </row>
    <row r="73" spans="3:4" x14ac:dyDescent="0.45">
      <c r="C73">
        <v>483268</v>
      </c>
      <c r="D73">
        <v>1097865</v>
      </c>
    </row>
    <row r="74" spans="3:4" x14ac:dyDescent="0.45">
      <c r="C74">
        <v>483268</v>
      </c>
      <c r="D74">
        <v>1098333</v>
      </c>
    </row>
    <row r="75" spans="3:4" x14ac:dyDescent="0.45">
      <c r="C75">
        <v>483631</v>
      </c>
      <c r="D75">
        <v>1098333</v>
      </c>
    </row>
    <row r="76" spans="3:4" x14ac:dyDescent="0.45">
      <c r="C76">
        <v>483631</v>
      </c>
      <c r="D76">
        <v>1098377</v>
      </c>
    </row>
    <row r="77" spans="3:4" x14ac:dyDescent="0.45">
      <c r="C77">
        <v>483631</v>
      </c>
      <c r="D77">
        <v>1098377</v>
      </c>
    </row>
    <row r="78" spans="3:4" x14ac:dyDescent="0.45">
      <c r="C78">
        <v>483631</v>
      </c>
      <c r="D78">
        <v>1098377</v>
      </c>
    </row>
    <row r="79" spans="3:4" x14ac:dyDescent="0.45">
      <c r="C79">
        <v>483631</v>
      </c>
      <c r="D79">
        <v>1099346</v>
      </c>
    </row>
    <row r="80" spans="3:4" x14ac:dyDescent="0.45">
      <c r="C80">
        <v>483631</v>
      </c>
      <c r="D80">
        <v>1099346</v>
      </c>
    </row>
    <row r="81" spans="3:4" x14ac:dyDescent="0.45">
      <c r="C81">
        <v>483631</v>
      </c>
      <c r="D81">
        <v>1099346</v>
      </c>
    </row>
    <row r="82" spans="3:4" x14ac:dyDescent="0.45">
      <c r="C82">
        <v>483631</v>
      </c>
      <c r="D82">
        <v>1099346</v>
      </c>
    </row>
    <row r="83" spans="3:4" x14ac:dyDescent="0.45">
      <c r="C83">
        <v>483631</v>
      </c>
      <c r="D83">
        <v>1100117</v>
      </c>
    </row>
    <row r="84" spans="3:4" x14ac:dyDescent="0.45">
      <c r="C84">
        <v>483631</v>
      </c>
      <c r="D84">
        <v>1100117</v>
      </c>
    </row>
    <row r="85" spans="3:4" x14ac:dyDescent="0.45">
      <c r="C85">
        <v>483631</v>
      </c>
      <c r="D85">
        <v>1100117</v>
      </c>
    </row>
    <row r="86" spans="3:4" x14ac:dyDescent="0.45">
      <c r="C86">
        <v>483631</v>
      </c>
      <c r="D86">
        <v>1100117</v>
      </c>
    </row>
    <row r="87" spans="3:4" x14ac:dyDescent="0.45">
      <c r="C87">
        <v>483631</v>
      </c>
      <c r="D87">
        <v>1100483</v>
      </c>
    </row>
    <row r="88" spans="3:4" x14ac:dyDescent="0.45">
      <c r="C88">
        <v>483631</v>
      </c>
      <c r="D88">
        <v>1100531</v>
      </c>
    </row>
    <row r="89" spans="3:4" x14ac:dyDescent="0.45">
      <c r="C89">
        <v>483631</v>
      </c>
      <c r="D89">
        <v>1100814</v>
      </c>
    </row>
    <row r="90" spans="3:4" x14ac:dyDescent="0.45">
      <c r="C90">
        <v>483631</v>
      </c>
      <c r="D90">
        <v>1100814</v>
      </c>
    </row>
    <row r="91" spans="3:4" x14ac:dyDescent="0.45">
      <c r="C91">
        <v>483631</v>
      </c>
      <c r="D91">
        <v>1100814</v>
      </c>
    </row>
    <row r="92" spans="3:4" x14ac:dyDescent="0.45">
      <c r="C92">
        <v>483631</v>
      </c>
      <c r="D92">
        <v>1101541</v>
      </c>
    </row>
    <row r="93" spans="3:4" x14ac:dyDescent="0.45">
      <c r="C93">
        <v>483631</v>
      </c>
      <c r="D93">
        <v>1101541</v>
      </c>
    </row>
    <row r="94" spans="3:4" x14ac:dyDescent="0.45">
      <c r="C94">
        <v>483631</v>
      </c>
      <c r="D94">
        <v>1101541</v>
      </c>
    </row>
    <row r="95" spans="3:4" x14ac:dyDescent="0.45">
      <c r="C95">
        <v>483631</v>
      </c>
      <c r="D95">
        <v>1101541</v>
      </c>
    </row>
    <row r="96" spans="3:4" x14ac:dyDescent="0.45">
      <c r="C96">
        <v>483631</v>
      </c>
      <c r="D96" t="s">
        <v>198</v>
      </c>
    </row>
    <row r="97" spans="3:4" x14ac:dyDescent="0.45">
      <c r="C97">
        <v>483631</v>
      </c>
      <c r="D97" t="s">
        <v>199</v>
      </c>
    </row>
    <row r="98" spans="3:4" x14ac:dyDescent="0.45">
      <c r="C98">
        <v>483631</v>
      </c>
      <c r="D98" t="s">
        <v>200</v>
      </c>
    </row>
    <row r="99" spans="3:4" x14ac:dyDescent="0.45">
      <c r="C99">
        <v>483631</v>
      </c>
      <c r="D99" t="s">
        <v>201</v>
      </c>
    </row>
    <row r="100" spans="3:4" x14ac:dyDescent="0.45">
      <c r="C100">
        <v>483631</v>
      </c>
      <c r="D100" t="s">
        <v>202</v>
      </c>
    </row>
    <row r="101" spans="3:4" x14ac:dyDescent="0.45">
      <c r="C101">
        <v>483631</v>
      </c>
      <c r="D101" t="s">
        <v>203</v>
      </c>
    </row>
    <row r="102" spans="3:4" x14ac:dyDescent="0.45">
      <c r="C102">
        <v>483631</v>
      </c>
    </row>
    <row r="103" spans="3:4" x14ac:dyDescent="0.45">
      <c r="C103">
        <v>483631</v>
      </c>
    </row>
    <row r="104" spans="3:4" x14ac:dyDescent="0.45">
      <c r="C104">
        <v>484393</v>
      </c>
    </row>
    <row r="105" spans="3:4" x14ac:dyDescent="0.45">
      <c r="C105">
        <v>484560</v>
      </c>
    </row>
    <row r="106" spans="3:4" x14ac:dyDescent="0.45">
      <c r="C106">
        <v>484560</v>
      </c>
    </row>
    <row r="107" spans="3:4" x14ac:dyDescent="0.45">
      <c r="C107">
        <v>484560</v>
      </c>
    </row>
    <row r="108" spans="3:4" x14ac:dyDescent="0.45">
      <c r="C108">
        <v>484560</v>
      </c>
    </row>
    <row r="109" spans="3:4" x14ac:dyDescent="0.45">
      <c r="C109">
        <v>484560</v>
      </c>
    </row>
    <row r="110" spans="3:4" x14ac:dyDescent="0.45">
      <c r="C110">
        <v>484821</v>
      </c>
    </row>
    <row r="111" spans="3:4" x14ac:dyDescent="0.45">
      <c r="C111">
        <v>484821</v>
      </c>
    </row>
    <row r="112" spans="3:4" x14ac:dyDescent="0.45">
      <c r="C112">
        <v>484821</v>
      </c>
    </row>
    <row r="113" spans="3:3" x14ac:dyDescent="0.45">
      <c r="C113">
        <v>484821</v>
      </c>
    </row>
    <row r="114" spans="3:3" x14ac:dyDescent="0.45">
      <c r="C114">
        <v>484821</v>
      </c>
    </row>
    <row r="115" spans="3:3" x14ac:dyDescent="0.45">
      <c r="C115">
        <v>484821</v>
      </c>
    </row>
    <row r="116" spans="3:3" x14ac:dyDescent="0.45">
      <c r="C116">
        <v>484821</v>
      </c>
    </row>
    <row r="117" spans="3:3" x14ac:dyDescent="0.45">
      <c r="C117">
        <v>484821</v>
      </c>
    </row>
    <row r="118" spans="3:3" x14ac:dyDescent="0.45">
      <c r="C118">
        <v>484914</v>
      </c>
    </row>
    <row r="119" spans="3:3" x14ac:dyDescent="0.45">
      <c r="C119">
        <v>484914</v>
      </c>
    </row>
    <row r="120" spans="3:3" x14ac:dyDescent="0.45">
      <c r="C120">
        <v>484914</v>
      </c>
    </row>
    <row r="121" spans="3:3" x14ac:dyDescent="0.45">
      <c r="C121">
        <v>484914</v>
      </c>
    </row>
    <row r="122" spans="3:3" x14ac:dyDescent="0.45">
      <c r="C122">
        <v>484914</v>
      </c>
    </row>
    <row r="123" spans="3:3" x14ac:dyDescent="0.45">
      <c r="C123">
        <v>484914</v>
      </c>
    </row>
    <row r="124" spans="3:3" x14ac:dyDescent="0.45">
      <c r="C124">
        <v>484914</v>
      </c>
    </row>
    <row r="125" spans="3:3" x14ac:dyDescent="0.45">
      <c r="C125">
        <v>484914</v>
      </c>
    </row>
    <row r="126" spans="3:3" x14ac:dyDescent="0.45">
      <c r="C126">
        <v>484914</v>
      </c>
    </row>
    <row r="127" spans="3:3" x14ac:dyDescent="0.45">
      <c r="C127">
        <v>484914</v>
      </c>
    </row>
    <row r="128" spans="3:3" x14ac:dyDescent="0.45">
      <c r="C128">
        <v>484914</v>
      </c>
    </row>
    <row r="129" spans="3:3" x14ac:dyDescent="0.45">
      <c r="C129">
        <v>484914</v>
      </c>
    </row>
    <row r="130" spans="3:3" x14ac:dyDescent="0.45">
      <c r="C130">
        <v>485132</v>
      </c>
    </row>
    <row r="131" spans="3:3" x14ac:dyDescent="0.45">
      <c r="C131">
        <v>485132</v>
      </c>
    </row>
    <row r="132" spans="3:3" x14ac:dyDescent="0.45">
      <c r="C132">
        <v>485132</v>
      </c>
    </row>
    <row r="133" spans="3:3" x14ac:dyDescent="0.45">
      <c r="C133">
        <v>485132</v>
      </c>
    </row>
    <row r="134" spans="3:3" x14ac:dyDescent="0.45">
      <c r="C134">
        <v>485132</v>
      </c>
    </row>
    <row r="135" spans="3:3" x14ac:dyDescent="0.45">
      <c r="C135">
        <v>485382</v>
      </c>
    </row>
    <row r="136" spans="3:3" x14ac:dyDescent="0.45">
      <c r="C136">
        <v>485382</v>
      </c>
    </row>
    <row r="137" spans="3:3" x14ac:dyDescent="0.45">
      <c r="C137">
        <v>485382</v>
      </c>
    </row>
    <row r="138" spans="3:3" x14ac:dyDescent="0.45">
      <c r="C138">
        <v>485382</v>
      </c>
    </row>
    <row r="139" spans="3:3" x14ac:dyDescent="0.45">
      <c r="C139">
        <v>485382</v>
      </c>
    </row>
    <row r="140" spans="3:3" x14ac:dyDescent="0.45">
      <c r="C140">
        <v>485382</v>
      </c>
    </row>
    <row r="141" spans="3:3" x14ac:dyDescent="0.45">
      <c r="C141">
        <v>485382</v>
      </c>
    </row>
    <row r="142" spans="3:3" x14ac:dyDescent="0.45">
      <c r="C142">
        <v>485382</v>
      </c>
    </row>
    <row r="143" spans="3:3" x14ac:dyDescent="0.45">
      <c r="C143">
        <v>485382</v>
      </c>
    </row>
    <row r="144" spans="3:3" x14ac:dyDescent="0.45">
      <c r="C144">
        <v>485621</v>
      </c>
    </row>
    <row r="145" spans="3:3" x14ac:dyDescent="0.45">
      <c r="C145">
        <v>485621</v>
      </c>
    </row>
    <row r="146" spans="3:3" x14ac:dyDescent="0.45">
      <c r="C146">
        <v>485621</v>
      </c>
    </row>
    <row r="147" spans="3:3" x14ac:dyDescent="0.45">
      <c r="C147">
        <v>485621</v>
      </c>
    </row>
    <row r="148" spans="3:3" x14ac:dyDescent="0.45">
      <c r="C148">
        <v>485621</v>
      </c>
    </row>
    <row r="149" spans="3:3" x14ac:dyDescent="0.45">
      <c r="C149">
        <v>485621</v>
      </c>
    </row>
    <row r="150" spans="3:3" x14ac:dyDescent="0.45">
      <c r="C150">
        <v>485621</v>
      </c>
    </row>
    <row r="151" spans="3:3" x14ac:dyDescent="0.45">
      <c r="C151">
        <v>485621</v>
      </c>
    </row>
    <row r="152" spans="3:3" x14ac:dyDescent="0.45">
      <c r="C152">
        <v>485621</v>
      </c>
    </row>
    <row r="153" spans="3:3" x14ac:dyDescent="0.45">
      <c r="C153">
        <v>485621</v>
      </c>
    </row>
    <row r="154" spans="3:3" x14ac:dyDescent="0.45">
      <c r="C154">
        <v>485621</v>
      </c>
    </row>
    <row r="155" spans="3:3" x14ac:dyDescent="0.45">
      <c r="C155">
        <v>485621</v>
      </c>
    </row>
    <row r="156" spans="3:3" x14ac:dyDescent="0.45">
      <c r="C156">
        <v>485621</v>
      </c>
    </row>
    <row r="157" spans="3:3" x14ac:dyDescent="0.45">
      <c r="C157">
        <v>485621</v>
      </c>
    </row>
    <row r="158" spans="3:3" x14ac:dyDescent="0.45">
      <c r="C158">
        <v>485621</v>
      </c>
    </row>
    <row r="159" spans="3:3" x14ac:dyDescent="0.45">
      <c r="C159">
        <v>485621</v>
      </c>
    </row>
    <row r="160" spans="3:3" x14ac:dyDescent="0.45">
      <c r="C160">
        <v>485621</v>
      </c>
    </row>
    <row r="161" spans="3:3" x14ac:dyDescent="0.45">
      <c r="C161">
        <v>485621</v>
      </c>
    </row>
    <row r="162" spans="3:3" x14ac:dyDescent="0.45">
      <c r="C162">
        <v>485621</v>
      </c>
    </row>
    <row r="163" spans="3:3" x14ac:dyDescent="0.45">
      <c r="C163">
        <v>485621</v>
      </c>
    </row>
    <row r="164" spans="3:3" x14ac:dyDescent="0.45">
      <c r="C164">
        <v>485621</v>
      </c>
    </row>
    <row r="165" spans="3:3" x14ac:dyDescent="0.45">
      <c r="C165">
        <v>485621</v>
      </c>
    </row>
    <row r="166" spans="3:3" x14ac:dyDescent="0.45">
      <c r="C166">
        <v>485621</v>
      </c>
    </row>
    <row r="167" spans="3:3" x14ac:dyDescent="0.45">
      <c r="C167">
        <v>485621</v>
      </c>
    </row>
    <row r="168" spans="3:3" x14ac:dyDescent="0.45">
      <c r="C168" t="s">
        <v>189</v>
      </c>
    </row>
    <row r="169" spans="3:3" x14ac:dyDescent="0.45">
      <c r="C169" t="s">
        <v>190</v>
      </c>
    </row>
    <row r="170" spans="3:3" x14ac:dyDescent="0.45">
      <c r="C170" t="s">
        <v>191</v>
      </c>
    </row>
    <row r="171" spans="3:3" x14ac:dyDescent="0.45">
      <c r="C171" t="s">
        <v>192</v>
      </c>
    </row>
    <row r="172" spans="3:3" x14ac:dyDescent="0.45">
      <c r="C172" t="s">
        <v>193</v>
      </c>
    </row>
    <row r="173" spans="3:3" x14ac:dyDescent="0.45">
      <c r="C173" t="s">
        <v>194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DDDB-0FB2-416D-B5FD-E859F4404B0E}">
  <dimension ref="A1"/>
  <sheetViews>
    <sheetView workbookViewId="0">
      <pane ySplit="1" topLeftCell="A2" activePane="bottomLeft" state="frozen"/>
      <selection pane="bottomLeft" activeCell="G28" sqref="G28"/>
    </sheetView>
  </sheetViews>
  <sheetFormatPr defaultRowHeight="18" x14ac:dyDescent="0.45"/>
  <sheetData/>
  <phoneticPr fontId="18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A68-847E-4281-A635-3C517EA2EC5C}">
  <dimension ref="C1:AD45"/>
  <sheetViews>
    <sheetView topLeftCell="D1" workbookViewId="0">
      <selection activeCell="H21" sqref="H21"/>
    </sheetView>
  </sheetViews>
  <sheetFormatPr defaultRowHeight="18" x14ac:dyDescent="0.45"/>
  <cols>
    <col min="3" max="3" width="15.69921875" bestFit="1" customWidth="1"/>
    <col min="4" max="4" width="42.69921875" customWidth="1"/>
    <col min="6" max="6" width="27.3984375" customWidth="1"/>
    <col min="7" max="7" width="10.3984375" style="1" bestFit="1" customWidth="1"/>
    <col min="13" max="13" width="6.796875" customWidth="1"/>
    <col min="14" max="14" width="7.5" customWidth="1"/>
    <col min="15" max="15" width="7.8984375" customWidth="1"/>
    <col min="20" max="20" width="21.296875" bestFit="1" customWidth="1"/>
    <col min="21" max="21" width="11.296875" style="1" bestFit="1" customWidth="1"/>
    <col min="22" max="22" width="11.296875" bestFit="1" customWidth="1"/>
    <col min="28" max="28" width="11.296875" bestFit="1" customWidth="1"/>
    <col min="29" max="29" width="11.5" bestFit="1" customWidth="1"/>
  </cols>
  <sheetData>
    <row r="1" spans="3:30" x14ac:dyDescent="0.45">
      <c r="M1" s="9">
        <f>MIN(G:G)</f>
        <v>0</v>
      </c>
      <c r="N1" s="9"/>
      <c r="V1" s="9">
        <f>MAX(U:U)</f>
        <v>-56508972</v>
      </c>
    </row>
    <row r="3" spans="3:30" ht="18.600000000000001" thickBot="1" x14ac:dyDescent="0.5">
      <c r="C3" t="s">
        <v>50</v>
      </c>
      <c r="D3" t="s">
        <v>51</v>
      </c>
      <c r="E3" t="s">
        <v>52</v>
      </c>
      <c r="F3" t="s">
        <v>53</v>
      </c>
      <c r="G3" s="1" t="s">
        <v>54</v>
      </c>
      <c r="H3" t="s">
        <v>55</v>
      </c>
      <c r="I3" t="s">
        <v>56</v>
      </c>
      <c r="J3" t="s">
        <v>57</v>
      </c>
      <c r="K3" t="s">
        <v>58</v>
      </c>
      <c r="P3" t="s">
        <v>164</v>
      </c>
      <c r="Q3" t="s">
        <v>165</v>
      </c>
      <c r="R3" t="s">
        <v>166</v>
      </c>
      <c r="S3" t="s">
        <v>167</v>
      </c>
      <c r="T3" t="s">
        <v>171</v>
      </c>
    </row>
    <row r="4" spans="3:30" ht="18.600000000000001" thickBot="1" x14ac:dyDescent="0.5">
      <c r="C4" s="21">
        <v>45635.667638888888</v>
      </c>
      <c r="D4" s="22" t="s">
        <v>59</v>
      </c>
      <c r="E4" s="22" t="s">
        <v>140</v>
      </c>
      <c r="F4" s="22" t="s">
        <v>60</v>
      </c>
      <c r="G4" s="23">
        <v>56667524</v>
      </c>
      <c r="H4" s="23" t="s">
        <v>175</v>
      </c>
      <c r="I4" s="24" t="s">
        <v>64</v>
      </c>
      <c r="J4" s="23" t="s">
        <v>176</v>
      </c>
      <c r="K4" s="23" t="s">
        <v>74</v>
      </c>
      <c r="L4" s="25" t="s">
        <v>62</v>
      </c>
      <c r="N4">
        <f t="shared" ref="N4:N45" si="0">RANK(U4,U:U)</f>
        <v>28</v>
      </c>
      <c r="O4">
        <f>MOD(LEFT(H4,5)*1,50)</f>
        <v>5</v>
      </c>
      <c r="P4">
        <v>2.7</v>
      </c>
      <c r="Q4">
        <v>10</v>
      </c>
      <c r="R4">
        <v>0.99</v>
      </c>
      <c r="S4">
        <v>0.02</v>
      </c>
      <c r="U4" s="1">
        <f>IF(INT(G4)=0,"",-INT(G4))</f>
        <v>-56667524</v>
      </c>
    </row>
    <row r="5" spans="3:30" ht="18.600000000000001" thickBot="1" x14ac:dyDescent="0.5">
      <c r="C5" s="21">
        <v>45635.580300925925</v>
      </c>
      <c r="D5" s="22" t="s">
        <v>59</v>
      </c>
      <c r="E5" s="22" t="s">
        <v>140</v>
      </c>
      <c r="F5" s="22" t="s">
        <v>60</v>
      </c>
      <c r="G5" s="42">
        <v>56602300</v>
      </c>
      <c r="H5" s="23" t="s">
        <v>168</v>
      </c>
      <c r="I5" s="24" t="s">
        <v>64</v>
      </c>
      <c r="J5" s="23" t="s">
        <v>169</v>
      </c>
      <c r="K5" s="23" t="s">
        <v>170</v>
      </c>
      <c r="L5" s="25" t="s">
        <v>62</v>
      </c>
      <c r="N5">
        <f t="shared" si="0"/>
        <v>17</v>
      </c>
      <c r="O5">
        <f t="shared" ref="O5:O45" si="1">MOD(LEFT(H5,5)*1,50)</f>
        <v>40</v>
      </c>
      <c r="Q5">
        <v>10</v>
      </c>
      <c r="R5">
        <v>0.99</v>
      </c>
      <c r="S5">
        <v>0.02</v>
      </c>
      <c r="T5" t="s">
        <v>172</v>
      </c>
      <c r="U5" s="1">
        <f>IF(INT(G5)=0,"",-INT(G5))</f>
        <v>-56602300</v>
      </c>
      <c r="W5">
        <v>2.7</v>
      </c>
      <c r="X5">
        <v>10</v>
      </c>
      <c r="Y5">
        <v>0.99</v>
      </c>
      <c r="Z5">
        <v>0.02</v>
      </c>
      <c r="AA5">
        <f t="shared" ref="AA5:AA10" si="2">COUNTIFS($P:$P,$W5,$Q:$Q,$X5,$R:$R,$Y5,$S:$S,$Z5)</f>
        <v>5</v>
      </c>
      <c r="AB5">
        <f t="shared" ref="AB5:AB10" si="3">-SUMIFS($U:$U,$P:$P,$W5,$Q:$Q,$X5,$R:$R,$Y5,$S:$S,$Z5)</f>
        <v>282907283</v>
      </c>
      <c r="AC5" s="1">
        <f t="shared" ref="AC5:AC10" si="4">+AB5/AA5</f>
        <v>56581456.600000001</v>
      </c>
      <c r="AD5" s="41">
        <f t="shared" ref="AD5:AD10" si="5">+AC5/$AC$5</f>
        <v>1</v>
      </c>
    </row>
    <row r="6" spans="3:30" ht="18.600000000000001" thickBot="1" x14ac:dyDescent="0.5">
      <c r="C6" s="21">
        <v>45635.559386574074</v>
      </c>
      <c r="D6" s="22" t="s">
        <v>59</v>
      </c>
      <c r="E6" s="22" t="s">
        <v>140</v>
      </c>
      <c r="F6" s="22" t="s">
        <v>60</v>
      </c>
      <c r="G6" s="42">
        <v>56728975</v>
      </c>
      <c r="H6" s="23" t="s">
        <v>61</v>
      </c>
      <c r="I6" s="24" t="s">
        <v>64</v>
      </c>
      <c r="J6" s="23" t="s">
        <v>141</v>
      </c>
      <c r="K6" s="23" t="s">
        <v>142</v>
      </c>
      <c r="L6" s="25" t="s">
        <v>62</v>
      </c>
      <c r="M6" t="str">
        <f>IF(G6=-V$1,"min","")</f>
        <v/>
      </c>
      <c r="N6">
        <f t="shared" si="0"/>
        <v>32</v>
      </c>
      <c r="O6">
        <f t="shared" si="1"/>
        <v>23</v>
      </c>
      <c r="U6" s="1">
        <f>IF(INT(G6)=0,"",-INT(G6))</f>
        <v>-56728975</v>
      </c>
      <c r="W6">
        <v>2.7</v>
      </c>
      <c r="X6">
        <v>10</v>
      </c>
      <c r="Y6">
        <v>0.995</v>
      </c>
      <c r="Z6">
        <v>0.02</v>
      </c>
      <c r="AA6">
        <f t="shared" si="2"/>
        <v>5</v>
      </c>
      <c r="AB6">
        <f t="shared" si="3"/>
        <v>282818135</v>
      </c>
      <c r="AC6" s="1">
        <f t="shared" si="4"/>
        <v>56563627</v>
      </c>
      <c r="AD6" s="41">
        <f t="shared" si="5"/>
        <v>0.99968488616109608</v>
      </c>
    </row>
    <row r="7" spans="3:30" ht="18.600000000000001" thickBot="1" x14ac:dyDescent="0.5">
      <c r="C7" s="26">
        <v>45635.53502314815</v>
      </c>
      <c r="D7" s="27" t="s">
        <v>59</v>
      </c>
      <c r="E7" s="27" t="s">
        <v>140</v>
      </c>
      <c r="F7" s="27" t="s">
        <v>60</v>
      </c>
      <c r="G7" s="43">
        <v>56700994</v>
      </c>
      <c r="H7" s="28" t="s">
        <v>63</v>
      </c>
      <c r="I7" s="29" t="s">
        <v>64</v>
      </c>
      <c r="J7" s="28" t="s">
        <v>65</v>
      </c>
      <c r="K7" s="28" t="s">
        <v>66</v>
      </c>
      <c r="L7" s="30" t="s">
        <v>62</v>
      </c>
      <c r="M7" t="str">
        <f t="shared" ref="M7:M45" si="6">IF(G7=-V$1,"min","")</f>
        <v/>
      </c>
      <c r="N7">
        <f t="shared" si="0"/>
        <v>29</v>
      </c>
      <c r="O7">
        <f t="shared" si="1"/>
        <v>36</v>
      </c>
      <c r="U7" s="1">
        <f t="shared" ref="U7:U45" si="7">IF(INT(G7)=0,"",-INT(G7))</f>
        <v>-56700994</v>
      </c>
      <c r="W7">
        <v>2.7</v>
      </c>
      <c r="X7">
        <v>10</v>
      </c>
      <c r="Y7">
        <v>0.995</v>
      </c>
      <c r="Z7">
        <v>0.03</v>
      </c>
      <c r="AA7">
        <f t="shared" si="2"/>
        <v>1</v>
      </c>
      <c r="AB7">
        <f t="shared" si="3"/>
        <v>56639757</v>
      </c>
      <c r="AC7" s="1">
        <f t="shared" si="4"/>
        <v>56639757</v>
      </c>
      <c r="AD7" s="41">
        <f t="shared" si="5"/>
        <v>1.0010303799778812</v>
      </c>
    </row>
    <row r="8" spans="3:30" ht="18.600000000000001" thickBot="1" x14ac:dyDescent="0.5">
      <c r="C8" s="31">
        <v>45635.129560185182</v>
      </c>
      <c r="D8" s="32" t="s">
        <v>59</v>
      </c>
      <c r="E8" s="32" t="s">
        <v>140</v>
      </c>
      <c r="F8" s="32" t="s">
        <v>60</v>
      </c>
      <c r="G8" s="44">
        <v>56588270</v>
      </c>
      <c r="H8" s="33" t="s">
        <v>67</v>
      </c>
      <c r="I8" s="34" t="s">
        <v>64</v>
      </c>
      <c r="J8" s="33" t="s">
        <v>68</v>
      </c>
      <c r="K8" s="33" t="s">
        <v>69</v>
      </c>
      <c r="L8" s="35" t="s">
        <v>62</v>
      </c>
      <c r="M8" t="str">
        <f t="shared" si="6"/>
        <v/>
      </c>
      <c r="N8">
        <f t="shared" si="0"/>
        <v>15</v>
      </c>
      <c r="O8">
        <f t="shared" si="1"/>
        <v>27</v>
      </c>
      <c r="Q8">
        <v>10</v>
      </c>
      <c r="R8">
        <v>0.99</v>
      </c>
      <c r="S8">
        <v>0.02</v>
      </c>
      <c r="U8" s="1">
        <f t="shared" si="7"/>
        <v>-56588270</v>
      </c>
      <c r="W8">
        <v>2.7</v>
      </c>
      <c r="X8">
        <v>10</v>
      </c>
      <c r="Y8">
        <v>0.995</v>
      </c>
      <c r="Z8">
        <v>0.01</v>
      </c>
      <c r="AA8">
        <f t="shared" si="2"/>
        <v>1</v>
      </c>
      <c r="AB8">
        <f t="shared" si="3"/>
        <v>56549057</v>
      </c>
      <c r="AC8" s="1">
        <f t="shared" si="4"/>
        <v>56549057</v>
      </c>
      <c r="AD8" s="41">
        <f t="shared" si="5"/>
        <v>0.99942738130216324</v>
      </c>
    </row>
    <row r="9" spans="3:30" ht="18.600000000000001" thickBot="1" x14ac:dyDescent="0.5">
      <c r="C9" s="26">
        <v>45635.089560185188</v>
      </c>
      <c r="D9" s="27" t="s">
        <v>59</v>
      </c>
      <c r="E9" s="27" t="s">
        <v>140</v>
      </c>
      <c r="F9" s="27" t="s">
        <v>60</v>
      </c>
      <c r="G9" s="43">
        <v>56628583</v>
      </c>
      <c r="H9" s="28" t="s">
        <v>67</v>
      </c>
      <c r="I9" s="29" t="s">
        <v>64</v>
      </c>
      <c r="J9" s="28" t="s">
        <v>70</v>
      </c>
      <c r="K9" s="28" t="s">
        <v>71</v>
      </c>
      <c r="L9" s="30" t="s">
        <v>62</v>
      </c>
      <c r="M9" t="str">
        <f t="shared" si="6"/>
        <v/>
      </c>
      <c r="N9">
        <f t="shared" si="0"/>
        <v>20</v>
      </c>
      <c r="O9">
        <f t="shared" si="1"/>
        <v>27</v>
      </c>
      <c r="Q9">
        <v>10</v>
      </c>
      <c r="R9">
        <v>0.98</v>
      </c>
      <c r="S9">
        <v>0.02</v>
      </c>
      <c r="U9" s="1">
        <f t="shared" si="7"/>
        <v>-56628583</v>
      </c>
      <c r="W9">
        <v>2.7</v>
      </c>
      <c r="X9">
        <v>10</v>
      </c>
      <c r="Y9">
        <v>0.99</v>
      </c>
      <c r="Z9">
        <v>0.04</v>
      </c>
      <c r="AA9">
        <f t="shared" si="2"/>
        <v>1</v>
      </c>
      <c r="AB9">
        <f t="shared" si="3"/>
        <v>56634882</v>
      </c>
      <c r="AC9" s="1">
        <f t="shared" si="4"/>
        <v>56634882</v>
      </c>
      <c r="AD9" s="41">
        <f t="shared" si="5"/>
        <v>1.0009442210082657</v>
      </c>
    </row>
    <row r="10" spans="3:30" ht="18.600000000000001" thickBot="1" x14ac:dyDescent="0.5">
      <c r="C10" s="31">
        <v>45634.945243055554</v>
      </c>
      <c r="D10" s="32" t="s">
        <v>59</v>
      </c>
      <c r="E10" s="32" t="s">
        <v>140</v>
      </c>
      <c r="F10" s="32" t="s">
        <v>60</v>
      </c>
      <c r="G10" s="44">
        <v>56587070</v>
      </c>
      <c r="H10" s="33" t="s">
        <v>72</v>
      </c>
      <c r="I10" s="34" t="s">
        <v>64</v>
      </c>
      <c r="J10" s="33" t="s">
        <v>73</v>
      </c>
      <c r="K10" s="33" t="s">
        <v>74</v>
      </c>
      <c r="L10" s="35" t="s">
        <v>62</v>
      </c>
      <c r="M10" t="str">
        <f t="shared" si="6"/>
        <v/>
      </c>
      <c r="N10">
        <f t="shared" si="0"/>
        <v>13</v>
      </c>
      <c r="O10">
        <f t="shared" si="1"/>
        <v>28</v>
      </c>
      <c r="Q10">
        <v>10</v>
      </c>
      <c r="R10">
        <v>0.995</v>
      </c>
      <c r="S10">
        <v>0.02</v>
      </c>
      <c r="U10" s="1">
        <f t="shared" si="7"/>
        <v>-56587070</v>
      </c>
      <c r="W10">
        <v>2.7</v>
      </c>
      <c r="X10">
        <v>10</v>
      </c>
      <c r="Y10">
        <v>0.99</v>
      </c>
      <c r="Z10">
        <v>0.01</v>
      </c>
      <c r="AA10">
        <f t="shared" si="2"/>
        <v>1</v>
      </c>
      <c r="AB10">
        <f t="shared" si="3"/>
        <v>56635154</v>
      </c>
      <c r="AC10" s="1">
        <f t="shared" si="4"/>
        <v>56635154</v>
      </c>
      <c r="AD10" s="41">
        <f t="shared" si="5"/>
        <v>1.0009490282369295</v>
      </c>
    </row>
    <row r="11" spans="3:30" ht="18.600000000000001" thickBot="1" x14ac:dyDescent="0.5">
      <c r="C11" s="26">
        <v>45634.924398148149</v>
      </c>
      <c r="D11" s="27" t="s">
        <v>59</v>
      </c>
      <c r="E11" s="27" t="s">
        <v>140</v>
      </c>
      <c r="F11" s="27" t="s">
        <v>60</v>
      </c>
      <c r="G11" s="43">
        <v>56627236</v>
      </c>
      <c r="H11" s="28" t="s">
        <v>67</v>
      </c>
      <c r="I11" s="29" t="s">
        <v>64</v>
      </c>
      <c r="J11" s="28" t="s">
        <v>75</v>
      </c>
      <c r="K11" s="28" t="s">
        <v>76</v>
      </c>
      <c r="L11" s="30" t="s">
        <v>62</v>
      </c>
      <c r="M11" t="str">
        <f t="shared" si="6"/>
        <v/>
      </c>
      <c r="N11">
        <f t="shared" si="0"/>
        <v>19</v>
      </c>
      <c r="O11">
        <f t="shared" si="1"/>
        <v>27</v>
      </c>
      <c r="Q11">
        <v>10</v>
      </c>
      <c r="R11">
        <v>0.99</v>
      </c>
      <c r="S11">
        <v>0.02</v>
      </c>
      <c r="T11" t="s">
        <v>174</v>
      </c>
      <c r="U11" s="1">
        <f t="shared" si="7"/>
        <v>-56627236</v>
      </c>
    </row>
    <row r="12" spans="3:30" ht="18.600000000000001" thickBot="1" x14ac:dyDescent="0.5">
      <c r="C12" s="31">
        <v>45634.816921296297</v>
      </c>
      <c r="D12" s="32" t="s">
        <v>59</v>
      </c>
      <c r="E12" s="32" t="s">
        <v>140</v>
      </c>
      <c r="F12" s="32" t="s">
        <v>60</v>
      </c>
      <c r="G12" s="44">
        <v>56583285</v>
      </c>
      <c r="H12" s="33" t="s">
        <v>72</v>
      </c>
      <c r="I12" s="34" t="s">
        <v>64</v>
      </c>
      <c r="J12" s="33" t="s">
        <v>77</v>
      </c>
      <c r="K12" s="33" t="s">
        <v>78</v>
      </c>
      <c r="L12" s="35" t="s">
        <v>62</v>
      </c>
      <c r="M12" t="str">
        <f t="shared" si="6"/>
        <v/>
      </c>
      <c r="N12">
        <f t="shared" si="0"/>
        <v>12</v>
      </c>
      <c r="O12">
        <f t="shared" si="1"/>
        <v>28</v>
      </c>
      <c r="P12">
        <v>2.7</v>
      </c>
      <c r="Q12">
        <v>10</v>
      </c>
      <c r="R12">
        <v>0.995</v>
      </c>
      <c r="S12">
        <v>0.02</v>
      </c>
      <c r="U12" s="1">
        <f t="shared" si="7"/>
        <v>-56583285</v>
      </c>
    </row>
    <row r="13" spans="3:30" ht="18.600000000000001" thickBot="1" x14ac:dyDescent="0.5">
      <c r="C13" s="26">
        <v>45634.755324074074</v>
      </c>
      <c r="D13" s="27" t="s">
        <v>59</v>
      </c>
      <c r="E13" s="27" t="s">
        <v>140</v>
      </c>
      <c r="F13" s="27" t="s">
        <v>60</v>
      </c>
      <c r="G13" s="43">
        <v>56567368</v>
      </c>
      <c r="H13" s="28" t="s">
        <v>79</v>
      </c>
      <c r="I13" s="29" t="s">
        <v>64</v>
      </c>
      <c r="J13" s="28" t="s">
        <v>80</v>
      </c>
      <c r="K13" s="28" t="s">
        <v>81</v>
      </c>
      <c r="L13" s="30" t="s">
        <v>62</v>
      </c>
      <c r="M13" t="str">
        <f t="shared" si="6"/>
        <v/>
      </c>
      <c r="N13">
        <f t="shared" si="0"/>
        <v>10</v>
      </c>
      <c r="O13">
        <f t="shared" si="1"/>
        <v>12</v>
      </c>
      <c r="P13">
        <v>2.7</v>
      </c>
      <c r="Q13">
        <v>10</v>
      </c>
      <c r="R13">
        <v>0.995</v>
      </c>
      <c r="S13">
        <v>0.02</v>
      </c>
      <c r="U13" s="1">
        <f t="shared" si="7"/>
        <v>-56567368</v>
      </c>
    </row>
    <row r="14" spans="3:30" ht="18.600000000000001" thickBot="1" x14ac:dyDescent="0.5">
      <c r="C14" s="31">
        <v>45634.731388888889</v>
      </c>
      <c r="D14" s="32" t="s">
        <v>59</v>
      </c>
      <c r="E14" s="32" t="s">
        <v>140</v>
      </c>
      <c r="F14" s="32" t="s">
        <v>60</v>
      </c>
      <c r="G14" s="44">
        <v>56554111</v>
      </c>
      <c r="H14" s="33" t="s">
        <v>79</v>
      </c>
      <c r="I14" s="34" t="s">
        <v>64</v>
      </c>
      <c r="J14" s="33" t="s">
        <v>82</v>
      </c>
      <c r="K14" s="33" t="s">
        <v>83</v>
      </c>
      <c r="L14" s="35" t="s">
        <v>62</v>
      </c>
      <c r="M14" t="str">
        <f t="shared" si="6"/>
        <v/>
      </c>
      <c r="N14">
        <f t="shared" si="0"/>
        <v>7</v>
      </c>
      <c r="O14">
        <f t="shared" si="1"/>
        <v>12</v>
      </c>
      <c r="P14">
        <v>2.7</v>
      </c>
      <c r="Q14">
        <v>10</v>
      </c>
      <c r="R14">
        <v>0.995</v>
      </c>
      <c r="S14">
        <v>0.02</v>
      </c>
      <c r="U14" s="1">
        <f t="shared" si="7"/>
        <v>-56554111</v>
      </c>
    </row>
    <row r="15" spans="3:30" ht="18.600000000000001" thickBot="1" x14ac:dyDescent="0.5">
      <c r="C15" s="26">
        <v>45634.693067129629</v>
      </c>
      <c r="D15" s="27" t="s">
        <v>59</v>
      </c>
      <c r="E15" s="27" t="s">
        <v>140</v>
      </c>
      <c r="F15" s="27" t="s">
        <v>60</v>
      </c>
      <c r="G15" s="43">
        <v>56580384</v>
      </c>
      <c r="H15" s="28" t="s">
        <v>84</v>
      </c>
      <c r="I15" s="29" t="s">
        <v>64</v>
      </c>
      <c r="J15" s="28" t="s">
        <v>85</v>
      </c>
      <c r="K15" s="28" t="s">
        <v>71</v>
      </c>
      <c r="L15" s="30" t="s">
        <v>62</v>
      </c>
      <c r="M15" t="str">
        <f t="shared" si="6"/>
        <v/>
      </c>
      <c r="N15">
        <f t="shared" si="0"/>
        <v>11</v>
      </c>
      <c r="O15">
        <f t="shared" si="1"/>
        <v>11</v>
      </c>
      <c r="P15">
        <v>2.7</v>
      </c>
      <c r="Q15">
        <v>10</v>
      </c>
      <c r="R15">
        <v>0.99</v>
      </c>
      <c r="S15">
        <v>0.02</v>
      </c>
      <c r="U15" s="1">
        <f t="shared" si="7"/>
        <v>-56580384</v>
      </c>
    </row>
    <row r="16" spans="3:30" ht="18.600000000000001" thickBot="1" x14ac:dyDescent="0.5">
      <c r="C16" s="31">
        <v>45634.653194444443</v>
      </c>
      <c r="D16" s="32" t="s">
        <v>59</v>
      </c>
      <c r="E16" s="32" t="s">
        <v>140</v>
      </c>
      <c r="F16" s="32" t="s">
        <v>60</v>
      </c>
      <c r="G16" s="44">
        <v>56587455</v>
      </c>
      <c r="H16" s="33" t="s">
        <v>84</v>
      </c>
      <c r="I16" s="34" t="s">
        <v>64</v>
      </c>
      <c r="J16" s="33" t="s">
        <v>86</v>
      </c>
      <c r="K16" s="33" t="s">
        <v>87</v>
      </c>
      <c r="L16" s="35" t="s">
        <v>62</v>
      </c>
      <c r="M16" t="str">
        <f t="shared" si="6"/>
        <v/>
      </c>
      <c r="N16">
        <f t="shared" si="0"/>
        <v>14</v>
      </c>
      <c r="O16">
        <f t="shared" si="1"/>
        <v>11</v>
      </c>
      <c r="P16">
        <v>2.7</v>
      </c>
      <c r="Q16">
        <v>10</v>
      </c>
      <c r="R16">
        <v>0.99</v>
      </c>
      <c r="S16">
        <v>0.02</v>
      </c>
      <c r="U16" s="1">
        <f t="shared" si="7"/>
        <v>-56587455</v>
      </c>
    </row>
    <row r="17" spans="3:21" ht="18.600000000000001" thickBot="1" x14ac:dyDescent="0.5">
      <c r="C17" s="26">
        <v>45634.618680555555</v>
      </c>
      <c r="D17" s="27" t="s">
        <v>59</v>
      </c>
      <c r="E17" s="27" t="s">
        <v>140</v>
      </c>
      <c r="F17" s="27" t="s">
        <v>60</v>
      </c>
      <c r="G17" s="43">
        <v>56635154</v>
      </c>
      <c r="H17" s="28" t="s">
        <v>84</v>
      </c>
      <c r="I17" s="29" t="s">
        <v>64</v>
      </c>
      <c r="J17" s="28" t="s">
        <v>88</v>
      </c>
      <c r="K17" s="28" t="s">
        <v>83</v>
      </c>
      <c r="L17" s="30" t="s">
        <v>62</v>
      </c>
      <c r="M17" t="str">
        <f t="shared" si="6"/>
        <v/>
      </c>
      <c r="N17">
        <f t="shared" si="0"/>
        <v>22</v>
      </c>
      <c r="O17">
        <f t="shared" si="1"/>
        <v>11</v>
      </c>
      <c r="P17">
        <v>2.7</v>
      </c>
      <c r="Q17">
        <v>10</v>
      </c>
      <c r="R17">
        <v>0.99</v>
      </c>
      <c r="S17">
        <v>0.01</v>
      </c>
      <c r="U17" s="1">
        <f t="shared" si="7"/>
        <v>-56635154</v>
      </c>
    </row>
    <row r="18" spans="3:21" ht="18.600000000000001" thickBot="1" x14ac:dyDescent="0.5">
      <c r="C18" s="31">
        <v>45634.545173611114</v>
      </c>
      <c r="D18" s="32" t="s">
        <v>59</v>
      </c>
      <c r="E18" s="32" t="s">
        <v>140</v>
      </c>
      <c r="F18" s="32" t="s">
        <v>60</v>
      </c>
      <c r="G18" s="44">
        <v>56634882</v>
      </c>
      <c r="H18" s="33" t="s">
        <v>84</v>
      </c>
      <c r="I18" s="34" t="s">
        <v>64</v>
      </c>
      <c r="J18" s="33" t="s">
        <v>89</v>
      </c>
      <c r="K18" s="33" t="s">
        <v>90</v>
      </c>
      <c r="L18" s="35" t="s">
        <v>62</v>
      </c>
      <c r="M18" t="str">
        <f t="shared" si="6"/>
        <v/>
      </c>
      <c r="N18">
        <f t="shared" si="0"/>
        <v>21</v>
      </c>
      <c r="O18">
        <f t="shared" si="1"/>
        <v>11</v>
      </c>
      <c r="P18">
        <v>2.7</v>
      </c>
      <c r="Q18">
        <v>10</v>
      </c>
      <c r="R18">
        <v>0.99</v>
      </c>
      <c r="S18">
        <v>0.04</v>
      </c>
      <c r="U18" s="1">
        <f t="shared" si="7"/>
        <v>-56634882</v>
      </c>
    </row>
    <row r="19" spans="3:21" ht="18.600000000000001" thickBot="1" x14ac:dyDescent="0.5">
      <c r="C19" s="26">
        <v>45634.516469907408</v>
      </c>
      <c r="D19" s="27" t="s">
        <v>59</v>
      </c>
      <c r="E19" s="27" t="s">
        <v>140</v>
      </c>
      <c r="F19" s="27" t="s">
        <v>60</v>
      </c>
      <c r="G19" s="43">
        <v>56639757</v>
      </c>
      <c r="H19" s="28" t="s">
        <v>79</v>
      </c>
      <c r="I19" s="29" t="s">
        <v>64</v>
      </c>
      <c r="J19" s="28" t="s">
        <v>91</v>
      </c>
      <c r="K19" s="28" t="s">
        <v>92</v>
      </c>
      <c r="L19" s="30" t="s">
        <v>62</v>
      </c>
      <c r="M19" t="str">
        <f t="shared" si="6"/>
        <v/>
      </c>
      <c r="N19">
        <f t="shared" si="0"/>
        <v>23</v>
      </c>
      <c r="O19">
        <f t="shared" si="1"/>
        <v>12</v>
      </c>
      <c r="P19">
        <v>2.7</v>
      </c>
      <c r="Q19">
        <v>10</v>
      </c>
      <c r="R19">
        <v>0.995</v>
      </c>
      <c r="S19">
        <v>0.03</v>
      </c>
      <c r="U19" s="1">
        <f t="shared" si="7"/>
        <v>-56639757</v>
      </c>
    </row>
    <row r="20" spans="3:21" ht="18.600000000000001" thickBot="1" x14ac:dyDescent="0.5">
      <c r="C20" s="31">
        <v>45634.470902777779</v>
      </c>
      <c r="D20" s="32" t="s">
        <v>59</v>
      </c>
      <c r="E20" s="32" t="s">
        <v>140</v>
      </c>
      <c r="F20" s="32" t="s">
        <v>60</v>
      </c>
      <c r="G20" s="44">
        <v>56549057</v>
      </c>
      <c r="H20" s="33" t="s">
        <v>79</v>
      </c>
      <c r="I20" s="34" t="s">
        <v>64</v>
      </c>
      <c r="J20" s="33" t="s">
        <v>93</v>
      </c>
      <c r="K20" s="33" t="s">
        <v>94</v>
      </c>
      <c r="L20" s="35" t="s">
        <v>62</v>
      </c>
      <c r="M20" t="str">
        <f t="shared" si="6"/>
        <v/>
      </c>
      <c r="N20">
        <f t="shared" si="0"/>
        <v>5</v>
      </c>
      <c r="O20">
        <f t="shared" si="1"/>
        <v>12</v>
      </c>
      <c r="P20">
        <v>2.7</v>
      </c>
      <c r="Q20">
        <v>10</v>
      </c>
      <c r="R20">
        <v>0.995</v>
      </c>
      <c r="S20">
        <v>0.01</v>
      </c>
      <c r="U20" s="1">
        <f t="shared" si="7"/>
        <v>-56549057</v>
      </c>
    </row>
    <row r="21" spans="3:21" ht="18.600000000000001" thickBot="1" x14ac:dyDescent="0.5">
      <c r="C21" s="26">
        <v>45634.123194444444</v>
      </c>
      <c r="D21" s="27" t="s">
        <v>59</v>
      </c>
      <c r="E21" s="27" t="s">
        <v>140</v>
      </c>
      <c r="F21" s="27" t="s">
        <v>60</v>
      </c>
      <c r="G21" s="43">
        <v>56595919</v>
      </c>
      <c r="H21" s="28" t="s">
        <v>95</v>
      </c>
      <c r="I21" s="29" t="s">
        <v>64</v>
      </c>
      <c r="J21" s="28" t="s">
        <v>96</v>
      </c>
      <c r="K21" s="28" t="s">
        <v>71</v>
      </c>
      <c r="L21" s="30" t="s">
        <v>62</v>
      </c>
      <c r="M21" t="str">
        <f t="shared" si="6"/>
        <v/>
      </c>
      <c r="N21">
        <f t="shared" si="0"/>
        <v>16</v>
      </c>
      <c r="O21">
        <f t="shared" si="1"/>
        <v>32</v>
      </c>
      <c r="P21">
        <v>2.7</v>
      </c>
      <c r="Q21">
        <v>10</v>
      </c>
      <c r="R21">
        <v>0.995</v>
      </c>
      <c r="S21">
        <v>0.02</v>
      </c>
      <c r="U21" s="1">
        <f t="shared" si="7"/>
        <v>-56595919</v>
      </c>
    </row>
    <row r="22" spans="3:21" ht="18.600000000000001" thickBot="1" x14ac:dyDescent="0.5">
      <c r="C22" s="31">
        <v>45634.02238425926</v>
      </c>
      <c r="D22" s="32" t="s">
        <v>59</v>
      </c>
      <c r="E22" s="32" t="s">
        <v>140</v>
      </c>
      <c r="F22" s="32" t="s">
        <v>60</v>
      </c>
      <c r="G22" s="44">
        <v>56549060</v>
      </c>
      <c r="H22" s="33" t="s">
        <v>97</v>
      </c>
      <c r="I22" s="34" t="s">
        <v>64</v>
      </c>
      <c r="J22" s="33" t="s">
        <v>98</v>
      </c>
      <c r="K22" s="33" t="s">
        <v>99</v>
      </c>
      <c r="L22" s="35" t="s">
        <v>62</v>
      </c>
      <c r="M22" t="str">
        <f t="shared" si="6"/>
        <v/>
      </c>
      <c r="N22">
        <f t="shared" si="0"/>
        <v>6</v>
      </c>
      <c r="O22">
        <f t="shared" si="1"/>
        <v>30</v>
      </c>
      <c r="P22">
        <v>2.7</v>
      </c>
      <c r="Q22">
        <v>10</v>
      </c>
      <c r="R22">
        <v>0.98</v>
      </c>
      <c r="S22">
        <v>0.02</v>
      </c>
      <c r="U22" s="1">
        <f t="shared" si="7"/>
        <v>-56549060</v>
      </c>
    </row>
    <row r="23" spans="3:21" ht="18.600000000000001" thickBot="1" x14ac:dyDescent="0.5">
      <c r="C23" s="26">
        <v>45633.989976851852</v>
      </c>
      <c r="D23" s="27" t="s">
        <v>59</v>
      </c>
      <c r="E23" s="27" t="s">
        <v>140</v>
      </c>
      <c r="F23" s="27" t="s">
        <v>60</v>
      </c>
      <c r="G23" s="43">
        <v>56661624</v>
      </c>
      <c r="H23" s="28" t="s">
        <v>100</v>
      </c>
      <c r="I23" s="29" t="s">
        <v>64</v>
      </c>
      <c r="J23" s="28" t="s">
        <v>70</v>
      </c>
      <c r="K23" s="28" t="s">
        <v>101</v>
      </c>
      <c r="L23" s="30" t="s">
        <v>62</v>
      </c>
      <c r="M23" t="str">
        <f t="shared" si="6"/>
        <v/>
      </c>
      <c r="N23">
        <f t="shared" si="0"/>
        <v>27</v>
      </c>
      <c r="O23">
        <f t="shared" si="1"/>
        <v>31</v>
      </c>
      <c r="P23">
        <v>2.7</v>
      </c>
      <c r="Q23">
        <v>10</v>
      </c>
      <c r="R23">
        <v>0.98</v>
      </c>
      <c r="S23">
        <v>0.02</v>
      </c>
      <c r="U23" s="1">
        <f t="shared" si="7"/>
        <v>-56661624</v>
      </c>
    </row>
    <row r="24" spans="3:21" ht="18.600000000000001" thickBot="1" x14ac:dyDescent="0.5">
      <c r="C24" s="31">
        <v>45633.944884259261</v>
      </c>
      <c r="D24" s="32" t="s">
        <v>59</v>
      </c>
      <c r="E24" s="32" t="s">
        <v>140</v>
      </c>
      <c r="F24" s="32" t="s">
        <v>60</v>
      </c>
      <c r="G24" s="44">
        <v>56542774</v>
      </c>
      <c r="H24" s="33" t="s">
        <v>102</v>
      </c>
      <c r="I24" s="34" t="s">
        <v>64</v>
      </c>
      <c r="J24" s="33" t="s">
        <v>103</v>
      </c>
      <c r="K24" s="33" t="s">
        <v>71</v>
      </c>
      <c r="L24" s="35" t="s">
        <v>62</v>
      </c>
      <c r="M24" t="str">
        <f t="shared" si="6"/>
        <v/>
      </c>
      <c r="N24">
        <f t="shared" si="0"/>
        <v>3</v>
      </c>
      <c r="O24">
        <f t="shared" si="1"/>
        <v>5</v>
      </c>
      <c r="P24">
        <v>2.7</v>
      </c>
      <c r="Q24">
        <v>100</v>
      </c>
      <c r="R24">
        <v>0.995</v>
      </c>
      <c r="S24">
        <v>0.02</v>
      </c>
      <c r="U24" s="1">
        <f t="shared" si="7"/>
        <v>-56542774</v>
      </c>
    </row>
    <row r="25" spans="3:21" ht="18.600000000000001" thickBot="1" x14ac:dyDescent="0.5">
      <c r="C25" s="36">
        <v>45633.863923611112</v>
      </c>
      <c r="D25" s="37" t="s">
        <v>59</v>
      </c>
      <c r="E25" s="37" t="s">
        <v>140</v>
      </c>
      <c r="F25" s="37" t="s">
        <v>60</v>
      </c>
      <c r="G25" s="45">
        <v>56517452</v>
      </c>
      <c r="H25" s="38" t="s">
        <v>104</v>
      </c>
      <c r="I25" s="39" t="s">
        <v>64</v>
      </c>
      <c r="J25" s="38" t="s">
        <v>105</v>
      </c>
      <c r="K25" s="38" t="s">
        <v>106</v>
      </c>
      <c r="L25" s="40" t="s">
        <v>62</v>
      </c>
      <c r="M25" t="str">
        <f t="shared" si="6"/>
        <v/>
      </c>
      <c r="N25">
        <f t="shared" si="0"/>
        <v>2</v>
      </c>
      <c r="O25">
        <f t="shared" si="1"/>
        <v>36</v>
      </c>
      <c r="P25">
        <v>2.7</v>
      </c>
      <c r="Q25">
        <v>10</v>
      </c>
      <c r="R25">
        <v>0.995</v>
      </c>
      <c r="S25">
        <v>0.02</v>
      </c>
      <c r="U25" s="1">
        <f t="shared" si="7"/>
        <v>-56517452</v>
      </c>
    </row>
    <row r="26" spans="3:21" ht="18.600000000000001" thickBot="1" x14ac:dyDescent="0.5">
      <c r="C26" s="21">
        <v>45633.792546296296</v>
      </c>
      <c r="D26" s="22" t="s">
        <v>59</v>
      </c>
      <c r="E26" s="22" t="s">
        <v>140</v>
      </c>
      <c r="F26" s="22" t="s">
        <v>60</v>
      </c>
      <c r="G26" s="42">
        <v>56719814</v>
      </c>
      <c r="H26" s="23" t="s">
        <v>107</v>
      </c>
      <c r="I26" s="24" t="s">
        <v>64</v>
      </c>
      <c r="J26" s="23" t="s">
        <v>91</v>
      </c>
      <c r="K26" s="23" t="s">
        <v>108</v>
      </c>
      <c r="L26" s="25" t="s">
        <v>62</v>
      </c>
      <c r="M26" t="str">
        <f t="shared" si="6"/>
        <v/>
      </c>
      <c r="N26">
        <f t="shared" si="0"/>
        <v>31</v>
      </c>
      <c r="O26">
        <f t="shared" si="1"/>
        <v>18</v>
      </c>
      <c r="T26" t="s">
        <v>173</v>
      </c>
      <c r="U26" s="1">
        <f t="shared" si="7"/>
        <v>-56719814</v>
      </c>
    </row>
    <row r="27" spans="3:21" ht="18.600000000000001" thickBot="1" x14ac:dyDescent="0.5">
      <c r="C27" s="26">
        <v>45633.681979166664</v>
      </c>
      <c r="D27" s="27" t="s">
        <v>59</v>
      </c>
      <c r="E27" s="27" t="s">
        <v>140</v>
      </c>
      <c r="F27" s="27" t="s">
        <v>60</v>
      </c>
      <c r="G27" s="43">
        <v>56508972</v>
      </c>
      <c r="H27" s="28" t="s">
        <v>109</v>
      </c>
      <c r="I27" s="29" t="s">
        <v>64</v>
      </c>
      <c r="J27" s="28" t="s">
        <v>110</v>
      </c>
      <c r="K27" s="28" t="s">
        <v>101</v>
      </c>
      <c r="L27" s="30" t="s">
        <v>62</v>
      </c>
      <c r="M27" t="str">
        <f t="shared" si="6"/>
        <v>min</v>
      </c>
      <c r="N27">
        <f t="shared" si="0"/>
        <v>1</v>
      </c>
      <c r="O27">
        <f t="shared" si="1"/>
        <v>4</v>
      </c>
      <c r="P27">
        <v>2.7</v>
      </c>
      <c r="Q27">
        <v>10</v>
      </c>
      <c r="R27">
        <v>0.99</v>
      </c>
      <c r="S27">
        <v>0.02</v>
      </c>
      <c r="U27" s="1">
        <f t="shared" si="7"/>
        <v>-56508972</v>
      </c>
    </row>
    <row r="28" spans="3:21" ht="18.600000000000001" thickBot="1" x14ac:dyDescent="0.5">
      <c r="C28" s="31">
        <v>45633.551840277774</v>
      </c>
      <c r="D28" s="32" t="s">
        <v>59</v>
      </c>
      <c r="E28" s="32" t="s">
        <v>140</v>
      </c>
      <c r="F28" s="32" t="s">
        <v>60</v>
      </c>
      <c r="G28" s="44">
        <v>56562948</v>
      </c>
      <c r="H28" s="33" t="s">
        <v>111</v>
      </c>
      <c r="I28" s="34" t="s">
        <v>64</v>
      </c>
      <c r="J28" s="33" t="s">
        <v>112</v>
      </c>
      <c r="K28" s="33" t="s">
        <v>74</v>
      </c>
      <c r="L28" s="35" t="s">
        <v>62</v>
      </c>
      <c r="M28" t="str">
        <f t="shared" si="6"/>
        <v/>
      </c>
      <c r="N28">
        <f t="shared" si="0"/>
        <v>9</v>
      </c>
      <c r="O28">
        <f t="shared" si="1"/>
        <v>8</v>
      </c>
      <c r="P28">
        <v>2.7</v>
      </c>
      <c r="Q28">
        <v>10</v>
      </c>
      <c r="R28">
        <v>0.99</v>
      </c>
      <c r="S28">
        <v>0.02</v>
      </c>
      <c r="U28" s="1">
        <f t="shared" si="7"/>
        <v>-56562948</v>
      </c>
    </row>
    <row r="29" spans="3:21" ht="18.600000000000001" thickBot="1" x14ac:dyDescent="0.5">
      <c r="C29" s="26">
        <v>45633.528796296298</v>
      </c>
      <c r="D29" s="27" t="s">
        <v>59</v>
      </c>
      <c r="E29" s="27" t="s">
        <v>140</v>
      </c>
      <c r="F29" s="27" t="s">
        <v>60</v>
      </c>
      <c r="G29" s="43">
        <v>56546888</v>
      </c>
      <c r="H29" s="28" t="s">
        <v>113</v>
      </c>
      <c r="I29" s="29" t="s">
        <v>64</v>
      </c>
      <c r="J29" s="28" t="s">
        <v>114</v>
      </c>
      <c r="K29" s="28" t="s">
        <v>115</v>
      </c>
      <c r="L29" s="30" t="s">
        <v>62</v>
      </c>
      <c r="M29" t="str">
        <f t="shared" si="6"/>
        <v/>
      </c>
      <c r="N29">
        <f t="shared" si="0"/>
        <v>4</v>
      </c>
      <c r="O29">
        <f t="shared" si="1"/>
        <v>47</v>
      </c>
      <c r="P29">
        <v>2.5</v>
      </c>
      <c r="Q29">
        <v>10</v>
      </c>
      <c r="R29">
        <v>0.99</v>
      </c>
      <c r="S29">
        <v>0.02</v>
      </c>
      <c r="U29" s="1">
        <f t="shared" si="7"/>
        <v>-56546888</v>
      </c>
    </row>
    <row r="30" spans="3:21" ht="18.600000000000001" thickBot="1" x14ac:dyDescent="0.5">
      <c r="C30" s="31">
        <v>45633.124710648146</v>
      </c>
      <c r="D30" s="32" t="s">
        <v>59</v>
      </c>
      <c r="E30" s="32" t="s">
        <v>140</v>
      </c>
      <c r="F30" s="32" t="s">
        <v>60</v>
      </c>
      <c r="G30" s="44">
        <v>56557945</v>
      </c>
      <c r="H30" s="33" t="s">
        <v>116</v>
      </c>
      <c r="I30" s="34" t="s">
        <v>64</v>
      </c>
      <c r="J30" s="33" t="s">
        <v>117</v>
      </c>
      <c r="K30" s="33" t="s">
        <v>81</v>
      </c>
      <c r="L30" s="35" t="s">
        <v>62</v>
      </c>
      <c r="M30" t="str">
        <f t="shared" si="6"/>
        <v/>
      </c>
      <c r="N30">
        <f t="shared" si="0"/>
        <v>8</v>
      </c>
      <c r="O30">
        <f t="shared" si="1"/>
        <v>41</v>
      </c>
      <c r="P30">
        <v>2.5</v>
      </c>
      <c r="Q30">
        <v>10</v>
      </c>
      <c r="R30">
        <v>0.99</v>
      </c>
      <c r="S30">
        <v>0.02</v>
      </c>
      <c r="U30" s="1">
        <f t="shared" si="7"/>
        <v>-56557945</v>
      </c>
    </row>
    <row r="31" spans="3:21" ht="18.600000000000001" thickBot="1" x14ac:dyDescent="0.5">
      <c r="C31" s="26">
        <v>45633.048761574071</v>
      </c>
      <c r="D31" s="27" t="s">
        <v>59</v>
      </c>
      <c r="E31" s="27" t="s">
        <v>140</v>
      </c>
      <c r="F31" s="27" t="s">
        <v>60</v>
      </c>
      <c r="G31" s="43">
        <v>56623322</v>
      </c>
      <c r="H31" s="28" t="s">
        <v>118</v>
      </c>
      <c r="I31" s="29" t="s">
        <v>64</v>
      </c>
      <c r="J31" s="28" t="s">
        <v>119</v>
      </c>
      <c r="K31" s="28" t="s">
        <v>120</v>
      </c>
      <c r="L31" s="30" t="s">
        <v>62</v>
      </c>
      <c r="M31" t="str">
        <f t="shared" si="6"/>
        <v/>
      </c>
      <c r="N31">
        <f t="shared" si="0"/>
        <v>18</v>
      </c>
      <c r="O31">
        <f t="shared" si="1"/>
        <v>31</v>
      </c>
      <c r="U31" s="1">
        <f t="shared" si="7"/>
        <v>-56623322</v>
      </c>
    </row>
    <row r="32" spans="3:21" ht="18.600000000000001" thickBot="1" x14ac:dyDescent="0.5">
      <c r="C32" s="31">
        <v>45632.722418981481</v>
      </c>
      <c r="D32" s="32" t="s">
        <v>59</v>
      </c>
      <c r="E32" s="32" t="s">
        <v>140</v>
      </c>
      <c r="F32" s="32" t="s">
        <v>60</v>
      </c>
      <c r="G32" s="44">
        <v>56643970</v>
      </c>
      <c r="H32" s="33" t="s">
        <v>121</v>
      </c>
      <c r="I32" s="34" t="s">
        <v>64</v>
      </c>
      <c r="J32" s="33" t="s">
        <v>122</v>
      </c>
      <c r="K32" s="33" t="s">
        <v>108</v>
      </c>
      <c r="L32" s="35" t="s">
        <v>62</v>
      </c>
      <c r="M32" t="str">
        <f t="shared" si="6"/>
        <v/>
      </c>
      <c r="N32">
        <f t="shared" si="0"/>
        <v>24</v>
      </c>
      <c r="O32">
        <f t="shared" si="1"/>
        <v>4</v>
      </c>
      <c r="U32" s="1">
        <f t="shared" si="7"/>
        <v>-56643970</v>
      </c>
    </row>
    <row r="33" spans="3:21" ht="18.600000000000001" thickBot="1" x14ac:dyDescent="0.5">
      <c r="C33" s="26">
        <v>45632.112303240741</v>
      </c>
      <c r="D33" s="27" t="s">
        <v>59</v>
      </c>
      <c r="E33" s="27" t="s">
        <v>140</v>
      </c>
      <c r="F33" s="27" t="s">
        <v>60</v>
      </c>
      <c r="G33" s="43">
        <v>56656806</v>
      </c>
      <c r="H33" s="28" t="s">
        <v>123</v>
      </c>
      <c r="I33" s="29" t="s">
        <v>64</v>
      </c>
      <c r="J33" s="28" t="s">
        <v>124</v>
      </c>
      <c r="K33" s="28" t="s">
        <v>120</v>
      </c>
      <c r="L33" s="30" t="s">
        <v>62</v>
      </c>
      <c r="M33" t="str">
        <f t="shared" si="6"/>
        <v/>
      </c>
      <c r="N33">
        <f t="shared" si="0"/>
        <v>25</v>
      </c>
      <c r="O33">
        <f t="shared" si="1"/>
        <v>49</v>
      </c>
      <c r="U33" s="1">
        <f t="shared" si="7"/>
        <v>-56656806</v>
      </c>
    </row>
    <row r="34" spans="3:21" ht="18.600000000000001" thickBot="1" x14ac:dyDescent="0.5">
      <c r="C34" s="31">
        <v>45632.088483796295</v>
      </c>
      <c r="D34" s="32" t="s">
        <v>59</v>
      </c>
      <c r="E34" s="32" t="s">
        <v>140</v>
      </c>
      <c r="F34" s="32" t="s">
        <v>60</v>
      </c>
      <c r="G34" s="44">
        <v>56702204</v>
      </c>
      <c r="H34" s="33" t="s">
        <v>125</v>
      </c>
      <c r="I34" s="34" t="s">
        <v>64</v>
      </c>
      <c r="J34" s="33" t="s">
        <v>126</v>
      </c>
      <c r="K34" s="33" t="s">
        <v>127</v>
      </c>
      <c r="L34" s="35" t="s">
        <v>62</v>
      </c>
      <c r="M34" t="str">
        <f t="shared" si="6"/>
        <v/>
      </c>
      <c r="N34">
        <f t="shared" si="0"/>
        <v>30</v>
      </c>
      <c r="O34">
        <f t="shared" si="1"/>
        <v>0</v>
      </c>
      <c r="U34" s="1">
        <f t="shared" si="7"/>
        <v>-56702204</v>
      </c>
    </row>
    <row r="35" spans="3:21" ht="18.600000000000001" thickBot="1" x14ac:dyDescent="0.5">
      <c r="C35" s="26">
        <v>45632.063333333332</v>
      </c>
      <c r="D35" s="27" t="s">
        <v>59</v>
      </c>
      <c r="E35" s="27" t="s">
        <v>140</v>
      </c>
      <c r="F35" s="27" t="s">
        <v>60</v>
      </c>
      <c r="G35" s="43">
        <v>56659002</v>
      </c>
      <c r="H35" s="28" t="s">
        <v>128</v>
      </c>
      <c r="I35" s="29" t="s">
        <v>64</v>
      </c>
      <c r="J35" s="28" t="s">
        <v>129</v>
      </c>
      <c r="K35" s="28" t="s">
        <v>92</v>
      </c>
      <c r="L35" s="30" t="s">
        <v>62</v>
      </c>
      <c r="M35" t="str">
        <f t="shared" si="6"/>
        <v/>
      </c>
      <c r="N35">
        <f t="shared" si="0"/>
        <v>26</v>
      </c>
      <c r="O35">
        <f t="shared" si="1"/>
        <v>17</v>
      </c>
      <c r="U35" s="1">
        <f t="shared" si="7"/>
        <v>-56659002</v>
      </c>
    </row>
    <row r="36" spans="3:21" ht="18.600000000000001" thickBot="1" x14ac:dyDescent="0.5">
      <c r="C36" s="31">
        <v>45632.016203703701</v>
      </c>
      <c r="D36" s="32" t="s">
        <v>59</v>
      </c>
      <c r="E36" s="32" t="s">
        <v>140</v>
      </c>
      <c r="F36" s="32" t="s">
        <v>130</v>
      </c>
      <c r="G36" s="44">
        <v>56854149</v>
      </c>
      <c r="H36" s="33" t="s">
        <v>131</v>
      </c>
      <c r="I36" s="34" t="s">
        <v>64</v>
      </c>
      <c r="J36" s="33" t="s">
        <v>132</v>
      </c>
      <c r="K36" s="33" t="s">
        <v>133</v>
      </c>
      <c r="L36" s="35" t="s">
        <v>62</v>
      </c>
      <c r="M36" t="str">
        <f t="shared" si="6"/>
        <v/>
      </c>
      <c r="N36">
        <f t="shared" si="0"/>
        <v>33</v>
      </c>
      <c r="O36">
        <f t="shared" si="1"/>
        <v>44</v>
      </c>
      <c r="U36" s="1">
        <f t="shared" si="7"/>
        <v>-56854149</v>
      </c>
    </row>
    <row r="37" spans="3:21" ht="18.600000000000001" thickBot="1" x14ac:dyDescent="0.5">
      <c r="C37" s="26">
        <v>45631.863761574074</v>
      </c>
      <c r="D37" s="27" t="s">
        <v>59</v>
      </c>
      <c r="E37" s="27" t="s">
        <v>140</v>
      </c>
      <c r="F37" s="27" t="s">
        <v>130</v>
      </c>
      <c r="G37" s="43">
        <v>56938517</v>
      </c>
      <c r="H37" s="28" t="s">
        <v>134</v>
      </c>
      <c r="I37" s="29" t="s">
        <v>64</v>
      </c>
      <c r="J37" s="28" t="s">
        <v>135</v>
      </c>
      <c r="K37" s="28" t="s">
        <v>136</v>
      </c>
      <c r="L37" s="30" t="s">
        <v>62</v>
      </c>
      <c r="M37" t="str">
        <f t="shared" si="6"/>
        <v/>
      </c>
      <c r="N37">
        <f t="shared" si="0"/>
        <v>35</v>
      </c>
      <c r="O37">
        <f t="shared" si="1"/>
        <v>1</v>
      </c>
      <c r="U37" s="1">
        <f t="shared" si="7"/>
        <v>-56938517</v>
      </c>
    </row>
    <row r="38" spans="3:21" ht="18.600000000000001" thickBot="1" x14ac:dyDescent="0.5">
      <c r="C38" s="31">
        <v>45631.73028935185</v>
      </c>
      <c r="D38" s="32" t="s">
        <v>59</v>
      </c>
      <c r="E38" s="32" t="s">
        <v>140</v>
      </c>
      <c r="F38" s="32" t="s">
        <v>130</v>
      </c>
      <c r="G38" s="44">
        <v>56993865</v>
      </c>
      <c r="H38" s="33" t="s">
        <v>137</v>
      </c>
      <c r="I38" s="34" t="s">
        <v>64</v>
      </c>
      <c r="J38" s="33" t="s">
        <v>138</v>
      </c>
      <c r="K38" s="33" t="s">
        <v>139</v>
      </c>
      <c r="L38" s="35" t="s">
        <v>62</v>
      </c>
      <c r="M38" t="str">
        <f t="shared" si="6"/>
        <v/>
      </c>
      <c r="N38">
        <f t="shared" si="0"/>
        <v>36</v>
      </c>
      <c r="O38">
        <f t="shared" si="1"/>
        <v>2</v>
      </c>
      <c r="U38" s="1">
        <f t="shared" si="7"/>
        <v>-56993865</v>
      </c>
    </row>
    <row r="39" spans="3:21" ht="18.600000000000001" thickBot="1" x14ac:dyDescent="0.5">
      <c r="C39" s="26">
        <v>45631.697708333333</v>
      </c>
      <c r="D39" s="27" t="s">
        <v>59</v>
      </c>
      <c r="E39" s="27" t="s">
        <v>140</v>
      </c>
      <c r="F39" s="27" t="s">
        <v>130</v>
      </c>
      <c r="G39" s="43">
        <v>57440899</v>
      </c>
      <c r="H39" s="28" t="s">
        <v>143</v>
      </c>
      <c r="I39" s="29" t="s">
        <v>64</v>
      </c>
      <c r="J39" s="28" t="s">
        <v>144</v>
      </c>
      <c r="K39" s="28" t="s">
        <v>145</v>
      </c>
      <c r="L39" s="30" t="s">
        <v>62</v>
      </c>
      <c r="M39" t="str">
        <f t="shared" si="6"/>
        <v/>
      </c>
      <c r="N39">
        <f t="shared" si="0"/>
        <v>39</v>
      </c>
      <c r="O39">
        <f t="shared" si="1"/>
        <v>29</v>
      </c>
      <c r="U39" s="1">
        <f t="shared" si="7"/>
        <v>-57440899</v>
      </c>
    </row>
    <row r="40" spans="3:21" ht="18.600000000000001" thickBot="1" x14ac:dyDescent="0.5">
      <c r="C40" s="31">
        <v>45631.539548611108</v>
      </c>
      <c r="D40" s="32" t="s">
        <v>59</v>
      </c>
      <c r="E40" s="32" t="s">
        <v>140</v>
      </c>
      <c r="F40" s="32" t="s">
        <v>130</v>
      </c>
      <c r="G40" s="44">
        <v>56937829</v>
      </c>
      <c r="H40" s="33" t="s">
        <v>134</v>
      </c>
      <c r="I40" s="34" t="s">
        <v>64</v>
      </c>
      <c r="J40" s="33" t="s">
        <v>146</v>
      </c>
      <c r="K40" s="33" t="s">
        <v>147</v>
      </c>
      <c r="L40" s="35" t="s">
        <v>62</v>
      </c>
      <c r="M40" t="str">
        <f t="shared" si="6"/>
        <v/>
      </c>
      <c r="N40">
        <f t="shared" si="0"/>
        <v>34</v>
      </c>
      <c r="O40">
        <f t="shared" si="1"/>
        <v>1</v>
      </c>
      <c r="U40" s="1">
        <f t="shared" si="7"/>
        <v>-56937829</v>
      </c>
    </row>
    <row r="41" spans="3:21" ht="18.600000000000001" thickBot="1" x14ac:dyDescent="0.5">
      <c r="C41" s="26">
        <v>45630.970763888887</v>
      </c>
      <c r="D41" s="27" t="s">
        <v>59</v>
      </c>
      <c r="E41" s="27" t="s">
        <v>140</v>
      </c>
      <c r="F41" s="27" t="s">
        <v>130</v>
      </c>
      <c r="G41" s="43">
        <v>57215346</v>
      </c>
      <c r="H41" s="28" t="s">
        <v>148</v>
      </c>
      <c r="I41" s="29" t="s">
        <v>64</v>
      </c>
      <c r="J41" s="28" t="s">
        <v>149</v>
      </c>
      <c r="K41" s="28" t="s">
        <v>150</v>
      </c>
      <c r="L41" s="30" t="s">
        <v>62</v>
      </c>
      <c r="M41" t="str">
        <f t="shared" si="6"/>
        <v/>
      </c>
      <c r="N41">
        <f t="shared" si="0"/>
        <v>37</v>
      </c>
      <c r="O41">
        <f t="shared" si="1"/>
        <v>1</v>
      </c>
      <c r="U41" s="1">
        <f t="shared" si="7"/>
        <v>-57215346</v>
      </c>
    </row>
    <row r="42" spans="3:21" ht="18.600000000000001" thickBot="1" x14ac:dyDescent="0.5">
      <c r="C42" s="31">
        <v>45630.865277777775</v>
      </c>
      <c r="D42" s="32" t="s">
        <v>59</v>
      </c>
      <c r="E42" s="32" t="s">
        <v>140</v>
      </c>
      <c r="F42" s="32" t="s">
        <v>130</v>
      </c>
      <c r="G42" s="44">
        <v>57327143</v>
      </c>
      <c r="H42" s="33" t="s">
        <v>151</v>
      </c>
      <c r="I42" s="34" t="s">
        <v>64</v>
      </c>
      <c r="J42" s="33" t="s">
        <v>152</v>
      </c>
      <c r="K42" s="33" t="s">
        <v>153</v>
      </c>
      <c r="L42" s="35" t="s">
        <v>62</v>
      </c>
      <c r="M42" t="str">
        <f t="shared" si="6"/>
        <v/>
      </c>
      <c r="N42">
        <f t="shared" si="0"/>
        <v>38</v>
      </c>
      <c r="O42">
        <f t="shared" si="1"/>
        <v>9</v>
      </c>
      <c r="U42" s="1">
        <f t="shared" si="7"/>
        <v>-57327143</v>
      </c>
    </row>
    <row r="43" spans="3:21" ht="18.600000000000001" thickBot="1" x14ac:dyDescent="0.5">
      <c r="C43" s="26">
        <v>45630.682812500003</v>
      </c>
      <c r="D43" s="27" t="s">
        <v>59</v>
      </c>
      <c r="E43" s="27" t="s">
        <v>140</v>
      </c>
      <c r="F43" s="27" t="s">
        <v>130</v>
      </c>
      <c r="G43" s="43">
        <v>57794638</v>
      </c>
      <c r="H43" s="28" t="s">
        <v>154</v>
      </c>
      <c r="I43" s="29" t="s">
        <v>64</v>
      </c>
      <c r="J43" s="28" t="s">
        <v>155</v>
      </c>
      <c r="K43" s="28" t="s">
        <v>156</v>
      </c>
      <c r="L43" s="30" t="s">
        <v>62</v>
      </c>
      <c r="M43" t="str">
        <f t="shared" si="6"/>
        <v/>
      </c>
      <c r="N43">
        <f t="shared" si="0"/>
        <v>40</v>
      </c>
      <c r="O43">
        <f t="shared" si="1"/>
        <v>17</v>
      </c>
      <c r="U43" s="1">
        <f t="shared" si="7"/>
        <v>-57794638</v>
      </c>
    </row>
    <row r="44" spans="3:21" ht="18.600000000000001" thickBot="1" x14ac:dyDescent="0.5">
      <c r="C44" s="31">
        <v>45630.639687499999</v>
      </c>
      <c r="D44" s="32" t="s">
        <v>59</v>
      </c>
      <c r="E44" s="32" t="s">
        <v>140</v>
      </c>
      <c r="F44" s="32" t="s">
        <v>130</v>
      </c>
      <c r="G44" s="44">
        <v>0</v>
      </c>
      <c r="H44" s="33" t="s">
        <v>157</v>
      </c>
      <c r="I44" s="34" t="s">
        <v>158</v>
      </c>
      <c r="J44" s="33" t="s">
        <v>159</v>
      </c>
      <c r="K44" s="33" t="s">
        <v>160</v>
      </c>
      <c r="L44" s="35" t="s">
        <v>62</v>
      </c>
      <c r="M44" t="str">
        <f t="shared" si="6"/>
        <v/>
      </c>
      <c r="N44" t="e">
        <f t="shared" si="0"/>
        <v>#VALUE!</v>
      </c>
      <c r="O44">
        <f t="shared" si="1"/>
        <v>14</v>
      </c>
      <c r="U44" s="1" t="str">
        <f t="shared" si="7"/>
        <v/>
      </c>
    </row>
    <row r="45" spans="3:21" x14ac:dyDescent="0.45">
      <c r="C45" s="36">
        <v>45629.867974537039</v>
      </c>
      <c r="D45" s="37" t="s">
        <v>59</v>
      </c>
      <c r="E45" s="37" t="s">
        <v>140</v>
      </c>
      <c r="F45" s="37" t="s">
        <v>130</v>
      </c>
      <c r="G45" s="45">
        <v>58156584</v>
      </c>
      <c r="H45" s="38" t="s">
        <v>161</v>
      </c>
      <c r="I45" s="39" t="s">
        <v>64</v>
      </c>
      <c r="J45" s="38" t="s">
        <v>162</v>
      </c>
      <c r="K45" s="38" t="s">
        <v>163</v>
      </c>
      <c r="L45" s="40" t="s">
        <v>62</v>
      </c>
      <c r="M45" t="str">
        <f t="shared" si="6"/>
        <v/>
      </c>
      <c r="N45">
        <f t="shared" si="0"/>
        <v>41</v>
      </c>
      <c r="O45">
        <f t="shared" si="1"/>
        <v>36</v>
      </c>
      <c r="U45" s="1">
        <f t="shared" si="7"/>
        <v>-58156584</v>
      </c>
    </row>
  </sheetData>
  <phoneticPr fontId="18"/>
  <conditionalFormatting sqref="N4:N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:O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6" r:id="rId1" display="https://atcoder.jp/contests/ahc040/tasks/ahc040_a" xr:uid="{250C8D61-CC71-4422-97E3-6E03B5BCCAC9}"/>
    <hyperlink ref="E6" r:id="rId2" display="https://atcoder.jp/users/keroru" xr:uid="{C7CD0EC0-28D6-4A31-879C-F3CA3354F477}"/>
    <hyperlink ref="F6" r:id="rId3" display="https://atcoder.jp/contests/ahc040/submissions/me?f.Language=5001&amp;page=1" xr:uid="{58B08C6E-6E93-489B-9248-58E6AA90F4D7}"/>
    <hyperlink ref="L6" r:id="rId4" display="https://atcoder.jp/contests/ahc040/submissions/60602784" xr:uid="{507EEF2A-D61D-4690-A023-AD963E7A6993}"/>
    <hyperlink ref="D7" r:id="rId5" display="https://atcoder.jp/contests/ahc040/tasks/ahc040_a" xr:uid="{3A056AC9-B0FD-494A-8FBC-EE2181E21FAD}"/>
    <hyperlink ref="E7" r:id="rId6" display="https://atcoder.jp/users/keroru" xr:uid="{B711CA18-500A-4B63-9716-5898773C626D}"/>
    <hyperlink ref="F7" r:id="rId7" display="https://atcoder.jp/contests/ahc040/submissions/me?f.Language=5001&amp;page=1" xr:uid="{E627F68C-3EA1-4B24-8B33-234311A97577}"/>
    <hyperlink ref="L7" r:id="rId8" display="https://atcoder.jp/contests/ahc040/submissions/60602278" xr:uid="{35B55B62-4C2B-4982-97C3-0E956B1AC197}"/>
    <hyperlink ref="D8" r:id="rId9" display="https://atcoder.jp/contests/ahc040/tasks/ahc040_a" xr:uid="{A5C404D3-9D1E-4642-8C1E-E3165B814747}"/>
    <hyperlink ref="E8" r:id="rId10" display="https://atcoder.jp/users/keroru" xr:uid="{6C740838-6C7B-4E51-B3B0-A116309E5453}"/>
    <hyperlink ref="F8" r:id="rId11" display="https://atcoder.jp/contests/ahc040/submissions/me?f.Language=5001&amp;page=1" xr:uid="{E46297A4-C505-4547-B462-0169368F0620}"/>
    <hyperlink ref="L8" r:id="rId12" display="https://atcoder.jp/contests/ahc040/submissions/60597949" xr:uid="{F34A5B35-4D3D-4D8A-AEF4-377E9C7FF9F5}"/>
    <hyperlink ref="D9" r:id="rId13" display="https://atcoder.jp/contests/ahc040/tasks/ahc040_a" xr:uid="{7C8166CA-AA61-4B6B-9E49-EBA0EA474403}"/>
    <hyperlink ref="E9" r:id="rId14" display="https://atcoder.jp/users/keroru" xr:uid="{A00E3D04-2F0E-499B-9E9E-2DB69E41BB7C}"/>
    <hyperlink ref="F9" r:id="rId15" display="https://atcoder.jp/contests/ahc040/submissions/me?f.Language=5001&amp;page=1" xr:uid="{C1F63056-955E-4CAC-BF47-CC7C10879126}"/>
    <hyperlink ref="L9" r:id="rId16" display="https://atcoder.jp/contests/ahc040/submissions/60597566" xr:uid="{9E3B7177-6589-4FB2-8FAC-29DFD889C044}"/>
    <hyperlink ref="D10" r:id="rId17" display="https://atcoder.jp/contests/ahc040/tasks/ahc040_a" xr:uid="{61150731-CFFD-47EC-83A2-2C57B56A88DC}"/>
    <hyperlink ref="E10" r:id="rId18" display="https://atcoder.jp/users/keroru" xr:uid="{22FE4EF1-E0D1-4CA8-9D78-03922829029E}"/>
    <hyperlink ref="F10" r:id="rId19" display="https://atcoder.jp/contests/ahc040/submissions/me?f.Language=5001&amp;page=1" xr:uid="{3BD53756-7392-402C-B4E6-1FCB45F76564}"/>
    <hyperlink ref="L10" r:id="rId20" display="https://atcoder.jp/contests/ahc040/submissions/60593101" xr:uid="{8C00E209-DF99-413C-8A65-55AF03508414}"/>
    <hyperlink ref="D11" r:id="rId21" display="https://atcoder.jp/contests/ahc040/tasks/ahc040_a" xr:uid="{AAFAAE05-69A2-4774-9734-24E3827ABFAD}"/>
    <hyperlink ref="E11" r:id="rId22" display="https://atcoder.jp/users/keroru" xr:uid="{03400517-7B85-4546-A812-FE7EA5259634}"/>
    <hyperlink ref="F11" r:id="rId23" display="https://atcoder.jp/contests/ahc040/submissions/me?f.Language=5001&amp;page=1" xr:uid="{63D37838-0F51-4DBB-8B9A-642A431BC8F4}"/>
    <hyperlink ref="L11" r:id="rId24" display="https://atcoder.jp/contests/ahc040/submissions/60590817" xr:uid="{1E4073B1-15BC-418A-BDA6-8FE40642BDB6}"/>
    <hyperlink ref="D12" r:id="rId25" display="https://atcoder.jp/contests/ahc040/tasks/ahc040_a" xr:uid="{FF0B49F4-D2C9-4939-8B35-5666E399ACF8}"/>
    <hyperlink ref="E12" r:id="rId26" display="https://atcoder.jp/users/keroru" xr:uid="{A0A69F75-0EA6-4AD2-B0B0-DE9A7C577F51}"/>
    <hyperlink ref="F12" r:id="rId27" display="https://atcoder.jp/contests/ahc040/submissions/me?f.Language=5001&amp;page=1" xr:uid="{03A0B8D8-CB4A-4611-A579-05E46FDDC635}"/>
    <hyperlink ref="L12" r:id="rId28" display="https://atcoder.jp/contests/ahc040/submissions/60583220" xr:uid="{DAEE21EA-3BDD-4616-85B5-CE5E8186C1C3}"/>
    <hyperlink ref="D13" r:id="rId29" display="https://atcoder.jp/contests/ahc040/tasks/ahc040_a" xr:uid="{B88617C6-4B28-4C2E-ABBE-DA955E9DED0C}"/>
    <hyperlink ref="E13" r:id="rId30" display="https://atcoder.jp/users/keroru" xr:uid="{481320B2-A4D8-492F-B141-52C3025C26FA}"/>
    <hyperlink ref="F13" r:id="rId31" display="https://atcoder.jp/contests/ahc040/submissions/me?f.Language=5001&amp;page=1" xr:uid="{A40ADC83-952C-4440-A791-F201611E7C1B}"/>
    <hyperlink ref="L13" r:id="rId32" display="https://atcoder.jp/contests/ahc040/submissions/60581099" xr:uid="{7FCB53BD-EB9C-4AF8-AF81-9ED2BE88D215}"/>
    <hyperlink ref="D14" r:id="rId33" display="https://atcoder.jp/contests/ahc040/tasks/ahc040_a" xr:uid="{089C04CC-8875-41BB-8E63-F339F72D2C16}"/>
    <hyperlink ref="E14" r:id="rId34" display="https://atcoder.jp/users/keroru" xr:uid="{12C5233C-677F-40EE-80EF-E3F829A1E62D}"/>
    <hyperlink ref="F14" r:id="rId35" display="https://atcoder.jp/contests/ahc040/submissions/me?f.Language=5001&amp;page=1" xr:uid="{E1F32D4F-6B4A-467E-94AF-15C4B0CB76B8}"/>
    <hyperlink ref="L14" r:id="rId36" display="https://atcoder.jp/contests/ahc040/submissions/60579918" xr:uid="{789819CF-3A09-4754-BC0C-56FBAF875E8E}"/>
    <hyperlink ref="D15" r:id="rId37" display="https://atcoder.jp/contests/ahc040/tasks/ahc040_a" xr:uid="{41084C1B-B0AB-45B5-B7E6-5EFC7A25E67A}"/>
    <hyperlink ref="E15" r:id="rId38" display="https://atcoder.jp/users/keroru" xr:uid="{CF6DE0CE-BDBB-4B8B-8DCC-D140E866B2B7}"/>
    <hyperlink ref="F15" r:id="rId39" display="https://atcoder.jp/contests/ahc040/submissions/me?f.Language=5001&amp;page=1" xr:uid="{A05A725B-6C5E-4DF8-A7A9-0666A063B507}"/>
    <hyperlink ref="L15" r:id="rId40" display="https://atcoder.jp/contests/ahc040/submissions/60578255" xr:uid="{246551F9-FB99-4F95-890C-C0246C06CF3A}"/>
    <hyperlink ref="D16" r:id="rId41" display="https://atcoder.jp/contests/ahc040/tasks/ahc040_a" xr:uid="{4B69FFFB-F874-4EB1-B743-B719520B71A6}"/>
    <hyperlink ref="E16" r:id="rId42" display="https://atcoder.jp/users/keroru" xr:uid="{D128DBE9-8AEE-4E66-B4DF-7B17E8CA656E}"/>
    <hyperlink ref="F16" r:id="rId43" display="https://atcoder.jp/contests/ahc040/submissions/me?f.Language=5001&amp;page=1" xr:uid="{A467CBAD-2B77-4EAD-8BDF-A219BB4CD29E}"/>
    <hyperlink ref="L16" r:id="rId44" display="https://atcoder.jp/contests/ahc040/submissions/60574031" xr:uid="{0B977946-87FD-4577-BB4F-70EBECBDC6BC}"/>
    <hyperlink ref="D17" r:id="rId45" display="https://atcoder.jp/contests/ahc040/tasks/ahc040_a" xr:uid="{09CECE3D-E2E9-46D0-9E2E-A8723F54DEF6}"/>
    <hyperlink ref="E17" r:id="rId46" display="https://atcoder.jp/users/keroru" xr:uid="{EFD4799D-7235-4289-AB7F-4319FE4AC099}"/>
    <hyperlink ref="F17" r:id="rId47" display="https://atcoder.jp/contests/ahc040/submissions/me?f.Language=5001&amp;page=1" xr:uid="{3C5CEB79-3558-42C2-B81D-A32F9E8E2855}"/>
    <hyperlink ref="L17" r:id="rId48" display="https://atcoder.jp/contests/ahc040/submissions/60569247" xr:uid="{26D5AA0C-383F-40DB-9433-F6C4BC505788}"/>
    <hyperlink ref="D18" r:id="rId49" display="https://atcoder.jp/contests/ahc040/tasks/ahc040_a" xr:uid="{B266300F-0A7E-48BE-88CE-46F41E102B36}"/>
    <hyperlink ref="E18" r:id="rId50" display="https://atcoder.jp/users/keroru" xr:uid="{BC2D4CE1-CF18-4207-A86A-DB1E687F87EA}"/>
    <hyperlink ref="F18" r:id="rId51" display="https://atcoder.jp/contests/ahc040/submissions/me?f.Language=5001&amp;page=1" xr:uid="{563C319C-461A-4B03-BAC6-DEADD127D580}"/>
    <hyperlink ref="L18" r:id="rId52" display="https://atcoder.jp/contests/ahc040/submissions/60561111" xr:uid="{13D60CAA-CBC9-4BC6-8AFE-7203F516E8CD}"/>
    <hyperlink ref="D19" r:id="rId53" display="https://atcoder.jp/contests/ahc040/tasks/ahc040_a" xr:uid="{72AE6015-DBD2-4589-88AA-89008BF80036}"/>
    <hyperlink ref="E19" r:id="rId54" display="https://atcoder.jp/users/keroru" xr:uid="{06F595B7-AED0-4FD6-9905-01AFF6F01467}"/>
    <hyperlink ref="F19" r:id="rId55" display="https://atcoder.jp/contests/ahc040/submissions/me?f.Language=5001&amp;page=1" xr:uid="{33FDE395-1B77-40FA-8EA3-9AFD7F44A0A0}"/>
    <hyperlink ref="L19" r:id="rId56" display="https://atcoder.jp/contests/ahc040/submissions/60560042" xr:uid="{EBA63F50-EE38-4622-BB20-3CA82C663552}"/>
    <hyperlink ref="D20" r:id="rId57" display="https://atcoder.jp/contests/ahc040/tasks/ahc040_a" xr:uid="{893F5513-3B79-444B-8A97-313C9CCF37C0}"/>
    <hyperlink ref="E20" r:id="rId58" display="https://atcoder.jp/users/keroru" xr:uid="{9BAEF91A-F504-499A-A5D7-82CBCEBF4E8F}"/>
    <hyperlink ref="F20" r:id="rId59" display="https://atcoder.jp/contests/ahc040/submissions/me?f.Language=5001&amp;page=1" xr:uid="{169B63A4-A983-4F7D-9EE7-E80A40457E30}"/>
    <hyperlink ref="L20" r:id="rId60" display="https://atcoder.jp/contests/ahc040/submissions/60558292" xr:uid="{FCA0F64C-6196-4E76-96B4-808C0AA98684}"/>
    <hyperlink ref="D21" r:id="rId61" display="https://atcoder.jp/contests/ahc040/tasks/ahc040_a" xr:uid="{8EFDF46C-B646-4973-9A39-70BB1579245C}"/>
    <hyperlink ref="E21" r:id="rId62" display="https://atcoder.jp/users/keroru" xr:uid="{CE1E39E8-BAC7-41CC-AA73-CB848F540CE9}"/>
    <hyperlink ref="F21" r:id="rId63" display="https://atcoder.jp/contests/ahc040/submissions/me?f.Language=5001&amp;page=1" xr:uid="{FEA3009F-B877-4206-93CD-E11BFBFD81B0}"/>
    <hyperlink ref="L21" r:id="rId64" display="https://atcoder.jp/contests/ahc040/submissions/60553683" xr:uid="{96727C31-C8C8-4C47-8C8D-19F013E1152F}"/>
    <hyperlink ref="D22" r:id="rId65" display="https://atcoder.jp/contests/ahc040/tasks/ahc040_a" xr:uid="{04706ED2-2180-4195-81EA-A929A0A3A9D1}"/>
    <hyperlink ref="E22" r:id="rId66" display="https://atcoder.jp/users/keroru" xr:uid="{6797C581-37E0-4BBB-957C-D71F81B6B943}"/>
    <hyperlink ref="F22" r:id="rId67" display="https://atcoder.jp/contests/ahc040/submissions/me?f.Language=5001&amp;page=1" xr:uid="{AC3FCC76-EA39-4065-B421-960DE90FF698}"/>
    <hyperlink ref="L22" r:id="rId68" display="https://atcoder.jp/contests/ahc040/submissions/60551363" xr:uid="{0B7976EA-4BB4-42AC-A055-BE979C04352D}"/>
    <hyperlink ref="D23" r:id="rId69" display="https://atcoder.jp/contests/ahc040/tasks/ahc040_a" xr:uid="{0202EA6F-2E07-48E8-AF4D-7DA24A6F09F5}"/>
    <hyperlink ref="E23" r:id="rId70" display="https://atcoder.jp/users/keroru" xr:uid="{E6ECE9DB-D0AB-4CF2-A374-BF2934C0F3C8}"/>
    <hyperlink ref="F23" r:id="rId71" display="https://atcoder.jp/contests/ahc040/submissions/me?f.Language=5001&amp;page=1" xr:uid="{9839185C-E37A-436A-A7CC-531D363B010C}"/>
    <hyperlink ref="L23" r:id="rId72" display="https://atcoder.jp/contests/ahc040/submissions/60549923" xr:uid="{E6174B7F-EFD9-4DA2-83DB-7F80DC9B5636}"/>
    <hyperlink ref="D24" r:id="rId73" display="https://atcoder.jp/contests/ahc040/tasks/ahc040_a" xr:uid="{66DA8CB1-1B21-4A86-A317-2BD8BA3C4DC2}"/>
    <hyperlink ref="E24" r:id="rId74" display="https://atcoder.jp/users/keroru" xr:uid="{235D098A-D5BC-4E58-9AF2-20D5341B71D7}"/>
    <hyperlink ref="F24" r:id="rId75" display="https://atcoder.jp/contests/ahc040/submissions/me?f.Language=5001&amp;page=1" xr:uid="{E4B4E378-DCBD-46EC-B92E-1163D7C338D5}"/>
    <hyperlink ref="L24" r:id="rId76" display="https://atcoder.jp/contests/ahc040/submissions/60544951" xr:uid="{9C55878E-9121-47CC-ABEE-D75124C87B2C}"/>
    <hyperlink ref="D25" r:id="rId77" display="https://atcoder.jp/contests/ahc040/tasks/ahc040_a" xr:uid="{37FBE627-E5F7-442E-8854-5F836E77859A}"/>
    <hyperlink ref="E25" r:id="rId78" display="https://atcoder.jp/users/keroru" xr:uid="{DD7C7BB4-A04C-45CD-9CDB-DC47B701756A}"/>
    <hyperlink ref="F25" r:id="rId79" display="https://atcoder.jp/contests/ahc040/submissions/me?f.Language=5001&amp;page=1" xr:uid="{F044F20B-657B-4B01-A39E-45944D361021}"/>
    <hyperlink ref="L25" r:id="rId80" display="https://atcoder.jp/contests/ahc040/submissions/60503209" xr:uid="{F05C3EEA-0091-4E1E-822D-52EB46C58D83}"/>
    <hyperlink ref="D26" r:id="rId81" display="https://atcoder.jp/contests/ahc040/tasks/ahc040_a" xr:uid="{2FCF8EC5-4432-4EB8-9604-9F250A3F57F0}"/>
    <hyperlink ref="E26" r:id="rId82" display="https://atcoder.jp/users/keroru" xr:uid="{BFF1F865-B6A9-4ED3-A69C-C0D85438B972}"/>
    <hyperlink ref="F26" r:id="rId83" display="https://atcoder.jp/contests/ahc040/submissions/me?f.Language=5001&amp;page=2" xr:uid="{8D62DEA9-C24F-4750-BA4B-A74F8D3D0E7F}"/>
    <hyperlink ref="L26" r:id="rId84" display="https://atcoder.jp/contests/ahc040/submissions/60500862" xr:uid="{E01552CD-B326-4524-800A-4FEF3A0F5265}"/>
    <hyperlink ref="D27" r:id="rId85" display="https://atcoder.jp/contests/ahc040/tasks/ahc040_a" xr:uid="{7D3BE92F-46B3-4442-A793-FE1091CDE526}"/>
    <hyperlink ref="E27" r:id="rId86" display="https://atcoder.jp/users/keroru" xr:uid="{9413C285-89A7-495E-8222-F1EC90EDE477}"/>
    <hyperlink ref="F27" r:id="rId87" display="https://atcoder.jp/contests/ahc040/submissions/me?f.Language=5001&amp;page=2" xr:uid="{B295DFA1-B23A-4117-AB31-2437B064C156}"/>
    <hyperlink ref="L27" r:id="rId88" display="https://atcoder.jp/contests/ahc040/submissions/60496584" xr:uid="{51C43B3A-B200-4300-ABB9-7570B605C29B}"/>
    <hyperlink ref="D28" r:id="rId89" display="https://atcoder.jp/contests/ahc040/tasks/ahc040_a" xr:uid="{ED3B569D-1007-481B-8393-BC2CAAAB9486}"/>
    <hyperlink ref="E28" r:id="rId90" display="https://atcoder.jp/users/keroru" xr:uid="{AF12002D-4878-45A8-A4F8-C4FF79FD7B88}"/>
    <hyperlink ref="F28" r:id="rId91" display="https://atcoder.jp/contests/ahc040/submissions/me?f.Language=5001&amp;page=2" xr:uid="{30560C7B-D918-4AE6-B470-6B46B75E277C}"/>
    <hyperlink ref="L28" r:id="rId92" display="https://atcoder.jp/contests/ahc040/submissions/60492628" xr:uid="{25EC5786-9769-43FA-BD4B-30296B5EF299}"/>
    <hyperlink ref="D29" r:id="rId93" display="https://atcoder.jp/contests/ahc040/tasks/ahc040_a" xr:uid="{41F47159-5635-4ADA-945F-0716C222D093}"/>
    <hyperlink ref="E29" r:id="rId94" display="https://atcoder.jp/users/keroru" xr:uid="{3B1BBE45-3813-4B7F-9921-06341057B2A2}"/>
    <hyperlink ref="F29" r:id="rId95" display="https://atcoder.jp/contests/ahc040/submissions/me?f.Language=5001&amp;page=2" xr:uid="{CADCFF4F-0300-416B-8C5E-CA755D7911FC}"/>
    <hyperlink ref="L29" r:id="rId96" display="https://atcoder.jp/contests/ahc040/submissions/60492106" xr:uid="{55DB967F-3BC3-439B-8E38-FEB82F5BA7C2}"/>
    <hyperlink ref="D30" r:id="rId97" display="https://atcoder.jp/contests/ahc040/tasks/ahc040_a" xr:uid="{BB09826F-FDEC-42D7-94D6-4F0C25414633}"/>
    <hyperlink ref="E30" r:id="rId98" display="https://atcoder.jp/users/keroru" xr:uid="{5A99BE64-2378-4A3C-A1B3-DF78E6B330AD}"/>
    <hyperlink ref="F30" r:id="rId99" display="https://atcoder.jp/contests/ahc040/submissions/me?f.Language=5001&amp;page=2" xr:uid="{42A8297B-8767-4D83-98D0-12EFA3FA7DF5}"/>
    <hyperlink ref="L30" r:id="rId100" display="https://atcoder.jp/contests/ahc040/submissions/60486850" xr:uid="{0A058298-3219-4054-9E75-A7263A4714C6}"/>
    <hyperlink ref="D31" r:id="rId101" display="https://atcoder.jp/contests/ahc040/tasks/ahc040_a" xr:uid="{95C9A977-2277-493D-9087-18F3BF04AC40}"/>
    <hyperlink ref="E31" r:id="rId102" display="https://atcoder.jp/users/keroru" xr:uid="{04374CFD-4424-43C9-A410-AFF85F9A5F1C}"/>
    <hyperlink ref="F31" r:id="rId103" display="https://atcoder.jp/contests/ahc040/submissions/me?f.Language=5001&amp;page=2" xr:uid="{9990D6A2-E029-495B-BF1E-01FFBB45263B}"/>
    <hyperlink ref="L31" r:id="rId104" display="https://atcoder.jp/contests/ahc040/submissions/60485351" xr:uid="{82DC3315-CDF7-495A-A338-674A66E0E57B}"/>
    <hyperlink ref="D32" r:id="rId105" display="https://atcoder.jp/contests/ahc040/tasks/ahc040_a" xr:uid="{695BC605-4FF1-4B94-B258-6B09691AEC54}"/>
    <hyperlink ref="E32" r:id="rId106" display="https://atcoder.jp/users/keroru" xr:uid="{24FCCF72-83A2-4A8F-865D-E3848217C07B}"/>
    <hyperlink ref="F32" r:id="rId107" display="https://atcoder.jp/contests/ahc040/submissions/me?f.Language=5001&amp;page=2" xr:uid="{5BA14459-8B59-4C6A-B020-B05B47C0E0CB}"/>
    <hyperlink ref="L32" r:id="rId108" display="https://atcoder.jp/contests/ahc040/submissions/60475987" xr:uid="{322E2E65-220A-407D-959E-477E34CDED57}"/>
    <hyperlink ref="D33" r:id="rId109" display="https://atcoder.jp/contests/ahc040/tasks/ahc040_a" xr:uid="{59C7B36A-D76C-4C25-867A-BB841AA843B9}"/>
    <hyperlink ref="E33" r:id="rId110" display="https://atcoder.jp/users/keroru" xr:uid="{54DF3B3B-714C-48FA-9B03-3427B7AD90EC}"/>
    <hyperlink ref="F33" r:id="rId111" display="https://atcoder.jp/contests/ahc040/submissions/me?f.Language=5001&amp;page=2" xr:uid="{80AB8B74-11C2-4313-871C-A24357448A79}"/>
    <hyperlink ref="L33" r:id="rId112" display="https://atcoder.jp/contests/ahc040/submissions/60466000" xr:uid="{5EB87520-B9D7-4276-AC59-362F5855D3F9}"/>
    <hyperlink ref="D34" r:id="rId113" display="https://atcoder.jp/contests/ahc040/tasks/ahc040_a" xr:uid="{59E635F3-0FDC-42FB-AC90-36EEC0A30199}"/>
    <hyperlink ref="E34" r:id="rId114" display="https://atcoder.jp/users/keroru" xr:uid="{23814326-5165-4424-8AAF-101F54267AD4}"/>
    <hyperlink ref="F34" r:id="rId115" display="https://atcoder.jp/contests/ahc040/submissions/me?f.Language=5001&amp;page=2" xr:uid="{A70E5A7F-1D20-460E-AC45-D2142914EE82}"/>
    <hyperlink ref="L34" r:id="rId116" display="https://atcoder.jp/contests/ahc040/submissions/60465685" xr:uid="{4FF51198-0431-4386-863D-3BEF3926172D}"/>
    <hyperlink ref="D35" r:id="rId117" display="https://atcoder.jp/contests/ahc040/tasks/ahc040_a" xr:uid="{614C8F45-75CF-4133-A4AB-897BE950B79C}"/>
    <hyperlink ref="E35" r:id="rId118" display="https://atcoder.jp/users/keroru" xr:uid="{A7AD2EAC-C923-41AA-8CAC-302BD7D6F6BF}"/>
    <hyperlink ref="F35" r:id="rId119" display="https://atcoder.jp/contests/ahc040/submissions/me?f.Language=5001&amp;page=2" xr:uid="{A1E67DD4-0819-4B92-9587-387838B3D6F6}"/>
    <hyperlink ref="L35" r:id="rId120" display="https://atcoder.jp/contests/ahc040/submissions/60465322" xr:uid="{2C75672C-E0BC-4D38-9E1E-E69B8735AE5D}"/>
    <hyperlink ref="D36" r:id="rId121" display="https://atcoder.jp/contests/ahc040/tasks/ahc040_a" xr:uid="{59C97BE0-1C7A-4EC1-942E-1252E7414680}"/>
    <hyperlink ref="E36" r:id="rId122" display="https://atcoder.jp/users/keroru" xr:uid="{7B8D4661-F2DB-4D57-8CF3-087C6D848368}"/>
    <hyperlink ref="F36" r:id="rId123" display="https://atcoder.jp/contests/ahc040/submissions/me?f.Language=5078&amp;page=2" xr:uid="{D6383B1E-BB88-4CCB-B907-1FB90F337432}"/>
    <hyperlink ref="L36" r:id="rId124" display="https://atcoder.jp/contests/ahc040/submissions/60464239" xr:uid="{02689788-858F-4473-B637-F9F99C717FA0}"/>
    <hyperlink ref="D37" r:id="rId125" display="https://atcoder.jp/contests/ahc040/tasks/ahc040_a" xr:uid="{DC755ADC-7C19-4A2A-9073-622E3F1707BB}"/>
    <hyperlink ref="E37" r:id="rId126" display="https://atcoder.jp/users/keroru" xr:uid="{942E522B-7827-4A30-A651-D354DFE1BE92}"/>
    <hyperlink ref="F37" r:id="rId127" display="https://atcoder.jp/contests/ahc040/submissions/me?f.Language=5078&amp;page=2" xr:uid="{5E61A139-1438-41F4-A04B-9DCD6C917433}"/>
    <hyperlink ref="L37" r:id="rId128" display="https://atcoder.jp/contests/ahc040/submissions/60457900" xr:uid="{B1804B0D-4CC9-4377-95E6-155A97F0015A}"/>
    <hyperlink ref="D38" r:id="rId129" display="https://atcoder.jp/contests/ahc040/tasks/ahc040_a" xr:uid="{09061B01-50DF-4AFA-8267-5F340A40BA1B}"/>
    <hyperlink ref="E38" r:id="rId130" display="https://atcoder.jp/users/keroru" xr:uid="{1D672D20-A788-4492-9037-3A52C964C515}"/>
    <hyperlink ref="F38" r:id="rId131" display="https://atcoder.jp/contests/ahc040/submissions/me?f.Language=5078&amp;page=2" xr:uid="{7F932498-7483-493A-85DB-3094DDBB0266}"/>
    <hyperlink ref="L38" r:id="rId132" display="https://atcoder.jp/contests/ahc040/submissions/60453820" xr:uid="{31261925-510F-4B4E-8EC6-687E219349CD}"/>
    <hyperlink ref="D39" r:id="rId133" display="https://atcoder.jp/contests/ahc040/tasks/ahc040_a" xr:uid="{61E1A07A-7907-403E-8C29-B421342EAEDD}"/>
    <hyperlink ref="E39" r:id="rId134" display="https://atcoder.jp/users/keroru" xr:uid="{91134974-A5FF-4675-BF87-91C16FC96634}"/>
    <hyperlink ref="F39" r:id="rId135" display="https://atcoder.jp/contests/ahc040/submissions/me?f.Language=5078&amp;page=2" xr:uid="{473B651F-4BF3-4127-B573-2FCE4C42CF5F}"/>
    <hyperlink ref="L39" r:id="rId136" display="https://atcoder.jp/contests/ahc040/submissions/60452674" xr:uid="{C9265F2E-285E-4B6C-9258-BE4ADD6051AE}"/>
    <hyperlink ref="D40" r:id="rId137" display="https://atcoder.jp/contests/ahc040/tasks/ahc040_a" xr:uid="{3255D676-77C6-43F5-9065-7CAA4BFBEB2A}"/>
    <hyperlink ref="E40" r:id="rId138" display="https://atcoder.jp/users/keroru" xr:uid="{46346058-46A3-4651-9DC1-B4F837BD8278}"/>
    <hyperlink ref="F40" r:id="rId139" display="https://atcoder.jp/contests/ahc040/submissions/me?f.Language=5078&amp;page=2" xr:uid="{5F594D12-B0A4-4BE9-A669-3BF1F4553172}"/>
    <hyperlink ref="L40" r:id="rId140" display="https://atcoder.jp/contests/ahc040/submissions/60448908" xr:uid="{F444C9D0-71B6-4CED-986E-0BA059A80CB5}"/>
    <hyperlink ref="D41" r:id="rId141" display="https://atcoder.jp/contests/ahc040/tasks/ahc040_a" xr:uid="{7E4FA7D8-6B69-4E38-890D-6F522EBC3437}"/>
    <hyperlink ref="E41" r:id="rId142" display="https://atcoder.jp/users/keroru" xr:uid="{E3DFEBE7-6E5C-4A5F-9566-1C64B33E0BBD}"/>
    <hyperlink ref="F41" r:id="rId143" display="https://atcoder.jp/contests/ahc040/submissions/me?f.Language=5078&amp;page=2" xr:uid="{24D8DCF2-ABCD-4D20-8889-50E11828BE7C}"/>
    <hyperlink ref="L41" r:id="rId144" display="https://atcoder.jp/contests/ahc040/submissions/60440899" xr:uid="{94D34D04-E23D-42DF-9438-3DC873357384}"/>
    <hyperlink ref="D42" r:id="rId145" display="https://atcoder.jp/contests/ahc040/tasks/ahc040_a" xr:uid="{32871085-758D-42C4-BD82-A035FCE2F9E3}"/>
    <hyperlink ref="E42" r:id="rId146" display="https://atcoder.jp/users/keroru" xr:uid="{4A1C0932-3782-4FE9-9910-B4FD8DE7DEBC}"/>
    <hyperlink ref="F42" r:id="rId147" display="https://atcoder.jp/contests/ahc040/submissions/me?f.Language=5078&amp;page=2" xr:uid="{A6672BA3-0F3D-45F9-AE9B-F979310503D2}"/>
    <hyperlink ref="L42" r:id="rId148" display="https://atcoder.jp/contests/ahc040/submissions/60436559" xr:uid="{6AA2F544-7B45-4110-91C3-4B602CDE8014}"/>
    <hyperlink ref="D43" r:id="rId149" display="https://atcoder.jp/contests/ahc040/tasks/ahc040_a" xr:uid="{6F79C37B-89D7-4867-8CEB-5D8212452869}"/>
    <hyperlink ref="E43" r:id="rId150" display="https://atcoder.jp/users/keroru" xr:uid="{BF9F087E-52FE-4BF9-AA1A-56DF6E500237}"/>
    <hyperlink ref="F43" r:id="rId151" display="https://atcoder.jp/contests/ahc040/submissions/me?f.Language=5078&amp;page=2" xr:uid="{3B173CA9-5C12-4220-B32A-9CAD9D9C24B4}"/>
    <hyperlink ref="L43" r:id="rId152" display="https://atcoder.jp/contests/ahc040/submissions/60430381" xr:uid="{E2042673-C00D-4A08-B4B7-1FD35147999D}"/>
    <hyperlink ref="D44" r:id="rId153" display="https://atcoder.jp/contests/ahc040/tasks/ahc040_a" xr:uid="{097A1E06-EB75-4D52-AC25-025D3C4A88A3}"/>
    <hyperlink ref="E44" r:id="rId154" display="https://atcoder.jp/users/keroru" xr:uid="{354F099F-A92E-48AB-A4D1-61DF55416644}"/>
    <hyperlink ref="F44" r:id="rId155" display="https://atcoder.jp/contests/ahc040/submissions/me?f.Language=5078&amp;page=2" xr:uid="{C52391A9-13AD-4A24-9DC1-68A84823F49D}"/>
    <hyperlink ref="L44" r:id="rId156" display="https://atcoder.jp/contests/ahc040/submissions/60428897" xr:uid="{302DF0B4-9B47-4A3C-B587-5922995B0B75}"/>
    <hyperlink ref="D45" r:id="rId157" display="https://atcoder.jp/contests/ahc040/tasks/ahc040_a" xr:uid="{922BB9FE-4633-4B87-B161-DF7EE72A84BD}"/>
    <hyperlink ref="E45" r:id="rId158" display="https://atcoder.jp/users/keroru" xr:uid="{E4FEA450-9DCE-4215-9A8D-E58023E64703}"/>
    <hyperlink ref="F45" r:id="rId159" display="https://atcoder.jp/contests/ahc040/submissions/me?f.Language=5078&amp;page=2" xr:uid="{19236315-E36F-4016-B89A-BF4E49EB9C2D}"/>
    <hyperlink ref="L45" r:id="rId160" display="https://atcoder.jp/contests/ahc040/submissions/60414423" xr:uid="{57ED87A3-0D0E-4CC0-BF6B-309E49C5D320}"/>
    <hyperlink ref="D5" r:id="rId161" display="https://atcoder.jp/contests/ahc040/tasks/ahc040_a" xr:uid="{B673674D-A761-414C-9ED2-89B615A13541}"/>
    <hyperlink ref="E5" r:id="rId162" display="https://atcoder.jp/users/keroru" xr:uid="{7823D2E5-F5CE-4C8C-9EA4-F4A46600D54A}"/>
    <hyperlink ref="F5" r:id="rId163" display="https://atcoder.jp/contests/ahc040/submissions/me?f.Language=5001" xr:uid="{04EAEA90-54FB-4434-ACD5-22404AF7CC43}"/>
    <hyperlink ref="L5" r:id="rId164" display="https://atcoder.jp/contests/ahc040/submissions/60603365" xr:uid="{4EDAA394-C9EE-42DE-AB03-64B1078C9E0F}"/>
    <hyperlink ref="D4" r:id="rId165" display="https://atcoder.jp/contests/ahc040/tasks/ahc040_a" xr:uid="{3BEC368E-B1C8-4BFB-8E8E-CAB451278CCB}"/>
    <hyperlink ref="E4" r:id="rId166" display="https://atcoder.jp/users/keroru" xr:uid="{69DC4041-4096-449F-A589-A387C08157C0}"/>
    <hyperlink ref="F4" r:id="rId167" display="https://atcoder.jp/contests/ahc040/submissions/me?f.Language=5001" xr:uid="{3886FF5D-740E-480E-BF44-DD78CF6486D9}"/>
    <hyperlink ref="L4" r:id="rId168" display="https://atcoder.jp/contests/ahc040/submissions/60605939" xr:uid="{AD4FACAB-7F44-4263-B106-7E9100CD3E9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11FF-7934-4025-9348-134FC5E2B475}">
  <dimension ref="B3:F5"/>
  <sheetViews>
    <sheetView workbookViewId="0">
      <selection activeCell="J10" sqref="J10"/>
    </sheetView>
  </sheetViews>
  <sheetFormatPr defaultRowHeight="18" x14ac:dyDescent="0.45"/>
  <sheetData>
    <row r="3" spans="2:6" x14ac:dyDescent="0.45">
      <c r="C3" t="s">
        <v>19</v>
      </c>
      <c r="D3" t="s">
        <v>23</v>
      </c>
      <c r="E3" t="s">
        <v>21</v>
      </c>
      <c r="F3" t="s">
        <v>24</v>
      </c>
    </row>
    <row r="4" spans="2:6" x14ac:dyDescent="0.45">
      <c r="B4" t="s">
        <v>18</v>
      </c>
      <c r="C4" t="s">
        <v>27</v>
      </c>
      <c r="D4">
        <v>1.5</v>
      </c>
      <c r="E4" t="s">
        <v>28</v>
      </c>
      <c r="F4">
        <f>1.5*600</f>
        <v>900</v>
      </c>
    </row>
    <row r="5" spans="2:6" x14ac:dyDescent="0.45">
      <c r="B5" t="s">
        <v>26</v>
      </c>
      <c r="C5" t="s">
        <v>20</v>
      </c>
      <c r="D5">
        <f>7/2</f>
        <v>3.5</v>
      </c>
      <c r="E5" t="s">
        <v>25</v>
      </c>
      <c r="F5">
        <f>+D5^2</f>
        <v>12.25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r (7)</vt:lpstr>
      <vt:lpstr>Input_Data</vt:lpstr>
      <vt:lpstr>trial</vt:lpstr>
      <vt:lpstr>memo</vt:lpstr>
      <vt:lpstr>Submission</vt:lpstr>
      <vt:lpstr>SA</vt:lpstr>
      <vt:lpstr>ForBlog</vt:lpstr>
      <vt:lpstr>Sheet2</vt:lpstr>
      <vt:lpstr>TC</vt:lpstr>
      <vt:lpstr>M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taqja jamada</dc:creator>
  <cp:lastModifiedBy>taqja jamada</cp:lastModifiedBy>
  <dcterms:created xsi:type="dcterms:W3CDTF">2023-08-13T13:47:13Z</dcterms:created>
  <dcterms:modified xsi:type="dcterms:W3CDTF">2025-05-17T11:27:01Z</dcterms:modified>
</cp:coreProperties>
</file>