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rry\repos\mgmt675-2025\docs\assets\"/>
    </mc:Choice>
  </mc:AlternateContent>
  <xr:revisionPtr revIDLastSave="0" documentId="13_ncr:1_{B0A492B7-4B28-4FD5-AAA4-BC7FB2275D95}" xr6:coauthVersionLast="47" xr6:coauthVersionMax="47" xr10:uidLastSave="{00000000-0000-0000-0000-000000000000}"/>
  <bookViews>
    <workbookView xWindow="-98" yWindow="-98" windowWidth="21795" windowHeight="13875" activeTab="1" xr2:uid="{5C29E880-E3A5-44DA-98FE-8F91E021F464}"/>
  </bookViews>
  <sheets>
    <sheet name="Constant" sheetId="2" r:id="rId1"/>
    <sheet name="Rando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E14" i="2"/>
  <c r="C7" i="2"/>
  <c r="C8" i="2"/>
  <c r="C9" i="2"/>
  <c r="C10" i="2"/>
  <c r="C11" i="2"/>
  <c r="C12" i="2"/>
  <c r="C13" i="2"/>
  <c r="C14" i="2"/>
  <c r="C15" i="2"/>
  <c r="C16" i="2"/>
  <c r="E11" i="2"/>
  <c r="E10" i="2"/>
  <c r="E9" i="2"/>
  <c r="E8" i="2"/>
  <c r="E7" i="2"/>
  <c r="B7" i="2"/>
  <c r="C9" i="1"/>
  <c r="D9" i="1" s="1"/>
  <c r="E16" i="1"/>
  <c r="E17" i="1"/>
  <c r="E18" i="1"/>
  <c r="E14" i="1"/>
  <c r="E15" i="1"/>
  <c r="E9" i="1"/>
  <c r="E10" i="1"/>
  <c r="E11" i="1"/>
  <c r="E12" i="1"/>
  <c r="E13" i="1"/>
  <c r="B9" i="1"/>
  <c r="C4" i="2"/>
  <c r="C19" i="1"/>
  <c r="C17" i="2"/>
  <c r="B17" i="2"/>
  <c r="B19" i="1"/>
  <c r="D17" i="2"/>
  <c r="E15" i="2" l="1"/>
  <c r="E16" i="2"/>
  <c r="E12" i="2"/>
  <c r="E13" i="2"/>
  <c r="D7" i="2"/>
  <c r="B8" i="2" s="1"/>
  <c r="B10" i="1"/>
  <c r="C10" i="1" s="1"/>
  <c r="D8" i="2" l="1"/>
  <c r="B9" i="2" s="1"/>
  <c r="D10" i="1"/>
  <c r="B11" i="1" s="1"/>
  <c r="C11" i="1" s="1"/>
  <c r="D9" i="2" l="1"/>
  <c r="B10" i="2" s="1"/>
  <c r="D11" i="1"/>
  <c r="B12" i="1" s="1"/>
  <c r="C12" i="1" s="1"/>
  <c r="D10" i="2" l="1"/>
  <c r="B11" i="2" s="1"/>
  <c r="D12" i="1"/>
  <c r="B13" i="1" s="1"/>
  <c r="C13" i="1" s="1"/>
  <c r="D11" i="2" l="1"/>
  <c r="B12" i="2" s="1"/>
  <c r="D13" i="1"/>
  <c r="B14" i="1" s="1"/>
  <c r="C14" i="1" s="1"/>
  <c r="D12" i="2" l="1"/>
  <c r="B13" i="2" s="1"/>
  <c r="D14" i="1"/>
  <c r="B15" i="1" s="1"/>
  <c r="C15" i="1" s="1"/>
  <c r="D13" i="2" l="1"/>
  <c r="B14" i="2" s="1"/>
  <c r="D15" i="1"/>
  <c r="B16" i="1" s="1"/>
  <c r="C16" i="1" s="1"/>
  <c r="D14" i="2" l="1"/>
  <c r="B15" i="2" s="1"/>
  <c r="D16" i="1"/>
  <c r="B17" i="1" s="1"/>
  <c r="C17" i="1" s="1"/>
  <c r="D15" i="2" l="1"/>
  <c r="B16" i="2" s="1"/>
  <c r="D17" i="1"/>
  <c r="B18" i="1" s="1"/>
  <c r="D16" i="2" l="1"/>
  <c r="B18" i="2" s="1"/>
  <c r="C18" i="1"/>
  <c r="D18" i="1" s="1"/>
  <c r="B20" i="1" s="1"/>
</calcChain>
</file>

<file path=xl/sharedStrings.xml><?xml version="1.0" encoding="utf-8"?>
<sst xmlns="http://schemas.openxmlformats.org/spreadsheetml/2006/main" count="22" uniqueCount="12">
  <si>
    <t>Beginning Balance</t>
  </si>
  <si>
    <t>Return</t>
  </si>
  <si>
    <t>Gain (Loss)</t>
  </si>
  <si>
    <t>Deposit (Withdrawal)</t>
  </si>
  <si>
    <t>Year</t>
  </si>
  <si>
    <t>Mean</t>
  </si>
  <si>
    <t>Std Dev</t>
  </si>
  <si>
    <t>Current</t>
  </si>
  <si>
    <t>Deposits</t>
  </si>
  <si>
    <t>Withdrawals</t>
  </si>
  <si>
    <t>Ending</t>
  </si>
  <si>
    <t>Borrowing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</si>
</sst>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3F3F7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3" fillId="3" borderId="2" xfId="4"/>
    <xf numFmtId="164" fontId="3" fillId="3" borderId="2" xfId="4" applyNumberFormat="1"/>
    <xf numFmtId="0" fontId="4" fillId="2" borderId="1" xfId="3" applyFont="1"/>
    <xf numFmtId="164" fontId="4" fillId="2" borderId="1" xfId="1" applyNumberFormat="1" applyFont="1" applyFill="1" applyBorder="1"/>
    <xf numFmtId="0" fontId="4" fillId="2" borderId="3" xfId="3" applyFont="1" applyBorder="1"/>
    <xf numFmtId="164" fontId="4" fillId="2" borderId="3" xfId="1" applyNumberFormat="1" applyFont="1" applyFill="1" applyBorder="1"/>
    <xf numFmtId="9" fontId="4" fillId="2" borderId="0" xfId="2" applyFont="1" applyFill="1" applyBorder="1"/>
    <xf numFmtId="8" fontId="0" fillId="0" borderId="0" xfId="0" applyNumberFormat="1"/>
  </cellXfs>
  <cellStyles count="5">
    <cellStyle name="Currency" xfId="1" builtinId="4"/>
    <cellStyle name="Input" xfId="3" builtinId="20"/>
    <cellStyle name="Normal" xfId="0" builtinId="0"/>
    <cellStyle name="Output" xfId="4" builtinId="21"/>
    <cellStyle name="Percent" xfId="2" builtinId="5"/>
  </cellStyles>
  <dxfs count="13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</xdr:colOff>
      <xdr:row>19</xdr:row>
      <xdr:rowOff>4763</xdr:rowOff>
    </xdr:from>
    <xdr:ext cx="6376987" cy="16002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C67E35-F3A8-5E31-31FE-26E3572E6608}"/>
            </a:ext>
          </a:extLst>
        </xdr:cNvPr>
        <xdr:cNvSpPr txBox="1"/>
      </xdr:nvSpPr>
      <xdr:spPr>
        <a:xfrm>
          <a:off x="14287" y="3443288"/>
          <a:ext cx="6376987" cy="16002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Given current account balance C,</a:t>
          </a:r>
          <a:r>
            <a:rPr lang="en-US" sz="1200" b="1" baseline="0"/>
            <a:t> </a:t>
          </a:r>
          <a:r>
            <a:rPr lang="en-US" sz="1200" b="1"/>
            <a:t> deposit D for n years and rate of return r,  we can withdraw</a:t>
          </a:r>
          <a:r>
            <a:rPr lang="en-US" sz="1200" b="1" baseline="0"/>
            <a:t> W for k years if account balance at end of year 5 equals PV of k years of withdrawals.</a:t>
          </a:r>
        </a:p>
        <a:p>
          <a:endParaRPr lang="en-US" sz="1200" b="1" baseline="0"/>
        </a:p>
        <a:p>
          <a:r>
            <a:rPr lang="en-US" sz="1200" b="1" baseline="0"/>
            <a:t>FV at year n of C now + D for n years  =  PV at year n of W for k years</a:t>
          </a:r>
        </a:p>
        <a:p>
          <a:endParaRPr lang="en-US" sz="1200" b="1" baseline="0"/>
        </a:p>
        <a:p>
          <a:r>
            <a:rPr lang="en-US" sz="1200" b="1" baseline="0"/>
            <a:t>C *(1+r)^n + FV(D for n years)  =  PV(W for k years)  =  W * PV(1 for k years) </a:t>
          </a:r>
        </a:p>
        <a:p>
          <a:endParaRPr lang="en-US" sz="1200" b="1" baseline="0"/>
        </a:p>
        <a:p>
          <a:r>
            <a:rPr lang="en-US" sz="1200" b="1" baseline="0"/>
            <a:t>W  =  (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 *(1+r)^n + FV(D for n years)  </a:t>
          </a:r>
          <a:r>
            <a:rPr lang="en-US" sz="1200" b="1" baseline="0"/>
            <a:t>) / PV(1 for k years)</a:t>
          </a:r>
          <a:endParaRPr lang="en-US" sz="12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17B38-B926-47B0-B5A8-4AD68F7F6FE8}" name="Table13" displayName="Table13" ref="A6:E17" totalsRowCount="1">
  <autoFilter ref="A6:E16" xr:uid="{3F88EBF6-636E-45E1-A392-C661F36E012D}"/>
  <tableColumns count="5">
    <tableColumn id="1" xr3:uid="{7409C94A-E697-44C7-9D7E-C22F02F76AF0}" name="Year"/>
    <tableColumn id="2" xr3:uid="{ACC4C547-200E-4737-9F27-48D670883547}" name="Beginning Balance" totalsRowFunction="custom" dataDxfId="12">
      <totalsRowFormula>_xlfn.FORMULATEXT(B16)</totalsRowFormula>
    </tableColumn>
    <tableColumn id="3" xr3:uid="{4EAF096E-91B3-4FED-B23F-1A6FBF35BFF6}" name="Return" totalsRowFunction="custom" dataDxfId="11" totalsRowDxfId="10">
      <calculatedColumnFormula>$B$1</calculatedColumnFormula>
      <totalsRowFormula>_xlfn.FORMULATEXT(C16)</totalsRowFormula>
    </tableColumn>
    <tableColumn id="4" xr3:uid="{1C165765-58F8-404F-94FF-0449D6E68EF0}" name="Gain (Loss)" totalsRowFunction="custom" dataDxfId="9" totalsRowDxfId="8">
      <calculatedColumnFormula>Table13[[#This Row],[Beginning Balance]]*Table13[[#This Row],[Return]]</calculatedColumnFormula>
      <totalsRowFormula>_xlfn.FORMULATEXT(D7)</totalsRowFormula>
    </tableColumn>
    <tableColumn id="5" xr3:uid="{62C0FD09-0B7C-48C9-B28E-12B5C3C01821}" name="Deposit (Withdrawal)" dataDxfId="7" totalsRowDxfId="6">
      <calculatedColumnFormula>$B$3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88EBF6-636E-45E1-A392-C661F36E012D}" name="Table1" displayName="Table1" ref="A8:E19" totalsRowCount="1">
  <autoFilter ref="A8:E18" xr:uid="{3F88EBF6-636E-45E1-A392-C661F36E012D}"/>
  <tableColumns count="5">
    <tableColumn id="1" xr3:uid="{9A8E175F-484A-45B5-9D47-DA340692B21E}" name="Year"/>
    <tableColumn id="2" xr3:uid="{5650B33B-0DC4-44AC-95CB-32E7016ED274}" name="Beginning Balance" totalsRowFunction="custom" dataDxfId="5">
      <totalsRowFormula>_xlfn.FORMULATEXT(B18)</totalsRowFormula>
    </tableColumn>
    <tableColumn id="3" xr3:uid="{79539066-3D2A-4F18-B9B6-23FF6E702527}" name="Return" totalsRowFunction="custom" dataDxfId="4">
      <calculatedColumnFormula>IF(Table1[[#This Row],[Beginning Balance]]&gt;0, NORMINV(RAND(), $B$1, $B$2), $B$6)</calculatedColumnFormula>
      <totalsRowFormula>_xlfn.FORMULATEXT(C18)</totalsRowFormula>
    </tableColumn>
    <tableColumn id="4" xr3:uid="{08A68FFD-6E75-444F-B6D2-A3505D036DD3}" name="Gain (Loss)" dataDxfId="3" totalsRowDxfId="2">
      <calculatedColumnFormula>Table1[[#This Row],[Beginning Balance]]*Table1[[#This Row],[Return]]</calculatedColumnFormula>
    </tableColumn>
    <tableColumn id="5" xr3:uid="{32BA16FB-FDEB-462E-8343-1FE1469F03C9}" name="Deposit (Withdrawal)" dataDxfId="1" totalsRowDxfId="0">
      <calculatedColumnFormula>$B$4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E5ED-AE51-483A-93BB-8617C3AD0B54}">
  <dimension ref="A1:G18"/>
  <sheetViews>
    <sheetView workbookViewId="0">
      <selection activeCell="B5" sqref="B5"/>
    </sheetView>
  </sheetViews>
  <sheetFormatPr defaultRowHeight="14.25" x14ac:dyDescent="0.45"/>
  <cols>
    <col min="1" max="1" width="12.19921875" customWidth="1"/>
    <col min="2" max="2" width="19.1328125" customWidth="1"/>
    <col min="3" max="3" width="18.33203125" customWidth="1"/>
    <col min="4" max="4" width="17.3984375" customWidth="1"/>
    <col min="5" max="5" width="22.06640625" customWidth="1"/>
    <col min="7" max="7" width="11.3984375" bestFit="1" customWidth="1"/>
  </cols>
  <sheetData>
    <row r="1" spans="1:7" x14ac:dyDescent="0.45">
      <c r="A1" s="6" t="s">
        <v>1</v>
      </c>
      <c r="B1" s="6">
        <v>0.1</v>
      </c>
    </row>
    <row r="2" spans="1:7" x14ac:dyDescent="0.45">
      <c r="A2" s="6" t="s">
        <v>7</v>
      </c>
      <c r="B2" s="7">
        <v>50000</v>
      </c>
    </row>
    <row r="3" spans="1:7" x14ac:dyDescent="0.45">
      <c r="A3" s="6" t="s">
        <v>8</v>
      </c>
      <c r="B3" s="7">
        <v>10000</v>
      </c>
    </row>
    <row r="4" spans="1:7" x14ac:dyDescent="0.45">
      <c r="A4" s="8" t="s">
        <v>9</v>
      </c>
      <c r="B4" s="9">
        <f>(B2*(1+B1)^5 + FV(B1,5,-B3))/PV(B1,5,-1)</f>
        <v>37347.524039737269</v>
      </c>
      <c r="C4" t="str">
        <f ca="1">_xlfn.FORMULATEXT(B4)</f>
        <v>=(B2*(1+B1)^5 + FV(B1,5,-B3))/PV(B1,5,-1)</v>
      </c>
      <c r="G4" s="11"/>
    </row>
    <row r="6" spans="1:7" x14ac:dyDescent="0.45">
      <c r="A6" t="s">
        <v>4</v>
      </c>
      <c r="B6" s="1" t="s">
        <v>0</v>
      </c>
      <c r="C6" s="2" t="s">
        <v>1</v>
      </c>
      <c r="D6" s="1" t="s">
        <v>2</v>
      </c>
      <c r="E6" s="1" t="s">
        <v>3</v>
      </c>
      <c r="G6" s="11"/>
    </row>
    <row r="7" spans="1:7" x14ac:dyDescent="0.45">
      <c r="A7">
        <v>1</v>
      </c>
      <c r="B7" s="3">
        <f>B2</f>
        <v>50000</v>
      </c>
      <c r="C7">
        <f t="shared" ref="C7:C16" si="0">$B$1</f>
        <v>0.1</v>
      </c>
      <c r="D7" s="3">
        <f>Table13[[#This Row],[Beginning Balance]]*Table13[[#This Row],[Return]]</f>
        <v>5000</v>
      </c>
      <c r="E7" s="3">
        <f t="shared" ref="E7:E11" si="1">$B$3</f>
        <v>10000</v>
      </c>
    </row>
    <row r="8" spans="1:7" x14ac:dyDescent="0.45">
      <c r="A8">
        <v>2</v>
      </c>
      <c r="B8" s="3">
        <f>B7+D7+E7</f>
        <v>65000</v>
      </c>
      <c r="C8">
        <f t="shared" si="0"/>
        <v>0.1</v>
      </c>
      <c r="D8" s="3">
        <f>Table13[[#This Row],[Beginning Balance]]*Table13[[#This Row],[Return]]</f>
        <v>6500</v>
      </c>
      <c r="E8" s="3">
        <f t="shared" si="1"/>
        <v>10000</v>
      </c>
      <c r="G8" s="11"/>
    </row>
    <row r="9" spans="1:7" x14ac:dyDescent="0.45">
      <c r="A9">
        <v>3</v>
      </c>
      <c r="B9" s="3">
        <f t="shared" ref="B9:B16" si="2">B8+D8+E8</f>
        <v>81500</v>
      </c>
      <c r="C9">
        <f t="shared" si="0"/>
        <v>0.1</v>
      </c>
      <c r="D9" s="3">
        <f>Table13[[#This Row],[Beginning Balance]]*Table13[[#This Row],[Return]]</f>
        <v>8150</v>
      </c>
      <c r="E9" s="3">
        <f t="shared" si="1"/>
        <v>10000</v>
      </c>
    </row>
    <row r="10" spans="1:7" x14ac:dyDescent="0.45">
      <c r="A10">
        <v>4</v>
      </c>
      <c r="B10" s="3">
        <f t="shared" si="2"/>
        <v>99650</v>
      </c>
      <c r="C10">
        <f t="shared" si="0"/>
        <v>0.1</v>
      </c>
      <c r="D10" s="3">
        <f>Table13[[#This Row],[Beginning Balance]]*Table13[[#This Row],[Return]]</f>
        <v>9965</v>
      </c>
      <c r="E10" s="3">
        <f t="shared" si="1"/>
        <v>10000</v>
      </c>
    </row>
    <row r="11" spans="1:7" x14ac:dyDescent="0.45">
      <c r="A11">
        <v>5</v>
      </c>
      <c r="B11" s="3">
        <f t="shared" si="2"/>
        <v>119615</v>
      </c>
      <c r="C11">
        <f t="shared" si="0"/>
        <v>0.1</v>
      </c>
      <c r="D11" s="3">
        <f>Table13[[#This Row],[Beginning Balance]]*Table13[[#This Row],[Return]]</f>
        <v>11961.5</v>
      </c>
      <c r="E11" s="3">
        <f t="shared" si="1"/>
        <v>10000</v>
      </c>
    </row>
    <row r="12" spans="1:7" x14ac:dyDescent="0.45">
      <c r="A12">
        <v>6</v>
      </c>
      <c r="B12" s="3">
        <f t="shared" si="2"/>
        <v>141576.5</v>
      </c>
      <c r="C12">
        <f t="shared" si="0"/>
        <v>0.1</v>
      </c>
      <c r="D12" s="3">
        <f>Table13[[#This Row],[Beginning Balance]]*Table13[[#This Row],[Return]]</f>
        <v>14157.650000000001</v>
      </c>
      <c r="E12" s="3">
        <f>-$B$4</f>
        <v>-37347.524039737269</v>
      </c>
    </row>
    <row r="13" spans="1:7" x14ac:dyDescent="0.45">
      <c r="A13">
        <v>7</v>
      </c>
      <c r="B13" s="3">
        <f t="shared" si="2"/>
        <v>118386.62596026273</v>
      </c>
      <c r="C13">
        <f t="shared" si="0"/>
        <v>0.1</v>
      </c>
      <c r="D13" s="3">
        <f>Table13[[#This Row],[Beginning Balance]]*Table13[[#This Row],[Return]]</f>
        <v>11838.662596026274</v>
      </c>
      <c r="E13" s="3">
        <f>-$B$4</f>
        <v>-37347.524039737269</v>
      </c>
    </row>
    <row r="14" spans="1:7" x14ac:dyDescent="0.45">
      <c r="A14">
        <v>8</v>
      </c>
      <c r="B14" s="3">
        <f t="shared" si="2"/>
        <v>92877.764516551732</v>
      </c>
      <c r="C14">
        <f t="shared" si="0"/>
        <v>0.1</v>
      </c>
      <c r="D14" s="3">
        <f>Table13[[#This Row],[Beginning Balance]]*Table13[[#This Row],[Return]]</f>
        <v>9287.7764516551742</v>
      </c>
      <c r="E14" s="3">
        <f t="shared" ref="E14:E16" si="3">-$B$4</f>
        <v>-37347.524039737269</v>
      </c>
    </row>
    <row r="15" spans="1:7" x14ac:dyDescent="0.45">
      <c r="A15">
        <v>9</v>
      </c>
      <c r="B15" s="3">
        <f t="shared" si="2"/>
        <v>64818.016928469631</v>
      </c>
      <c r="C15">
        <f t="shared" si="0"/>
        <v>0.1</v>
      </c>
      <c r="D15" s="3">
        <f>Table13[[#This Row],[Beginning Balance]]*Table13[[#This Row],[Return]]</f>
        <v>6481.8016928469633</v>
      </c>
      <c r="E15" s="3">
        <f t="shared" si="3"/>
        <v>-37347.524039737269</v>
      </c>
    </row>
    <row r="16" spans="1:7" x14ac:dyDescent="0.45">
      <c r="A16">
        <v>10</v>
      </c>
      <c r="B16" s="3">
        <f t="shared" si="2"/>
        <v>33952.294581579321</v>
      </c>
      <c r="C16">
        <f t="shared" si="0"/>
        <v>0.1</v>
      </c>
      <c r="D16" s="3">
        <f>Table13[[#This Row],[Beginning Balance]]*Table13[[#This Row],[Return]]</f>
        <v>3395.2294581579322</v>
      </c>
      <c r="E16" s="3">
        <f t="shared" si="3"/>
        <v>-37347.524039737269</v>
      </c>
    </row>
    <row r="17" spans="1:5" x14ac:dyDescent="0.45">
      <c r="B17" t="str">
        <f ca="1">_xlfn.FORMULATEXT(B16)</f>
        <v>=B15+D15+E15</v>
      </c>
      <c r="C17" t="str">
        <f ca="1">_xlfn.FORMULATEXT(C16)</f>
        <v>=$B$1</v>
      </c>
      <c r="D17" s="3" t="str">
        <f ca="1">_xlfn.FORMULATEXT(D7)</f>
        <v>=[@[Beginning Balance]]*[@Return]</v>
      </c>
      <c r="E17" s="3"/>
    </row>
    <row r="18" spans="1:5" x14ac:dyDescent="0.45">
      <c r="A18" s="4" t="s">
        <v>10</v>
      </c>
      <c r="B18" s="5">
        <f>B16+D16+E16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4F7F-D36A-4FC3-B62D-BF450C9D2515}">
  <dimension ref="A1:E20"/>
  <sheetViews>
    <sheetView tabSelected="1" workbookViewId="0">
      <selection activeCell="C27" sqref="C27"/>
    </sheetView>
  </sheetViews>
  <sheetFormatPr defaultRowHeight="14.25" x14ac:dyDescent="0.45"/>
  <cols>
    <col min="1" max="1" width="12.19921875" customWidth="1"/>
    <col min="2" max="2" width="19.1328125" customWidth="1"/>
    <col min="3" max="3" width="18.33203125" customWidth="1"/>
    <col min="4" max="4" width="17.3984375" customWidth="1"/>
    <col min="5" max="5" width="22.06640625" customWidth="1"/>
  </cols>
  <sheetData>
    <row r="1" spans="1:5" x14ac:dyDescent="0.45">
      <c r="A1" s="6" t="s">
        <v>5</v>
      </c>
      <c r="B1" s="6">
        <v>0.1</v>
      </c>
    </row>
    <row r="2" spans="1:5" x14ac:dyDescent="0.45">
      <c r="A2" s="6" t="s">
        <v>6</v>
      </c>
      <c r="B2" s="6">
        <v>0.2</v>
      </c>
    </row>
    <row r="3" spans="1:5" x14ac:dyDescent="0.45">
      <c r="A3" s="6" t="s">
        <v>7</v>
      </c>
      <c r="B3" s="7">
        <v>50000</v>
      </c>
    </row>
    <row r="4" spans="1:5" x14ac:dyDescent="0.45">
      <c r="A4" s="6" t="s">
        <v>8</v>
      </c>
      <c r="B4" s="7">
        <v>10000</v>
      </c>
    </row>
    <row r="5" spans="1:5" x14ac:dyDescent="0.45">
      <c r="A5" s="8" t="s">
        <v>9</v>
      </c>
      <c r="B5" s="9">
        <v>35000</v>
      </c>
    </row>
    <row r="6" spans="1:5" x14ac:dyDescent="0.45">
      <c r="A6" s="8" t="s">
        <v>11</v>
      </c>
      <c r="B6" s="10">
        <v>0.1</v>
      </c>
    </row>
    <row r="8" spans="1:5" x14ac:dyDescent="0.45">
      <c r="A8" t="s">
        <v>4</v>
      </c>
      <c r="B8" s="1" t="s">
        <v>0</v>
      </c>
      <c r="C8" s="2" t="s">
        <v>1</v>
      </c>
      <c r="D8" s="1" t="s">
        <v>2</v>
      </c>
      <c r="E8" s="1" t="s">
        <v>3</v>
      </c>
    </row>
    <row r="9" spans="1:5" x14ac:dyDescent="0.45">
      <c r="A9">
        <v>1</v>
      </c>
      <c r="B9" s="3">
        <f>B3</f>
        <v>50000</v>
      </c>
      <c r="C9">
        <f ca="1">IF(Table1[[#This Row],[Beginning Balance]]&gt;0, NORMINV(RAND(), $B$1, $B$2), $B$6)</f>
        <v>0.20185676302651964</v>
      </c>
      <c r="D9" s="3">
        <f ca="1">Table1[[#This Row],[Beginning Balance]]*Table1[[#This Row],[Return]]</f>
        <v>10092.838151325983</v>
      </c>
      <c r="E9" s="3">
        <f t="shared" ref="E9:E13" si="0">$B$4</f>
        <v>10000</v>
      </c>
    </row>
    <row r="10" spans="1:5" x14ac:dyDescent="0.45">
      <c r="A10">
        <v>2</v>
      </c>
      <c r="B10" s="3">
        <f ca="1">B9+D9+E9</f>
        <v>70092.838151325981</v>
      </c>
      <c r="C10">
        <f ca="1">IF(Table1[[#This Row],[Beginning Balance]]&gt;0, NORMINV(RAND(), $B$1, $B$2), $B$6)</f>
        <v>0.21577482023248956</v>
      </c>
      <c r="D10" s="3">
        <f ca="1">Table1[[#This Row],[Beginning Balance]]*Table1[[#This Row],[Return]]</f>
        <v>15124.26955168735</v>
      </c>
      <c r="E10" s="3">
        <f t="shared" si="0"/>
        <v>10000</v>
      </c>
    </row>
    <row r="11" spans="1:5" x14ac:dyDescent="0.45">
      <c r="A11">
        <v>3</v>
      </c>
      <c r="B11" s="3">
        <f t="shared" ref="B11:B18" ca="1" si="1">B10+D10+E10</f>
        <v>95217.107703013331</v>
      </c>
      <c r="C11">
        <f ca="1">IF(Table1[[#This Row],[Beginning Balance]]&gt;0, NORMINV(RAND(), $B$1, $B$2), $B$6)</f>
        <v>3.797110526617721E-2</v>
      </c>
      <c r="D11" s="3">
        <f ca="1">Table1[[#This Row],[Beginning Balance]]*Table1[[#This Row],[Return]]</f>
        <v>3615.4988197320522</v>
      </c>
      <c r="E11" s="3">
        <f t="shared" si="0"/>
        <v>10000</v>
      </c>
    </row>
    <row r="12" spans="1:5" x14ac:dyDescent="0.45">
      <c r="A12">
        <v>4</v>
      </c>
      <c r="B12" s="3">
        <f t="shared" ca="1" si="1"/>
        <v>108832.60652274538</v>
      </c>
      <c r="C12">
        <f ca="1">IF(Table1[[#This Row],[Beginning Balance]]&gt;0, NORMINV(RAND(), $B$1, $B$2), $B$6)</f>
        <v>0.21853646748555672</v>
      </c>
      <c r="D12" s="3">
        <f ca="1">Table1[[#This Row],[Beginning Balance]]*Table1[[#This Row],[Return]]</f>
        <v>23783.893376726333</v>
      </c>
      <c r="E12" s="3">
        <f t="shared" si="0"/>
        <v>10000</v>
      </c>
    </row>
    <row r="13" spans="1:5" x14ac:dyDescent="0.45">
      <c r="A13">
        <v>5</v>
      </c>
      <c r="B13" s="3">
        <f t="shared" ca="1" si="1"/>
        <v>142616.4998994717</v>
      </c>
      <c r="C13">
        <f ca="1">IF(Table1[[#This Row],[Beginning Balance]]&gt;0, NORMINV(RAND(), $B$1, $B$2), $B$6)</f>
        <v>-0.34386978765110932</v>
      </c>
      <c r="D13" s="3">
        <f ca="1">Table1[[#This Row],[Beginning Balance]]*Table1[[#This Row],[Return]]</f>
        <v>-49041.50553597579</v>
      </c>
      <c r="E13" s="3">
        <f t="shared" si="0"/>
        <v>10000</v>
      </c>
    </row>
    <row r="14" spans="1:5" x14ac:dyDescent="0.45">
      <c r="A14">
        <v>6</v>
      </c>
      <c r="B14" s="3">
        <f t="shared" ca="1" si="1"/>
        <v>103574.99436349591</v>
      </c>
      <c r="C14">
        <f ca="1">IF(Table1[[#This Row],[Beginning Balance]]&gt;0, NORMINV(RAND(), $B$1, $B$2), $B$6)</f>
        <v>0.40125180389853798</v>
      </c>
      <c r="D14" s="3">
        <f ca="1">Table1[[#This Row],[Beginning Balance]]*Table1[[#This Row],[Return]]</f>
        <v>41559.653327133638</v>
      </c>
      <c r="E14" s="3">
        <f>-$B$5</f>
        <v>-35000</v>
      </c>
    </row>
    <row r="15" spans="1:5" x14ac:dyDescent="0.45">
      <c r="A15">
        <v>7</v>
      </c>
      <c r="B15" s="3">
        <f t="shared" ca="1" si="1"/>
        <v>110134.64769062953</v>
      </c>
      <c r="C15">
        <f ca="1">IF(Table1[[#This Row],[Beginning Balance]]&gt;0, NORMINV(RAND(), $B$1, $B$2), $B$6)</f>
        <v>-0.24068485399369446</v>
      </c>
      <c r="D15" s="3">
        <f ca="1">Table1[[#This Row],[Beginning Balance]]*Table1[[#This Row],[Return]]</f>
        <v>-26507.741599066147</v>
      </c>
      <c r="E15" s="3">
        <f>-$B$5</f>
        <v>-35000</v>
      </c>
    </row>
    <row r="16" spans="1:5" x14ac:dyDescent="0.45">
      <c r="A16">
        <v>8</v>
      </c>
      <c r="B16" s="3">
        <f t="shared" ca="1" si="1"/>
        <v>48626.906091563375</v>
      </c>
      <c r="C16">
        <f ca="1">IF(Table1[[#This Row],[Beginning Balance]]&gt;0, NORMINV(RAND(), $B$1, $B$2), $B$6)</f>
        <v>-0.23985113973633407</v>
      </c>
      <c r="D16" s="3">
        <f ca="1">Table1[[#This Row],[Beginning Balance]]*Table1[[#This Row],[Return]]</f>
        <v>-11663.218847913162</v>
      </c>
      <c r="E16" s="3">
        <f t="shared" ref="E16:E18" si="2">-$B$5</f>
        <v>-35000</v>
      </c>
    </row>
    <row r="17" spans="1:5" x14ac:dyDescent="0.45">
      <c r="A17">
        <v>9</v>
      </c>
      <c r="B17" s="3">
        <f t="shared" ca="1" si="1"/>
        <v>1963.6872436502163</v>
      </c>
      <c r="C17">
        <f ca="1">IF(Table1[[#This Row],[Beginning Balance]]&gt;0, NORMINV(RAND(), $B$1, $B$2), $B$6)</f>
        <v>8.6930754697406631E-2</v>
      </c>
      <c r="D17" s="3">
        <f ca="1">Table1[[#This Row],[Beginning Balance]]*Table1[[#This Row],[Return]]</f>
        <v>170.70481408018352</v>
      </c>
      <c r="E17" s="3">
        <f t="shared" si="2"/>
        <v>-35000</v>
      </c>
    </row>
    <row r="18" spans="1:5" x14ac:dyDescent="0.45">
      <c r="A18">
        <v>10</v>
      </c>
      <c r="B18" s="3">
        <f t="shared" ca="1" si="1"/>
        <v>-32865.607942269598</v>
      </c>
      <c r="C18">
        <f ca="1">IF(Table1[[#This Row],[Beginning Balance]]&gt;0, NORMINV(RAND(), $B$1, $B$2), $B$6)</f>
        <v>0.1</v>
      </c>
      <c r="D18" s="3">
        <f ca="1">Table1[[#This Row],[Beginning Balance]]*Table1[[#This Row],[Return]]</f>
        <v>-3286.5607942269598</v>
      </c>
      <c r="E18" s="3">
        <f t="shared" si="2"/>
        <v>-35000</v>
      </c>
    </row>
    <row r="19" spans="1:5" x14ac:dyDescent="0.45">
      <c r="B19" t="str">
        <f ca="1">_xlfn.FORMULATEXT(B18)</f>
        <v>=B17+D17+E17</v>
      </c>
      <c r="C19" t="str">
        <f ca="1">_xlfn.FORMULATEXT(C18)</f>
        <v>=IF([@[Beginning Balance]]&gt;0, NORMINV(RAND(), $B$1, $B$2), $B$6)</v>
      </c>
      <c r="D19" s="3"/>
      <c r="E19" s="3"/>
    </row>
    <row r="20" spans="1:5" x14ac:dyDescent="0.45">
      <c r="A20" s="4" t="s">
        <v>10</v>
      </c>
      <c r="B20" s="5">
        <f ca="1">B18+D18+E18</f>
        <v>-71152.168736496562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Back</dc:creator>
  <cp:lastModifiedBy>Kerry Back</cp:lastModifiedBy>
  <dcterms:created xsi:type="dcterms:W3CDTF">2025-03-22T01:58:32Z</dcterms:created>
  <dcterms:modified xsi:type="dcterms:W3CDTF">2025-03-26T13:10:55Z</dcterms:modified>
</cp:coreProperties>
</file>