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Excel\Excel Practice\"/>
    </mc:Choice>
  </mc:AlternateContent>
  <xr:revisionPtr revIDLastSave="0" documentId="13_ncr:1_{96AC0FE7-7A1E-4732-A2DB-0FAD5B58A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Functions" sheetId="1" r:id="rId1"/>
    <sheet name="Operators" sheetId="2" r:id="rId2"/>
  </sheets>
  <definedNames>
    <definedName name="Depart">'Basic Functions'!$G$2:$G$39</definedName>
    <definedName name="Reg">'Basic Functions'!$H$2:$H$39</definedName>
    <definedName name="Salary">'Basic Functions'!$I$2:$I$39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M35" i="1"/>
  <c r="M36" i="1"/>
  <c r="M37" i="1"/>
  <c r="M38" i="1"/>
  <c r="M39" i="1"/>
  <c r="M40" i="1"/>
  <c r="M41" i="1"/>
  <c r="M42" i="1"/>
  <c r="M43" i="1"/>
  <c r="M44" i="1"/>
  <c r="M34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M21" i="1"/>
  <c r="M22" i="1"/>
  <c r="M23" i="1"/>
  <c r="M24" i="1"/>
  <c r="M25" i="1"/>
  <c r="M26" i="1"/>
  <c r="M27" i="1"/>
  <c r="M28" i="1"/>
  <c r="M29" i="1"/>
  <c r="M30" i="1"/>
  <c r="M20" i="1"/>
  <c r="M16" i="1" a="1"/>
  <c r="M16" i="1" s="1"/>
  <c r="M15" i="1"/>
  <c r="M14" i="1"/>
  <c r="M13" i="1"/>
  <c r="M12" i="1"/>
  <c r="M11" i="1"/>
  <c r="M8" i="1"/>
  <c r="M7" i="1"/>
  <c r="M6" i="1"/>
  <c r="M5" i="1"/>
  <c r="M4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<sst xmlns="http://schemas.openxmlformats.org/spreadsheetml/2006/main" count="551" uniqueCount="138">
  <si>
    <t>Descriptive Analysis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</si>
  <si>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</si>
  <si>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</si>
  <si>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</si>
  <si>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</si>
  <si>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</si>
  <si>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</si>
  <si>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</si>
  <si>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</si>
  <si>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</si>
  <si>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</si>
  <si>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</si>
  <si>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</si>
  <si>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</si>
  <si>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</si>
  <si>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</si>
  <si>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</si>
  <si>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</si>
  <si>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</si>
  <si>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</si>
  <si>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</si>
  <si>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</si>
  <si>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</si>
  <si>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</si>
  <si>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</si>
  <si>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</si>
  <si>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</si>
  <si>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</si>
  <si>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</si>
  <si>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</si>
  <si>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</si>
  <si>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</si>
  <si>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</si>
  <si>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</si>
  <si>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</si>
  <si>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</si>
  <si>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</si>
  <si>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</si>
  <si>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</si>
  <si>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</si>
  <si>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</si>
  <si>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</si>
  <si>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</si>
  <si>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</si>
  <si>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</si>
  <si>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</si>
  <si>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</si>
  <si>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</si>
  <si>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</si>
  <si>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</si>
  <si>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</si>
  <si>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</si>
  <si>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</si>
  <si>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</si>
  <si>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</si>
  <si>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</si>
  <si>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</si>
  <si>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</si>
  <si>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</si>
  <si>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</si>
  <si>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</si>
  <si>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</si>
  <si>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</si>
  <si>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</si>
  <si>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</si>
  <si>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</si>
  <si>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</si>
  <si>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</si>
  <si>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</si>
  <si>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</si>
  <si>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</si>
  <si>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</si>
  <si>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</si>
  <si>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</si>
  <si>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</si>
  <si>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</si>
  <si>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</si>
  <si>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</si>
  <si>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</si>
  <si>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</si>
  <si>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</si>
  <si>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</si>
  <si>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</si>
  <si>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</si>
  <si>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</si>
  <si>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</si>
  <si>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</si>
  <si>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</si>
  <si>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</si>
  <si>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</si>
  <si>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</si>
  <si>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</si>
  <si>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</si>
  <si>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</si>
  <si>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</si>
  <si>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</si>
  <si>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</si>
  <si>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</si>
  <si>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</si>
  <si>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</si>
  <si>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</si>
  <si>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</si>
  <si>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</si>
  <si>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</si>
  <si>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</si>
  <si>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</si>
  <si>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</si>
  <si>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</si>
  <si>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</si>
  <si>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</si>
  <si>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</si>
  <si>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</si>
  <si>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</si>
  <si>
    <t>Give Annual Bonus as 1000 Gift Voucher plus 5% of Basic salary</t>
  </si>
  <si>
    <t>Calcualte Gross Salary</t>
  </si>
  <si>
    <t>Calculate professional tax at 5%</t>
  </si>
  <si>
    <t>Calcualte Net Salary</t>
  </si>
  <si>
    <t>Question-</t>
  </si>
  <si>
    <t xml:space="preserve">Calculate HRA at 45% of Basic salary </t>
  </si>
  <si>
    <t>Formula Hint</t>
  </si>
  <si>
    <t>basic salary * 45%</t>
  </si>
  <si>
    <t>(basic salary * 5% ) + 1000</t>
  </si>
  <si>
    <t>sum(basic salary + HRA + Bonus)</t>
  </si>
  <si>
    <t>Gross salary * 5%</t>
  </si>
  <si>
    <t>Gross salary- tax</t>
  </si>
  <si>
    <t>Apply formula to calculate all items below-</t>
  </si>
  <si>
    <t>Sum()</t>
  </si>
  <si>
    <t>Average()</t>
  </si>
  <si>
    <t>Median()</t>
  </si>
  <si>
    <t>CountA()</t>
  </si>
  <si>
    <t>Max()</t>
  </si>
  <si>
    <t>Min()</t>
  </si>
  <si>
    <t>Countif()</t>
  </si>
  <si>
    <t>Countifs()</t>
  </si>
  <si>
    <t>Averageifs</t>
  </si>
  <si>
    <t>Max(Countifs())</t>
  </si>
  <si>
    <t>Min(If())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</si>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</sst>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A8D08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1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quotePrefix="1" applyFont="1" applyBorder="1"/>
    <xf numFmtId="15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0" fillId="0" borderId="4" xfId="0" applyBorder="1"/>
    <xf numFmtId="0" fontId="2" fillId="0" borderId="5" xfId="0" applyFont="1" applyBorder="1"/>
    <xf numFmtId="0" fontId="1" fillId="0" borderId="4" xfId="0" applyFont="1" applyBorder="1"/>
    <xf numFmtId="0" fontId="2" fillId="0" borderId="4" xfId="0" quotePrefix="1" applyFont="1" applyBorder="1"/>
    <xf numFmtId="0" fontId="2" fillId="0" borderId="4" xfId="0" applyFont="1" applyBorder="1"/>
    <xf numFmtId="0" fontId="4" fillId="0" borderId="0" xfId="0" applyFont="1"/>
    <xf numFmtId="0" fontId="3" fillId="0" borderId="4" xfId="0" applyFont="1" applyBorder="1"/>
    <xf numFmtId="0" fontId="4" fillId="0" borderId="4" xfId="0" applyFont="1" applyBorder="1"/>
    <xf numFmtId="0" fontId="0" fillId="0" borderId="4" xfId="0" quotePrefix="1" applyBorder="1" applyAlignment="1">
      <alignment horizontal="center"/>
    </xf>
    <xf numFmtId="0" fontId="0" fillId="0" borderId="4" xfId="0" quotePrefix="1" applyBorder="1"/>
    <xf numFmtId="15" fontId="0" fillId="0" borderId="4" xfId="0" applyNumberForma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/>
  </sheetViews>
  <sheetFormatPr defaultColWidth="14.42578125" defaultRowHeight="15" x14ac:dyDescent="0.25"/>
  <cols>
    <col min="1" max="1" width="7.7109375" bestFit="1" customWidth="1"/>
    <col min="2" max="3" width="14.140625" bestFit="1" customWidth="1"/>
    <col min="4" max="4" width="10.140625" bestFit="1" customWidth="1"/>
    <col min="5" max="5" width="7.7109375" bestFit="1" customWidth="1"/>
    <col min="6" max="6" width="9.28515625" bestFit="1" customWidth="1"/>
    <col min="7" max="7" width="23.42578125" bestFit="1" customWidth="1"/>
    <col min="8" max="8" width="9.42578125" bestFit="1" customWidth="1"/>
    <col min="9" max="9" width="11.140625" bestFit="1" customWidth="1"/>
    <col min="10" max="10" width="10.7109375" bestFit="1" customWidth="1"/>
    <col min="11" max="11" width="8.7109375" customWidth="1"/>
    <col min="12" max="12" width="49.5703125" bestFit="1" customWidth="1"/>
    <col min="13" max="15" width="8.28515625" customWidth="1"/>
    <col min="16" max="16" width="9" customWidth="1"/>
    <col min="17" max="25" width="8.7109375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L1" s="23" t="s">
        <v>125</v>
      </c>
      <c r="O1" s="22" t="s">
        <v>119</v>
      </c>
    </row>
    <row r="2" spans="1:15" x14ac:dyDescent="0.25">
      <c r="A2" s="4">
        <v>150834</v>
      </c>
      <c r="B2" s="5" t="s">
        <v>14</v>
      </c>
      <c r="C2" s="5" t="s">
        <v>15</v>
      </c>
      <c r="D2" s="6">
        <v>31199</v>
      </c>
      <c r="E2" s="7" t="s">
        <v>16</v>
      </c>
      <c r="F2" s="5" t="s">
        <v>17</v>
      </c>
      <c r="G2" s="5" t="s">
        <v>18</v>
      </c>
      <c r="H2" s="5" t="s">
        <v>19</v>
      </c>
      <c r="I2" s="2">
        <v>48000</v>
      </c>
      <c r="L2" s="26" t="s">
        <v>0</v>
      </c>
      <c r="M2" s="27"/>
    </row>
    <row r="3" spans="1:15" x14ac:dyDescent="0.25">
      <c r="A3" s="4">
        <v>150784</v>
      </c>
      <c r="B3" s="5" t="s">
        <v>21</v>
      </c>
      <c r="C3" s="5" t="s">
        <v>22</v>
      </c>
      <c r="D3" s="6">
        <v>28365</v>
      </c>
      <c r="E3" s="7" t="s">
        <v>16</v>
      </c>
      <c r="F3" s="5" t="s">
        <v>23</v>
      </c>
      <c r="G3" s="5" t="s">
        <v>24</v>
      </c>
      <c r="H3" s="5" t="s">
        <v>19</v>
      </c>
      <c r="I3" s="2">
        <v>35000</v>
      </c>
      <c r="L3" s="1" t="s">
        <v>1</v>
      </c>
      <c r="M3" s="2">
        <f>SUM(I2:I39)</f>
        <v>2191000</v>
      </c>
      <c r="O3" s="24" t="s">
        <v>126</v>
      </c>
    </row>
    <row r="4" spans="1:15" x14ac:dyDescent="0.25">
      <c r="A4" s="4">
        <v>150791</v>
      </c>
      <c r="B4" s="5" t="s">
        <v>26</v>
      </c>
      <c r="C4" s="5" t="s">
        <v>27</v>
      </c>
      <c r="D4" s="6">
        <v>23346</v>
      </c>
      <c r="E4" s="7" t="s">
        <v>16</v>
      </c>
      <c r="F4" s="5" t="s">
        <v>17</v>
      </c>
      <c r="G4" s="5" t="s">
        <v>24</v>
      </c>
      <c r="H4" s="5" t="s">
        <v>19</v>
      </c>
      <c r="I4" s="2">
        <v>67000</v>
      </c>
      <c r="L4" s="1" t="s">
        <v>2</v>
      </c>
      <c r="M4" s="3">
        <f>AVERAGE(I2:I39)</f>
        <v>57657.894736842107</v>
      </c>
      <c r="O4" s="24" t="s">
        <v>127</v>
      </c>
    </row>
    <row r="5" spans="1:15" x14ac:dyDescent="0.25">
      <c r="A5" s="4">
        <v>150940</v>
      </c>
      <c r="B5" s="5" t="s">
        <v>28</v>
      </c>
      <c r="C5" s="5" t="s">
        <v>29</v>
      </c>
      <c r="D5" s="6">
        <v>26906</v>
      </c>
      <c r="E5" s="7" t="s">
        <v>30</v>
      </c>
      <c r="F5" s="5" t="s">
        <v>23</v>
      </c>
      <c r="G5" s="5" t="s">
        <v>31</v>
      </c>
      <c r="H5" s="5" t="s">
        <v>32</v>
      </c>
      <c r="I5" s="2">
        <v>87000</v>
      </c>
      <c r="L5" s="1" t="s">
        <v>3</v>
      </c>
      <c r="M5" s="2">
        <f>MEDIAN(I2:I39)</f>
        <v>55000</v>
      </c>
      <c r="O5" s="24" t="s">
        <v>128</v>
      </c>
    </row>
    <row r="6" spans="1:15" x14ac:dyDescent="0.25">
      <c r="A6" s="4">
        <v>150777</v>
      </c>
      <c r="B6" s="5" t="s">
        <v>34</v>
      </c>
      <c r="C6" s="5" t="s">
        <v>35</v>
      </c>
      <c r="D6" s="6">
        <v>21123</v>
      </c>
      <c r="E6" s="7" t="s">
        <v>30</v>
      </c>
      <c r="F6" s="5" t="s">
        <v>17</v>
      </c>
      <c r="G6" s="5" t="s">
        <v>36</v>
      </c>
      <c r="H6" s="5" t="s">
        <v>19</v>
      </c>
      <c r="I6" s="2">
        <v>22000</v>
      </c>
      <c r="L6" s="1" t="s">
        <v>13</v>
      </c>
      <c r="M6" s="2">
        <f>COUNTA(B2:B39)</f>
        <v>38</v>
      </c>
      <c r="O6" s="24" t="s">
        <v>129</v>
      </c>
    </row>
    <row r="7" spans="1:15" x14ac:dyDescent="0.25">
      <c r="A7" s="4">
        <v>150805</v>
      </c>
      <c r="B7" s="5" t="s">
        <v>26</v>
      </c>
      <c r="C7" s="5" t="s">
        <v>38</v>
      </c>
      <c r="D7" s="6">
        <v>26172</v>
      </c>
      <c r="E7" s="7" t="s">
        <v>30</v>
      </c>
      <c r="F7" s="5" t="s">
        <v>17</v>
      </c>
      <c r="G7" s="5" t="s">
        <v>39</v>
      </c>
      <c r="H7" s="5" t="s">
        <v>19</v>
      </c>
      <c r="I7" s="2">
        <v>91000</v>
      </c>
      <c r="L7" s="1" t="s">
        <v>20</v>
      </c>
      <c r="M7" s="2">
        <f>MAX(I2:I39)</f>
        <v>92000</v>
      </c>
      <c r="O7" s="24" t="s">
        <v>130</v>
      </c>
    </row>
    <row r="8" spans="1:15" x14ac:dyDescent="0.25">
      <c r="A8" s="4">
        <v>150990</v>
      </c>
      <c r="B8" s="5" t="s">
        <v>41</v>
      </c>
      <c r="C8" s="5" t="s">
        <v>42</v>
      </c>
      <c r="D8" s="6">
        <v>36400</v>
      </c>
      <c r="E8" s="7" t="s">
        <v>30</v>
      </c>
      <c r="F8" s="5" t="s">
        <v>17</v>
      </c>
      <c r="G8" s="5" t="s">
        <v>43</v>
      </c>
      <c r="H8" s="5" t="s">
        <v>44</v>
      </c>
      <c r="I8" s="2">
        <v>77000</v>
      </c>
      <c r="L8" s="1" t="s">
        <v>25</v>
      </c>
      <c r="M8" s="2">
        <f>MIN(I2:I39)</f>
        <v>15000</v>
      </c>
      <c r="O8" s="24" t="s">
        <v>131</v>
      </c>
    </row>
    <row r="9" spans="1:15" x14ac:dyDescent="0.25">
      <c r="A9" s="4">
        <v>150989</v>
      </c>
      <c r="B9" s="5" t="s">
        <v>46</v>
      </c>
      <c r="C9" s="5" t="s">
        <v>42</v>
      </c>
      <c r="D9" s="6">
        <v>33113</v>
      </c>
      <c r="E9" s="7" t="s">
        <v>30</v>
      </c>
      <c r="F9" s="5" t="s">
        <v>17</v>
      </c>
      <c r="G9" s="5" t="s">
        <v>24</v>
      </c>
      <c r="H9" s="5" t="s">
        <v>44</v>
      </c>
      <c r="I9" s="2">
        <v>45000</v>
      </c>
    </row>
    <row r="10" spans="1:15" x14ac:dyDescent="0.25">
      <c r="A10" s="4">
        <v>150881</v>
      </c>
      <c r="B10" s="5" t="s">
        <v>48</v>
      </c>
      <c r="C10" s="5" t="s">
        <v>49</v>
      </c>
      <c r="D10" s="6">
        <v>30337</v>
      </c>
      <c r="E10" s="7" t="s">
        <v>30</v>
      </c>
      <c r="F10" s="5" t="s">
        <v>23</v>
      </c>
      <c r="G10" s="5" t="s">
        <v>24</v>
      </c>
      <c r="H10" s="5" t="s">
        <v>50</v>
      </c>
      <c r="I10" s="2">
        <v>92000</v>
      </c>
      <c r="L10" s="26" t="s">
        <v>33</v>
      </c>
      <c r="M10" s="27"/>
    </row>
    <row r="11" spans="1:15" x14ac:dyDescent="0.25">
      <c r="A11" s="4">
        <v>150814</v>
      </c>
      <c r="B11" s="5" t="s">
        <v>52</v>
      </c>
      <c r="C11" s="5" t="s">
        <v>53</v>
      </c>
      <c r="D11" s="6">
        <v>26246</v>
      </c>
      <c r="E11" s="7" t="s">
        <v>30</v>
      </c>
      <c r="F11" s="5" t="s">
        <v>17</v>
      </c>
      <c r="G11" s="5" t="s">
        <v>31</v>
      </c>
      <c r="H11" s="5" t="s">
        <v>19</v>
      </c>
      <c r="I11" s="2">
        <v>50000</v>
      </c>
      <c r="L11" s="2" t="s">
        <v>37</v>
      </c>
      <c r="M11" s="2">
        <f>COUNTIF(E2:E39,"Male")</f>
        <v>23</v>
      </c>
      <c r="O11" s="24" t="s">
        <v>132</v>
      </c>
    </row>
    <row r="12" spans="1:15" x14ac:dyDescent="0.25">
      <c r="A12" s="4">
        <v>150937</v>
      </c>
      <c r="B12" s="5" t="s">
        <v>55</v>
      </c>
      <c r="C12" s="5" t="s">
        <v>56</v>
      </c>
      <c r="D12" s="6">
        <v>24700</v>
      </c>
      <c r="E12" s="7" t="s">
        <v>30</v>
      </c>
      <c r="F12" s="5" t="s">
        <v>17</v>
      </c>
      <c r="G12" s="5" t="s">
        <v>43</v>
      </c>
      <c r="H12" s="5" t="s">
        <v>32</v>
      </c>
      <c r="I12" s="2">
        <v>37000</v>
      </c>
      <c r="L12" s="2" t="s">
        <v>40</v>
      </c>
      <c r="M12" s="2">
        <f>COUNTIFS(E5:E39,"Female")</f>
        <v>12</v>
      </c>
      <c r="O12" s="24" t="s">
        <v>133</v>
      </c>
    </row>
    <row r="13" spans="1:15" x14ac:dyDescent="0.25">
      <c r="A13" s="4">
        <v>150888</v>
      </c>
      <c r="B13" s="5" t="s">
        <v>57</v>
      </c>
      <c r="C13" s="5" t="s">
        <v>58</v>
      </c>
      <c r="D13" s="6">
        <v>29221</v>
      </c>
      <c r="E13" s="7" t="s">
        <v>30</v>
      </c>
      <c r="F13" s="5" t="s">
        <v>17</v>
      </c>
      <c r="G13" s="5" t="s">
        <v>43</v>
      </c>
      <c r="H13" s="5" t="s">
        <v>50</v>
      </c>
      <c r="I13" s="2">
        <v>43000</v>
      </c>
      <c r="L13" s="2" t="s">
        <v>45</v>
      </c>
      <c r="M13" s="8">
        <f>COUNTIFS(H2:H39,"North")</f>
        <v>10</v>
      </c>
      <c r="O13" s="24" t="s">
        <v>133</v>
      </c>
    </row>
    <row r="14" spans="1:15" x14ac:dyDescent="0.25">
      <c r="A14" s="4">
        <v>150865</v>
      </c>
      <c r="B14" s="5" t="s">
        <v>59</v>
      </c>
      <c r="C14" s="5" t="s">
        <v>58</v>
      </c>
      <c r="D14" s="6">
        <v>31279</v>
      </c>
      <c r="E14" s="7" t="s">
        <v>16</v>
      </c>
      <c r="F14" s="5" t="s">
        <v>17</v>
      </c>
      <c r="G14" s="5" t="s">
        <v>60</v>
      </c>
      <c r="H14" s="5" t="s">
        <v>50</v>
      </c>
      <c r="I14" s="2">
        <v>90000</v>
      </c>
      <c r="L14" s="9" t="s">
        <v>47</v>
      </c>
      <c r="M14" s="10">
        <f>AVERAGEIFS(I2:I39,G2:G39,"Sales",H2:H39,"North")</f>
        <v>52000</v>
      </c>
      <c r="O14" s="24" t="s">
        <v>134</v>
      </c>
    </row>
    <row r="15" spans="1:15" x14ac:dyDescent="0.25">
      <c r="A15" s="4">
        <v>150858</v>
      </c>
      <c r="B15" s="5" t="s">
        <v>61</v>
      </c>
      <c r="C15" s="5" t="s">
        <v>62</v>
      </c>
      <c r="D15" s="6">
        <v>34846</v>
      </c>
      <c r="E15" s="7" t="s">
        <v>30</v>
      </c>
      <c r="F15" s="5" t="s">
        <v>17</v>
      </c>
      <c r="G15" s="5" t="s">
        <v>63</v>
      </c>
      <c r="H15" s="5" t="s">
        <v>50</v>
      </c>
      <c r="I15" s="2">
        <v>34000</v>
      </c>
      <c r="L15" s="2" t="s">
        <v>51</v>
      </c>
      <c r="M15" s="11">
        <f>MAX(I2:I39,COUNTIFS(G2:G39,"Digital Marketing"))</f>
        <v>92000</v>
      </c>
      <c r="O15" s="24" t="s">
        <v>135</v>
      </c>
    </row>
    <row r="16" spans="1:15" x14ac:dyDescent="0.25">
      <c r="A16" s="4">
        <v>150930</v>
      </c>
      <c r="B16" s="5" t="s">
        <v>64</v>
      </c>
      <c r="C16" s="5" t="s">
        <v>65</v>
      </c>
      <c r="D16" s="6">
        <v>37027</v>
      </c>
      <c r="E16" s="7" t="s">
        <v>30</v>
      </c>
      <c r="F16" s="5" t="s">
        <v>17</v>
      </c>
      <c r="G16" s="5" t="s">
        <v>24</v>
      </c>
      <c r="H16" s="5" t="s">
        <v>32</v>
      </c>
      <c r="I16" s="2">
        <v>82000</v>
      </c>
      <c r="L16" s="9" t="s">
        <v>54</v>
      </c>
      <c r="M16" s="10" cm="1">
        <f t="array" ref="M16">MIN(IF(H2:H39="South",I2:I39))</f>
        <v>19000</v>
      </c>
      <c r="O16" s="24" t="s">
        <v>136</v>
      </c>
    </row>
    <row r="17" spans="1:18" x14ac:dyDescent="0.25">
      <c r="A17" s="4">
        <v>150894</v>
      </c>
      <c r="B17" s="5" t="s">
        <v>67</v>
      </c>
      <c r="C17" s="5" t="s">
        <v>68</v>
      </c>
      <c r="D17" s="6">
        <v>37124</v>
      </c>
      <c r="E17" s="7" t="s">
        <v>30</v>
      </c>
      <c r="F17" s="5" t="s">
        <v>17</v>
      </c>
      <c r="G17" s="5" t="s">
        <v>31</v>
      </c>
      <c r="H17" s="5" t="s">
        <v>32</v>
      </c>
      <c r="I17" s="2">
        <v>67000</v>
      </c>
    </row>
    <row r="18" spans="1:18" x14ac:dyDescent="0.25">
      <c r="A18" s="4">
        <v>150947</v>
      </c>
      <c r="B18" s="5" t="s">
        <v>69</v>
      </c>
      <c r="C18" s="5" t="s">
        <v>70</v>
      </c>
      <c r="D18" s="6">
        <v>33449</v>
      </c>
      <c r="E18" s="7" t="s">
        <v>16</v>
      </c>
      <c r="F18" s="5" t="s">
        <v>17</v>
      </c>
      <c r="G18" s="5" t="s">
        <v>63</v>
      </c>
      <c r="H18" s="5" t="s">
        <v>32</v>
      </c>
      <c r="I18" s="2">
        <v>85000</v>
      </c>
      <c r="L18" s="26" t="s">
        <v>111</v>
      </c>
      <c r="M18" s="27"/>
      <c r="N18" s="27"/>
      <c r="O18" s="27"/>
      <c r="P18" s="28"/>
      <c r="R18" s="22" t="s">
        <v>119</v>
      </c>
    </row>
    <row r="19" spans="1:18" x14ac:dyDescent="0.25">
      <c r="A19" s="4">
        <v>150905</v>
      </c>
      <c r="B19" s="5" t="s">
        <v>71</v>
      </c>
      <c r="C19" s="5" t="s">
        <v>72</v>
      </c>
      <c r="D19" s="6">
        <v>30819</v>
      </c>
      <c r="E19" s="7" t="s">
        <v>16</v>
      </c>
      <c r="F19" s="5" t="s">
        <v>23</v>
      </c>
      <c r="G19" s="5" t="s">
        <v>18</v>
      </c>
      <c r="H19" s="5" t="s">
        <v>32</v>
      </c>
      <c r="I19" s="2">
        <v>62000</v>
      </c>
      <c r="L19" s="12" t="s">
        <v>66</v>
      </c>
      <c r="M19" s="12" t="s">
        <v>19</v>
      </c>
      <c r="N19" s="12" t="s">
        <v>32</v>
      </c>
      <c r="O19" s="12" t="s">
        <v>50</v>
      </c>
      <c r="P19" s="12" t="s">
        <v>44</v>
      </c>
    </row>
    <row r="20" spans="1:18" x14ac:dyDescent="0.25">
      <c r="A20" s="4">
        <v>150995</v>
      </c>
      <c r="B20" s="5" t="s">
        <v>73</v>
      </c>
      <c r="C20" s="5" t="s">
        <v>74</v>
      </c>
      <c r="D20" s="6">
        <v>35330</v>
      </c>
      <c r="E20" s="7" t="s">
        <v>30</v>
      </c>
      <c r="F20" s="5" t="s">
        <v>17</v>
      </c>
      <c r="G20" s="5" t="s">
        <v>31</v>
      </c>
      <c r="H20" s="5" t="s">
        <v>44</v>
      </c>
      <c r="I20" s="2">
        <v>15000</v>
      </c>
      <c r="L20" s="13" t="s">
        <v>18</v>
      </c>
      <c r="M20" s="14">
        <f t="shared" ref="M20:P30" si="0">COUNTIFS(Depart,$L20,Reg,M$19)</f>
        <v>1</v>
      </c>
      <c r="N20" s="14">
        <f t="shared" si="0"/>
        <v>1</v>
      </c>
      <c r="O20" s="14">
        <f t="shared" si="0"/>
        <v>0</v>
      </c>
      <c r="P20" s="14">
        <f t="shared" si="0"/>
        <v>0</v>
      </c>
      <c r="R20" s="25" t="s">
        <v>133</v>
      </c>
    </row>
    <row r="21" spans="1:18" ht="15" customHeight="1" x14ac:dyDescent="0.25">
      <c r="A21" s="4">
        <v>150912</v>
      </c>
      <c r="B21" s="5" t="s">
        <v>75</v>
      </c>
      <c r="C21" s="5" t="s">
        <v>76</v>
      </c>
      <c r="D21" s="6">
        <v>37629</v>
      </c>
      <c r="E21" s="7" t="s">
        <v>16</v>
      </c>
      <c r="F21" s="5" t="s">
        <v>17</v>
      </c>
      <c r="G21" s="5" t="s">
        <v>77</v>
      </c>
      <c r="H21" s="5" t="s">
        <v>32</v>
      </c>
      <c r="I21" s="2">
        <v>81000</v>
      </c>
      <c r="L21" s="13" t="s">
        <v>24</v>
      </c>
      <c r="M21" s="14">
        <f t="shared" si="0"/>
        <v>3</v>
      </c>
      <c r="N21" s="14">
        <f t="shared" si="0"/>
        <v>1</v>
      </c>
      <c r="O21" s="14">
        <f t="shared" si="0"/>
        <v>1</v>
      </c>
      <c r="P21" s="14">
        <f t="shared" si="0"/>
        <v>1</v>
      </c>
    </row>
    <row r="22" spans="1:18" x14ac:dyDescent="0.25">
      <c r="A22" s="4">
        <v>150921</v>
      </c>
      <c r="B22" s="5" t="s">
        <v>78</v>
      </c>
      <c r="C22" s="5" t="s">
        <v>79</v>
      </c>
      <c r="D22" s="6">
        <v>38092</v>
      </c>
      <c r="E22" s="7" t="s">
        <v>30</v>
      </c>
      <c r="F22" s="5" t="s">
        <v>17</v>
      </c>
      <c r="G22" s="5" t="s">
        <v>80</v>
      </c>
      <c r="H22" s="5" t="s">
        <v>32</v>
      </c>
      <c r="I22" s="2">
        <v>19000</v>
      </c>
      <c r="L22" s="13" t="s">
        <v>31</v>
      </c>
      <c r="M22" s="14">
        <f t="shared" si="0"/>
        <v>1</v>
      </c>
      <c r="N22" s="14">
        <f t="shared" si="0"/>
        <v>2</v>
      </c>
      <c r="O22" s="14">
        <f t="shared" si="0"/>
        <v>2</v>
      </c>
      <c r="P22" s="14">
        <f t="shared" si="0"/>
        <v>1</v>
      </c>
    </row>
    <row r="23" spans="1:18" x14ac:dyDescent="0.25">
      <c r="A23" s="4">
        <v>150851</v>
      </c>
      <c r="B23" s="5" t="s">
        <v>81</v>
      </c>
      <c r="C23" s="5" t="s">
        <v>82</v>
      </c>
      <c r="D23" s="6">
        <v>29368</v>
      </c>
      <c r="E23" s="7" t="s">
        <v>30</v>
      </c>
      <c r="F23" s="5" t="s">
        <v>23</v>
      </c>
      <c r="G23" s="5" t="s">
        <v>31</v>
      </c>
      <c r="H23" s="5" t="s">
        <v>50</v>
      </c>
      <c r="I23" s="2">
        <v>75000</v>
      </c>
      <c r="L23" s="13" t="s">
        <v>36</v>
      </c>
      <c r="M23" s="14">
        <f t="shared" si="0"/>
        <v>1</v>
      </c>
      <c r="N23" s="14">
        <f t="shared" si="0"/>
        <v>1</v>
      </c>
      <c r="O23" s="14">
        <f t="shared" si="0"/>
        <v>1</v>
      </c>
      <c r="P23" s="14">
        <f t="shared" si="0"/>
        <v>1</v>
      </c>
    </row>
    <row r="24" spans="1:18" x14ac:dyDescent="0.25">
      <c r="A24" s="4">
        <v>150867</v>
      </c>
      <c r="B24" s="5" t="s">
        <v>83</v>
      </c>
      <c r="C24" s="5" t="s">
        <v>84</v>
      </c>
      <c r="D24" s="6">
        <v>29028</v>
      </c>
      <c r="E24" s="7" t="s">
        <v>16</v>
      </c>
      <c r="F24" s="5" t="s">
        <v>23</v>
      </c>
      <c r="G24" s="5" t="s">
        <v>80</v>
      </c>
      <c r="H24" s="5" t="s">
        <v>50</v>
      </c>
      <c r="I24" s="2">
        <v>49000</v>
      </c>
      <c r="L24" s="13" t="s">
        <v>39</v>
      </c>
      <c r="M24" s="14">
        <f t="shared" si="0"/>
        <v>1</v>
      </c>
      <c r="N24" s="14">
        <f t="shared" si="0"/>
        <v>1</v>
      </c>
      <c r="O24" s="14">
        <f t="shared" si="0"/>
        <v>0</v>
      </c>
      <c r="P24" s="14">
        <f t="shared" si="0"/>
        <v>0</v>
      </c>
    </row>
    <row r="25" spans="1:18" x14ac:dyDescent="0.25">
      <c r="A25" s="4">
        <v>150899</v>
      </c>
      <c r="B25" s="5" t="s">
        <v>85</v>
      </c>
      <c r="C25" s="5" t="s">
        <v>86</v>
      </c>
      <c r="D25" s="6">
        <v>37400</v>
      </c>
      <c r="E25" s="7" t="s">
        <v>30</v>
      </c>
      <c r="F25" s="5" t="s">
        <v>17</v>
      </c>
      <c r="G25" s="5" t="s">
        <v>63</v>
      </c>
      <c r="H25" s="5" t="s">
        <v>32</v>
      </c>
      <c r="I25" s="2">
        <v>50000</v>
      </c>
      <c r="L25" s="13" t="s">
        <v>43</v>
      </c>
      <c r="M25" s="14">
        <f t="shared" si="0"/>
        <v>0</v>
      </c>
      <c r="N25" s="14">
        <f t="shared" si="0"/>
        <v>1</v>
      </c>
      <c r="O25" s="14">
        <f t="shared" si="0"/>
        <v>1</v>
      </c>
      <c r="P25" s="14">
        <f t="shared" si="0"/>
        <v>1</v>
      </c>
    </row>
    <row r="26" spans="1:18" x14ac:dyDescent="0.25">
      <c r="A26" s="4">
        <v>150975</v>
      </c>
      <c r="B26" s="5" t="s">
        <v>87</v>
      </c>
      <c r="C26" s="5" t="s">
        <v>88</v>
      </c>
      <c r="D26" s="6">
        <v>31478</v>
      </c>
      <c r="E26" s="7" t="s">
        <v>30</v>
      </c>
      <c r="F26" s="5" t="s">
        <v>17</v>
      </c>
      <c r="G26" s="5" t="s">
        <v>80</v>
      </c>
      <c r="H26" s="5" t="s">
        <v>44</v>
      </c>
      <c r="I26" s="2">
        <v>83000</v>
      </c>
      <c r="L26" s="13" t="s">
        <v>60</v>
      </c>
      <c r="M26" s="14">
        <f t="shared" si="0"/>
        <v>0</v>
      </c>
      <c r="N26" s="14">
        <f t="shared" si="0"/>
        <v>0</v>
      </c>
      <c r="O26" s="14">
        <f t="shared" si="0"/>
        <v>1</v>
      </c>
      <c r="P26" s="14">
        <f t="shared" si="0"/>
        <v>0</v>
      </c>
    </row>
    <row r="27" spans="1:18" x14ac:dyDescent="0.25">
      <c r="A27" s="4">
        <v>150901</v>
      </c>
      <c r="B27" s="5" t="s">
        <v>89</v>
      </c>
      <c r="C27" s="5" t="s">
        <v>90</v>
      </c>
      <c r="D27" s="6">
        <v>32946</v>
      </c>
      <c r="E27" s="7" t="s">
        <v>16</v>
      </c>
      <c r="F27" s="5" t="s">
        <v>17</v>
      </c>
      <c r="G27" s="5" t="s">
        <v>91</v>
      </c>
      <c r="H27" s="5" t="s">
        <v>32</v>
      </c>
      <c r="I27" s="2">
        <v>53000</v>
      </c>
      <c r="L27" s="13" t="s">
        <v>63</v>
      </c>
      <c r="M27" s="14">
        <f t="shared" si="0"/>
        <v>1</v>
      </c>
      <c r="N27" s="14">
        <f t="shared" si="0"/>
        <v>2</v>
      </c>
      <c r="O27" s="14">
        <f t="shared" si="0"/>
        <v>2</v>
      </c>
      <c r="P27" s="14">
        <f t="shared" si="0"/>
        <v>0</v>
      </c>
    </row>
    <row r="28" spans="1:18" x14ac:dyDescent="0.25">
      <c r="A28" s="4">
        <v>150968</v>
      </c>
      <c r="B28" s="5" t="s">
        <v>92</v>
      </c>
      <c r="C28" s="5" t="s">
        <v>93</v>
      </c>
      <c r="D28" s="6">
        <v>37208</v>
      </c>
      <c r="E28" s="7" t="s">
        <v>30</v>
      </c>
      <c r="F28" s="5" t="s">
        <v>17</v>
      </c>
      <c r="G28" s="5" t="s">
        <v>77</v>
      </c>
      <c r="H28" s="5" t="s">
        <v>32</v>
      </c>
      <c r="I28" s="2">
        <v>65000</v>
      </c>
      <c r="L28" s="13" t="s">
        <v>77</v>
      </c>
      <c r="M28" s="14">
        <f t="shared" si="0"/>
        <v>0</v>
      </c>
      <c r="N28" s="14">
        <f t="shared" si="0"/>
        <v>2</v>
      </c>
      <c r="O28" s="14">
        <f t="shared" si="0"/>
        <v>0</v>
      </c>
      <c r="P28" s="14">
        <f t="shared" si="0"/>
        <v>0</v>
      </c>
    </row>
    <row r="29" spans="1:18" x14ac:dyDescent="0.25">
      <c r="A29" s="4">
        <v>150773</v>
      </c>
      <c r="B29" s="5" t="s">
        <v>94</v>
      </c>
      <c r="C29" s="5" t="s">
        <v>95</v>
      </c>
      <c r="D29" s="6">
        <v>26860</v>
      </c>
      <c r="E29" s="7" t="s">
        <v>30</v>
      </c>
      <c r="F29" s="5" t="s">
        <v>17</v>
      </c>
      <c r="G29" s="5" t="s">
        <v>80</v>
      </c>
      <c r="H29" s="5" t="s">
        <v>19</v>
      </c>
      <c r="I29" s="2">
        <v>85000</v>
      </c>
      <c r="L29" s="13" t="s">
        <v>80</v>
      </c>
      <c r="M29" s="14">
        <f t="shared" si="0"/>
        <v>1</v>
      </c>
      <c r="N29" s="14">
        <f t="shared" si="0"/>
        <v>1</v>
      </c>
      <c r="O29" s="14">
        <f t="shared" si="0"/>
        <v>1</v>
      </c>
      <c r="P29" s="14">
        <f t="shared" si="0"/>
        <v>1</v>
      </c>
    </row>
    <row r="30" spans="1:18" x14ac:dyDescent="0.25">
      <c r="A30" s="4">
        <v>150840</v>
      </c>
      <c r="B30" s="5" t="s">
        <v>64</v>
      </c>
      <c r="C30" s="5" t="s">
        <v>96</v>
      </c>
      <c r="D30" s="6">
        <v>23136</v>
      </c>
      <c r="E30" s="7" t="s">
        <v>16</v>
      </c>
      <c r="F30" s="5" t="s">
        <v>17</v>
      </c>
      <c r="G30" s="5" t="s">
        <v>31</v>
      </c>
      <c r="H30" s="5" t="s">
        <v>50</v>
      </c>
      <c r="I30" s="2">
        <v>20000</v>
      </c>
      <c r="L30" s="13" t="s">
        <v>91</v>
      </c>
      <c r="M30" s="14">
        <f t="shared" si="0"/>
        <v>1</v>
      </c>
      <c r="N30" s="14">
        <f t="shared" si="0"/>
        <v>2</v>
      </c>
      <c r="O30" s="14">
        <f t="shared" si="0"/>
        <v>0</v>
      </c>
      <c r="P30" s="14">
        <f t="shared" si="0"/>
        <v>0</v>
      </c>
    </row>
    <row r="31" spans="1:18" x14ac:dyDescent="0.25">
      <c r="A31" s="4">
        <v>150850</v>
      </c>
      <c r="B31" s="5" t="s">
        <v>55</v>
      </c>
      <c r="C31" s="5" t="s">
        <v>97</v>
      </c>
      <c r="D31" s="6">
        <v>32027</v>
      </c>
      <c r="E31" s="7" t="s">
        <v>30</v>
      </c>
      <c r="F31" s="5" t="s">
        <v>17</v>
      </c>
      <c r="G31" s="5" t="s">
        <v>63</v>
      </c>
      <c r="H31" s="5" t="s">
        <v>50</v>
      </c>
      <c r="I31" s="2">
        <v>47000</v>
      </c>
    </row>
    <row r="32" spans="1:18" x14ac:dyDescent="0.25">
      <c r="A32" s="4">
        <v>150962</v>
      </c>
      <c r="B32" s="5" t="s">
        <v>98</v>
      </c>
      <c r="C32" s="5" t="s">
        <v>99</v>
      </c>
      <c r="D32" s="6">
        <v>37773</v>
      </c>
      <c r="E32" s="7" t="s">
        <v>16</v>
      </c>
      <c r="F32" s="5" t="s">
        <v>17</v>
      </c>
      <c r="G32" s="5" t="s">
        <v>39</v>
      </c>
      <c r="H32" s="5" t="s">
        <v>32</v>
      </c>
      <c r="I32" s="2">
        <v>87000</v>
      </c>
      <c r="L32" s="26" t="s">
        <v>112</v>
      </c>
      <c r="M32" s="27"/>
      <c r="N32" s="27"/>
      <c r="O32" s="27"/>
      <c r="P32" s="28"/>
    </row>
    <row r="33" spans="1:18" x14ac:dyDescent="0.25">
      <c r="A33" s="4">
        <v>150954</v>
      </c>
      <c r="B33" s="5" t="s">
        <v>100</v>
      </c>
      <c r="C33" s="5" t="s">
        <v>99</v>
      </c>
      <c r="D33" s="6">
        <v>35495</v>
      </c>
      <c r="E33" s="7" t="s">
        <v>16</v>
      </c>
      <c r="F33" s="5" t="s">
        <v>17</v>
      </c>
      <c r="G33" s="5" t="s">
        <v>91</v>
      </c>
      <c r="H33" s="5" t="s">
        <v>32</v>
      </c>
      <c r="I33" s="2">
        <v>57000</v>
      </c>
      <c r="L33" s="12" t="s">
        <v>66</v>
      </c>
      <c r="M33" s="12" t="s">
        <v>19</v>
      </c>
      <c r="N33" s="12" t="s">
        <v>32</v>
      </c>
      <c r="O33" s="12" t="s">
        <v>50</v>
      </c>
      <c r="P33" s="12" t="s">
        <v>44</v>
      </c>
    </row>
    <row r="34" spans="1:18" x14ac:dyDescent="0.25">
      <c r="A34" s="4">
        <v>150874</v>
      </c>
      <c r="B34" s="5" t="s">
        <v>101</v>
      </c>
      <c r="C34" s="5" t="s">
        <v>99</v>
      </c>
      <c r="D34" s="6">
        <v>37890</v>
      </c>
      <c r="E34" s="7" t="s">
        <v>16</v>
      </c>
      <c r="F34" s="5" t="s">
        <v>17</v>
      </c>
      <c r="G34" s="5" t="s">
        <v>36</v>
      </c>
      <c r="H34" s="5" t="s">
        <v>50</v>
      </c>
      <c r="I34" s="2">
        <v>27000</v>
      </c>
      <c r="L34" s="13" t="s">
        <v>18</v>
      </c>
      <c r="M34" s="14">
        <f t="shared" ref="M34:P44" si="1">SUMIFS(Salary,Depart,$L34,Reg,M$33)</f>
        <v>48000</v>
      </c>
      <c r="N34" s="14">
        <f t="shared" si="1"/>
        <v>62000</v>
      </c>
      <c r="O34" s="14">
        <f t="shared" si="1"/>
        <v>0</v>
      </c>
      <c r="P34" s="14">
        <f t="shared" si="1"/>
        <v>0</v>
      </c>
      <c r="R34" s="25" t="s">
        <v>137</v>
      </c>
    </row>
    <row r="35" spans="1:18" x14ac:dyDescent="0.25">
      <c r="A35" s="4">
        <v>150798</v>
      </c>
      <c r="B35" s="5" t="s">
        <v>102</v>
      </c>
      <c r="C35" s="5" t="s">
        <v>99</v>
      </c>
      <c r="D35" s="6">
        <v>28276</v>
      </c>
      <c r="E35" s="7" t="s">
        <v>16</v>
      </c>
      <c r="F35" s="5" t="s">
        <v>17</v>
      </c>
      <c r="G35" s="5" t="s">
        <v>24</v>
      </c>
      <c r="H35" s="5" t="s">
        <v>19</v>
      </c>
      <c r="I35" s="2">
        <v>81000</v>
      </c>
      <c r="L35" s="13" t="s">
        <v>24</v>
      </c>
      <c r="M35" s="14">
        <f t="shared" si="1"/>
        <v>183000</v>
      </c>
      <c r="N35" s="14">
        <f t="shared" si="1"/>
        <v>82000</v>
      </c>
      <c r="O35" s="14">
        <f t="shared" si="1"/>
        <v>92000</v>
      </c>
      <c r="P35" s="14">
        <f t="shared" si="1"/>
        <v>45000</v>
      </c>
    </row>
    <row r="36" spans="1:18" x14ac:dyDescent="0.25">
      <c r="A36" s="4">
        <v>150830</v>
      </c>
      <c r="B36" s="5" t="s">
        <v>103</v>
      </c>
      <c r="C36" s="5" t="s">
        <v>104</v>
      </c>
      <c r="D36" s="6">
        <v>29037</v>
      </c>
      <c r="E36" s="7" t="s">
        <v>16</v>
      </c>
      <c r="F36" s="5" t="s">
        <v>17</v>
      </c>
      <c r="G36" s="5" t="s">
        <v>91</v>
      </c>
      <c r="H36" s="5" t="s">
        <v>19</v>
      </c>
      <c r="I36" s="2">
        <v>52000</v>
      </c>
      <c r="L36" s="13" t="s">
        <v>31</v>
      </c>
      <c r="M36" s="14">
        <f t="shared" si="1"/>
        <v>50000</v>
      </c>
      <c r="N36" s="14">
        <f t="shared" si="1"/>
        <v>154000</v>
      </c>
      <c r="O36" s="14">
        <f t="shared" si="1"/>
        <v>95000</v>
      </c>
      <c r="P36" s="14">
        <f t="shared" si="1"/>
        <v>15000</v>
      </c>
    </row>
    <row r="37" spans="1:18" x14ac:dyDescent="0.25">
      <c r="A37" s="4">
        <v>150929</v>
      </c>
      <c r="B37" s="5" t="s">
        <v>105</v>
      </c>
      <c r="C37" s="5" t="s">
        <v>106</v>
      </c>
      <c r="D37" s="6">
        <v>26739</v>
      </c>
      <c r="E37" s="7" t="s">
        <v>30</v>
      </c>
      <c r="F37" s="5" t="s">
        <v>17</v>
      </c>
      <c r="G37" s="5" t="s">
        <v>36</v>
      </c>
      <c r="H37" s="5" t="s">
        <v>32</v>
      </c>
      <c r="I37" s="2">
        <v>58000</v>
      </c>
      <c r="L37" s="13" t="s">
        <v>36</v>
      </c>
      <c r="M37" s="14">
        <f t="shared" si="1"/>
        <v>22000</v>
      </c>
      <c r="N37" s="14">
        <f t="shared" si="1"/>
        <v>58000</v>
      </c>
      <c r="O37" s="14">
        <f t="shared" si="1"/>
        <v>27000</v>
      </c>
      <c r="P37" s="14">
        <f t="shared" si="1"/>
        <v>47000</v>
      </c>
    </row>
    <row r="38" spans="1:18" x14ac:dyDescent="0.25">
      <c r="A38" s="4">
        <v>150982</v>
      </c>
      <c r="B38" s="5" t="s">
        <v>107</v>
      </c>
      <c r="C38" s="5" t="s">
        <v>108</v>
      </c>
      <c r="D38" s="6">
        <v>35574</v>
      </c>
      <c r="E38" s="7" t="s">
        <v>30</v>
      </c>
      <c r="F38" s="5" t="s">
        <v>17</v>
      </c>
      <c r="G38" s="5" t="s">
        <v>36</v>
      </c>
      <c r="H38" s="5" t="s">
        <v>44</v>
      </c>
      <c r="I38" s="2">
        <v>47000</v>
      </c>
      <c r="L38" s="13" t="s">
        <v>39</v>
      </c>
      <c r="M38" s="14">
        <f t="shared" si="1"/>
        <v>91000</v>
      </c>
      <c r="N38" s="14">
        <f t="shared" si="1"/>
        <v>87000</v>
      </c>
      <c r="O38" s="14">
        <f t="shared" si="1"/>
        <v>0</v>
      </c>
      <c r="P38" s="14">
        <f t="shared" si="1"/>
        <v>0</v>
      </c>
    </row>
    <row r="39" spans="1:18" x14ac:dyDescent="0.25">
      <c r="A39" s="4">
        <v>150821</v>
      </c>
      <c r="B39" s="5" t="s">
        <v>109</v>
      </c>
      <c r="C39" s="5" t="s">
        <v>110</v>
      </c>
      <c r="D39" s="6">
        <v>29966</v>
      </c>
      <c r="E39" s="7" t="s">
        <v>30</v>
      </c>
      <c r="F39" s="5" t="s">
        <v>23</v>
      </c>
      <c r="G39" s="5" t="s">
        <v>63</v>
      </c>
      <c r="H39" s="5" t="s">
        <v>19</v>
      </c>
      <c r="I39" s="2">
        <v>26000</v>
      </c>
      <c r="L39" s="13" t="s">
        <v>43</v>
      </c>
      <c r="M39" s="14">
        <f t="shared" si="1"/>
        <v>0</v>
      </c>
      <c r="N39" s="14">
        <f t="shared" si="1"/>
        <v>37000</v>
      </c>
      <c r="O39" s="14">
        <f t="shared" si="1"/>
        <v>43000</v>
      </c>
      <c r="P39" s="14">
        <f t="shared" si="1"/>
        <v>77000</v>
      </c>
    </row>
    <row r="40" spans="1:18" x14ac:dyDescent="0.25">
      <c r="L40" s="13" t="s">
        <v>60</v>
      </c>
      <c r="M40" s="14">
        <f t="shared" si="1"/>
        <v>0</v>
      </c>
      <c r="N40" s="14">
        <f t="shared" si="1"/>
        <v>0</v>
      </c>
      <c r="O40" s="14">
        <f t="shared" si="1"/>
        <v>90000</v>
      </c>
      <c r="P40" s="14">
        <f t="shared" si="1"/>
        <v>0</v>
      </c>
    </row>
    <row r="41" spans="1:18" x14ac:dyDescent="0.25">
      <c r="L41" s="13" t="s">
        <v>63</v>
      </c>
      <c r="M41" s="14">
        <f t="shared" si="1"/>
        <v>26000</v>
      </c>
      <c r="N41" s="14">
        <f t="shared" si="1"/>
        <v>135000</v>
      </c>
      <c r="O41" s="14">
        <f t="shared" si="1"/>
        <v>81000</v>
      </c>
      <c r="P41" s="14">
        <f t="shared" si="1"/>
        <v>0</v>
      </c>
    </row>
    <row r="42" spans="1:18" x14ac:dyDescent="0.25">
      <c r="L42" s="13" t="s">
        <v>77</v>
      </c>
      <c r="M42" s="14">
        <f t="shared" si="1"/>
        <v>0</v>
      </c>
      <c r="N42" s="14">
        <f t="shared" si="1"/>
        <v>146000</v>
      </c>
      <c r="O42" s="14">
        <f t="shared" si="1"/>
        <v>0</v>
      </c>
      <c r="P42" s="14">
        <f t="shared" si="1"/>
        <v>0</v>
      </c>
    </row>
    <row r="43" spans="1:18" x14ac:dyDescent="0.25">
      <c r="L43" s="13" t="s">
        <v>80</v>
      </c>
      <c r="M43" s="14">
        <f t="shared" si="1"/>
        <v>85000</v>
      </c>
      <c r="N43" s="14">
        <f t="shared" si="1"/>
        <v>19000</v>
      </c>
      <c r="O43" s="14">
        <f t="shared" si="1"/>
        <v>49000</v>
      </c>
      <c r="P43" s="14">
        <f t="shared" si="1"/>
        <v>83000</v>
      </c>
    </row>
    <row r="44" spans="1:18" x14ac:dyDescent="0.25">
      <c r="L44" s="13" t="s">
        <v>91</v>
      </c>
      <c r="M44" s="14">
        <f t="shared" si="1"/>
        <v>52000</v>
      </c>
      <c r="N44" s="14">
        <f t="shared" si="1"/>
        <v>110000</v>
      </c>
      <c r="O44" s="14">
        <f t="shared" si="1"/>
        <v>0</v>
      </c>
      <c r="P44" s="14">
        <f t="shared" si="1"/>
        <v>0</v>
      </c>
    </row>
  </sheetData>
  <mergeCells count="4">
    <mergeCell ref="L32:P32"/>
    <mergeCell ref="L18:P18"/>
    <mergeCell ref="L2:M2"/>
    <mergeCell ref="L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BDA-381D-45B3-9E4E-05F9CD6F2B4D}">
  <dimension ref="A1:Q46"/>
  <sheetViews>
    <sheetView workbookViewId="0"/>
  </sheetViews>
  <sheetFormatPr defaultRowHeight="15" x14ac:dyDescent="0.25"/>
  <cols>
    <col min="4" max="4" width="9.85546875" bestFit="1" customWidth="1"/>
    <col min="9" max="9" width="10.7109375" bestFit="1" customWidth="1"/>
  </cols>
  <sheetData>
    <row r="1" spans="1:17" x14ac:dyDescent="0.25">
      <c r="J1" s="15" t="s">
        <v>117</v>
      </c>
      <c r="Q1" s="22" t="s">
        <v>119</v>
      </c>
    </row>
    <row r="2" spans="1:17" x14ac:dyDescent="0.25">
      <c r="J2" s="15">
        <v>1</v>
      </c>
      <c r="K2" s="21" t="s">
        <v>118</v>
      </c>
      <c r="L2" s="21"/>
      <c r="M2" s="21"/>
      <c r="N2" s="21"/>
      <c r="O2" s="21"/>
      <c r="P2" s="21"/>
      <c r="Q2" t="s">
        <v>120</v>
      </c>
    </row>
    <row r="3" spans="1:17" x14ac:dyDescent="0.25">
      <c r="J3" s="15">
        <v>2</v>
      </c>
      <c r="K3" s="21" t="s">
        <v>113</v>
      </c>
      <c r="L3" s="21"/>
      <c r="M3" s="21"/>
      <c r="N3" s="21"/>
      <c r="O3" s="21"/>
      <c r="P3" s="21"/>
      <c r="Q3" t="s">
        <v>121</v>
      </c>
    </row>
    <row r="4" spans="1:17" x14ac:dyDescent="0.25">
      <c r="J4" s="15">
        <v>3</v>
      </c>
      <c r="K4" s="21" t="s">
        <v>114</v>
      </c>
      <c r="L4" s="21"/>
      <c r="M4" s="21"/>
      <c r="N4" s="21"/>
      <c r="O4" s="21"/>
      <c r="P4" s="21"/>
      <c r="Q4" t="s">
        <v>122</v>
      </c>
    </row>
    <row r="5" spans="1:17" x14ac:dyDescent="0.25">
      <c r="J5" s="15">
        <v>4</v>
      </c>
      <c r="K5" s="21" t="s">
        <v>115</v>
      </c>
      <c r="L5" s="21"/>
      <c r="M5" s="21"/>
      <c r="N5" s="21"/>
      <c r="O5" s="21"/>
      <c r="P5" s="21"/>
      <c r="Q5" t="s">
        <v>123</v>
      </c>
    </row>
    <row r="6" spans="1:17" x14ac:dyDescent="0.25">
      <c r="J6" s="15">
        <v>5</v>
      </c>
      <c r="K6" s="21" t="s">
        <v>116</v>
      </c>
      <c r="L6" s="21"/>
      <c r="M6" s="21"/>
      <c r="N6" s="21"/>
      <c r="O6" s="21"/>
      <c r="P6" s="21"/>
      <c r="Q6" t="s">
        <v>124</v>
      </c>
    </row>
    <row r="8" spans="1:17" x14ac:dyDescent="0.25">
      <c r="A8" s="16" t="s">
        <v>4</v>
      </c>
      <c r="B8" s="16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7">
        <v>1</v>
      </c>
      <c r="K8" s="17">
        <v>2</v>
      </c>
      <c r="L8" s="17">
        <v>3</v>
      </c>
      <c r="M8" s="17">
        <v>4</v>
      </c>
      <c r="N8" s="17">
        <v>5</v>
      </c>
    </row>
    <row r="9" spans="1:17" x14ac:dyDescent="0.25">
      <c r="A9" s="18">
        <v>150834</v>
      </c>
      <c r="B9" s="19" t="s">
        <v>14</v>
      </c>
      <c r="C9" s="19" t="s">
        <v>15</v>
      </c>
      <c r="D9" s="20">
        <v>31199</v>
      </c>
      <c r="E9" s="18" t="s">
        <v>16</v>
      </c>
      <c r="F9" s="19" t="s">
        <v>17</v>
      </c>
      <c r="G9" s="19" t="s">
        <v>18</v>
      </c>
      <c r="H9" s="19" t="s">
        <v>19</v>
      </c>
      <c r="I9" s="10">
        <v>48000</v>
      </c>
      <c r="J9" s="10"/>
      <c r="K9" s="10"/>
      <c r="L9" s="10"/>
      <c r="M9" s="10"/>
      <c r="N9" s="10"/>
    </row>
    <row r="10" spans="1:17" x14ac:dyDescent="0.25">
      <c r="A10" s="18">
        <v>150784</v>
      </c>
      <c r="B10" s="19" t="s">
        <v>21</v>
      </c>
      <c r="C10" s="19" t="s">
        <v>22</v>
      </c>
      <c r="D10" s="20">
        <v>28365</v>
      </c>
      <c r="E10" s="18" t="s">
        <v>16</v>
      </c>
      <c r="F10" s="19" t="s">
        <v>23</v>
      </c>
      <c r="G10" s="19" t="s">
        <v>24</v>
      </c>
      <c r="H10" s="19" t="s">
        <v>19</v>
      </c>
      <c r="I10" s="10">
        <v>35000</v>
      </c>
      <c r="J10" s="10"/>
      <c r="K10" s="10"/>
      <c r="L10" s="10"/>
      <c r="M10" s="10"/>
      <c r="N10" s="10"/>
    </row>
    <row r="11" spans="1:17" x14ac:dyDescent="0.25">
      <c r="A11" s="18">
        <v>150791</v>
      </c>
      <c r="B11" s="19" t="s">
        <v>26</v>
      </c>
      <c r="C11" s="19" t="s">
        <v>27</v>
      </c>
      <c r="D11" s="20">
        <v>23346</v>
      </c>
      <c r="E11" s="18" t="s">
        <v>16</v>
      </c>
      <c r="F11" s="19" t="s">
        <v>17</v>
      </c>
      <c r="G11" s="19" t="s">
        <v>24</v>
      </c>
      <c r="H11" s="19" t="s">
        <v>19</v>
      </c>
      <c r="I11" s="10">
        <v>67000</v>
      </c>
      <c r="J11" s="10"/>
      <c r="K11" s="10"/>
      <c r="L11" s="10"/>
      <c r="M11" s="10"/>
      <c r="N11" s="10"/>
    </row>
    <row r="12" spans="1:17" x14ac:dyDescent="0.25">
      <c r="A12" s="18">
        <v>150940</v>
      </c>
      <c r="B12" s="19" t="s">
        <v>28</v>
      </c>
      <c r="C12" s="19" t="s">
        <v>29</v>
      </c>
      <c r="D12" s="20">
        <v>26906</v>
      </c>
      <c r="E12" s="18" t="s">
        <v>30</v>
      </c>
      <c r="F12" s="19" t="s">
        <v>23</v>
      </c>
      <c r="G12" s="19" t="s">
        <v>31</v>
      </c>
      <c r="H12" s="19" t="s">
        <v>32</v>
      </c>
      <c r="I12" s="10">
        <v>87000</v>
      </c>
      <c r="J12" s="10"/>
      <c r="K12" s="10"/>
      <c r="L12" s="10"/>
      <c r="M12" s="10"/>
      <c r="N12" s="10"/>
    </row>
    <row r="13" spans="1:17" x14ac:dyDescent="0.25">
      <c r="A13" s="18">
        <v>150777</v>
      </c>
      <c r="B13" s="19" t="s">
        <v>34</v>
      </c>
      <c r="C13" s="19" t="s">
        <v>35</v>
      </c>
      <c r="D13" s="20">
        <v>21123</v>
      </c>
      <c r="E13" s="18" t="s">
        <v>30</v>
      </c>
      <c r="F13" s="19" t="s">
        <v>17</v>
      </c>
      <c r="G13" s="19" t="s">
        <v>36</v>
      </c>
      <c r="H13" s="19" t="s">
        <v>19</v>
      </c>
      <c r="I13" s="10">
        <v>22000</v>
      </c>
      <c r="J13" s="10"/>
      <c r="K13" s="10"/>
      <c r="L13" s="10"/>
      <c r="M13" s="10"/>
      <c r="N13" s="10"/>
    </row>
    <row r="14" spans="1:17" x14ac:dyDescent="0.25">
      <c r="A14" s="18">
        <v>150805</v>
      </c>
      <c r="B14" s="19" t="s">
        <v>26</v>
      </c>
      <c r="C14" s="19" t="s">
        <v>38</v>
      </c>
      <c r="D14" s="20">
        <v>26172</v>
      </c>
      <c r="E14" s="18" t="s">
        <v>30</v>
      </c>
      <c r="F14" s="19" t="s">
        <v>17</v>
      </c>
      <c r="G14" s="19" t="s">
        <v>39</v>
      </c>
      <c r="H14" s="19" t="s">
        <v>19</v>
      </c>
      <c r="I14" s="10">
        <v>91000</v>
      </c>
      <c r="J14" s="10"/>
      <c r="K14" s="10"/>
      <c r="L14" s="10"/>
      <c r="M14" s="10"/>
      <c r="N14" s="10"/>
    </row>
    <row r="15" spans="1:17" x14ac:dyDescent="0.25">
      <c r="A15" s="18">
        <v>150990</v>
      </c>
      <c r="B15" s="19" t="s">
        <v>41</v>
      </c>
      <c r="C15" s="19" t="s">
        <v>42</v>
      </c>
      <c r="D15" s="20">
        <v>36400</v>
      </c>
      <c r="E15" s="18" t="s">
        <v>30</v>
      </c>
      <c r="F15" s="19" t="s">
        <v>17</v>
      </c>
      <c r="G15" s="19" t="s">
        <v>43</v>
      </c>
      <c r="H15" s="19" t="s">
        <v>44</v>
      </c>
      <c r="I15" s="10">
        <v>77000</v>
      </c>
      <c r="J15" s="10"/>
      <c r="K15" s="10"/>
      <c r="L15" s="10"/>
      <c r="M15" s="10"/>
      <c r="N15" s="10"/>
    </row>
    <row r="16" spans="1:17" x14ac:dyDescent="0.25">
      <c r="A16" s="18">
        <v>150989</v>
      </c>
      <c r="B16" s="19" t="s">
        <v>46</v>
      </c>
      <c r="C16" s="19" t="s">
        <v>42</v>
      </c>
      <c r="D16" s="20">
        <v>33113</v>
      </c>
      <c r="E16" s="18" t="s">
        <v>30</v>
      </c>
      <c r="F16" s="19" t="s">
        <v>17</v>
      </c>
      <c r="G16" s="19" t="s">
        <v>24</v>
      </c>
      <c r="H16" s="19" t="s">
        <v>44</v>
      </c>
      <c r="I16" s="10">
        <v>45000</v>
      </c>
      <c r="J16" s="10"/>
      <c r="K16" s="10"/>
      <c r="L16" s="10"/>
      <c r="M16" s="10"/>
      <c r="N16" s="10"/>
    </row>
    <row r="17" spans="1:14" x14ac:dyDescent="0.25">
      <c r="A17" s="18">
        <v>150881</v>
      </c>
      <c r="B17" s="19" t="s">
        <v>48</v>
      </c>
      <c r="C17" s="19" t="s">
        <v>49</v>
      </c>
      <c r="D17" s="20">
        <v>30337</v>
      </c>
      <c r="E17" s="18" t="s">
        <v>30</v>
      </c>
      <c r="F17" s="19" t="s">
        <v>23</v>
      </c>
      <c r="G17" s="19" t="s">
        <v>24</v>
      </c>
      <c r="H17" s="19" t="s">
        <v>50</v>
      </c>
      <c r="I17" s="10">
        <v>92000</v>
      </c>
      <c r="J17" s="10"/>
      <c r="K17" s="10"/>
      <c r="L17" s="10"/>
      <c r="M17" s="10"/>
      <c r="N17" s="10"/>
    </row>
    <row r="18" spans="1:14" x14ac:dyDescent="0.25">
      <c r="A18" s="18">
        <v>150814</v>
      </c>
      <c r="B18" s="19" t="s">
        <v>52</v>
      </c>
      <c r="C18" s="19" t="s">
        <v>53</v>
      </c>
      <c r="D18" s="20">
        <v>26246</v>
      </c>
      <c r="E18" s="18" t="s">
        <v>30</v>
      </c>
      <c r="F18" s="19" t="s">
        <v>17</v>
      </c>
      <c r="G18" s="19" t="s">
        <v>31</v>
      </c>
      <c r="H18" s="19" t="s">
        <v>19</v>
      </c>
      <c r="I18" s="10">
        <v>50000</v>
      </c>
      <c r="J18" s="10"/>
      <c r="K18" s="10"/>
      <c r="L18" s="10"/>
      <c r="M18" s="10"/>
      <c r="N18" s="10"/>
    </row>
    <row r="19" spans="1:14" x14ac:dyDescent="0.25">
      <c r="A19" s="18">
        <v>150937</v>
      </c>
      <c r="B19" s="19" t="s">
        <v>55</v>
      </c>
      <c r="C19" s="19" t="s">
        <v>56</v>
      </c>
      <c r="D19" s="20">
        <v>24700</v>
      </c>
      <c r="E19" s="18" t="s">
        <v>30</v>
      </c>
      <c r="F19" s="19" t="s">
        <v>17</v>
      </c>
      <c r="G19" s="19" t="s">
        <v>43</v>
      </c>
      <c r="H19" s="19" t="s">
        <v>32</v>
      </c>
      <c r="I19" s="10">
        <v>37000</v>
      </c>
      <c r="J19" s="10"/>
      <c r="K19" s="10"/>
      <c r="L19" s="10"/>
      <c r="M19" s="10"/>
      <c r="N19" s="10"/>
    </row>
    <row r="20" spans="1:14" x14ac:dyDescent="0.25">
      <c r="A20" s="18">
        <v>150888</v>
      </c>
      <c r="B20" s="19" t="s">
        <v>57</v>
      </c>
      <c r="C20" s="19" t="s">
        <v>58</v>
      </c>
      <c r="D20" s="20">
        <v>29221</v>
      </c>
      <c r="E20" s="18" t="s">
        <v>30</v>
      </c>
      <c r="F20" s="19" t="s">
        <v>17</v>
      </c>
      <c r="G20" s="19" t="s">
        <v>43</v>
      </c>
      <c r="H20" s="19" t="s">
        <v>50</v>
      </c>
      <c r="I20" s="10">
        <v>43000</v>
      </c>
      <c r="J20" s="10"/>
      <c r="K20" s="10"/>
      <c r="L20" s="10"/>
      <c r="M20" s="10"/>
      <c r="N20" s="10"/>
    </row>
    <row r="21" spans="1:14" x14ac:dyDescent="0.25">
      <c r="A21" s="18">
        <v>150865</v>
      </c>
      <c r="B21" s="19" t="s">
        <v>59</v>
      </c>
      <c r="C21" s="19" t="s">
        <v>58</v>
      </c>
      <c r="D21" s="20">
        <v>31279</v>
      </c>
      <c r="E21" s="18" t="s">
        <v>16</v>
      </c>
      <c r="F21" s="19" t="s">
        <v>17</v>
      </c>
      <c r="G21" s="19" t="s">
        <v>60</v>
      </c>
      <c r="H21" s="19" t="s">
        <v>50</v>
      </c>
      <c r="I21" s="10">
        <v>90000</v>
      </c>
      <c r="J21" s="10"/>
      <c r="K21" s="10"/>
      <c r="L21" s="10"/>
      <c r="M21" s="10"/>
      <c r="N21" s="10"/>
    </row>
    <row r="22" spans="1:14" x14ac:dyDescent="0.25">
      <c r="A22" s="18">
        <v>150858</v>
      </c>
      <c r="B22" s="19" t="s">
        <v>61</v>
      </c>
      <c r="C22" s="19" t="s">
        <v>62</v>
      </c>
      <c r="D22" s="20">
        <v>34846</v>
      </c>
      <c r="E22" s="18" t="s">
        <v>30</v>
      </c>
      <c r="F22" s="19" t="s">
        <v>17</v>
      </c>
      <c r="G22" s="19" t="s">
        <v>63</v>
      </c>
      <c r="H22" s="19" t="s">
        <v>50</v>
      </c>
      <c r="I22" s="10">
        <v>34000</v>
      </c>
      <c r="J22" s="10"/>
      <c r="K22" s="10"/>
      <c r="L22" s="10"/>
      <c r="M22" s="10"/>
      <c r="N22" s="10"/>
    </row>
    <row r="23" spans="1:14" x14ac:dyDescent="0.25">
      <c r="A23" s="18">
        <v>150930</v>
      </c>
      <c r="B23" s="19" t="s">
        <v>64</v>
      </c>
      <c r="C23" s="19" t="s">
        <v>65</v>
      </c>
      <c r="D23" s="20">
        <v>37027</v>
      </c>
      <c r="E23" s="18" t="s">
        <v>30</v>
      </c>
      <c r="F23" s="19" t="s">
        <v>17</v>
      </c>
      <c r="G23" s="19" t="s">
        <v>24</v>
      </c>
      <c r="H23" s="19" t="s">
        <v>32</v>
      </c>
      <c r="I23" s="10">
        <v>82000</v>
      </c>
      <c r="J23" s="10"/>
      <c r="K23" s="10"/>
      <c r="L23" s="10"/>
      <c r="M23" s="10"/>
      <c r="N23" s="10"/>
    </row>
    <row r="24" spans="1:14" x14ac:dyDescent="0.25">
      <c r="A24" s="18">
        <v>150894</v>
      </c>
      <c r="B24" s="19" t="s">
        <v>67</v>
      </c>
      <c r="C24" s="19" t="s">
        <v>68</v>
      </c>
      <c r="D24" s="20">
        <v>37124</v>
      </c>
      <c r="E24" s="18" t="s">
        <v>30</v>
      </c>
      <c r="F24" s="19" t="s">
        <v>17</v>
      </c>
      <c r="G24" s="19" t="s">
        <v>31</v>
      </c>
      <c r="H24" s="19" t="s">
        <v>32</v>
      </c>
      <c r="I24" s="10">
        <v>67000</v>
      </c>
      <c r="J24" s="10"/>
      <c r="K24" s="10"/>
      <c r="L24" s="10"/>
      <c r="M24" s="10"/>
      <c r="N24" s="10"/>
    </row>
    <row r="25" spans="1:14" x14ac:dyDescent="0.25">
      <c r="A25" s="18">
        <v>150947</v>
      </c>
      <c r="B25" s="19" t="s">
        <v>69</v>
      </c>
      <c r="C25" s="19" t="s">
        <v>70</v>
      </c>
      <c r="D25" s="20">
        <v>33449</v>
      </c>
      <c r="E25" s="18" t="s">
        <v>16</v>
      </c>
      <c r="F25" s="19" t="s">
        <v>17</v>
      </c>
      <c r="G25" s="19" t="s">
        <v>63</v>
      </c>
      <c r="H25" s="19" t="s">
        <v>32</v>
      </c>
      <c r="I25" s="10">
        <v>85000</v>
      </c>
      <c r="J25" s="10"/>
      <c r="K25" s="10"/>
      <c r="L25" s="10"/>
      <c r="M25" s="10"/>
      <c r="N25" s="10"/>
    </row>
    <row r="26" spans="1:14" x14ac:dyDescent="0.25">
      <c r="A26" s="18">
        <v>150905</v>
      </c>
      <c r="B26" s="19" t="s">
        <v>71</v>
      </c>
      <c r="C26" s="19" t="s">
        <v>72</v>
      </c>
      <c r="D26" s="20">
        <v>30819</v>
      </c>
      <c r="E26" s="18" t="s">
        <v>16</v>
      </c>
      <c r="F26" s="19" t="s">
        <v>23</v>
      </c>
      <c r="G26" s="19" t="s">
        <v>18</v>
      </c>
      <c r="H26" s="19" t="s">
        <v>32</v>
      </c>
      <c r="I26" s="10">
        <v>62000</v>
      </c>
      <c r="J26" s="10"/>
      <c r="K26" s="10"/>
      <c r="L26" s="10"/>
      <c r="M26" s="10"/>
      <c r="N26" s="10"/>
    </row>
    <row r="27" spans="1:14" x14ac:dyDescent="0.25">
      <c r="A27" s="18">
        <v>150995</v>
      </c>
      <c r="B27" s="19" t="s">
        <v>73</v>
      </c>
      <c r="C27" s="19" t="s">
        <v>74</v>
      </c>
      <c r="D27" s="20">
        <v>35330</v>
      </c>
      <c r="E27" s="18" t="s">
        <v>30</v>
      </c>
      <c r="F27" s="19" t="s">
        <v>17</v>
      </c>
      <c r="G27" s="19" t="s">
        <v>31</v>
      </c>
      <c r="H27" s="19" t="s">
        <v>44</v>
      </c>
      <c r="I27" s="10">
        <v>15000</v>
      </c>
      <c r="J27" s="10"/>
      <c r="K27" s="10"/>
      <c r="L27" s="10"/>
      <c r="M27" s="10"/>
      <c r="N27" s="10"/>
    </row>
    <row r="28" spans="1:14" x14ac:dyDescent="0.25">
      <c r="A28" s="18">
        <v>150912</v>
      </c>
      <c r="B28" s="19" t="s">
        <v>75</v>
      </c>
      <c r="C28" s="19" t="s">
        <v>76</v>
      </c>
      <c r="D28" s="20">
        <v>37629</v>
      </c>
      <c r="E28" s="18" t="s">
        <v>16</v>
      </c>
      <c r="F28" s="19" t="s">
        <v>17</v>
      </c>
      <c r="G28" s="19" t="s">
        <v>77</v>
      </c>
      <c r="H28" s="19" t="s">
        <v>32</v>
      </c>
      <c r="I28" s="10">
        <v>81000</v>
      </c>
      <c r="J28" s="10"/>
      <c r="K28" s="10"/>
      <c r="L28" s="10"/>
      <c r="M28" s="10"/>
      <c r="N28" s="10"/>
    </row>
    <row r="29" spans="1:14" x14ac:dyDescent="0.25">
      <c r="A29" s="18">
        <v>150921</v>
      </c>
      <c r="B29" s="19" t="s">
        <v>78</v>
      </c>
      <c r="C29" s="19" t="s">
        <v>79</v>
      </c>
      <c r="D29" s="20">
        <v>38092</v>
      </c>
      <c r="E29" s="18" t="s">
        <v>30</v>
      </c>
      <c r="F29" s="19" t="s">
        <v>17</v>
      </c>
      <c r="G29" s="19" t="s">
        <v>80</v>
      </c>
      <c r="H29" s="19" t="s">
        <v>32</v>
      </c>
      <c r="I29" s="10">
        <v>19000</v>
      </c>
      <c r="J29" s="10"/>
      <c r="K29" s="10"/>
      <c r="L29" s="10"/>
      <c r="M29" s="10"/>
      <c r="N29" s="10"/>
    </row>
    <row r="30" spans="1:14" x14ac:dyDescent="0.25">
      <c r="A30" s="18">
        <v>150851</v>
      </c>
      <c r="B30" s="19" t="s">
        <v>81</v>
      </c>
      <c r="C30" s="19" t="s">
        <v>82</v>
      </c>
      <c r="D30" s="20">
        <v>29368</v>
      </c>
      <c r="E30" s="18" t="s">
        <v>30</v>
      </c>
      <c r="F30" s="19" t="s">
        <v>23</v>
      </c>
      <c r="G30" s="19" t="s">
        <v>31</v>
      </c>
      <c r="H30" s="19" t="s">
        <v>50</v>
      </c>
      <c r="I30" s="10">
        <v>75000</v>
      </c>
      <c r="J30" s="10"/>
      <c r="K30" s="10"/>
      <c r="L30" s="10"/>
      <c r="M30" s="10"/>
      <c r="N30" s="10"/>
    </row>
    <row r="31" spans="1:14" x14ac:dyDescent="0.25">
      <c r="A31" s="18">
        <v>150867</v>
      </c>
      <c r="B31" s="19" t="s">
        <v>83</v>
      </c>
      <c r="C31" s="19" t="s">
        <v>84</v>
      </c>
      <c r="D31" s="20">
        <v>29028</v>
      </c>
      <c r="E31" s="18" t="s">
        <v>16</v>
      </c>
      <c r="F31" s="19" t="s">
        <v>23</v>
      </c>
      <c r="G31" s="19" t="s">
        <v>80</v>
      </c>
      <c r="H31" s="19" t="s">
        <v>50</v>
      </c>
      <c r="I31" s="10">
        <v>49000</v>
      </c>
      <c r="J31" s="10"/>
      <c r="K31" s="10"/>
      <c r="L31" s="10"/>
      <c r="M31" s="10"/>
      <c r="N31" s="10"/>
    </row>
    <row r="32" spans="1:14" x14ac:dyDescent="0.25">
      <c r="A32" s="18">
        <v>150899</v>
      </c>
      <c r="B32" s="19" t="s">
        <v>85</v>
      </c>
      <c r="C32" s="19" t="s">
        <v>86</v>
      </c>
      <c r="D32" s="20">
        <v>37400</v>
      </c>
      <c r="E32" s="18" t="s">
        <v>30</v>
      </c>
      <c r="F32" s="19" t="s">
        <v>17</v>
      </c>
      <c r="G32" s="19" t="s">
        <v>63</v>
      </c>
      <c r="H32" s="19" t="s">
        <v>32</v>
      </c>
      <c r="I32" s="10">
        <v>50000</v>
      </c>
      <c r="J32" s="10"/>
      <c r="K32" s="10"/>
      <c r="L32" s="10"/>
      <c r="M32" s="10"/>
      <c r="N32" s="10"/>
    </row>
    <row r="33" spans="1:14" x14ac:dyDescent="0.25">
      <c r="A33" s="18">
        <v>150975</v>
      </c>
      <c r="B33" s="19" t="s">
        <v>87</v>
      </c>
      <c r="C33" s="19" t="s">
        <v>88</v>
      </c>
      <c r="D33" s="20">
        <v>31478</v>
      </c>
      <c r="E33" s="18" t="s">
        <v>30</v>
      </c>
      <c r="F33" s="19" t="s">
        <v>17</v>
      </c>
      <c r="G33" s="19" t="s">
        <v>80</v>
      </c>
      <c r="H33" s="19" t="s">
        <v>44</v>
      </c>
      <c r="I33" s="10">
        <v>83000</v>
      </c>
      <c r="J33" s="10"/>
      <c r="K33" s="10"/>
      <c r="L33" s="10"/>
      <c r="M33" s="10"/>
      <c r="N33" s="10"/>
    </row>
    <row r="34" spans="1:14" x14ac:dyDescent="0.25">
      <c r="A34" s="18">
        <v>150901</v>
      </c>
      <c r="B34" s="19" t="s">
        <v>89</v>
      </c>
      <c r="C34" s="19" t="s">
        <v>90</v>
      </c>
      <c r="D34" s="20">
        <v>32946</v>
      </c>
      <c r="E34" s="18" t="s">
        <v>16</v>
      </c>
      <c r="F34" s="19" t="s">
        <v>17</v>
      </c>
      <c r="G34" s="19" t="s">
        <v>91</v>
      </c>
      <c r="H34" s="19" t="s">
        <v>32</v>
      </c>
      <c r="I34" s="10">
        <v>53000</v>
      </c>
      <c r="J34" s="10"/>
      <c r="K34" s="10"/>
      <c r="L34" s="10"/>
      <c r="M34" s="10"/>
      <c r="N34" s="10"/>
    </row>
    <row r="35" spans="1:14" x14ac:dyDescent="0.25">
      <c r="A35" s="18">
        <v>150968</v>
      </c>
      <c r="B35" s="19" t="s">
        <v>92</v>
      </c>
      <c r="C35" s="19" t="s">
        <v>93</v>
      </c>
      <c r="D35" s="20">
        <v>37208</v>
      </c>
      <c r="E35" s="18" t="s">
        <v>30</v>
      </c>
      <c r="F35" s="19" t="s">
        <v>17</v>
      </c>
      <c r="G35" s="19" t="s">
        <v>77</v>
      </c>
      <c r="H35" s="19" t="s">
        <v>32</v>
      </c>
      <c r="I35" s="10">
        <v>65000</v>
      </c>
      <c r="J35" s="10"/>
      <c r="K35" s="10"/>
      <c r="L35" s="10"/>
      <c r="M35" s="10"/>
      <c r="N35" s="10"/>
    </row>
    <row r="36" spans="1:14" x14ac:dyDescent="0.25">
      <c r="A36" s="18">
        <v>150773</v>
      </c>
      <c r="B36" s="19" t="s">
        <v>94</v>
      </c>
      <c r="C36" s="19" t="s">
        <v>95</v>
      </c>
      <c r="D36" s="20">
        <v>26860</v>
      </c>
      <c r="E36" s="18" t="s">
        <v>30</v>
      </c>
      <c r="F36" s="19" t="s">
        <v>17</v>
      </c>
      <c r="G36" s="19" t="s">
        <v>80</v>
      </c>
      <c r="H36" s="19" t="s">
        <v>19</v>
      </c>
      <c r="I36" s="10">
        <v>85000</v>
      </c>
      <c r="J36" s="10"/>
      <c r="K36" s="10"/>
      <c r="L36" s="10"/>
      <c r="M36" s="10"/>
      <c r="N36" s="10"/>
    </row>
    <row r="37" spans="1:14" x14ac:dyDescent="0.25">
      <c r="A37" s="18">
        <v>150840</v>
      </c>
      <c r="B37" s="19" t="s">
        <v>64</v>
      </c>
      <c r="C37" s="19" t="s">
        <v>96</v>
      </c>
      <c r="D37" s="20">
        <v>23136</v>
      </c>
      <c r="E37" s="18" t="s">
        <v>16</v>
      </c>
      <c r="F37" s="19" t="s">
        <v>17</v>
      </c>
      <c r="G37" s="19" t="s">
        <v>31</v>
      </c>
      <c r="H37" s="19" t="s">
        <v>50</v>
      </c>
      <c r="I37" s="10">
        <v>20000</v>
      </c>
      <c r="J37" s="10"/>
      <c r="K37" s="10"/>
      <c r="L37" s="10"/>
      <c r="M37" s="10"/>
      <c r="N37" s="10"/>
    </row>
    <row r="38" spans="1:14" x14ac:dyDescent="0.25">
      <c r="A38" s="18">
        <v>150850</v>
      </c>
      <c r="B38" s="19" t="s">
        <v>55</v>
      </c>
      <c r="C38" s="19" t="s">
        <v>97</v>
      </c>
      <c r="D38" s="20">
        <v>32027</v>
      </c>
      <c r="E38" s="18" t="s">
        <v>30</v>
      </c>
      <c r="F38" s="19" t="s">
        <v>17</v>
      </c>
      <c r="G38" s="19" t="s">
        <v>63</v>
      </c>
      <c r="H38" s="19" t="s">
        <v>50</v>
      </c>
      <c r="I38" s="10">
        <v>47000</v>
      </c>
      <c r="J38" s="10"/>
      <c r="K38" s="10"/>
      <c r="L38" s="10"/>
      <c r="M38" s="10"/>
      <c r="N38" s="10"/>
    </row>
    <row r="39" spans="1:14" x14ac:dyDescent="0.25">
      <c r="A39" s="18">
        <v>150962</v>
      </c>
      <c r="B39" s="19" t="s">
        <v>98</v>
      </c>
      <c r="C39" s="19" t="s">
        <v>99</v>
      </c>
      <c r="D39" s="20">
        <v>37773</v>
      </c>
      <c r="E39" s="18" t="s">
        <v>16</v>
      </c>
      <c r="F39" s="19" t="s">
        <v>17</v>
      </c>
      <c r="G39" s="19" t="s">
        <v>39</v>
      </c>
      <c r="H39" s="19" t="s">
        <v>32</v>
      </c>
      <c r="I39" s="10">
        <v>87000</v>
      </c>
      <c r="J39" s="10"/>
      <c r="K39" s="10"/>
      <c r="L39" s="10"/>
      <c r="M39" s="10"/>
      <c r="N39" s="10"/>
    </row>
    <row r="40" spans="1:14" x14ac:dyDescent="0.25">
      <c r="A40" s="18">
        <v>150954</v>
      </c>
      <c r="B40" s="19" t="s">
        <v>100</v>
      </c>
      <c r="C40" s="19" t="s">
        <v>99</v>
      </c>
      <c r="D40" s="20">
        <v>35495</v>
      </c>
      <c r="E40" s="18" t="s">
        <v>16</v>
      </c>
      <c r="F40" s="19" t="s">
        <v>17</v>
      </c>
      <c r="G40" s="19" t="s">
        <v>91</v>
      </c>
      <c r="H40" s="19" t="s">
        <v>32</v>
      </c>
      <c r="I40" s="10">
        <v>57000</v>
      </c>
      <c r="J40" s="10"/>
      <c r="K40" s="10"/>
      <c r="L40" s="10"/>
      <c r="M40" s="10"/>
      <c r="N40" s="10"/>
    </row>
    <row r="41" spans="1:14" x14ac:dyDescent="0.25">
      <c r="A41" s="18">
        <v>150874</v>
      </c>
      <c r="B41" s="19" t="s">
        <v>101</v>
      </c>
      <c r="C41" s="19" t="s">
        <v>99</v>
      </c>
      <c r="D41" s="20">
        <v>37890</v>
      </c>
      <c r="E41" s="18" t="s">
        <v>16</v>
      </c>
      <c r="F41" s="19" t="s">
        <v>17</v>
      </c>
      <c r="G41" s="19" t="s">
        <v>36</v>
      </c>
      <c r="H41" s="19" t="s">
        <v>50</v>
      </c>
      <c r="I41" s="10">
        <v>27000</v>
      </c>
      <c r="J41" s="10"/>
      <c r="K41" s="10"/>
      <c r="L41" s="10"/>
      <c r="M41" s="10"/>
      <c r="N41" s="10"/>
    </row>
    <row r="42" spans="1:14" x14ac:dyDescent="0.25">
      <c r="A42" s="18">
        <v>150798</v>
      </c>
      <c r="B42" s="19" t="s">
        <v>102</v>
      </c>
      <c r="C42" s="19" t="s">
        <v>99</v>
      </c>
      <c r="D42" s="20">
        <v>28276</v>
      </c>
      <c r="E42" s="18" t="s">
        <v>16</v>
      </c>
      <c r="F42" s="19" t="s">
        <v>17</v>
      </c>
      <c r="G42" s="19" t="s">
        <v>24</v>
      </c>
      <c r="H42" s="19" t="s">
        <v>19</v>
      </c>
      <c r="I42" s="10">
        <v>81000</v>
      </c>
      <c r="J42" s="10"/>
      <c r="K42" s="10"/>
      <c r="L42" s="10"/>
      <c r="M42" s="10"/>
      <c r="N42" s="10"/>
    </row>
    <row r="43" spans="1:14" x14ac:dyDescent="0.25">
      <c r="A43" s="18">
        <v>150830</v>
      </c>
      <c r="B43" s="19" t="s">
        <v>103</v>
      </c>
      <c r="C43" s="19" t="s">
        <v>104</v>
      </c>
      <c r="D43" s="20">
        <v>29037</v>
      </c>
      <c r="E43" s="18" t="s">
        <v>16</v>
      </c>
      <c r="F43" s="19" t="s">
        <v>17</v>
      </c>
      <c r="G43" s="19" t="s">
        <v>91</v>
      </c>
      <c r="H43" s="19" t="s">
        <v>19</v>
      </c>
      <c r="I43" s="10">
        <v>52000</v>
      </c>
      <c r="J43" s="10"/>
      <c r="K43" s="10"/>
      <c r="L43" s="10"/>
      <c r="M43" s="10"/>
      <c r="N43" s="10"/>
    </row>
    <row r="44" spans="1:14" x14ac:dyDescent="0.25">
      <c r="A44" s="18">
        <v>150929</v>
      </c>
      <c r="B44" s="19" t="s">
        <v>105</v>
      </c>
      <c r="C44" s="19" t="s">
        <v>106</v>
      </c>
      <c r="D44" s="20">
        <v>26739</v>
      </c>
      <c r="E44" s="18" t="s">
        <v>30</v>
      </c>
      <c r="F44" s="19" t="s">
        <v>17</v>
      </c>
      <c r="G44" s="19" t="s">
        <v>36</v>
      </c>
      <c r="H44" s="19" t="s">
        <v>32</v>
      </c>
      <c r="I44" s="10">
        <v>58000</v>
      </c>
      <c r="J44" s="10"/>
      <c r="K44" s="10"/>
      <c r="L44" s="10"/>
      <c r="M44" s="10"/>
      <c r="N44" s="10"/>
    </row>
    <row r="45" spans="1:14" x14ac:dyDescent="0.25">
      <c r="A45" s="18">
        <v>150982</v>
      </c>
      <c r="B45" s="19" t="s">
        <v>107</v>
      </c>
      <c r="C45" s="19" t="s">
        <v>108</v>
      </c>
      <c r="D45" s="20">
        <v>35574</v>
      </c>
      <c r="E45" s="18" t="s">
        <v>30</v>
      </c>
      <c r="F45" s="19" t="s">
        <v>17</v>
      </c>
      <c r="G45" s="19" t="s">
        <v>36</v>
      </c>
      <c r="H45" s="19" t="s">
        <v>44</v>
      </c>
      <c r="I45" s="10">
        <v>47000</v>
      </c>
      <c r="J45" s="10"/>
      <c r="K45" s="10"/>
      <c r="L45" s="10"/>
      <c r="M45" s="10"/>
      <c r="N45" s="10"/>
    </row>
    <row r="46" spans="1:14" x14ac:dyDescent="0.25">
      <c r="A46" s="18">
        <v>150821</v>
      </c>
      <c r="B46" s="19" t="s">
        <v>109</v>
      </c>
      <c r="C46" s="19" t="s">
        <v>110</v>
      </c>
      <c r="D46" s="20">
        <v>29966</v>
      </c>
      <c r="E46" s="18" t="s">
        <v>30</v>
      </c>
      <c r="F46" s="19" t="s">
        <v>23</v>
      </c>
      <c r="G46" s="19" t="s">
        <v>63</v>
      </c>
      <c r="H46" s="19" t="s">
        <v>19</v>
      </c>
      <c r="I46" s="10">
        <v>26000</v>
      </c>
      <c r="J46" s="10"/>
      <c r="K46" s="10"/>
      <c r="L46" s="10"/>
      <c r="M46" s="10"/>
      <c r="N46" s="10"/>
    </row>
  </sheetData>
  <mergeCells count="5">
    <mergeCell ref="K2:P2"/>
    <mergeCell ref="K3:P3"/>
    <mergeCell ref="K4:P4"/>
    <mergeCell ref="K5:P5"/>
    <mergeCell ref="K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Basic Functions</vt:lpstr>
      <vt:lpstr>Operators</vt:lpstr>
      <vt:lpstr>Depart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HP</cp:lastModifiedBy>
  <dcterms:created xsi:type="dcterms:W3CDTF">2015-06-05T18:17:20Z</dcterms:created>
  <dcterms:modified xsi:type="dcterms:W3CDTF">2025-01-31T07:58:26Z</dcterms:modified>
</cp:coreProperties>
</file>