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handari\OneDrive - Epsilon\Desktop\Not Just OLS\Resources\"/>
    </mc:Choice>
  </mc:AlternateContent>
  <bookViews>
    <workbookView xWindow="1080" yWindow="0" windowWidth="10790" windowHeight="4360"/>
  </bookViews>
  <sheets>
    <sheet name="fixed layer example" sheetId="2" r:id="rId1"/>
  </sheets>
  <definedNames>
    <definedName name="solver_adj" localSheetId="0" hidden="1">'fixed layer example'!$B$5:$E$7,'fixed layer example'!$B$15:$D$18,'fixed layer example'!$B$25:$C$27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'fixed layer example'!$B$33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2" l="1"/>
  <c r="I37" i="2"/>
  <c r="C37" i="2"/>
  <c r="H37" i="2"/>
  <c r="H38" i="2"/>
  <c r="I38" i="2"/>
  <c r="I36" i="2"/>
  <c r="H36" i="2"/>
  <c r="B40" i="2" a="1"/>
  <c r="B40" i="2" s="1"/>
  <c r="B37" i="2"/>
  <c r="B38" i="2"/>
  <c r="H27" i="2"/>
  <c r="H26" i="2"/>
  <c r="C38" i="2"/>
  <c r="C36" i="2"/>
  <c r="B36" i="2"/>
  <c r="B33" i="2"/>
  <c r="E40" i="2" a="1"/>
  <c r="C33" i="2"/>
  <c r="E50" i="2" a="1"/>
  <c r="C40" i="2" l="1"/>
  <c r="E40" i="2" s="1"/>
  <c r="B41" i="2" s="1"/>
  <c r="B42" i="2" s="1"/>
  <c r="C41" i="2" l="1"/>
  <c r="C42" i="2" s="1"/>
  <c r="E42" i="2" s="1"/>
  <c r="B10" i="2" l="1" a="1"/>
  <c r="C10" i="2" s="1"/>
  <c r="C13" i="2" s="1"/>
  <c r="D10" i="2" l="1"/>
  <c r="D13" i="2" s="1"/>
  <c r="B10" i="2"/>
  <c r="B13" i="2" s="1"/>
  <c r="E10" i="2"/>
  <c r="E13" i="2" s="1"/>
  <c r="B20" i="2" l="1" a="1"/>
  <c r="B20" i="2" s="1"/>
  <c r="B23" i="2" s="1"/>
  <c r="C20" i="2" l="1"/>
  <c r="C23" i="2" s="1"/>
  <c r="D20" i="2"/>
  <c r="D23" i="2" s="1"/>
  <c r="B29" i="2" l="1" a="1"/>
  <c r="C29" i="2" s="1"/>
  <c r="B29" i="2" l="1"/>
  <c r="E29" i="2" l="1"/>
  <c r="C31" i="2" s="1"/>
  <c r="E29" i="2" a="1"/>
  <c r="B31" i="2" l="1"/>
  <c r="H31" i="2" s="1"/>
  <c r="B47" i="2" l="1"/>
  <c r="G47" i="2" s="1"/>
  <c r="I31" i="2" l="1"/>
  <c r="E33" i="2"/>
  <c r="H25" i="2" l="1"/>
  <c r="B46" i="2" s="1"/>
  <c r="B48" i="2"/>
  <c r="G48" i="2" s="1"/>
  <c r="I26" i="2"/>
  <c r="C47" i="2" s="1"/>
  <c r="H47" i="2" s="1"/>
  <c r="I27" i="2"/>
  <c r="C48" i="2" s="1"/>
  <c r="H48" i="2" s="1"/>
  <c r="I25" i="2"/>
  <c r="C46" i="2" s="1"/>
  <c r="H46" i="2" s="1"/>
  <c r="B50" i="2" l="1" a="1"/>
  <c r="G46" i="2"/>
  <c r="B50" i="2" l="1"/>
  <c r="C50" i="2"/>
  <c r="E50" i="2" l="1"/>
  <c r="B52" i="2" s="1"/>
  <c r="B54" i="2" l="1"/>
  <c r="H52" i="2"/>
  <c r="C52" i="2"/>
  <c r="C54" i="2" l="1"/>
  <c r="I54" i="2" s="1"/>
  <c r="I52" i="2"/>
  <c r="H54" i="2"/>
  <c r="H56" i="2" s="1"/>
  <c r="I56" i="2" l="1"/>
  <c r="E54" i="2"/>
</calcChain>
</file>

<file path=xl/comments1.xml><?xml version="1.0" encoding="utf-8"?>
<comments xmlns="http://schemas.openxmlformats.org/spreadsheetml/2006/main">
  <authors>
    <author>Windows User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=2*-0.89+3*-0.06+1*0.14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=2*0.41+3*0.43+1*-0.07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=2*0.76+3*-0.85+1*0.53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=2*1.16+3*0.04+1*-0.12</t>
        </r>
      </text>
    </comment>
  </commentList>
</comments>
</file>

<file path=xl/sharedStrings.xml><?xml version="1.0" encoding="utf-8"?>
<sst xmlns="http://schemas.openxmlformats.org/spreadsheetml/2006/main" count="47" uniqueCount="40">
  <si>
    <t>x1</t>
  </si>
  <si>
    <t>x2</t>
  </si>
  <si>
    <t>x3</t>
  </si>
  <si>
    <t>y1</t>
  </si>
  <si>
    <t>y2</t>
  </si>
  <si>
    <t>weights 1</t>
  </si>
  <si>
    <t>weights 2</t>
  </si>
  <si>
    <t>activations 2</t>
  </si>
  <si>
    <t>dl/dout</t>
  </si>
  <si>
    <t>dl/dw</t>
  </si>
  <si>
    <t>loss</t>
  </si>
  <si>
    <t>As an example, we chose some x and y values.  Our goal is to build a model that, given x1 x2 x3 as input, can predict y1 y2 as output</t>
  </si>
  <si>
    <t>dim: 1x3 * 3x4 --&gt; 1x4</t>
  </si>
  <si>
    <t>linear 1 (x * weights 1)</t>
  </si>
  <si>
    <t>activations 1 (non-linear)</t>
  </si>
  <si>
    <t>for initial guess, we randomly generate weights, we'll iterate to improve upon this</t>
  </si>
  <si>
    <t>linear 2 (activations 1 * weights 2)</t>
  </si>
  <si>
    <t>weights 3 (used to create output)</t>
  </si>
  <si>
    <t>sum:</t>
  </si>
  <si>
    <t>Derivation: http://math.stackexchange.com/questions/945871/derivative-of-softmax-loss-function</t>
  </si>
  <si>
    <t>dim: 1x4 * 4x3 --&gt; 1x3</t>
  </si>
  <si>
    <t>new w3</t>
  </si>
  <si>
    <t>new linear 3</t>
  </si>
  <si>
    <t>delta:</t>
  </si>
  <si>
    <t>Starting backprop:</t>
  </si>
  <si>
    <t>change in loss:</t>
  </si>
  <si>
    <t>change in weights</t>
  </si>
  <si>
    <t>change in output:</t>
  </si>
  <si>
    <t>change in loss/change in output</t>
  </si>
  <si>
    <t>sum exp</t>
  </si>
  <si>
    <t>= dl/dout * dout/dw</t>
  </si>
  <si>
    <t>dout</t>
  </si>
  <si>
    <t>o: linear 3 (used to create output)</t>
  </si>
  <si>
    <t>l: loss</t>
  </si>
  <si>
    <t>w3</t>
  </si>
  <si>
    <t>o</t>
  </si>
  <si>
    <t>p</t>
  </si>
  <si>
    <t>l</t>
  </si>
  <si>
    <t>prob/softmax</t>
  </si>
  <si>
    <t>Modified to test 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</si>
</sst>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#,##0.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164" fontId="1" fillId="0" borderId="0" xfId="0" applyNumberFormat="1" applyFont="1"/>
    <xf numFmtId="4" fontId="1" fillId="0" borderId="0" xfId="0" quotePrefix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164" fontId="2" fillId="0" borderId="0" xfId="0" applyNumberFormat="1" applyFont="1" applyFill="1" applyAlignment="1">
      <alignment horizontal="right"/>
    </xf>
    <xf numFmtId="164" fontId="3" fillId="0" borderId="0" xfId="0" applyNumberFormat="1" applyFont="1" applyFill="1"/>
    <xf numFmtId="165" fontId="1" fillId="0" borderId="0" xfId="0" applyNumberFormat="1" applyFont="1"/>
    <xf numFmtId="164" fontId="3" fillId="0" borderId="0" xfId="0" applyNumberFormat="1" applyFont="1"/>
    <xf numFmtId="4" fontId="4" fillId="0" borderId="0" xfId="0" applyNumberFormat="1" applyFont="1"/>
    <xf numFmtId="164" fontId="4" fillId="0" borderId="0" xfId="0" applyNumberFormat="1" applyFont="1"/>
    <xf numFmtId="165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6"/>
  <sheetViews>
    <sheetView tabSelected="1" topLeftCell="A25" zoomScaleNormal="100" workbookViewId="0">
      <selection activeCell="B33" sqref="B33"/>
    </sheetView>
  </sheetViews>
  <sheetFormatPr defaultColWidth="11.90625" defaultRowHeight="15.5" x14ac:dyDescent="0.35"/>
  <cols>
    <col min="1" max="3" width="11.90625" style="1"/>
    <col min="4" max="4" width="8.6328125" style="1" customWidth="1"/>
    <col min="5" max="5" width="8.6328125" style="1" bestFit="1" customWidth="1"/>
    <col min="6" max="6" width="6.08984375" style="1" customWidth="1"/>
    <col min="7" max="7" width="31.6328125" style="1" customWidth="1"/>
    <col min="8" max="16384" width="11.90625" style="1"/>
  </cols>
  <sheetData>
    <row r="1" spans="1:9" x14ac:dyDescent="0.35">
      <c r="A1" s="1" t="s">
        <v>11</v>
      </c>
    </row>
    <row r="2" spans="1:9" x14ac:dyDescent="0.35">
      <c r="B2" s="2" t="s">
        <v>0</v>
      </c>
      <c r="C2" s="2" t="s">
        <v>1</v>
      </c>
      <c r="D2" s="2" t="s">
        <v>2</v>
      </c>
      <c r="E2" s="2"/>
      <c r="F2" s="2"/>
      <c r="G2" s="2" t="s">
        <v>3</v>
      </c>
      <c r="H2" s="2" t="s">
        <v>4</v>
      </c>
    </row>
    <row r="3" spans="1:9" x14ac:dyDescent="0.35">
      <c r="B3" s="1">
        <v>2</v>
      </c>
      <c r="C3" s="1">
        <v>3</v>
      </c>
      <c r="D3" s="1">
        <v>1</v>
      </c>
      <c r="G3" s="1">
        <v>0</v>
      </c>
      <c r="H3" s="1">
        <v>1</v>
      </c>
    </row>
    <row r="5" spans="1:9" x14ac:dyDescent="0.35">
      <c r="A5" s="2" t="s">
        <v>5</v>
      </c>
      <c r="B5" s="1">
        <v>-0.89005334773118294</v>
      </c>
      <c r="C5" s="1">
        <v>0.41497220804917784</v>
      </c>
      <c r="D5" s="1">
        <v>0.75986589199120913</v>
      </c>
      <c r="E5" s="1">
        <v>1.1583529509710278</v>
      </c>
    </row>
    <row r="6" spans="1:9" x14ac:dyDescent="0.35">
      <c r="A6" s="1" t="s">
        <v>15</v>
      </c>
      <c r="B6" s="1">
        <v>-5.7004364630943188E-2</v>
      </c>
      <c r="C6" s="1">
        <v>0.43010502229880992</v>
      </c>
      <c r="D6" s="1">
        <v>-0.84619642614350188</v>
      </c>
      <c r="E6" s="1">
        <v>4.449933269528214E-2</v>
      </c>
    </row>
    <row r="7" spans="1:9" x14ac:dyDescent="0.35">
      <c r="B7" s="1">
        <v>0.14310609495579724</v>
      </c>
      <c r="C7" s="1">
        <v>-6.5635399736491767E-2</v>
      </c>
      <c r="D7" s="1">
        <v>0.53341742621809995</v>
      </c>
      <c r="E7" s="1">
        <v>-0.121607611207199</v>
      </c>
    </row>
    <row r="10" spans="1:9" x14ac:dyDescent="0.35">
      <c r="A10" s="2" t="s">
        <v>13</v>
      </c>
      <c r="B10" s="1">
        <f t="array" ref="B10:E10">MMULT(B3:D3,B5:E7)</f>
        <v>-1.8080136943993983</v>
      </c>
      <c r="C10" s="1">
        <v>2.0546240832582936</v>
      </c>
      <c r="D10" s="1">
        <v>-0.48544006822998753</v>
      </c>
      <c r="E10" s="1">
        <v>2.328596288820703</v>
      </c>
    </row>
    <row r="11" spans="1:9" x14ac:dyDescent="0.35">
      <c r="A11" s="1" t="s">
        <v>12</v>
      </c>
      <c r="I11" s="1">
        <f>0.704*1.98</f>
        <v>1.3939199999999998</v>
      </c>
    </row>
    <row r="13" spans="1:9" x14ac:dyDescent="0.35">
      <c r="A13" s="2" t="s">
        <v>14</v>
      </c>
      <c r="B13" s="1">
        <f>MAX(0,B10)</f>
        <v>0</v>
      </c>
      <c r="C13" s="1">
        <f>MAX(0,C10)</f>
        <v>2.0546240832582936</v>
      </c>
      <c r="D13" s="1">
        <f>MAX(0,D10)</f>
        <v>0</v>
      </c>
      <c r="E13" s="1">
        <f>MAX(0,E10)</f>
        <v>2.328596288820703</v>
      </c>
    </row>
    <row r="15" spans="1:9" x14ac:dyDescent="0.35">
      <c r="A15" s="2" t="s">
        <v>6</v>
      </c>
      <c r="B15" s="1">
        <v>9.9219823499281049E-3</v>
      </c>
      <c r="C15" s="1">
        <v>0.55641945093417911</v>
      </c>
      <c r="D15" s="1">
        <v>0.56294982134384963</v>
      </c>
    </row>
    <row r="16" spans="1:9" x14ac:dyDescent="0.35">
      <c r="A16" s="1" t="s">
        <v>15</v>
      </c>
      <c r="B16" s="1">
        <v>0.16629726290805955</v>
      </c>
      <c r="C16" s="1">
        <v>0.41003721731752829</v>
      </c>
      <c r="D16" s="1">
        <v>0.75577120159604516</v>
      </c>
    </row>
    <row r="17" spans="1:9" x14ac:dyDescent="0.35">
      <c r="B17" s="1">
        <v>-0.51628422462812529</v>
      </c>
      <c r="C17" s="1">
        <v>0.30414197432657197</v>
      </c>
      <c r="D17" s="1">
        <v>0.14340303938162163</v>
      </c>
    </row>
    <row r="18" spans="1:9" x14ac:dyDescent="0.35">
      <c r="B18" s="1">
        <v>-0.88940667200017454</v>
      </c>
      <c r="C18" s="1">
        <v>0.48853861175597618</v>
      </c>
      <c r="D18" s="1">
        <v>-0.57200880907731333</v>
      </c>
    </row>
    <row r="20" spans="1:9" x14ac:dyDescent="0.35">
      <c r="A20" s="2" t="s">
        <v>16</v>
      </c>
      <c r="B20" s="1">
        <f t="array" ref="B20:D20">MMULT(B13:E13,B15:D18)</f>
        <v>-1.7293907143211431</v>
      </c>
      <c r="C20" s="1">
        <v>1.9800815400133929</v>
      </c>
      <c r="D20" s="1">
        <v>0.22084812224211148</v>
      </c>
    </row>
    <row r="21" spans="1:9" x14ac:dyDescent="0.35">
      <c r="A21" s="1" t="s">
        <v>20</v>
      </c>
    </row>
    <row r="23" spans="1:9" x14ac:dyDescent="0.35">
      <c r="A23" s="2" t="s">
        <v>7</v>
      </c>
      <c r="B23" s="1">
        <f>MAX(0,B20)</f>
        <v>0</v>
      </c>
      <c r="C23" s="1">
        <f>MAX(0,C20)</f>
        <v>1.9800815400133929</v>
      </c>
      <c r="D23" s="1">
        <f>MAX(0,D20)</f>
        <v>0.22084812224211148</v>
      </c>
      <c r="G23" s="2" t="s">
        <v>23</v>
      </c>
      <c r="H23" s="1">
        <v>0.01</v>
      </c>
    </row>
    <row r="25" spans="1:9" x14ac:dyDescent="0.35">
      <c r="A25" s="2" t="s">
        <v>17</v>
      </c>
      <c r="B25" s="3">
        <v>-0.30833351598462311</v>
      </c>
      <c r="C25" s="3">
        <v>3.3965643898220821E-2</v>
      </c>
      <c r="G25" s="2" t="s">
        <v>9</v>
      </c>
      <c r="H25" s="3">
        <f>$B$23*H31</f>
        <v>0</v>
      </c>
      <c r="I25" s="3">
        <f>$B$23*I31</f>
        <v>0</v>
      </c>
    </row>
    <row r="26" spans="1:9" x14ac:dyDescent="0.35">
      <c r="B26" s="3">
        <v>0.40708588185630706</v>
      </c>
      <c r="C26" s="3">
        <v>7.2302147672981629E-3</v>
      </c>
      <c r="G26" s="4" t="s">
        <v>30</v>
      </c>
      <c r="H26" s="3">
        <f>$C$23*H31</f>
        <v>1.3935933799045237</v>
      </c>
      <c r="I26" s="3">
        <f>$C$23*I31</f>
        <v>-1.3935933799045239</v>
      </c>
    </row>
    <row r="27" spans="1:9" x14ac:dyDescent="0.35">
      <c r="B27" s="3">
        <v>0.40746889499543171</v>
      </c>
      <c r="C27" s="3">
        <v>7.3567255316626945E-2</v>
      </c>
      <c r="D27" s="3"/>
      <c r="E27" s="3"/>
      <c r="F27" s="3"/>
      <c r="H27" s="3">
        <f>$D$23*H31</f>
        <v>0.15543424596487568</v>
      </c>
      <c r="I27" s="3">
        <f>$D$23*I31</f>
        <v>-0.15543424596487571</v>
      </c>
    </row>
    <row r="28" spans="1:9" x14ac:dyDescent="0.35">
      <c r="D28" s="3"/>
      <c r="E28" s="3"/>
      <c r="F28" s="3"/>
    </row>
    <row r="29" spans="1:9" x14ac:dyDescent="0.35">
      <c r="A29" s="5" t="s">
        <v>32</v>
      </c>
      <c r="B29" s="3">
        <f t="array" ref="B29:C29">MMULT(B23:D23,B25:C27)</f>
        <v>0.89605198019555576</v>
      </c>
      <c r="C29" s="3">
        <v>3.0563604986242374E-2</v>
      </c>
      <c r="D29" s="6" t="s">
        <v>29</v>
      </c>
      <c r="E29" s="3">
        <f t="array" ref="E29">SUM(EXP(B29:C29))</f>
        <v>3.4809471598667914</v>
      </c>
    </row>
    <row r="30" spans="1:9" x14ac:dyDescent="0.35">
      <c r="B30" s="3"/>
      <c r="C30" s="3"/>
      <c r="D30" s="3"/>
      <c r="E30" s="3"/>
      <c r="F30" s="3"/>
      <c r="G30" s="1" t="s">
        <v>31</v>
      </c>
      <c r="H30" s="3">
        <v>0.01</v>
      </c>
      <c r="I30" s="3"/>
    </row>
    <row r="31" spans="1:9" x14ac:dyDescent="0.35">
      <c r="A31" s="5" t="s">
        <v>38</v>
      </c>
      <c r="B31" s="3">
        <f>EXP(B29)/$E$29</f>
        <v>0.70380605633801208</v>
      </c>
      <c r="C31" s="3">
        <f>EXP(C29)/$E$29</f>
        <v>0.29619394366198781</v>
      </c>
      <c r="E31" s="3"/>
      <c r="F31" s="3"/>
      <c r="G31" s="5" t="s">
        <v>8</v>
      </c>
      <c r="H31" s="3">
        <f>B31-G3</f>
        <v>0.70380605633801208</v>
      </c>
      <c r="I31" s="3">
        <f>C31-H3</f>
        <v>-0.70380605633801219</v>
      </c>
    </row>
    <row r="32" spans="1:9" x14ac:dyDescent="0.35">
      <c r="D32" s="3"/>
      <c r="E32" s="3"/>
      <c r="F32" s="3"/>
      <c r="G32" s="1" t="s">
        <v>19</v>
      </c>
    </row>
    <row r="33" spans="1:9" x14ac:dyDescent="0.35">
      <c r="A33" s="5" t="s">
        <v>33</v>
      </c>
      <c r="B33" s="3">
        <f>-LOG(B31)*G$3</f>
        <v>0</v>
      </c>
      <c r="C33" s="3">
        <f>-LOG(C31)*H$3</f>
        <v>0.52842382583192549</v>
      </c>
      <c r="D33" s="7" t="s">
        <v>18</v>
      </c>
      <c r="E33" s="15">
        <f>SUM(B33:C33)</f>
        <v>0.52842382583192549</v>
      </c>
      <c r="F33" s="3"/>
      <c r="G33" s="5"/>
      <c r="H33" s="3"/>
    </row>
    <row r="34" spans="1:9" x14ac:dyDescent="0.35">
      <c r="A34" s="5"/>
      <c r="B34" s="3"/>
      <c r="C34" s="3"/>
      <c r="D34" s="7"/>
      <c r="E34" s="8"/>
      <c r="F34" s="3"/>
      <c r="G34" s="5"/>
      <c r="H34" s="3"/>
    </row>
    <row r="35" spans="1:9" x14ac:dyDescent="0.35">
      <c r="A35" s="5" t="s">
        <v>39</v>
      </c>
      <c r="B35" s="3"/>
      <c r="C35" s="3"/>
      <c r="D35" s="9"/>
      <c r="E35" s="10"/>
      <c r="F35" s="3"/>
      <c r="G35" s="5"/>
      <c r="H35" s="3"/>
    </row>
    <row r="36" spans="1:9" x14ac:dyDescent="0.35">
      <c r="A36" s="5" t="s">
        <v>34</v>
      </c>
      <c r="B36" s="11">
        <f>B25</f>
        <v>-0.30833351598462311</v>
      </c>
      <c r="C36" s="11">
        <f>C25</f>
        <v>3.3965643898220821E-2</v>
      </c>
      <c r="D36" s="9"/>
      <c r="E36" s="10"/>
      <c r="F36" s="3"/>
      <c r="G36" s="5"/>
      <c r="H36" s="11">
        <f>$E$33 + H25*$H$23</f>
        <v>0.52842382583192549</v>
      </c>
      <c r="I36" s="11">
        <f>$E$33 + I25*$H$23</f>
        <v>0.52842382583192549</v>
      </c>
    </row>
    <row r="37" spans="1:9" x14ac:dyDescent="0.35">
      <c r="A37" s="5"/>
      <c r="B37" s="11">
        <f>B26</f>
        <v>0.40708588185630706</v>
      </c>
      <c r="C37" s="11">
        <f>C26+$H$23</f>
        <v>1.7230214767298163E-2</v>
      </c>
      <c r="D37" s="9"/>
      <c r="E37" s="10"/>
      <c r="F37" s="3"/>
      <c r="G37" s="5"/>
      <c r="H37" s="11">
        <f t="shared" ref="H37" si="0">$E$33 + H26*$H$23</f>
        <v>0.54235975963097072</v>
      </c>
      <c r="I37" s="11">
        <f>$E$33 + I26*$H$23</f>
        <v>0.51448789203288026</v>
      </c>
    </row>
    <row r="38" spans="1:9" x14ac:dyDescent="0.35">
      <c r="A38" s="5"/>
      <c r="B38" s="11">
        <f>B27</f>
        <v>0.40746889499543171</v>
      </c>
      <c r="C38" s="11">
        <f>C27</f>
        <v>7.3567255316626945E-2</v>
      </c>
      <c r="D38" s="9"/>
      <c r="E38" s="10"/>
      <c r="F38" s="3"/>
      <c r="G38" s="5"/>
      <c r="H38" s="11">
        <f t="shared" ref="H38:I38" si="1">$E$33 + H27*$H$23</f>
        <v>0.52997816829157429</v>
      </c>
      <c r="I38" s="11">
        <f t="shared" si="1"/>
        <v>0.52686948337227668</v>
      </c>
    </row>
    <row r="39" spans="1:9" x14ac:dyDescent="0.35">
      <c r="A39" s="5"/>
      <c r="B39" s="11"/>
      <c r="C39" s="11"/>
      <c r="D39" s="9"/>
      <c r="E39" s="10"/>
      <c r="F39" s="3"/>
      <c r="G39" s="5"/>
      <c r="H39" s="3"/>
    </row>
    <row r="40" spans="1:9" x14ac:dyDescent="0.35">
      <c r="A40" s="5" t="s">
        <v>35</v>
      </c>
      <c r="B40" s="11">
        <f t="array" ref="B40:C40">MMULT(B23:D23,B36:C38)</f>
        <v>0.89605198019555576</v>
      </c>
      <c r="C40" s="11">
        <v>5.0364420386376299E-2</v>
      </c>
      <c r="D40" s="6" t="s">
        <v>29</v>
      </c>
      <c r="E40" s="3">
        <f t="array" ref="E40">SUM(EXP(B40:C40))</f>
        <v>3.5015659637160486</v>
      </c>
      <c r="F40" s="3"/>
      <c r="G40" s="5" t="s">
        <v>8</v>
      </c>
    </row>
    <row r="41" spans="1:9" x14ac:dyDescent="0.35">
      <c r="A41" s="5" t="s">
        <v>36</v>
      </c>
      <c r="B41" s="11">
        <f>EXP(B40)/$E$40</f>
        <v>0.69966172800779491</v>
      </c>
      <c r="C41" s="11">
        <f>EXP(C40)/$E$40</f>
        <v>0.30033827199220514</v>
      </c>
      <c r="D41" s="9"/>
      <c r="E41" s="10"/>
      <c r="F41" s="3"/>
      <c r="G41" s="5"/>
      <c r="H41" s="3"/>
    </row>
    <row r="42" spans="1:9" x14ac:dyDescent="0.35">
      <c r="A42" s="5" t="s">
        <v>37</v>
      </c>
      <c r="B42" s="11">
        <f>-LOG(B41)*G$3</f>
        <v>0</v>
      </c>
      <c r="C42" s="11">
        <f>-LOG(C41)*H$3</f>
        <v>0.5223893222933359</v>
      </c>
      <c r="D42" s="7" t="s">
        <v>18</v>
      </c>
      <c r="E42" s="15">
        <f>SUM(B42:C42)</f>
        <v>0.5223893222933359</v>
      </c>
      <c r="F42" s="3"/>
      <c r="G42" s="5"/>
      <c r="H42" s="3"/>
    </row>
    <row r="43" spans="1:9" x14ac:dyDescent="0.35">
      <c r="A43" s="5"/>
      <c r="B43" s="3"/>
      <c r="C43" s="3"/>
      <c r="D43" s="9"/>
      <c r="E43" s="10"/>
      <c r="F43" s="3"/>
      <c r="G43" s="5"/>
      <c r="H43" s="3"/>
    </row>
    <row r="44" spans="1:9" x14ac:dyDescent="0.35">
      <c r="A44" s="5"/>
      <c r="B44" s="3"/>
      <c r="C44" s="3"/>
      <c r="D44" s="6"/>
      <c r="E44" s="12"/>
      <c r="F44" s="3"/>
      <c r="G44" s="5"/>
      <c r="H44" s="3"/>
    </row>
    <row r="45" spans="1:9" x14ac:dyDescent="0.35">
      <c r="A45" s="13" t="s">
        <v>24</v>
      </c>
      <c r="D45" s="3"/>
      <c r="G45" s="14" t="s">
        <v>26</v>
      </c>
      <c r="H45" s="3"/>
    </row>
    <row r="46" spans="1:9" x14ac:dyDescent="0.35">
      <c r="A46" s="2" t="s">
        <v>21</v>
      </c>
      <c r="B46" s="1">
        <f>B25-H25*$H$23</f>
        <v>-0.30833351598462311</v>
      </c>
      <c r="C46" s="1">
        <f>C25-I25*$H$23</f>
        <v>3.3965643898220821E-2</v>
      </c>
      <c r="D46" s="3"/>
      <c r="G46" s="3">
        <f t="shared" ref="G46:H48" si="2">B25-B46</f>
        <v>0</v>
      </c>
      <c r="H46" s="3">
        <f t="shared" si="2"/>
        <v>0</v>
      </c>
    </row>
    <row r="47" spans="1:9" x14ac:dyDescent="0.35">
      <c r="B47" s="1">
        <f t="shared" ref="B47:C47" si="3">B26-H26*$H$23</f>
        <v>0.39314994805726183</v>
      </c>
      <c r="C47" s="1">
        <f t="shared" si="3"/>
        <v>2.1166148566343402E-2</v>
      </c>
      <c r="G47" s="3">
        <f t="shared" si="2"/>
        <v>1.393593379904523E-2</v>
      </c>
      <c r="H47" s="3">
        <f t="shared" si="2"/>
        <v>-1.3935933799045239E-2</v>
      </c>
    </row>
    <row r="48" spans="1:9" x14ac:dyDescent="0.35">
      <c r="B48" s="1">
        <f t="shared" ref="B48:C48" si="4">B27-H27*$H$23</f>
        <v>0.40591455253578296</v>
      </c>
      <c r="C48" s="1">
        <f t="shared" si="4"/>
        <v>7.5121597776275709E-2</v>
      </c>
      <c r="G48" s="3">
        <f t="shared" si="2"/>
        <v>1.5543424596487498E-3</v>
      </c>
      <c r="H48" s="3">
        <f t="shared" si="2"/>
        <v>-1.5543424596487637E-3</v>
      </c>
    </row>
    <row r="50" spans="1:9" x14ac:dyDescent="0.35">
      <c r="A50" s="2" t="s">
        <v>22</v>
      </c>
      <c r="B50" s="3">
        <f t="array" ref="B50:C50">MMULT(B23:D23,B46:C48)</f>
        <v>0.86811442132368299</v>
      </c>
      <c r="C50" s="3">
        <v>5.8501163858115178E-2</v>
      </c>
      <c r="D50" s="6" t="s">
        <v>29</v>
      </c>
      <c r="E50" s="3">
        <f t="array" ref="E50">SUM(EXP(B50:C50))</f>
        <v>3.4426606055406417</v>
      </c>
    </row>
    <row r="52" spans="1:9" x14ac:dyDescent="0.35">
      <c r="A52" s="5" t="s">
        <v>38</v>
      </c>
      <c r="B52" s="3">
        <f>EXP(B50)/$E$50</f>
        <v>0.69202708568957438</v>
      </c>
      <c r="C52" s="3">
        <f>EXP(C50)/$E$50</f>
        <v>0.30797291431042567</v>
      </c>
      <c r="G52" s="13" t="s">
        <v>27</v>
      </c>
      <c r="H52" s="1">
        <f>B52-B31</f>
        <v>-1.1778970648437692E-2</v>
      </c>
      <c r="I52" s="1">
        <f>C52-C31</f>
        <v>1.1778970648437859E-2</v>
      </c>
    </row>
    <row r="54" spans="1:9" x14ac:dyDescent="0.35">
      <c r="A54" s="5" t="s">
        <v>10</v>
      </c>
      <c r="B54" s="3">
        <f>-LOG(B52)*G3</f>
        <v>0</v>
      </c>
      <c r="C54" s="3">
        <f>-LOG(C52)*H3</f>
        <v>0.51148747727481747</v>
      </c>
      <c r="D54" s="7" t="s">
        <v>18</v>
      </c>
      <c r="E54" s="8">
        <f>SUM(B54:C54)</f>
        <v>0.51148747727481747</v>
      </c>
      <c r="G54" s="13" t="s">
        <v>25</v>
      </c>
      <c r="H54" s="1">
        <f>B54-B33</f>
        <v>0</v>
      </c>
      <c r="I54" s="1">
        <f>C54-C33</f>
        <v>-1.6936348557108016E-2</v>
      </c>
    </row>
    <row r="55" spans="1:9" x14ac:dyDescent="0.35">
      <c r="D55" s="2"/>
    </row>
    <row r="56" spans="1:9" x14ac:dyDescent="0.35">
      <c r="G56" s="13" t="s">
        <v>28</v>
      </c>
      <c r="H56" s="1">
        <f>H54/H52</f>
        <v>0</v>
      </c>
      <c r="I56" s="1">
        <f>I54/I52</f>
        <v>-1.4378462314407869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layer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Bhandari, Keshav</cp:lastModifiedBy>
  <dcterms:created xsi:type="dcterms:W3CDTF">2016-10-17T02:40:24Z</dcterms:created>
  <dcterms:modified xsi:type="dcterms:W3CDTF">2019-06-20T08:55:49Z</dcterms:modified>
</cp:coreProperties>
</file>