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85B339D3-3246-4748-A89B-A52B26866236}" xr6:coauthVersionLast="34" xr6:coauthVersionMax="34" xr10:uidLastSave="{00000000-0000-0000-0000-000000000000}"/>
  <bookViews>
    <workbookView xWindow="0" yWindow="0" windowWidth="23040" windowHeight="9072" xr2:uid="{00000000-000D-0000-FFFF-FFFF00000000}"/>
  </bookViews>
  <sheets>
    <sheet name="Problem 11-0A" sheetId="2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V32" i="2"/>
  <c r="U31" i="2"/>
  <c r="T30" i="2"/>
  <c r="S29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7" i="2"/>
  <c r="Q6" i="2"/>
  <c r="Q7" i="2"/>
  <c r="Q32" i="2" s="1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5" i="2"/>
  <c r="P31" i="2"/>
  <c r="O30" i="2"/>
  <c r="N29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5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6" i="2"/>
  <c r="M5" i="2"/>
  <c r="L32" i="2"/>
  <c r="K31" i="2"/>
  <c r="J30" i="2"/>
  <c r="I29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4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5" i="2"/>
  <c r="H4" i="2"/>
  <c r="C5" i="2"/>
  <c r="D5" i="2" s="1"/>
  <c r="E5" i="2" s="1"/>
  <c r="C6" i="2"/>
  <c r="D6" i="2" s="1"/>
  <c r="E6" i="2" s="1"/>
  <c r="C7" i="2"/>
  <c r="D7" i="2" s="1"/>
  <c r="E7" i="2" s="1"/>
  <c r="C8" i="2"/>
  <c r="D8" i="2" s="1"/>
  <c r="E8" i="2" s="1"/>
  <c r="C9" i="2"/>
  <c r="D9" i="2" s="1"/>
  <c r="E9" i="2" s="1"/>
  <c r="C10" i="2"/>
  <c r="D10" i="2" s="1"/>
  <c r="E10" i="2" s="1"/>
  <c r="C11" i="2"/>
  <c r="D11" i="2" s="1"/>
  <c r="E11" i="2" s="1"/>
  <c r="C12" i="2"/>
  <c r="D12" i="2" s="1"/>
  <c r="E12" i="2" s="1"/>
  <c r="C13" i="2"/>
  <c r="D13" i="2" s="1"/>
  <c r="E13" i="2" s="1"/>
  <c r="C14" i="2"/>
  <c r="D14" i="2" s="1"/>
  <c r="E14" i="2" s="1"/>
  <c r="C15" i="2"/>
  <c r="D15" i="2" s="1"/>
  <c r="E15" i="2" s="1"/>
  <c r="C16" i="2"/>
  <c r="D16" i="2" s="1"/>
  <c r="E16" i="2" s="1"/>
  <c r="C17" i="2"/>
  <c r="D17" i="2" s="1"/>
  <c r="E17" i="2" s="1"/>
  <c r="C18" i="2"/>
  <c r="D18" i="2" s="1"/>
  <c r="E18" i="2" s="1"/>
  <c r="C19" i="2"/>
  <c r="D19" i="2" s="1"/>
  <c r="E19" i="2" s="1"/>
  <c r="C20" i="2"/>
  <c r="D20" i="2" s="1"/>
  <c r="E20" i="2" s="1"/>
  <c r="C21" i="2"/>
  <c r="D21" i="2" s="1"/>
  <c r="E21" i="2" s="1"/>
  <c r="C22" i="2"/>
  <c r="D22" i="2" s="1"/>
  <c r="E22" i="2" s="1"/>
  <c r="C23" i="2"/>
  <c r="D23" i="2" s="1"/>
  <c r="E23" i="2" s="1"/>
  <c r="C24" i="2"/>
  <c r="D24" i="2" s="1"/>
  <c r="E24" i="2" s="1"/>
  <c r="C25" i="2"/>
  <c r="D25" i="2" s="1"/>
  <c r="E25" i="2" s="1"/>
  <c r="C26" i="2"/>
  <c r="D26" i="2" s="1"/>
  <c r="E26" i="2" s="1"/>
  <c r="C27" i="2"/>
  <c r="D27" i="2" s="1"/>
  <c r="E27" i="2" s="1"/>
  <c r="D4" i="2"/>
  <c r="G22" i="2" l="1"/>
  <c r="F22" i="2"/>
  <c r="G13" i="2"/>
  <c r="F13" i="2"/>
  <c r="D29" i="2"/>
  <c r="E4" i="2"/>
  <c r="F27" i="2"/>
  <c r="G27" i="2"/>
  <c r="F11" i="2"/>
  <c r="G11" i="2"/>
  <c r="F18" i="2"/>
  <c r="G18" i="2"/>
  <c r="F10" i="2"/>
  <c r="G10" i="2"/>
  <c r="G14" i="2"/>
  <c r="F14" i="2"/>
  <c r="G21" i="2"/>
  <c r="F21" i="2"/>
  <c r="G20" i="2"/>
  <c r="F20" i="2"/>
  <c r="G12" i="2"/>
  <c r="F12" i="2"/>
  <c r="F19" i="2"/>
  <c r="G19" i="2"/>
  <c r="F26" i="2"/>
  <c r="G26" i="2"/>
  <c r="F25" i="2"/>
  <c r="G25" i="2"/>
  <c r="F17" i="2"/>
  <c r="G17" i="2"/>
  <c r="F9" i="2"/>
  <c r="G9" i="2"/>
  <c r="G6" i="2"/>
  <c r="F6" i="2"/>
  <c r="G5" i="2"/>
  <c r="F5" i="2"/>
  <c r="G24" i="2"/>
  <c r="F24" i="2"/>
  <c r="G16" i="2"/>
  <c r="F16" i="2"/>
  <c r="G8" i="2"/>
  <c r="F8" i="2"/>
  <c r="G23" i="2"/>
  <c r="F23" i="2"/>
  <c r="G15" i="2"/>
  <c r="F15" i="2"/>
  <c r="G7" i="2"/>
  <c r="F7" i="2"/>
  <c r="G4" i="2" l="1"/>
  <c r="G32" i="2" s="1"/>
  <c r="F4" i="2"/>
  <c r="F31" i="2" s="1"/>
  <c r="E30" i="2"/>
</calcChain>
</file>

<file path=xl/sharedStrings.xml><?xml version="1.0" encoding="utf-8"?>
<sst xmlns="http://schemas.openxmlformats.org/spreadsheetml/2006/main" count="42" uniqueCount="18">
  <si>
    <t>Periode</t>
  </si>
  <si>
    <t>Naives Modell</t>
  </si>
  <si>
    <t>e_t</t>
  </si>
  <si>
    <t>|e_t|</t>
  </si>
  <si>
    <t>(e_t)^2</t>
  </si>
  <si>
    <t>MFE</t>
  </si>
  <si>
    <t>MAE</t>
  </si>
  <si>
    <t>MSE</t>
  </si>
  <si>
    <t>MAPE</t>
  </si>
  <si>
    <t>|(e_t/y_t)*100|</t>
  </si>
  <si>
    <t>Gesamte Historie</t>
  </si>
  <si>
    <t>Moving Average (P=2)</t>
  </si>
  <si>
    <t>Moving Average (P=4)</t>
  </si>
  <si>
    <t>y_t</t>
  </si>
  <si>
    <t>ŷ_t-1,t (N)</t>
  </si>
  <si>
    <t>ŷ_t-1,t (H)</t>
  </si>
  <si>
    <t>ŷ_t-1,t (MA2)</t>
  </si>
  <si>
    <t>ŷ_t-1,t (MA4)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</si>
</sst>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2"/>
  <sheetViews>
    <sheetView tabSelected="1" topLeftCell="A13" workbookViewId="0">
      <selection activeCell="H4" sqref="H4"/>
    </sheetView>
  </sheetViews>
  <sheetFormatPr defaultColWidth="9.109375" defaultRowHeight="14.4" x14ac:dyDescent="0.3"/>
  <cols>
    <col min="2" max="2" width="14.109375" customWidth="1"/>
    <col min="3" max="3" width="10" bestFit="1" customWidth="1"/>
    <col min="7" max="7" width="14.88671875" customWidth="1"/>
    <col min="8" max="8" width="9.88671875" bestFit="1" customWidth="1"/>
    <col min="12" max="12" width="14.88671875" customWidth="1"/>
    <col min="13" max="13" width="12.5546875" bestFit="1" customWidth="1"/>
    <col min="17" max="17" width="14.88671875" customWidth="1"/>
    <col min="18" max="18" width="12.5546875" bestFit="1" customWidth="1"/>
    <col min="22" max="22" width="14.88671875" customWidth="1"/>
  </cols>
  <sheetData>
    <row r="1" spans="1:22" x14ac:dyDescent="0.3">
      <c r="C1" s="9" t="s">
        <v>1</v>
      </c>
      <c r="D1" s="10"/>
      <c r="E1" s="10"/>
      <c r="F1" s="10"/>
      <c r="G1" s="11"/>
      <c r="H1" s="9" t="s">
        <v>10</v>
      </c>
      <c r="I1" s="10"/>
      <c r="J1" s="10"/>
      <c r="K1" s="10"/>
      <c r="L1" s="11"/>
      <c r="M1" s="9" t="s">
        <v>11</v>
      </c>
      <c r="N1" s="10"/>
      <c r="O1" s="10"/>
      <c r="P1" s="10"/>
      <c r="Q1" s="11"/>
      <c r="R1" s="9" t="s">
        <v>12</v>
      </c>
      <c r="S1" s="10"/>
      <c r="T1" s="10"/>
      <c r="U1" s="10"/>
      <c r="V1" s="11"/>
    </row>
    <row r="2" spans="1:22" x14ac:dyDescent="0.3">
      <c r="A2" t="s">
        <v>0</v>
      </c>
      <c r="B2" s="8" t="s">
        <v>13</v>
      </c>
      <c r="C2" s="2" t="s">
        <v>14</v>
      </c>
      <c r="D2" s="3" t="s">
        <v>2</v>
      </c>
      <c r="E2" s="3" t="s">
        <v>3</v>
      </c>
      <c r="F2" s="3" t="s">
        <v>4</v>
      </c>
      <c r="G2" s="4" t="s">
        <v>9</v>
      </c>
      <c r="H2" s="2" t="s">
        <v>15</v>
      </c>
      <c r="I2" s="3" t="s">
        <v>2</v>
      </c>
      <c r="J2" s="3" t="s">
        <v>3</v>
      </c>
      <c r="K2" s="3" t="s">
        <v>4</v>
      </c>
      <c r="L2" s="4" t="s">
        <v>9</v>
      </c>
      <c r="M2" s="2" t="s">
        <v>16</v>
      </c>
      <c r="N2" s="3" t="s">
        <v>2</v>
      </c>
      <c r="O2" s="3" t="s">
        <v>3</v>
      </c>
      <c r="P2" s="3" t="s">
        <v>4</v>
      </c>
      <c r="Q2" s="4" t="s">
        <v>9</v>
      </c>
      <c r="R2" s="2" t="s">
        <v>17</v>
      </c>
      <c r="S2" s="3" t="s">
        <v>2</v>
      </c>
      <c r="T2" s="3" t="s">
        <v>3</v>
      </c>
      <c r="U2" s="3" t="s">
        <v>4</v>
      </c>
      <c r="V2" s="4" t="s">
        <v>9</v>
      </c>
    </row>
    <row r="3" spans="1:22" x14ac:dyDescent="0.3">
      <c r="A3" s="1">
        <v>1</v>
      </c>
      <c r="B3" s="1">
        <v>376</v>
      </c>
      <c r="C3" s="5"/>
      <c r="D3" s="6"/>
      <c r="E3" s="6"/>
      <c r="F3" s="6"/>
      <c r="G3" s="7"/>
      <c r="H3" s="5"/>
      <c r="I3" s="6"/>
      <c r="J3" s="6"/>
      <c r="K3" s="6"/>
      <c r="L3" s="7"/>
      <c r="M3" s="5"/>
      <c r="N3" s="6"/>
      <c r="O3" s="6"/>
      <c r="P3" s="6"/>
      <c r="Q3" s="7"/>
      <c r="R3" s="5"/>
      <c r="S3" s="6"/>
      <c r="T3" s="6"/>
      <c r="U3" s="6"/>
      <c r="V3" s="7"/>
    </row>
    <row r="4" spans="1:22" x14ac:dyDescent="0.3">
      <c r="A4" s="1">
        <v>2</v>
      </c>
      <c r="B4" s="1">
        <v>403</v>
      </c>
      <c r="C4" s="5">
        <f>B3</f>
        <v>376</v>
      </c>
      <c r="D4" s="6">
        <f>C4-B4</f>
        <v>-27</v>
      </c>
      <c r="E4" s="6">
        <f>ABS(D4)</f>
        <v>27</v>
      </c>
      <c r="F4" s="6">
        <f>E4^2</f>
        <v>729</v>
      </c>
      <c r="G4" s="7">
        <f>(E4/B4)*100</f>
        <v>6.6997518610421833</v>
      </c>
      <c r="H4" s="5">
        <f>AVERAGE($B$3:B3)</f>
        <v>376</v>
      </c>
      <c r="I4" s="6">
        <f>H4-B4</f>
        <v>-27</v>
      </c>
      <c r="J4" s="6">
        <f>ABS(I4)</f>
        <v>27</v>
      </c>
      <c r="K4" s="6">
        <f>J4^2</f>
        <v>729</v>
      </c>
      <c r="L4" s="7">
        <f>(J4/B4)*100</f>
        <v>6.6997518610421833</v>
      </c>
      <c r="M4" s="5"/>
      <c r="N4" s="6"/>
      <c r="O4" s="6"/>
      <c r="P4" s="6"/>
      <c r="Q4" s="7"/>
      <c r="R4" s="5"/>
      <c r="S4" s="6"/>
      <c r="T4" s="6"/>
      <c r="U4" s="6"/>
      <c r="V4" s="7"/>
    </row>
    <row r="5" spans="1:22" x14ac:dyDescent="0.3">
      <c r="A5" s="1">
        <v>3</v>
      </c>
      <c r="B5" s="1">
        <v>391</v>
      </c>
      <c r="C5" s="5">
        <f t="shared" ref="C5:C27" si="0">B4</f>
        <v>403</v>
      </c>
      <c r="D5" s="6">
        <f t="shared" ref="D5:D27" si="1">C5-B5</f>
        <v>12</v>
      </c>
      <c r="E5" s="6">
        <f t="shared" ref="E5:E27" si="2">ABS(D5)</f>
        <v>12</v>
      </c>
      <c r="F5" s="6">
        <f t="shared" ref="F5:F27" si="3">E5^2</f>
        <v>144</v>
      </c>
      <c r="G5" s="7">
        <f t="shared" ref="G5:G27" si="4">(E5/B5)*100</f>
        <v>3.0690537084398977</v>
      </c>
      <c r="H5" s="5">
        <f>AVERAGE($B$3:B4)</f>
        <v>389.5</v>
      </c>
      <c r="I5" s="6">
        <f t="shared" ref="I5:I27" si="5">H5-B5</f>
        <v>-1.5</v>
      </c>
      <c r="J5" s="6">
        <f t="shared" ref="J5:J27" si="6">ABS(I5)</f>
        <v>1.5</v>
      </c>
      <c r="K5" s="6">
        <f t="shared" ref="K5:K27" si="7">J5^2</f>
        <v>2.25</v>
      </c>
      <c r="L5" s="7">
        <f t="shared" ref="L5:L27" si="8">(J5/B5)*100</f>
        <v>0.38363171355498721</v>
      </c>
      <c r="M5" s="5">
        <f>AVERAGE(B3:B4)</f>
        <v>389.5</v>
      </c>
      <c r="N5" s="6">
        <f>M5-B5</f>
        <v>-1.5</v>
      </c>
      <c r="O5" s="6">
        <f>ABS(N5)</f>
        <v>1.5</v>
      </c>
      <c r="P5" s="6">
        <f>O5^2</f>
        <v>2.25</v>
      </c>
      <c r="Q5" s="7">
        <f>(O5/B5)*100</f>
        <v>0.38363171355498721</v>
      </c>
      <c r="R5" s="5"/>
      <c r="S5" s="6"/>
      <c r="T5" s="6"/>
      <c r="U5" s="6"/>
      <c r="V5" s="7"/>
    </row>
    <row r="6" spans="1:22" x14ac:dyDescent="0.3">
      <c r="A6" s="1">
        <v>4</v>
      </c>
      <c r="B6" s="1">
        <v>416</v>
      </c>
      <c r="C6" s="5">
        <f t="shared" si="0"/>
        <v>391</v>
      </c>
      <c r="D6" s="6">
        <f t="shared" si="1"/>
        <v>-25</v>
      </c>
      <c r="E6" s="6">
        <f t="shared" si="2"/>
        <v>25</v>
      </c>
      <c r="F6" s="6">
        <f t="shared" si="3"/>
        <v>625</v>
      </c>
      <c r="G6" s="7">
        <f t="shared" si="4"/>
        <v>6.009615384615385</v>
      </c>
      <c r="H6" s="5">
        <f>AVERAGE($B$3:B5)</f>
        <v>390</v>
      </c>
      <c r="I6" s="6">
        <f t="shared" si="5"/>
        <v>-26</v>
      </c>
      <c r="J6" s="6">
        <f t="shared" si="6"/>
        <v>26</v>
      </c>
      <c r="K6" s="6">
        <f t="shared" si="7"/>
        <v>676</v>
      </c>
      <c r="L6" s="7">
        <f t="shared" si="8"/>
        <v>6.25</v>
      </c>
      <c r="M6" s="5">
        <f>AVERAGE(B4:B5)</f>
        <v>397</v>
      </c>
      <c r="N6" s="6">
        <f t="shared" ref="N6:N27" si="9">M6-B6</f>
        <v>-19</v>
      </c>
      <c r="O6" s="6">
        <f t="shared" ref="O6:O27" si="10">ABS(N6)</f>
        <v>19</v>
      </c>
      <c r="P6" s="6">
        <f t="shared" ref="P6:P27" si="11">O6^2</f>
        <v>361</v>
      </c>
      <c r="Q6" s="7">
        <f t="shared" ref="Q6:Q27" si="12">(O6/B6)*100</f>
        <v>4.5673076923076916</v>
      </c>
      <c r="R6" s="5"/>
      <c r="S6" s="6"/>
      <c r="T6" s="6"/>
      <c r="U6" s="6"/>
      <c r="V6" s="7"/>
    </row>
    <row r="7" spans="1:22" x14ac:dyDescent="0.3">
      <c r="A7" s="1">
        <v>5</v>
      </c>
      <c r="B7" s="1">
        <v>395</v>
      </c>
      <c r="C7" s="5">
        <f t="shared" si="0"/>
        <v>416</v>
      </c>
      <c r="D7" s="6">
        <f t="shared" si="1"/>
        <v>21</v>
      </c>
      <c r="E7" s="6">
        <f t="shared" si="2"/>
        <v>21</v>
      </c>
      <c r="F7" s="6">
        <f t="shared" si="3"/>
        <v>441</v>
      </c>
      <c r="G7" s="7">
        <f t="shared" si="4"/>
        <v>5.3164556962025316</v>
      </c>
      <c r="H7" s="5">
        <f>AVERAGE($B$3:B6)</f>
        <v>396.5</v>
      </c>
      <c r="I7" s="6">
        <f t="shared" si="5"/>
        <v>1.5</v>
      </c>
      <c r="J7" s="6">
        <f t="shared" si="6"/>
        <v>1.5</v>
      </c>
      <c r="K7" s="6">
        <f t="shared" si="7"/>
        <v>2.25</v>
      </c>
      <c r="L7" s="7">
        <f t="shared" si="8"/>
        <v>0.37974683544303794</v>
      </c>
      <c r="M7" s="5">
        <f t="shared" ref="M7:M27" si="13">AVERAGE(B5:B6)</f>
        <v>403.5</v>
      </c>
      <c r="N7" s="6">
        <f t="shared" si="9"/>
        <v>8.5</v>
      </c>
      <c r="O7" s="6">
        <f t="shared" si="10"/>
        <v>8.5</v>
      </c>
      <c r="P7" s="6">
        <f t="shared" si="11"/>
        <v>72.25</v>
      </c>
      <c r="Q7" s="7">
        <f t="shared" si="12"/>
        <v>2.1518987341772151</v>
      </c>
      <c r="R7" s="5">
        <f>AVERAGE(B3:B6)</f>
        <v>396.5</v>
      </c>
      <c r="S7" s="6">
        <f>R7-B7</f>
        <v>1.5</v>
      </c>
      <c r="T7" s="6">
        <f>ABS(S7)</f>
        <v>1.5</v>
      </c>
      <c r="U7" s="6">
        <f>T7^2</f>
        <v>2.25</v>
      </c>
      <c r="V7" s="7">
        <f>(T7/B7)*100</f>
        <v>0.37974683544303794</v>
      </c>
    </row>
    <row r="8" spans="1:22" x14ac:dyDescent="0.3">
      <c r="A8" s="1">
        <v>6</v>
      </c>
      <c r="B8" s="1">
        <v>417</v>
      </c>
      <c r="C8" s="5">
        <f t="shared" si="0"/>
        <v>395</v>
      </c>
      <c r="D8" s="6">
        <f t="shared" si="1"/>
        <v>-22</v>
      </c>
      <c r="E8" s="6">
        <f t="shared" si="2"/>
        <v>22</v>
      </c>
      <c r="F8" s="6">
        <f t="shared" si="3"/>
        <v>484</v>
      </c>
      <c r="G8" s="7">
        <f t="shared" si="4"/>
        <v>5.275779376498801</v>
      </c>
      <c r="H8" s="5">
        <f>AVERAGE($B$3:B7)</f>
        <v>396.2</v>
      </c>
      <c r="I8" s="6">
        <f t="shared" si="5"/>
        <v>-20.800000000000011</v>
      </c>
      <c r="J8" s="6">
        <f t="shared" si="6"/>
        <v>20.800000000000011</v>
      </c>
      <c r="K8" s="6">
        <f t="shared" si="7"/>
        <v>432.6400000000005</v>
      </c>
      <c r="L8" s="7">
        <f t="shared" si="8"/>
        <v>4.9880095923261418</v>
      </c>
      <c r="M8" s="5">
        <f t="shared" si="13"/>
        <v>405.5</v>
      </c>
      <c r="N8" s="6">
        <f t="shared" si="9"/>
        <v>-11.5</v>
      </c>
      <c r="O8" s="6">
        <f t="shared" si="10"/>
        <v>11.5</v>
      </c>
      <c r="P8" s="6">
        <f t="shared" si="11"/>
        <v>132.25</v>
      </c>
      <c r="Q8" s="7">
        <f t="shared" si="12"/>
        <v>2.7577937649880093</v>
      </c>
      <c r="R8" s="5">
        <f t="shared" ref="R8:R27" si="14">AVERAGE(B4:B7)</f>
        <v>401.25</v>
      </c>
      <c r="S8" s="6">
        <f t="shared" ref="S8:S27" si="15">R8-B8</f>
        <v>-15.75</v>
      </c>
      <c r="T8" s="6">
        <f t="shared" ref="T8:T27" si="16">ABS(S8)</f>
        <v>15.75</v>
      </c>
      <c r="U8" s="6">
        <f t="shared" ref="U8:U27" si="17">T8^2</f>
        <v>248.0625</v>
      </c>
      <c r="V8" s="7">
        <f t="shared" ref="V8:V27" si="18">(T8/B8)*100</f>
        <v>3.7769784172661871</v>
      </c>
    </row>
    <row r="9" spans="1:22" x14ac:dyDescent="0.3">
      <c r="A9" s="1">
        <v>7</v>
      </c>
      <c r="B9" s="1">
        <v>417</v>
      </c>
      <c r="C9" s="5">
        <f t="shared" si="0"/>
        <v>417</v>
      </c>
      <c r="D9" s="6">
        <f t="shared" si="1"/>
        <v>0</v>
      </c>
      <c r="E9" s="6">
        <f t="shared" si="2"/>
        <v>0</v>
      </c>
      <c r="F9" s="6">
        <f t="shared" si="3"/>
        <v>0</v>
      </c>
      <c r="G9" s="7">
        <f t="shared" si="4"/>
        <v>0</v>
      </c>
      <c r="H9" s="5">
        <f>AVERAGE($B$3:B8)</f>
        <v>399.66666666666669</v>
      </c>
      <c r="I9" s="6">
        <f t="shared" si="5"/>
        <v>-17.333333333333314</v>
      </c>
      <c r="J9" s="6">
        <f t="shared" si="6"/>
        <v>17.333333333333314</v>
      </c>
      <c r="K9" s="6">
        <f t="shared" si="7"/>
        <v>300.44444444444377</v>
      </c>
      <c r="L9" s="7">
        <f t="shared" si="8"/>
        <v>4.1566746602717783</v>
      </c>
      <c r="M9" s="5">
        <f t="shared" si="13"/>
        <v>406</v>
      </c>
      <c r="N9" s="6">
        <f t="shared" si="9"/>
        <v>-11</v>
      </c>
      <c r="O9" s="6">
        <f t="shared" si="10"/>
        <v>11</v>
      </c>
      <c r="P9" s="6">
        <f t="shared" si="11"/>
        <v>121</v>
      </c>
      <c r="Q9" s="7">
        <f t="shared" si="12"/>
        <v>2.6378896882494005</v>
      </c>
      <c r="R9" s="5">
        <f t="shared" si="14"/>
        <v>404.75</v>
      </c>
      <c r="S9" s="6">
        <f t="shared" si="15"/>
        <v>-12.25</v>
      </c>
      <c r="T9" s="6">
        <f t="shared" si="16"/>
        <v>12.25</v>
      </c>
      <c r="U9" s="6">
        <f t="shared" si="17"/>
        <v>150.0625</v>
      </c>
      <c r="V9" s="7">
        <f t="shared" si="18"/>
        <v>2.9376498800959232</v>
      </c>
    </row>
    <row r="10" spans="1:22" x14ac:dyDescent="0.3">
      <c r="A10" s="1">
        <v>8</v>
      </c>
      <c r="B10" s="1">
        <v>417</v>
      </c>
      <c r="C10" s="5">
        <f t="shared" si="0"/>
        <v>417</v>
      </c>
      <c r="D10" s="6">
        <f t="shared" si="1"/>
        <v>0</v>
      </c>
      <c r="E10" s="6">
        <f t="shared" si="2"/>
        <v>0</v>
      </c>
      <c r="F10" s="6">
        <f t="shared" si="3"/>
        <v>0</v>
      </c>
      <c r="G10" s="7">
        <f t="shared" si="4"/>
        <v>0</v>
      </c>
      <c r="H10" s="5">
        <f>AVERAGE($B$3:B9)</f>
        <v>402.14285714285717</v>
      </c>
      <c r="I10" s="6">
        <f t="shared" si="5"/>
        <v>-14.857142857142833</v>
      </c>
      <c r="J10" s="6">
        <f t="shared" si="6"/>
        <v>14.857142857142833</v>
      </c>
      <c r="K10" s="6">
        <f t="shared" si="7"/>
        <v>220.73469387755028</v>
      </c>
      <c r="L10" s="7">
        <f t="shared" si="8"/>
        <v>3.5628639945186649</v>
      </c>
      <c r="M10" s="5">
        <f t="shared" si="13"/>
        <v>417</v>
      </c>
      <c r="N10" s="6">
        <f t="shared" si="9"/>
        <v>0</v>
      </c>
      <c r="O10" s="6">
        <f t="shared" si="10"/>
        <v>0</v>
      </c>
      <c r="P10" s="6">
        <f t="shared" si="11"/>
        <v>0</v>
      </c>
      <c r="Q10" s="7">
        <f t="shared" si="12"/>
        <v>0</v>
      </c>
      <c r="R10" s="5">
        <f t="shared" si="14"/>
        <v>411.25</v>
      </c>
      <c r="S10" s="6">
        <f t="shared" si="15"/>
        <v>-5.75</v>
      </c>
      <c r="T10" s="6">
        <f t="shared" si="16"/>
        <v>5.75</v>
      </c>
      <c r="U10" s="6">
        <f t="shared" si="17"/>
        <v>33.0625</v>
      </c>
      <c r="V10" s="7">
        <f t="shared" si="18"/>
        <v>1.3788968824940047</v>
      </c>
    </row>
    <row r="11" spans="1:22" x14ac:dyDescent="0.3">
      <c r="A11" s="1">
        <v>9</v>
      </c>
      <c r="B11" s="1">
        <v>435</v>
      </c>
      <c r="C11" s="5">
        <f t="shared" si="0"/>
        <v>417</v>
      </c>
      <c r="D11" s="6">
        <f t="shared" si="1"/>
        <v>-18</v>
      </c>
      <c r="E11" s="6">
        <f t="shared" si="2"/>
        <v>18</v>
      </c>
      <c r="F11" s="6">
        <f t="shared" si="3"/>
        <v>324</v>
      </c>
      <c r="G11" s="7">
        <f t="shared" si="4"/>
        <v>4.1379310344827589</v>
      </c>
      <c r="H11" s="5">
        <f>AVERAGE($B$3:B10)</f>
        <v>404</v>
      </c>
      <c r="I11" s="6">
        <f t="shared" si="5"/>
        <v>-31</v>
      </c>
      <c r="J11" s="6">
        <f t="shared" si="6"/>
        <v>31</v>
      </c>
      <c r="K11" s="6">
        <f t="shared" si="7"/>
        <v>961</v>
      </c>
      <c r="L11" s="7">
        <f t="shared" si="8"/>
        <v>7.1264367816091951</v>
      </c>
      <c r="M11" s="5">
        <f t="shared" si="13"/>
        <v>417</v>
      </c>
      <c r="N11" s="6">
        <f t="shared" si="9"/>
        <v>-18</v>
      </c>
      <c r="O11" s="6">
        <f t="shared" si="10"/>
        <v>18</v>
      </c>
      <c r="P11" s="6">
        <f t="shared" si="11"/>
        <v>324</v>
      </c>
      <c r="Q11" s="7">
        <f t="shared" si="12"/>
        <v>4.1379310344827589</v>
      </c>
      <c r="R11" s="5">
        <f t="shared" si="14"/>
        <v>411.5</v>
      </c>
      <c r="S11" s="6">
        <f t="shared" si="15"/>
        <v>-23.5</v>
      </c>
      <c r="T11" s="6">
        <f t="shared" si="16"/>
        <v>23.5</v>
      </c>
      <c r="U11" s="6">
        <f t="shared" si="17"/>
        <v>552.25</v>
      </c>
      <c r="V11" s="7">
        <f t="shared" si="18"/>
        <v>5.4022988505747129</v>
      </c>
    </row>
    <row r="12" spans="1:22" x14ac:dyDescent="0.3">
      <c r="A12" s="1">
        <v>10</v>
      </c>
      <c r="B12" s="1">
        <v>403</v>
      </c>
      <c r="C12" s="5">
        <f t="shared" si="0"/>
        <v>435</v>
      </c>
      <c r="D12" s="6">
        <f t="shared" si="1"/>
        <v>32</v>
      </c>
      <c r="E12" s="6">
        <f t="shared" si="2"/>
        <v>32</v>
      </c>
      <c r="F12" s="6">
        <f t="shared" si="3"/>
        <v>1024</v>
      </c>
      <c r="G12" s="7">
        <f t="shared" si="4"/>
        <v>7.9404466501240698</v>
      </c>
      <c r="H12" s="5">
        <f>AVERAGE($B$3:B11)</f>
        <v>407.44444444444446</v>
      </c>
      <c r="I12" s="6">
        <f t="shared" si="5"/>
        <v>4.4444444444444571</v>
      </c>
      <c r="J12" s="6">
        <f t="shared" si="6"/>
        <v>4.4444444444444571</v>
      </c>
      <c r="K12" s="6">
        <f t="shared" si="7"/>
        <v>19.753086419753199</v>
      </c>
      <c r="L12" s="7">
        <f t="shared" si="8"/>
        <v>1.102839812517235</v>
      </c>
      <c r="M12" s="5">
        <f t="shared" si="13"/>
        <v>426</v>
      </c>
      <c r="N12" s="6">
        <f t="shared" si="9"/>
        <v>23</v>
      </c>
      <c r="O12" s="6">
        <f t="shared" si="10"/>
        <v>23</v>
      </c>
      <c r="P12" s="6">
        <f t="shared" si="11"/>
        <v>529</v>
      </c>
      <c r="Q12" s="7">
        <f t="shared" si="12"/>
        <v>5.7071960297766751</v>
      </c>
      <c r="R12" s="5">
        <f t="shared" si="14"/>
        <v>421.5</v>
      </c>
      <c r="S12" s="6">
        <f t="shared" si="15"/>
        <v>18.5</v>
      </c>
      <c r="T12" s="6">
        <f t="shared" si="16"/>
        <v>18.5</v>
      </c>
      <c r="U12" s="6">
        <f t="shared" si="17"/>
        <v>342.25</v>
      </c>
      <c r="V12" s="7">
        <f t="shared" si="18"/>
        <v>4.5905707196029777</v>
      </c>
    </row>
    <row r="13" spans="1:22" x14ac:dyDescent="0.3">
      <c r="A13" s="1">
        <v>11</v>
      </c>
      <c r="B13" s="1">
        <v>391</v>
      </c>
      <c r="C13" s="5">
        <f t="shared" si="0"/>
        <v>403</v>
      </c>
      <c r="D13" s="6">
        <f t="shared" si="1"/>
        <v>12</v>
      </c>
      <c r="E13" s="6">
        <f t="shared" si="2"/>
        <v>12</v>
      </c>
      <c r="F13" s="6">
        <f t="shared" si="3"/>
        <v>144</v>
      </c>
      <c r="G13" s="7">
        <f t="shared" si="4"/>
        <v>3.0690537084398977</v>
      </c>
      <c r="H13" s="5">
        <f>AVERAGE($B$3:B12)</f>
        <v>407</v>
      </c>
      <c r="I13" s="6">
        <f t="shared" si="5"/>
        <v>16</v>
      </c>
      <c r="J13" s="6">
        <f t="shared" si="6"/>
        <v>16</v>
      </c>
      <c r="K13" s="6">
        <f t="shared" si="7"/>
        <v>256</v>
      </c>
      <c r="L13" s="7">
        <f t="shared" si="8"/>
        <v>4.0920716112531972</v>
      </c>
      <c r="M13" s="5">
        <f t="shared" si="13"/>
        <v>419</v>
      </c>
      <c r="N13" s="6">
        <f t="shared" si="9"/>
        <v>28</v>
      </c>
      <c r="O13" s="6">
        <f t="shared" si="10"/>
        <v>28</v>
      </c>
      <c r="P13" s="6">
        <f t="shared" si="11"/>
        <v>784</v>
      </c>
      <c r="Q13" s="7">
        <f t="shared" si="12"/>
        <v>7.1611253196930944</v>
      </c>
      <c r="R13" s="5">
        <f t="shared" si="14"/>
        <v>418</v>
      </c>
      <c r="S13" s="6">
        <f t="shared" si="15"/>
        <v>27</v>
      </c>
      <c r="T13" s="6">
        <f t="shared" si="16"/>
        <v>27</v>
      </c>
      <c r="U13" s="6">
        <f t="shared" si="17"/>
        <v>729</v>
      </c>
      <c r="V13" s="7">
        <f t="shared" si="18"/>
        <v>6.9053708439897692</v>
      </c>
    </row>
    <row r="14" spans="1:22" x14ac:dyDescent="0.3">
      <c r="A14" s="1">
        <v>12</v>
      </c>
      <c r="B14" s="1">
        <v>452</v>
      </c>
      <c r="C14" s="5">
        <f t="shared" si="0"/>
        <v>391</v>
      </c>
      <c r="D14" s="6">
        <f t="shared" si="1"/>
        <v>-61</v>
      </c>
      <c r="E14" s="6">
        <f t="shared" si="2"/>
        <v>61</v>
      </c>
      <c r="F14" s="6">
        <f t="shared" si="3"/>
        <v>3721</v>
      </c>
      <c r="G14" s="7">
        <f t="shared" si="4"/>
        <v>13.495575221238937</v>
      </c>
      <c r="H14" s="5">
        <f>AVERAGE($B$3:B13)</f>
        <v>405.54545454545456</v>
      </c>
      <c r="I14" s="6">
        <f t="shared" si="5"/>
        <v>-46.454545454545439</v>
      </c>
      <c r="J14" s="6">
        <f t="shared" si="6"/>
        <v>46.454545454545439</v>
      </c>
      <c r="K14" s="6">
        <f t="shared" si="7"/>
        <v>2158.0247933884284</v>
      </c>
      <c r="L14" s="7">
        <f t="shared" si="8"/>
        <v>10.277554304102972</v>
      </c>
      <c r="M14" s="5">
        <f t="shared" si="13"/>
        <v>397</v>
      </c>
      <c r="N14" s="6">
        <f t="shared" si="9"/>
        <v>-55</v>
      </c>
      <c r="O14" s="6">
        <f t="shared" si="10"/>
        <v>55</v>
      </c>
      <c r="P14" s="6">
        <f t="shared" si="11"/>
        <v>3025</v>
      </c>
      <c r="Q14" s="7">
        <f t="shared" si="12"/>
        <v>12.168141592920353</v>
      </c>
      <c r="R14" s="5">
        <f t="shared" si="14"/>
        <v>411.5</v>
      </c>
      <c r="S14" s="6">
        <f t="shared" si="15"/>
        <v>-40.5</v>
      </c>
      <c r="T14" s="6">
        <f t="shared" si="16"/>
        <v>40.5</v>
      </c>
      <c r="U14" s="6">
        <f t="shared" si="17"/>
        <v>1640.25</v>
      </c>
      <c r="V14" s="7">
        <f t="shared" si="18"/>
        <v>8.9601769911504423</v>
      </c>
    </row>
    <row r="15" spans="1:22" x14ac:dyDescent="0.3">
      <c r="A15" s="1">
        <v>13</v>
      </c>
      <c r="B15" s="1">
        <v>411</v>
      </c>
      <c r="C15" s="5">
        <f t="shared" si="0"/>
        <v>452</v>
      </c>
      <c r="D15" s="6">
        <f t="shared" si="1"/>
        <v>41</v>
      </c>
      <c r="E15" s="6">
        <f t="shared" si="2"/>
        <v>41</v>
      </c>
      <c r="F15" s="6">
        <f t="shared" si="3"/>
        <v>1681</v>
      </c>
      <c r="G15" s="7">
        <f t="shared" si="4"/>
        <v>9.9756690997566917</v>
      </c>
      <c r="H15" s="5">
        <f>AVERAGE($B$3:B14)</f>
        <v>409.41666666666669</v>
      </c>
      <c r="I15" s="6">
        <f t="shared" si="5"/>
        <v>-1.5833333333333144</v>
      </c>
      <c r="J15" s="6">
        <f t="shared" si="6"/>
        <v>1.5833333333333144</v>
      </c>
      <c r="K15" s="6">
        <f t="shared" si="7"/>
        <v>2.5069444444443842</v>
      </c>
      <c r="L15" s="7">
        <f t="shared" si="8"/>
        <v>0.38523925385238794</v>
      </c>
      <c r="M15" s="5">
        <f t="shared" si="13"/>
        <v>421.5</v>
      </c>
      <c r="N15" s="6">
        <f t="shared" si="9"/>
        <v>10.5</v>
      </c>
      <c r="O15" s="6">
        <f t="shared" si="10"/>
        <v>10.5</v>
      </c>
      <c r="P15" s="6">
        <f t="shared" si="11"/>
        <v>110.25</v>
      </c>
      <c r="Q15" s="7">
        <f t="shared" si="12"/>
        <v>2.5547445255474455</v>
      </c>
      <c r="R15" s="5">
        <f t="shared" si="14"/>
        <v>420.25</v>
      </c>
      <c r="S15" s="6">
        <f t="shared" si="15"/>
        <v>9.25</v>
      </c>
      <c r="T15" s="6">
        <f t="shared" si="16"/>
        <v>9.25</v>
      </c>
      <c r="U15" s="6">
        <f t="shared" si="17"/>
        <v>85.5625</v>
      </c>
      <c r="V15" s="7">
        <f t="shared" si="18"/>
        <v>2.2506082725060828</v>
      </c>
    </row>
    <row r="16" spans="1:22" x14ac:dyDescent="0.3">
      <c r="A16" s="1">
        <v>14</v>
      </c>
      <c r="B16" s="1">
        <v>403</v>
      </c>
      <c r="C16" s="5">
        <f t="shared" si="0"/>
        <v>411</v>
      </c>
      <c r="D16" s="6">
        <f t="shared" si="1"/>
        <v>8</v>
      </c>
      <c r="E16" s="6">
        <f t="shared" si="2"/>
        <v>8</v>
      </c>
      <c r="F16" s="6">
        <f t="shared" si="3"/>
        <v>64</v>
      </c>
      <c r="G16" s="7">
        <f t="shared" si="4"/>
        <v>1.9851116625310175</v>
      </c>
      <c r="H16" s="5">
        <f>AVERAGE($B$3:B15)</f>
        <v>409.53846153846155</v>
      </c>
      <c r="I16" s="6">
        <f t="shared" si="5"/>
        <v>6.5384615384615472</v>
      </c>
      <c r="J16" s="6">
        <f t="shared" si="6"/>
        <v>6.5384615384615472</v>
      </c>
      <c r="K16" s="6">
        <f t="shared" si="7"/>
        <v>42.751479289940946</v>
      </c>
      <c r="L16" s="7">
        <f t="shared" si="8"/>
        <v>1.6224470318763147</v>
      </c>
      <c r="M16" s="5">
        <f t="shared" si="13"/>
        <v>431.5</v>
      </c>
      <c r="N16" s="6">
        <f t="shared" si="9"/>
        <v>28.5</v>
      </c>
      <c r="O16" s="6">
        <f t="shared" si="10"/>
        <v>28.5</v>
      </c>
      <c r="P16" s="6">
        <f t="shared" si="11"/>
        <v>812.25</v>
      </c>
      <c r="Q16" s="7">
        <f t="shared" si="12"/>
        <v>7.0719602977667497</v>
      </c>
      <c r="R16" s="5">
        <f t="shared" si="14"/>
        <v>414.25</v>
      </c>
      <c r="S16" s="6">
        <f t="shared" si="15"/>
        <v>11.25</v>
      </c>
      <c r="T16" s="6">
        <f t="shared" si="16"/>
        <v>11.25</v>
      </c>
      <c r="U16" s="6">
        <f t="shared" si="17"/>
        <v>126.5625</v>
      </c>
      <c r="V16" s="7">
        <f t="shared" si="18"/>
        <v>2.791563275434243</v>
      </c>
    </row>
    <row r="17" spans="1:22" x14ac:dyDescent="0.3">
      <c r="A17" s="1">
        <v>15</v>
      </c>
      <c r="B17" s="1">
        <v>372</v>
      </c>
      <c r="C17" s="5">
        <f t="shared" si="0"/>
        <v>403</v>
      </c>
      <c r="D17" s="6">
        <f t="shared" si="1"/>
        <v>31</v>
      </c>
      <c r="E17" s="6">
        <f t="shared" si="2"/>
        <v>31</v>
      </c>
      <c r="F17" s="6">
        <f t="shared" si="3"/>
        <v>961</v>
      </c>
      <c r="G17" s="7">
        <f t="shared" si="4"/>
        <v>8.3333333333333321</v>
      </c>
      <c r="H17" s="5">
        <f>AVERAGE($B$3:B16)</f>
        <v>409.07142857142856</v>
      </c>
      <c r="I17" s="6">
        <f t="shared" si="5"/>
        <v>37.071428571428555</v>
      </c>
      <c r="J17" s="6">
        <f t="shared" si="6"/>
        <v>37.071428571428555</v>
      </c>
      <c r="K17" s="6">
        <f t="shared" si="7"/>
        <v>1374.2908163265295</v>
      </c>
      <c r="L17" s="7">
        <f t="shared" si="8"/>
        <v>9.9654377880184288</v>
      </c>
      <c r="M17" s="5">
        <f t="shared" si="13"/>
        <v>407</v>
      </c>
      <c r="N17" s="6">
        <f t="shared" si="9"/>
        <v>35</v>
      </c>
      <c r="O17" s="6">
        <f t="shared" si="10"/>
        <v>35</v>
      </c>
      <c r="P17" s="6">
        <f t="shared" si="11"/>
        <v>1225</v>
      </c>
      <c r="Q17" s="7">
        <f t="shared" si="12"/>
        <v>9.408602150537634</v>
      </c>
      <c r="R17" s="5">
        <f t="shared" si="14"/>
        <v>414.25</v>
      </c>
      <c r="S17" s="6">
        <f t="shared" si="15"/>
        <v>42.25</v>
      </c>
      <c r="T17" s="6">
        <f t="shared" si="16"/>
        <v>42.25</v>
      </c>
      <c r="U17" s="6">
        <f t="shared" si="17"/>
        <v>1785.0625</v>
      </c>
      <c r="V17" s="7">
        <f t="shared" si="18"/>
        <v>11.35752688172043</v>
      </c>
    </row>
    <row r="18" spans="1:22" x14ac:dyDescent="0.3">
      <c r="A18" s="1">
        <v>16</v>
      </c>
      <c r="B18" s="1">
        <v>409</v>
      </c>
      <c r="C18" s="5">
        <f t="shared" si="0"/>
        <v>372</v>
      </c>
      <c r="D18" s="6">
        <f t="shared" si="1"/>
        <v>-37</v>
      </c>
      <c r="E18" s="6">
        <f t="shared" si="2"/>
        <v>37</v>
      </c>
      <c r="F18" s="6">
        <f t="shared" si="3"/>
        <v>1369</v>
      </c>
      <c r="G18" s="7">
        <f t="shared" si="4"/>
        <v>9.0464547677261606</v>
      </c>
      <c r="H18" s="5">
        <f>AVERAGE($B$3:B17)</f>
        <v>406.6</v>
      </c>
      <c r="I18" s="6">
        <f t="shared" si="5"/>
        <v>-2.3999999999999773</v>
      </c>
      <c r="J18" s="6">
        <f t="shared" si="6"/>
        <v>2.3999999999999773</v>
      </c>
      <c r="K18" s="6">
        <f t="shared" si="7"/>
        <v>5.7599999999998905</v>
      </c>
      <c r="L18" s="7">
        <f t="shared" si="8"/>
        <v>0.58679706601466441</v>
      </c>
      <c r="M18" s="5">
        <f t="shared" si="13"/>
        <v>387.5</v>
      </c>
      <c r="N18" s="6">
        <f t="shared" si="9"/>
        <v>-21.5</v>
      </c>
      <c r="O18" s="6">
        <f t="shared" si="10"/>
        <v>21.5</v>
      </c>
      <c r="P18" s="6">
        <f t="shared" si="11"/>
        <v>462.25</v>
      </c>
      <c r="Q18" s="7">
        <f t="shared" si="12"/>
        <v>5.2567237163814182</v>
      </c>
      <c r="R18" s="5">
        <f t="shared" si="14"/>
        <v>409.5</v>
      </c>
      <c r="S18" s="6">
        <f t="shared" si="15"/>
        <v>0.5</v>
      </c>
      <c r="T18" s="6">
        <f t="shared" si="16"/>
        <v>0.5</v>
      </c>
      <c r="U18" s="6">
        <f t="shared" si="17"/>
        <v>0.25</v>
      </c>
      <c r="V18" s="7">
        <f t="shared" si="18"/>
        <v>0.12224938875305623</v>
      </c>
    </row>
    <row r="19" spans="1:22" x14ac:dyDescent="0.3">
      <c r="A19" s="1">
        <v>17</v>
      </c>
      <c r="B19" s="1">
        <v>368</v>
      </c>
      <c r="C19" s="5">
        <f t="shared" si="0"/>
        <v>409</v>
      </c>
      <c r="D19" s="6">
        <f t="shared" si="1"/>
        <v>41</v>
      </c>
      <c r="E19" s="6">
        <f t="shared" si="2"/>
        <v>41</v>
      </c>
      <c r="F19" s="6">
        <f t="shared" si="3"/>
        <v>1681</v>
      </c>
      <c r="G19" s="7">
        <f t="shared" si="4"/>
        <v>11.141304347826086</v>
      </c>
      <c r="H19" s="5">
        <f>AVERAGE($B$3:B18)</f>
        <v>406.75</v>
      </c>
      <c r="I19" s="6">
        <f t="shared" si="5"/>
        <v>38.75</v>
      </c>
      <c r="J19" s="6">
        <f t="shared" si="6"/>
        <v>38.75</v>
      </c>
      <c r="K19" s="6">
        <f t="shared" si="7"/>
        <v>1501.5625</v>
      </c>
      <c r="L19" s="7">
        <f t="shared" si="8"/>
        <v>10.529891304347826</v>
      </c>
      <c r="M19" s="5">
        <f t="shared" si="13"/>
        <v>390.5</v>
      </c>
      <c r="N19" s="6">
        <f t="shared" si="9"/>
        <v>22.5</v>
      </c>
      <c r="O19" s="6">
        <f t="shared" si="10"/>
        <v>22.5</v>
      </c>
      <c r="P19" s="6">
        <f t="shared" si="11"/>
        <v>506.25</v>
      </c>
      <c r="Q19" s="7">
        <f t="shared" si="12"/>
        <v>6.1141304347826084</v>
      </c>
      <c r="R19" s="5">
        <f t="shared" si="14"/>
        <v>398.75</v>
      </c>
      <c r="S19" s="6">
        <f t="shared" si="15"/>
        <v>30.75</v>
      </c>
      <c r="T19" s="6">
        <f t="shared" si="16"/>
        <v>30.75</v>
      </c>
      <c r="U19" s="6">
        <f t="shared" si="17"/>
        <v>945.5625</v>
      </c>
      <c r="V19" s="7">
        <f t="shared" si="18"/>
        <v>8.3559782608695645</v>
      </c>
    </row>
    <row r="20" spans="1:22" x14ac:dyDescent="0.3">
      <c r="A20" s="1">
        <v>18</v>
      </c>
      <c r="B20" s="1">
        <v>399</v>
      </c>
      <c r="C20" s="5">
        <f t="shared" si="0"/>
        <v>368</v>
      </c>
      <c r="D20" s="6">
        <f t="shared" si="1"/>
        <v>-31</v>
      </c>
      <c r="E20" s="6">
        <f t="shared" si="2"/>
        <v>31</v>
      </c>
      <c r="F20" s="6">
        <f t="shared" si="3"/>
        <v>961</v>
      </c>
      <c r="G20" s="7">
        <f t="shared" si="4"/>
        <v>7.7694235588972429</v>
      </c>
      <c r="H20" s="5">
        <f>AVERAGE($B$3:B19)</f>
        <v>404.47058823529414</v>
      </c>
      <c r="I20" s="6">
        <f t="shared" si="5"/>
        <v>5.4705882352941444</v>
      </c>
      <c r="J20" s="6">
        <f t="shared" si="6"/>
        <v>5.4705882352941444</v>
      </c>
      <c r="K20" s="6">
        <f t="shared" si="7"/>
        <v>29.927335640138701</v>
      </c>
      <c r="L20" s="7">
        <f t="shared" si="8"/>
        <v>1.3710747456877554</v>
      </c>
      <c r="M20" s="5">
        <f t="shared" si="13"/>
        <v>388.5</v>
      </c>
      <c r="N20" s="6">
        <f t="shared" si="9"/>
        <v>-10.5</v>
      </c>
      <c r="O20" s="6">
        <f t="shared" si="10"/>
        <v>10.5</v>
      </c>
      <c r="P20" s="6">
        <f t="shared" si="11"/>
        <v>110.25</v>
      </c>
      <c r="Q20" s="7">
        <f t="shared" si="12"/>
        <v>2.6315789473684208</v>
      </c>
      <c r="R20" s="5">
        <f t="shared" si="14"/>
        <v>388</v>
      </c>
      <c r="S20" s="6">
        <f t="shared" si="15"/>
        <v>-11</v>
      </c>
      <c r="T20" s="6">
        <f t="shared" si="16"/>
        <v>11</v>
      </c>
      <c r="U20" s="6">
        <f t="shared" si="17"/>
        <v>121</v>
      </c>
      <c r="V20" s="7">
        <f t="shared" si="18"/>
        <v>2.7568922305764412</v>
      </c>
    </row>
    <row r="21" spans="1:22" x14ac:dyDescent="0.3">
      <c r="A21" s="1">
        <v>19</v>
      </c>
      <c r="B21" s="1">
        <v>408</v>
      </c>
      <c r="C21" s="5">
        <f t="shared" si="0"/>
        <v>399</v>
      </c>
      <c r="D21" s="6">
        <f t="shared" si="1"/>
        <v>-9</v>
      </c>
      <c r="E21" s="6">
        <f t="shared" si="2"/>
        <v>9</v>
      </c>
      <c r="F21" s="6">
        <f t="shared" si="3"/>
        <v>81</v>
      </c>
      <c r="G21" s="7">
        <f t="shared" si="4"/>
        <v>2.2058823529411766</v>
      </c>
      <c r="H21" s="5">
        <f>AVERAGE($B$3:B20)</f>
        <v>404.16666666666669</v>
      </c>
      <c r="I21" s="6">
        <f t="shared" si="5"/>
        <v>-3.8333333333333144</v>
      </c>
      <c r="J21" s="6">
        <f t="shared" si="6"/>
        <v>3.8333333333333144</v>
      </c>
      <c r="K21" s="6">
        <f t="shared" si="7"/>
        <v>14.694444444444299</v>
      </c>
      <c r="L21" s="7">
        <f t="shared" si="8"/>
        <v>0.93954248366012605</v>
      </c>
      <c r="M21" s="5">
        <f t="shared" si="13"/>
        <v>383.5</v>
      </c>
      <c r="N21" s="6">
        <f t="shared" si="9"/>
        <v>-24.5</v>
      </c>
      <c r="O21" s="6">
        <f t="shared" si="10"/>
        <v>24.5</v>
      </c>
      <c r="P21" s="6">
        <f t="shared" si="11"/>
        <v>600.25</v>
      </c>
      <c r="Q21" s="7">
        <f t="shared" si="12"/>
        <v>6.0049019607843137</v>
      </c>
      <c r="R21" s="5">
        <f t="shared" si="14"/>
        <v>387</v>
      </c>
      <c r="S21" s="6">
        <f t="shared" si="15"/>
        <v>-21</v>
      </c>
      <c r="T21" s="6">
        <f t="shared" si="16"/>
        <v>21</v>
      </c>
      <c r="U21" s="6">
        <f t="shared" si="17"/>
        <v>441</v>
      </c>
      <c r="V21" s="7">
        <f t="shared" si="18"/>
        <v>5.1470588235294112</v>
      </c>
    </row>
    <row r="22" spans="1:22" x14ac:dyDescent="0.3">
      <c r="A22" s="1">
        <v>20</v>
      </c>
      <c r="B22" s="1">
        <v>440</v>
      </c>
      <c r="C22" s="5">
        <f t="shared" si="0"/>
        <v>408</v>
      </c>
      <c r="D22" s="6">
        <f t="shared" si="1"/>
        <v>-32</v>
      </c>
      <c r="E22" s="6">
        <f t="shared" si="2"/>
        <v>32</v>
      </c>
      <c r="F22" s="6">
        <f t="shared" si="3"/>
        <v>1024</v>
      </c>
      <c r="G22" s="7">
        <f t="shared" si="4"/>
        <v>7.2727272727272725</v>
      </c>
      <c r="H22" s="5">
        <f>AVERAGE($B$3:B21)</f>
        <v>404.36842105263156</v>
      </c>
      <c r="I22" s="6">
        <f t="shared" si="5"/>
        <v>-35.631578947368439</v>
      </c>
      <c r="J22" s="6">
        <f t="shared" si="6"/>
        <v>35.631578947368439</v>
      </c>
      <c r="K22" s="6">
        <f t="shared" si="7"/>
        <v>1269.6094182825498</v>
      </c>
      <c r="L22" s="7">
        <f t="shared" si="8"/>
        <v>8.0980861244019184</v>
      </c>
      <c r="M22" s="5">
        <f t="shared" si="13"/>
        <v>403.5</v>
      </c>
      <c r="N22" s="6">
        <f t="shared" si="9"/>
        <v>-36.5</v>
      </c>
      <c r="O22" s="6">
        <f t="shared" si="10"/>
        <v>36.5</v>
      </c>
      <c r="P22" s="6">
        <f t="shared" si="11"/>
        <v>1332.25</v>
      </c>
      <c r="Q22" s="7">
        <f t="shared" si="12"/>
        <v>8.2954545454545467</v>
      </c>
      <c r="R22" s="5">
        <f t="shared" si="14"/>
        <v>396</v>
      </c>
      <c r="S22" s="6">
        <f t="shared" si="15"/>
        <v>-44</v>
      </c>
      <c r="T22" s="6">
        <f t="shared" si="16"/>
        <v>44</v>
      </c>
      <c r="U22" s="6">
        <f t="shared" si="17"/>
        <v>1936</v>
      </c>
      <c r="V22" s="7">
        <f t="shared" si="18"/>
        <v>10</v>
      </c>
    </row>
    <row r="23" spans="1:22" x14ac:dyDescent="0.3">
      <c r="A23" s="1">
        <v>21</v>
      </c>
      <c r="B23" s="1">
        <v>369</v>
      </c>
      <c r="C23" s="5">
        <f t="shared" si="0"/>
        <v>440</v>
      </c>
      <c r="D23" s="6">
        <f t="shared" si="1"/>
        <v>71</v>
      </c>
      <c r="E23" s="6">
        <f t="shared" si="2"/>
        <v>71</v>
      </c>
      <c r="F23" s="6">
        <f t="shared" si="3"/>
        <v>5041</v>
      </c>
      <c r="G23" s="7">
        <f t="shared" si="4"/>
        <v>19.241192411924118</v>
      </c>
      <c r="H23" s="5">
        <f>AVERAGE($B$3:B22)</f>
        <v>406.15</v>
      </c>
      <c r="I23" s="6">
        <f t="shared" si="5"/>
        <v>37.149999999999977</v>
      </c>
      <c r="J23" s="6">
        <f t="shared" si="6"/>
        <v>37.149999999999977</v>
      </c>
      <c r="K23" s="6">
        <f t="shared" si="7"/>
        <v>1380.1224999999984</v>
      </c>
      <c r="L23" s="7">
        <f t="shared" si="8"/>
        <v>10.067750677506769</v>
      </c>
      <c r="M23" s="5">
        <f t="shared" si="13"/>
        <v>424</v>
      </c>
      <c r="N23" s="6">
        <f t="shared" si="9"/>
        <v>55</v>
      </c>
      <c r="O23" s="6">
        <f t="shared" si="10"/>
        <v>55</v>
      </c>
      <c r="P23" s="6">
        <f t="shared" si="11"/>
        <v>3025</v>
      </c>
      <c r="Q23" s="7">
        <f t="shared" si="12"/>
        <v>14.905149051490515</v>
      </c>
      <c r="R23" s="5">
        <f t="shared" si="14"/>
        <v>403.75</v>
      </c>
      <c r="S23" s="6">
        <f t="shared" si="15"/>
        <v>34.75</v>
      </c>
      <c r="T23" s="6">
        <f t="shared" si="16"/>
        <v>34.75</v>
      </c>
      <c r="U23" s="6">
        <f t="shared" si="17"/>
        <v>1207.5625</v>
      </c>
      <c r="V23" s="7">
        <f t="shared" si="18"/>
        <v>9.4173441734417338</v>
      </c>
    </row>
    <row r="24" spans="1:22" x14ac:dyDescent="0.3">
      <c r="A24" s="1">
        <v>22</v>
      </c>
      <c r="B24" s="1">
        <v>390</v>
      </c>
      <c r="C24" s="5">
        <f t="shared" si="0"/>
        <v>369</v>
      </c>
      <c r="D24" s="6">
        <f t="shared" si="1"/>
        <v>-21</v>
      </c>
      <c r="E24" s="6">
        <f t="shared" si="2"/>
        <v>21</v>
      </c>
      <c r="F24" s="6">
        <f t="shared" si="3"/>
        <v>441</v>
      </c>
      <c r="G24" s="7">
        <f t="shared" si="4"/>
        <v>5.384615384615385</v>
      </c>
      <c r="H24" s="5">
        <f>AVERAGE($B$3:B23)</f>
        <v>404.38095238095241</v>
      </c>
      <c r="I24" s="6">
        <f t="shared" si="5"/>
        <v>14.380952380952408</v>
      </c>
      <c r="J24" s="6">
        <f t="shared" si="6"/>
        <v>14.380952380952408</v>
      </c>
      <c r="K24" s="6">
        <f t="shared" si="7"/>
        <v>206.81179138322074</v>
      </c>
      <c r="L24" s="7">
        <f t="shared" si="8"/>
        <v>3.6874236874236943</v>
      </c>
      <c r="M24" s="5">
        <f t="shared" si="13"/>
        <v>404.5</v>
      </c>
      <c r="N24" s="6">
        <f t="shared" si="9"/>
        <v>14.5</v>
      </c>
      <c r="O24" s="6">
        <f t="shared" si="10"/>
        <v>14.5</v>
      </c>
      <c r="P24" s="6">
        <f t="shared" si="11"/>
        <v>210.25</v>
      </c>
      <c r="Q24" s="7">
        <f t="shared" si="12"/>
        <v>3.7179487179487181</v>
      </c>
      <c r="R24" s="5">
        <f t="shared" si="14"/>
        <v>404</v>
      </c>
      <c r="S24" s="6">
        <f t="shared" si="15"/>
        <v>14</v>
      </c>
      <c r="T24" s="6">
        <f t="shared" si="16"/>
        <v>14</v>
      </c>
      <c r="U24" s="6">
        <f t="shared" si="17"/>
        <v>196</v>
      </c>
      <c r="V24" s="7">
        <f t="shared" si="18"/>
        <v>3.5897435897435894</v>
      </c>
    </row>
    <row r="25" spans="1:22" x14ac:dyDescent="0.3">
      <c r="A25" s="1">
        <v>23</v>
      </c>
      <c r="B25" s="1">
        <v>407</v>
      </c>
      <c r="C25" s="5">
        <f t="shared" si="0"/>
        <v>390</v>
      </c>
      <c r="D25" s="6">
        <f t="shared" si="1"/>
        <v>-17</v>
      </c>
      <c r="E25" s="6">
        <f t="shared" si="2"/>
        <v>17</v>
      </c>
      <c r="F25" s="6">
        <f t="shared" si="3"/>
        <v>289</v>
      </c>
      <c r="G25" s="7">
        <f t="shared" si="4"/>
        <v>4.176904176904177</v>
      </c>
      <c r="H25" s="5">
        <f>AVERAGE($B$3:B24)</f>
        <v>403.72727272727275</v>
      </c>
      <c r="I25" s="6">
        <f t="shared" si="5"/>
        <v>-3.2727272727272521</v>
      </c>
      <c r="J25" s="6">
        <f t="shared" si="6"/>
        <v>3.2727272727272521</v>
      </c>
      <c r="K25" s="6">
        <f t="shared" si="7"/>
        <v>10.710743801652757</v>
      </c>
      <c r="L25" s="7">
        <f t="shared" si="8"/>
        <v>0.80410989501898089</v>
      </c>
      <c r="M25" s="5">
        <f t="shared" si="13"/>
        <v>379.5</v>
      </c>
      <c r="N25" s="6">
        <f t="shared" si="9"/>
        <v>-27.5</v>
      </c>
      <c r="O25" s="6">
        <f t="shared" si="10"/>
        <v>27.5</v>
      </c>
      <c r="P25" s="6">
        <f t="shared" si="11"/>
        <v>756.25</v>
      </c>
      <c r="Q25" s="7">
        <f t="shared" si="12"/>
        <v>6.756756756756757</v>
      </c>
      <c r="R25" s="5">
        <f t="shared" si="14"/>
        <v>401.75</v>
      </c>
      <c r="S25" s="6">
        <f t="shared" si="15"/>
        <v>-5.25</v>
      </c>
      <c r="T25" s="6">
        <f t="shared" si="16"/>
        <v>5.25</v>
      </c>
      <c r="U25" s="6">
        <f t="shared" si="17"/>
        <v>27.5625</v>
      </c>
      <c r="V25" s="7">
        <f t="shared" si="18"/>
        <v>1.2899262899262898</v>
      </c>
    </row>
    <row r="26" spans="1:22" x14ac:dyDescent="0.3">
      <c r="A26" s="1">
        <v>24</v>
      </c>
      <c r="B26" s="1">
        <v>378</v>
      </c>
      <c r="C26" s="5">
        <f t="shared" si="0"/>
        <v>407</v>
      </c>
      <c r="D26" s="6">
        <f t="shared" si="1"/>
        <v>29</v>
      </c>
      <c r="E26" s="6">
        <f t="shared" si="2"/>
        <v>29</v>
      </c>
      <c r="F26" s="6">
        <f t="shared" si="3"/>
        <v>841</v>
      </c>
      <c r="G26" s="7">
        <f t="shared" si="4"/>
        <v>7.6719576719576716</v>
      </c>
      <c r="H26" s="5">
        <f>AVERAGE($B$3:B25)</f>
        <v>403.86956521739131</v>
      </c>
      <c r="I26" s="6">
        <f t="shared" si="5"/>
        <v>25.869565217391312</v>
      </c>
      <c r="J26" s="6">
        <f t="shared" si="6"/>
        <v>25.869565217391312</v>
      </c>
      <c r="K26" s="6">
        <f t="shared" si="7"/>
        <v>669.23440453686237</v>
      </c>
      <c r="L26" s="7">
        <f t="shared" si="8"/>
        <v>6.8438003220611945</v>
      </c>
      <c r="M26" s="5">
        <f t="shared" si="13"/>
        <v>398.5</v>
      </c>
      <c r="N26" s="6">
        <f t="shared" si="9"/>
        <v>20.5</v>
      </c>
      <c r="O26" s="6">
        <f t="shared" si="10"/>
        <v>20.5</v>
      </c>
      <c r="P26" s="6">
        <f t="shared" si="11"/>
        <v>420.25</v>
      </c>
      <c r="Q26" s="7">
        <f t="shared" si="12"/>
        <v>5.4232804232804233</v>
      </c>
      <c r="R26" s="5">
        <f t="shared" si="14"/>
        <v>401.5</v>
      </c>
      <c r="S26" s="6">
        <f t="shared" si="15"/>
        <v>23.5</v>
      </c>
      <c r="T26" s="6">
        <f t="shared" si="16"/>
        <v>23.5</v>
      </c>
      <c r="U26" s="6">
        <f t="shared" si="17"/>
        <v>552.25</v>
      </c>
      <c r="V26" s="7">
        <f t="shared" si="18"/>
        <v>6.2169312169312168</v>
      </c>
    </row>
    <row r="27" spans="1:22" x14ac:dyDescent="0.3">
      <c r="A27" s="1">
        <v>25</v>
      </c>
      <c r="B27" s="1">
        <v>405</v>
      </c>
      <c r="C27" s="5">
        <f t="shared" si="0"/>
        <v>378</v>
      </c>
      <c r="D27" s="6">
        <f t="shared" si="1"/>
        <v>-27</v>
      </c>
      <c r="E27" s="6">
        <f t="shared" si="2"/>
        <v>27</v>
      </c>
      <c r="F27" s="6">
        <f t="shared" si="3"/>
        <v>729</v>
      </c>
      <c r="G27" s="7">
        <f t="shared" si="4"/>
        <v>6.666666666666667</v>
      </c>
      <c r="H27" s="5">
        <f>AVERAGE($B$3:B26)</f>
        <v>402.79166666666669</v>
      </c>
      <c r="I27" s="6">
        <f t="shared" si="5"/>
        <v>-2.2083333333333144</v>
      </c>
      <c r="J27" s="6">
        <f t="shared" si="6"/>
        <v>2.2083333333333144</v>
      </c>
      <c r="K27" s="6">
        <f t="shared" si="7"/>
        <v>4.8767361111110272</v>
      </c>
      <c r="L27" s="7">
        <f t="shared" si="8"/>
        <v>0.54526748971192951</v>
      </c>
      <c r="M27" s="5">
        <f t="shared" si="13"/>
        <v>392.5</v>
      </c>
      <c r="N27" s="6">
        <f t="shared" si="9"/>
        <v>-12.5</v>
      </c>
      <c r="O27" s="6">
        <f t="shared" si="10"/>
        <v>12.5</v>
      </c>
      <c r="P27" s="6">
        <f t="shared" si="11"/>
        <v>156.25</v>
      </c>
      <c r="Q27" s="7">
        <f t="shared" si="12"/>
        <v>3.0864197530864197</v>
      </c>
      <c r="R27" s="5">
        <f t="shared" si="14"/>
        <v>386</v>
      </c>
      <c r="S27" s="6">
        <f t="shared" si="15"/>
        <v>-19</v>
      </c>
      <c r="T27" s="6">
        <f t="shared" si="16"/>
        <v>19</v>
      </c>
      <c r="U27" s="6">
        <f t="shared" si="17"/>
        <v>361</v>
      </c>
      <c r="V27" s="7">
        <f t="shared" si="18"/>
        <v>4.6913580246913584</v>
      </c>
    </row>
    <row r="29" spans="1:22" x14ac:dyDescent="0.3">
      <c r="C29" t="s">
        <v>5</v>
      </c>
      <c r="D29" s="12">
        <f>AVERAGE(D4:D27)</f>
        <v>-1.2083333333333333</v>
      </c>
      <c r="H29" t="s">
        <v>5</v>
      </c>
      <c r="I29" s="12">
        <f>AVERAGE(I4:I27)</f>
        <v>-1.9457869782143671</v>
      </c>
      <c r="M29" t="s">
        <v>5</v>
      </c>
      <c r="N29" s="12">
        <f>AVERAGE(N5:N27)</f>
        <v>-0.13043478260869565</v>
      </c>
      <c r="R29" t="s">
        <v>5</v>
      </c>
      <c r="S29" s="12">
        <f>AVERAGE(S7:S27)</f>
        <v>0.72619047619047616</v>
      </c>
    </row>
    <row r="30" spans="1:22" x14ac:dyDescent="0.3">
      <c r="C30" t="s">
        <v>6</v>
      </c>
      <c r="E30">
        <f>AVERAGE(E4:E27)</f>
        <v>26.041666666666668</v>
      </c>
      <c r="H30" t="s">
        <v>6</v>
      </c>
      <c r="J30">
        <f>AVERAGE(J4:J27)</f>
        <v>17.543740343878735</v>
      </c>
      <c r="M30" t="s">
        <v>6</v>
      </c>
      <c r="O30">
        <f>AVERAGE(O5:O27)</f>
        <v>21.521739130434781</v>
      </c>
      <c r="R30" t="s">
        <v>6</v>
      </c>
      <c r="T30">
        <f>AVERAGE(T7:T27)</f>
        <v>19.583333333333332</v>
      </c>
    </row>
    <row r="31" spans="1:22" x14ac:dyDescent="0.3">
      <c r="C31" t="s">
        <v>7</v>
      </c>
      <c r="F31">
        <f>AVERAGE(F4:F27)</f>
        <v>949.95833333333337</v>
      </c>
      <c r="H31" t="s">
        <v>7</v>
      </c>
      <c r="K31">
        <f>AVERAGE(K4:K27)</f>
        <v>511.28983884962781</v>
      </c>
      <c r="M31" t="s">
        <v>7</v>
      </c>
      <c r="P31">
        <f>AVERAGE(P5:P27)</f>
        <v>655.54347826086962</v>
      </c>
      <c r="R31" t="s">
        <v>7</v>
      </c>
      <c r="U31">
        <f>AVERAGE(U7:U27)</f>
        <v>546.78869047619048</v>
      </c>
    </row>
    <row r="32" spans="1:22" x14ac:dyDescent="0.3">
      <c r="C32" t="s">
        <v>8</v>
      </c>
      <c r="G32">
        <f>AVERAGE(G4:G27)</f>
        <v>6.4952043895371432</v>
      </c>
      <c r="H32" t="s">
        <v>8</v>
      </c>
      <c r="L32">
        <f>AVERAGE(L4:L27)</f>
        <v>4.3527687098425565</v>
      </c>
      <c r="M32" t="s">
        <v>8</v>
      </c>
      <c r="Q32">
        <f>AVERAGE(Q5:Q27)</f>
        <v>5.3435029065798316</v>
      </c>
      <c r="R32" t="s">
        <v>8</v>
      </c>
      <c r="V32">
        <f>AVERAGE(V7:V27)</f>
        <v>4.8723271356543076</v>
      </c>
    </row>
  </sheetData>
  <mergeCells count="4">
    <mergeCell ref="C1:G1"/>
    <mergeCell ref="H1:L1"/>
    <mergeCell ref="M1:Q1"/>
    <mergeCell ref="R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11-0A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2018-08-06T10:03:04Z</dcterms:modified>
</cp:coreProperties>
</file>