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anaconda3\PYTHON2\OneDrive-2021-01-10\test_\expertsystem-gh-pages\"/>
    </mc:Choice>
  </mc:AlternateContent>
  <xr:revisionPtr revIDLastSave="0" documentId="13_ncr:1_{61AD47E1-67DB-4D0E-A9CB-15C850773630}" xr6:coauthVersionLast="47" xr6:coauthVersionMax="47" xr10:uidLastSave="{00000000-0000-0000-0000-000000000000}"/>
  <bookViews>
    <workbookView xWindow="-120" yWindow="-120" windowWidth="29040" windowHeight="15840" activeTab="1" xr2:uid="{698390A9-0046-4253-A1DA-A39DFBB2FDC7}"/>
  </bookViews>
  <sheets>
    <sheet name="Dashboard" sheetId="14" r:id="rId1"/>
    <sheet name="User Information" sheetId="15" r:id="rId2"/>
    <sheet name="Chemical Severity" sheetId="34" r:id="rId3"/>
    <sheet name="Equipment Failure" sheetId="28" r:id="rId4"/>
    <sheet name="HAZOP Log" sheetId="35" r:id="rId5"/>
    <sheet name="Severity Data Entry" sheetId="31" state="hidden" r:id="rId6"/>
    <sheet name="Search Chemicals " sheetId="32" state="hidden" r:id="rId7"/>
    <sheet name="Likelihood Data Entry" sheetId="2" state="hidden" r:id="rId8"/>
    <sheet name="Search Equipment" sheetId="23" state="hidden" r:id="rId9"/>
    <sheet name="Back End Tables (1)" sheetId="17" state="hidden" r:id="rId10"/>
    <sheet name="Back End Tables (2)" sheetId="33" state="hidden" r:id="rId11"/>
    <sheet name="Search Data Entry" sheetId="26" state="hidden" r:id="rId12"/>
  </sheets>
  <externalReferences>
    <externalReference r:id="rId13"/>
    <externalReference r:id="rId14"/>
  </externalReferences>
  <definedNames>
    <definedName name="_0_to_49mm" localSheetId="2">Table_0_to_49mm[_0_to_49mm]</definedName>
    <definedName name="_0_to_49mm" localSheetId="11">Table_0_to_49mm[_0_to_49mm]</definedName>
    <definedName name="_0_to_49mm">Table_0_to_49mm[_0_to_49mm]</definedName>
    <definedName name="_150_to_299mm" localSheetId="2">Table_150_to_299mm[_150_to_299mm]</definedName>
    <definedName name="_150_to_299mm" localSheetId="11">Table_150_to_299mm[_150_to_299mm]</definedName>
    <definedName name="_150_to_299mm">Table_150_to_299mm[_150_to_299mm]</definedName>
    <definedName name="_200_to_499mm" localSheetId="2">Table_200_to_499mm[_200_to_499mm]</definedName>
    <definedName name="_200_to_499mm" localSheetId="11">Table_200_to_499mm[_200_to_499mm]</definedName>
    <definedName name="_200_to_499mm">Table_200_to_499mm[_200_to_499mm]</definedName>
    <definedName name="_50_to_149mm" localSheetId="2">Table_50_to_149mm[_50_to_149mm]</definedName>
    <definedName name="_50_to_149mm" localSheetId="11">Table_50_to_149mm[_50_to_149mm]</definedName>
    <definedName name="_50_to_149mm">Table_50_to_149mm[_50_to_149mm]</definedName>
    <definedName name="_500_to_1000mm" localSheetId="2">Table_500_to_1000mm[_500_to_1000mm]</definedName>
    <definedName name="_500_to_1000mm" localSheetId="11">Table_500_to_1000mm[_500_to_1000mm]</definedName>
    <definedName name="_500_to_1000mm">Table_500_to_1000mm[_500_to_1000mm]</definedName>
    <definedName name="Acids" localSheetId="2">TableAcids[Acids]</definedName>
    <definedName name="Acids">TableAcids[Acids]</definedName>
    <definedName name="Alcohols" localSheetId="2">TableAlcohols[Alcohols]</definedName>
    <definedName name="Alcohols">TableAlcohols[Alcohols]</definedName>
    <definedName name="Aldehydes_and_Ketones" localSheetId="2">TableAlehydes_and_Ketones[Aldehydes_and_Ketones]</definedName>
    <definedName name="Aldehydes_and_Ketones">TableAlehydes_and_Ketones[Aldehydes_and_Ketones]</definedName>
    <definedName name="Alkalis_and_Salts" localSheetId="2">TableAlkalis_and_Salts[Alkalis_and_Salts]</definedName>
    <definedName name="Alkalis_and_Salts">TableAlkalis_and_Salts[Alkalis_and_Salts]</definedName>
    <definedName name="Ambient" localSheetId="2">TblAmbient[Ambient]</definedName>
    <definedName name="Ambient" localSheetId="11">TblAmbient[Ambient]</definedName>
    <definedName name="Ambient">TblAmbient[Ambient]</definedName>
    <definedName name="Ambient_Pressure" localSheetId="2">TableAmbient_Pressure[Ambient_Pressure]</definedName>
    <definedName name="Ambient_Pressure" localSheetId="11">TableAmbient_Pressure[Ambient_Pressure]</definedName>
    <definedName name="Ambient_Pressure">TableAmbient_Pressure[Ambient_Pressure]</definedName>
    <definedName name="ASO" localSheetId="2">TableASO[ASO]</definedName>
    <definedName name="ASO" localSheetId="11">TableASO[ASO]</definedName>
    <definedName name="ASO">TableASO[ASO]</definedName>
    <definedName name="Average_Facilities" localSheetId="2">TableAverage_Facilities[Average_Facilities]</definedName>
    <definedName name="Average_Facilities" localSheetId="11">TableAverage_Facilities[Average_Facilities]</definedName>
    <definedName name="Average_Facilities">TableAverage_Facilities[Average_Facilities]</definedName>
    <definedName name="Bases" localSheetId="2">#REF!</definedName>
    <definedName name="Bases">#REF!</definedName>
    <definedName name="Basic_Facilities" localSheetId="2">TableBasic_Facilities[Basic_Facilities]</definedName>
    <definedName name="Basic_Facilities" localSheetId="11">TableBasic_Facilities[Basic_Facilities]</definedName>
    <definedName name="Basic_Facilities">TableBasic_Facilities[Basic_Facilities]</definedName>
    <definedName name="Carbonates" localSheetId="2">TableCarbonates[Carbonates]</definedName>
    <definedName name="Carbonates">TableCarbonates[Carbonates]</definedName>
    <definedName name="Casing" localSheetId="2">TableCatastrophic[Casing]</definedName>
    <definedName name="Casing" localSheetId="11">TableCatastrophic[Casing]</definedName>
    <definedName name="Casing">TableCatastrophic[Casing]</definedName>
    <definedName name="Category" localSheetId="2">TblCategory[Category]</definedName>
    <definedName name="Category" localSheetId="11">TblCategory[Category]</definedName>
    <definedName name="Category">TblCategory[Category]</definedName>
    <definedName name="CategoryChemicals" localSheetId="2">TableChemicalCategory[CategoryChemicals]</definedName>
    <definedName name="CategoryChemicals">TableChemicalCategory[CategoryChemicals]</definedName>
    <definedName name="Centrifugal" localSheetId="2">TableCentrifugal[Centrifugal]</definedName>
    <definedName name="Centrifugal" localSheetId="11">TableCentrifugal[Centrifugal]</definedName>
    <definedName name="Centrifugal">TableCentrifugal[Centrifugal]</definedName>
    <definedName name="Chemical_Reactors" localSheetId="2">TableChemical_Reactors[Chemical_Reactors]</definedName>
    <definedName name="Chemical_Reactors" localSheetId="11">TableChemical_Reactors[Chemical_Reactors]</definedName>
    <definedName name="Chemical_Reactors">TableChemical_Reactors[Chemical_Reactors]</definedName>
    <definedName name="Chlorinated_Hydrocarbons" localSheetId="2">TableChlorinated_Hydrocarbons[Chlorinated_Hydrocarbons]</definedName>
    <definedName name="Chlorinated_Hydrocarbons">TableChlorinated_Hydrocarbons[Chlorinated_Hydrocarbons]</definedName>
    <definedName name="Chlorine" localSheetId="2">TableChlorine[Chlorine]</definedName>
    <definedName name="Chlorine">TableChlorine[Chlorine]</definedName>
    <definedName name="Cluster_Tanks" localSheetId="2">TableCluster_Tanks[Cluster_Tanks]</definedName>
    <definedName name="Cluster_Tanks" localSheetId="11">TableCluster_Tanks[Cluster_Tanks]</definedName>
    <definedName name="Cluster_Tanks">TableCluster_Tanks[Cluster_Tanks]</definedName>
    <definedName name="Components" localSheetId="2">TblComponents[Components]</definedName>
    <definedName name="Components" localSheetId="11">TblComponents[Components]</definedName>
    <definedName name="Components">TblComponents[Components]</definedName>
    <definedName name="Compressors" localSheetId="2">TableCompressors[Compressors]</definedName>
    <definedName name="Compressors" localSheetId="11">TableCompressors[Compressors]</definedName>
    <definedName name="Compressors">TableCompressors[Compressors]</definedName>
    <definedName name="Double.Walled" localSheetId="2">TableDouble.Walled[Double.Walled]</definedName>
    <definedName name="Double.Walled" localSheetId="11">TableDouble.Walled[Double.Walled]</definedName>
    <definedName name="Double.Walled">TableDouble.Walled[Double.Walled]</definedName>
    <definedName name="Double_Walled" localSheetId="2">TableDouble_Walled[Double_Walled]</definedName>
    <definedName name="Double_Walled" localSheetId="11">TableDouble_Walled[Double_Walled]</definedName>
    <definedName name="Double_Walled">TableDouble_Walled[Double_Walled]</definedName>
    <definedName name="Double_Walled_LNG" localSheetId="2">TableDouble_Walled_LNG[Double_Walled_LNG]</definedName>
    <definedName name="Double_Walled_LNG" localSheetId="11">TableDouble_Walled_LNG[Double_Walled_LNG]</definedName>
    <definedName name="Double_Walled_LNG">TableDouble_Walled_LNG[Double_Walled_LNG]</definedName>
    <definedName name="Equipment">'[1]Main Menu'!$F$21</definedName>
    <definedName name="EquipVol_List">'[1]Unit Conversion'!$O$41:$O$44</definedName>
    <definedName name="Flanges_and_Gaskets" localSheetId="2">TableFlanges_and_Gaskets[Flanges_and_Gaskets]</definedName>
    <definedName name="Flanges_and_Gaskets" localSheetId="11">TableFlanges_and_Gaskets[Flanges_and_Gaskets]</definedName>
    <definedName name="Flanges_and_Gaskets">TableFlanges_and_Gaskets[Flanges_and_Gaskets]</definedName>
    <definedName name="Full.Containment" localSheetId="2">TableFull.Containment[Full.Containment]</definedName>
    <definedName name="Full.Containment" localSheetId="11">TableFull.Containment[Full.Containment]</definedName>
    <definedName name="Full.Containment">TableFull.Containment[Full.Containment]</definedName>
    <definedName name="Full_Containment" localSheetId="2">TableFull_Containment[Full_Containment]</definedName>
    <definedName name="Full_Containment" localSheetId="11">TableFull_Containment[Full_Containment]</definedName>
    <definedName name="Full_Containment">TableFull_Containment[Full_Containment]</definedName>
    <definedName name="Full_Containment_LNG" localSheetId="2">TableFull_Containment_LNG[Full_Containment_LNG]</definedName>
    <definedName name="Full_Containment_LNG" localSheetId="11">TableFull_Containment_LNG[Full_Containment_LNG]</definedName>
    <definedName name="Full_Containment_LNG">TableFull_Containment_LNG[Full_Containment_LNG]</definedName>
    <definedName name="General" localSheetId="2">TableGeneral[General]</definedName>
    <definedName name="General" localSheetId="11">TableGeneral[General]</definedName>
    <definedName name="General">TableGeneral[General]</definedName>
    <definedName name="Generic" localSheetId="2">TableGeneric[[Generic ]]</definedName>
    <definedName name="Generic" localSheetId="11">TableGeneric[[Generic ]]</definedName>
    <definedName name="Generic">TableGeneric[[Generic ]]</definedName>
    <definedName name="Hard_Arms" localSheetId="2">'Likelihood Data Entry'!#REF!</definedName>
    <definedName name="Hard_Arms" localSheetId="11">'Likelihood Data Entry'!#REF!</definedName>
    <definedName name="Hard_Arms">'Likelihood Data Entry'!#REF!</definedName>
    <definedName name="Hose_and_Coupling" localSheetId="2">TableHose_and_Coupling[Hose_and_Coupling]</definedName>
    <definedName name="Hose_and_Coupling" localSheetId="11">TableHose_and_Coupling[Hose_and_Coupling]</definedName>
    <definedName name="Hose_and_Coupling">TableHose_and_Coupling[Hose_and_Coupling]</definedName>
    <definedName name="Hoses_and_Couplings" localSheetId="2">TableHoses_and_Couplings[Hoses_and_Couplings]</definedName>
    <definedName name="Hoses_and_Couplings" localSheetId="11">TableHoses_and_Couplings[Hoses_and_Couplings]</definedName>
    <definedName name="Hoses_and_Couplings">TableHoses_and_Couplings[Hoses_and_Couplings]</definedName>
    <definedName name="Hydrocarbons" localSheetId="2">TableHydrocarbons[Hydrocarbons]</definedName>
    <definedName name="Hydrocarbons">TableHydrocarbons[Hydrocarbons]</definedName>
    <definedName name="Inorganic" localSheetId="2">TableInorganic[Inorganic]</definedName>
    <definedName name="Inorganic">TableInorganic[Inorganic]</definedName>
    <definedName name="Large" localSheetId="2">TableLarge[Large]</definedName>
    <definedName name="Large" localSheetId="11">TableLarge[Large]</definedName>
    <definedName name="Large">TableLarge[Large]</definedName>
    <definedName name="Larger" localSheetId="2">TableLarger[Larger]</definedName>
    <definedName name="Larger" localSheetId="11">TableLarger[Larger]</definedName>
    <definedName name="Larger">TableLarger[Larger]</definedName>
    <definedName name="Lifting" localSheetId="2">TableLifting[Lifting]</definedName>
    <definedName name="Lifting" localSheetId="11">TableLifting[Lifting]</definedName>
    <definedName name="Lifting">TableLifting[Lifting]</definedName>
    <definedName name="Liquid_Oxygen" localSheetId="2">TableLiquid_Oxygen[Liquid_Oxygen]</definedName>
    <definedName name="Liquid_Oxygen" localSheetId="11">TableLiquid_Oxygen[Liquid_Oxygen]</definedName>
    <definedName name="Liquid_Oxygen">TableLiquid_Oxygen[Liquid_Oxygen]</definedName>
    <definedName name="LNG" localSheetId="2">TableLNG[LNG]</definedName>
    <definedName name="LNG" localSheetId="11">TableLNG[LNG]</definedName>
    <definedName name="LNG">TableLNG[LNG]</definedName>
    <definedName name="LPG" localSheetId="2">TableLPG[LPG]</definedName>
    <definedName name="LPG" localSheetId="11">TableLPG[LPG]</definedName>
    <definedName name="LPG">TableLPG[LPG]</definedName>
    <definedName name="LPG_Road_Tankers" localSheetId="2">TableLPG_Road_Tankers[LPG_Road_Tankers]</definedName>
    <definedName name="LPG_Road_Tankers" localSheetId="11">TableLPG_Road_Tankers[LPG_Road_Tankers]</definedName>
    <definedName name="LPG_Road_Tankers">TableLPG_Road_Tankers[LPG_Road_Tankers]</definedName>
    <definedName name="Manual" localSheetId="2">TableManual[Manual]</definedName>
    <definedName name="Manual" localSheetId="11">TableManual[Manual]</definedName>
    <definedName name="Manual">TableManual[Manual]</definedName>
    <definedName name="Medium" localSheetId="2">TableMedium[Medium]</definedName>
    <definedName name="Medium">TableMedium[Medium]</definedName>
    <definedName name="Methanol" localSheetId="2">#REF!</definedName>
    <definedName name="Methanol">#REF!</definedName>
    <definedName name="Multi_Safety_System_Facilities" localSheetId="2">TableMulti_Safety_System_Facilities[Multi_Safety_System_Facilities]</definedName>
    <definedName name="Multi_Safety_System_Facilities" localSheetId="11">TableMulti_Safety_System_Facilities[Multi_Safety_System_Facilities]</definedName>
    <definedName name="Multi_Safety_System_Facilities">TableMulti_Safety_System_Facilities[Multi_Safety_System_Facilities]</definedName>
    <definedName name="No_Lifting" localSheetId="2">TableNo_Lifting[No_Lifting]</definedName>
    <definedName name="No_Lifting" localSheetId="11">TableNo_Lifting[No_Lifting]</definedName>
    <definedName name="No_Lifting">TableNo_Lifting[No_Lifting]</definedName>
    <definedName name="Not.Applicable" localSheetId="2">TableNot.Applicable[Not.Applicable]</definedName>
    <definedName name="Not.Applicable" localSheetId="11">TableNot.Applicable[Not.Applicable]</definedName>
    <definedName name="Not.Applicable">TableNot.Applicable[Not.Applicable]</definedName>
    <definedName name="Not_Applicable" localSheetId="2">#REF!</definedName>
    <definedName name="Not_Applicable" localSheetId="11">#REF!</definedName>
    <definedName name="Not_Applicable">#REF!</definedName>
    <definedName name="Organic" localSheetId="2">TableOrganic[Organic]</definedName>
    <definedName name="Organic">TableOrganic[Organic]</definedName>
    <definedName name="Other" localSheetId="2">TblOther[Other]</definedName>
    <definedName name="Other" localSheetId="11">TblOther[Other]</definedName>
    <definedName name="Other">TblOther[Other]</definedName>
    <definedName name="Others" localSheetId="2">TableOtherCompounds[Others]</definedName>
    <definedName name="Others">TableOtherCompounds[Others]</definedName>
    <definedName name="Phase" localSheetId="2">TablePhase[Phase]</definedName>
    <definedName name="Phase">TablePhase[Phase]</definedName>
    <definedName name="Pipe" localSheetId="2">TablePipe[Pipe]</definedName>
    <definedName name="Pipe" localSheetId="11">TablePipe[Pipe]</definedName>
    <definedName name="Pipe">TablePipe[Pipe]</definedName>
    <definedName name="Pipework" localSheetId="2">TablePipework[Pipework]</definedName>
    <definedName name="Pipework" localSheetId="11">TablePipework[Pipework]</definedName>
    <definedName name="Pipework">TablePipework[Pipework]</definedName>
    <definedName name="Press_List">'[1]Unit Conversion'!$Q$4:$Q$7</definedName>
    <definedName name="Pressure" localSheetId="2">TablePressure[Pressure]</definedName>
    <definedName name="Pressure">TablePressure[Pressure]</definedName>
    <definedName name="Pressurised" localSheetId="2">TblPressurised[Pressurised]</definedName>
    <definedName name="Pressurised" localSheetId="11">TblPressurised[Pressurised]</definedName>
    <definedName name="Pressurised">TblPressurised[Pressurised]</definedName>
    <definedName name="Properties" localSheetId="2">TableProperties[Properties]</definedName>
    <definedName name="Properties">TableProperties[Properties]</definedName>
    <definedName name="Pump" localSheetId="2">TablePump[Pump]</definedName>
    <definedName name="Pump" localSheetId="11">TablePump[Pump]</definedName>
    <definedName name="Pump">TablePump[Pump]</definedName>
    <definedName name="Pumps" localSheetId="2">TablePumps[Pumps]</definedName>
    <definedName name="Pumps" localSheetId="11">TablePumps[Pumps]</definedName>
    <definedName name="Pumps">TablePumps[Pumps]</definedName>
    <definedName name="Reciprocating" localSheetId="2">TableReciprocating[Reciprocating]</definedName>
    <definedName name="Reciprocating" localSheetId="11">TableReciprocating[Reciprocating]</definedName>
    <definedName name="Reciprocating">TableReciprocating[Reciprocating]</definedName>
    <definedName name="Refrigerated" localSheetId="2">TblRefrigerated[Refrigerated]</definedName>
    <definedName name="Refrigerated" localSheetId="11">TblRefrigerated[Refrigerated]</definedName>
    <definedName name="Refrigerated">TblRefrigerated[Refrigerated]</definedName>
    <definedName name="Road_Tankers" localSheetId="2">TableRoad_Tankers[Road_Tankers]</definedName>
    <definedName name="Road_Tankers" localSheetId="11">TableRoad_Tankers[Road_Tankers]</definedName>
    <definedName name="Road_Tankers">TableRoad_Tankers[Road_Tankers]</definedName>
    <definedName name="ROSO" localSheetId="2">TableROSO[ROSO]</definedName>
    <definedName name="ROSO" localSheetId="11">TableROSO[ROSO]</definedName>
    <definedName name="ROSO">TableROSO[ROSO]</definedName>
    <definedName name="Single.Walled" localSheetId="2">TableSingle.Walled[Single.Walled]</definedName>
    <definedName name="Single.Walled" localSheetId="11">TableSingle.Walled[Single.Walled]</definedName>
    <definedName name="Single.Walled">TableSingle.Walled[Single.Walled]</definedName>
    <definedName name="Single_Walled" localSheetId="2">TableSingle_Walled[Single_Walled]</definedName>
    <definedName name="Single_Walled" localSheetId="11">TableSingle_Walled[Single_Walled]</definedName>
    <definedName name="Single_Walled">TableSingle_Walled[Single_Walled]</definedName>
    <definedName name="Single_Walled_LNG" localSheetId="2">TableSingle_Walled_LNG[Single_Walled_LNG]</definedName>
    <definedName name="Single_Walled_LNG" localSheetId="11">TableSingle_Walled_LNG[Single_Walled_LNG]</definedName>
    <definedName name="Single_Walled_LNG">TableSingle_Walled_LNG[Single_Walled_LNG]</definedName>
    <definedName name="Single_Walled_LO" localSheetId="2">TableSingle_Walled_LO[Single_Walled_LO]</definedName>
    <definedName name="Single_Walled_LO" localSheetId="11">TableSingle_Walled_LO[Single_Walled_LO]</definedName>
    <definedName name="Single_Walled_LO">TableSingle_Walled_LO[Single_Walled_LO]</definedName>
    <definedName name="Size_List">'[1]Unit Conversion'!$Q$10:$Q$12</definedName>
    <definedName name="Small" localSheetId="2">TableSmall[Small]</definedName>
    <definedName name="Small">TableSmall[Small]</definedName>
    <definedName name="Smaller" localSheetId="2">TableSmaller[Smaller]</definedName>
    <definedName name="Smaller" localSheetId="11">TableSmaller[Smaller]</definedName>
    <definedName name="Smaller">TableSmaller[Smaller]</definedName>
    <definedName name="Spherical" localSheetId="2">TableSpherical[Spherical]</definedName>
    <definedName name="Spherical" localSheetId="11">TableSpherical[Spherical]</definedName>
    <definedName name="Spherical">TableSpherical[Spherical]</definedName>
    <definedName name="Spray_Release_Frequency" localSheetId="2">TableSpray_Release_Frequency[Spray_Release_Frequency]</definedName>
    <definedName name="Spray_Release_Frequency" localSheetId="11">TableSpray_Release_Frequency[Spray_Release_Frequency]</definedName>
    <definedName name="Spray_Release_Frequency">TableSpray_Release_Frequency[Spray_Release_Frequency]</definedName>
    <definedName name="Standard" localSheetId="2">TableStandard[Standard]</definedName>
    <definedName name="Standard" localSheetId="11">TableStandard[Standard]</definedName>
    <definedName name="Standard">TableStandard[Standard]</definedName>
    <definedName name="Synthetic_Chemicals" localSheetId="2">TableSynthetic_Chemicals[Synthetic_Chemicals]</definedName>
    <definedName name="Synthetic_Chemicals">TableSynthetic_Chemicals[Synthetic_Chemicals]</definedName>
    <definedName name="T_List">'[1]Unit Conversion'!$Q$25:$Q$26</definedName>
    <definedName name="Tankers" localSheetId="2">TableTankers[Tankers]</definedName>
    <definedName name="Tankers" localSheetId="11">TableTankers[Tankers]</definedName>
    <definedName name="Tankers">TableTankers[Tankers]</definedName>
    <definedName name="Temperature" localSheetId="2">TableTemperature[Temperature]</definedName>
    <definedName name="Temperature">TableTemperature[Temperature]</definedName>
    <definedName name="Temperature_and_Pressure" localSheetId="2">TableTemperature_and_Pressure[Temperature_and_Pressure]</definedName>
    <definedName name="Temperature_and_Pressure" localSheetId="11">TableTemperature_and_Pressure[Temperature_and_Pressure]</definedName>
    <definedName name="Temperature_and_Pressure">TableTemperature_and_Pressure[Temperature_and_Pressure]</definedName>
    <definedName name="Toxicity" localSheetId="2">TableToxicity[Toxicity]</definedName>
    <definedName name="Toxicity">TableToxicity[Toxicity]</definedName>
    <definedName name="Valve" localSheetId="2">TableValve[Valve]</definedName>
    <definedName name="Valve" localSheetId="11">TableValve[Valve]</definedName>
    <definedName name="Valve">TableValve[Valve]</definedName>
    <definedName name="Valves" localSheetId="2">TableValves[Valves]</definedName>
    <definedName name="Valves" localSheetId="11">TableValves[Valves]</definedName>
    <definedName name="Valves">TableValves[Valves]</definedName>
    <definedName name="Vessels" localSheetId="2">TblVessels[Vessels]</definedName>
    <definedName name="Vessels" localSheetId="11">TblVessels[Vessels]</definedName>
    <definedName name="Vessels">TblVessels[Vessels]</definedName>
    <definedName name="XSF" localSheetId="2">TableXSF[XSF]</definedName>
    <definedName name="XSF" localSheetId="11">TableXSF[XSF]</definedName>
    <definedName name="XSF">TableXSF[XSF]</definedName>
    <definedName name="YN_List">'[1]Unit Conversion'!$M$20:$M$21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32" l="1"/>
  <c r="M27" i="32"/>
  <c r="M36" i="32"/>
  <c r="M45" i="32"/>
  <c r="M54" i="32"/>
  <c r="M63" i="32"/>
  <c r="M72" i="32"/>
  <c r="M81" i="32"/>
  <c r="M90" i="32"/>
  <c r="M99" i="32"/>
  <c r="M108" i="32"/>
  <c r="M117" i="32"/>
  <c r="M126" i="32"/>
  <c r="M135" i="32"/>
  <c r="M144" i="32"/>
  <c r="M153" i="32"/>
  <c r="M162" i="32"/>
  <c r="M171" i="32"/>
  <c r="M180" i="32"/>
  <c r="M189" i="32"/>
  <c r="M198" i="32"/>
  <c r="M207" i="32"/>
  <c r="M216" i="32"/>
  <c r="M225" i="32"/>
  <c r="M234" i="32"/>
  <c r="L234" i="32"/>
  <c r="L225" i="32"/>
  <c r="L216" i="32"/>
  <c r="L207" i="32"/>
  <c r="L198" i="32"/>
  <c r="L189" i="32"/>
  <c r="L180" i="32"/>
  <c r="L171" i="32"/>
  <c r="L162" i="32"/>
  <c r="L153" i="32"/>
  <c r="L144" i="32"/>
  <c r="L135" i="32"/>
  <c r="L126" i="32"/>
  <c r="L117" i="32"/>
  <c r="L108" i="32"/>
  <c r="L99" i="32"/>
  <c r="L90" i="32"/>
  <c r="L81" i="32"/>
  <c r="L72" i="32"/>
  <c r="L63" i="32"/>
  <c r="L54" i="32"/>
  <c r="L45" i="32"/>
  <c r="L36" i="32"/>
  <c r="L27" i="32"/>
  <c r="L18" i="32"/>
  <c r="K18" i="32"/>
  <c r="K27" i="32"/>
  <c r="K36" i="32"/>
  <c r="K45" i="32"/>
  <c r="K54" i="32"/>
  <c r="K63" i="32"/>
  <c r="K72" i="32"/>
  <c r="K81" i="32"/>
  <c r="K90" i="32"/>
  <c r="K99" i="32"/>
  <c r="K108" i="32"/>
  <c r="K117" i="32"/>
  <c r="K126" i="32"/>
  <c r="K135" i="32"/>
  <c r="K144" i="32"/>
  <c r="K153" i="32"/>
  <c r="K162" i="32"/>
  <c r="K171" i="32"/>
  <c r="K180" i="32"/>
  <c r="K189" i="32"/>
  <c r="K198" i="32"/>
  <c r="K207" i="32"/>
  <c r="K216" i="32"/>
  <c r="K225" i="32"/>
  <c r="K234" i="32"/>
  <c r="J234" i="32"/>
  <c r="J225" i="32"/>
  <c r="J216" i="32"/>
  <c r="J207" i="32"/>
  <c r="J198" i="32"/>
  <c r="J189" i="32"/>
  <c r="J180" i="32"/>
  <c r="J171" i="32"/>
  <c r="J162" i="32"/>
  <c r="J153" i="32"/>
  <c r="J144" i="32"/>
  <c r="J135" i="32"/>
  <c r="J126" i="32"/>
  <c r="J117" i="32"/>
  <c r="J108" i="32"/>
  <c r="J99" i="32"/>
  <c r="J90" i="32"/>
  <c r="J81" i="32"/>
  <c r="J72" i="32"/>
  <c r="J63" i="32"/>
  <c r="J54" i="32"/>
  <c r="J45" i="32"/>
  <c r="J36" i="32"/>
  <c r="J27" i="32"/>
  <c r="J18" i="32"/>
  <c r="I234" i="32"/>
  <c r="I225" i="32"/>
  <c r="I216" i="32"/>
  <c r="I207" i="32"/>
  <c r="I198" i="32"/>
  <c r="I189" i="32"/>
  <c r="I180" i="32"/>
  <c r="I171" i="32"/>
  <c r="I162" i="32"/>
  <c r="I153" i="32"/>
  <c r="I144" i="32"/>
  <c r="I135" i="32"/>
  <c r="I126" i="32"/>
  <c r="I117" i="32"/>
  <c r="I108" i="32"/>
  <c r="I99" i="32"/>
  <c r="I90" i="32"/>
  <c r="I81" i="32"/>
  <c r="I72" i="32"/>
  <c r="I63" i="32"/>
  <c r="I54" i="32"/>
  <c r="I45" i="32"/>
  <c r="I36" i="32"/>
  <c r="I27" i="32"/>
  <c r="I18" i="32"/>
  <c r="M230" i="32"/>
  <c r="L230" i="32"/>
  <c r="K230" i="32"/>
  <c r="J230" i="32"/>
  <c r="I230" i="32"/>
  <c r="M221" i="32"/>
  <c r="L221" i="32"/>
  <c r="K221" i="32"/>
  <c r="J221" i="32"/>
  <c r="I221" i="32"/>
  <c r="M212" i="32"/>
  <c r="L212" i="32"/>
  <c r="K212" i="32"/>
  <c r="J212" i="32"/>
  <c r="I212" i="32"/>
  <c r="M203" i="32"/>
  <c r="L203" i="32"/>
  <c r="K203" i="32"/>
  <c r="J203" i="32"/>
  <c r="I203" i="32"/>
  <c r="M194" i="32"/>
  <c r="L194" i="32"/>
  <c r="K194" i="32"/>
  <c r="J194" i="32"/>
  <c r="I194" i="32"/>
  <c r="M185" i="32"/>
  <c r="L185" i="32"/>
  <c r="K185" i="32"/>
  <c r="J185" i="32"/>
  <c r="I185" i="32"/>
  <c r="M176" i="32"/>
  <c r="L176" i="32"/>
  <c r="K176" i="32"/>
  <c r="J176" i="32"/>
  <c r="I176" i="32"/>
  <c r="M167" i="32"/>
  <c r="L167" i="32"/>
  <c r="K167" i="32"/>
  <c r="J167" i="32"/>
  <c r="I167" i="32"/>
  <c r="M158" i="32"/>
  <c r="L158" i="32"/>
  <c r="K158" i="32"/>
  <c r="J158" i="32"/>
  <c r="I158" i="32"/>
  <c r="M149" i="32"/>
  <c r="L149" i="32"/>
  <c r="K149" i="32"/>
  <c r="J149" i="32"/>
  <c r="I149" i="32"/>
  <c r="M140" i="32"/>
  <c r="L140" i="32"/>
  <c r="K140" i="32"/>
  <c r="J140" i="32"/>
  <c r="I140" i="32"/>
  <c r="M131" i="32"/>
  <c r="L131" i="32"/>
  <c r="K131" i="32"/>
  <c r="J131" i="32"/>
  <c r="I131" i="32"/>
  <c r="M122" i="32"/>
  <c r="L122" i="32"/>
  <c r="K122" i="32"/>
  <c r="J122" i="32"/>
  <c r="I122" i="32"/>
  <c r="M113" i="32"/>
  <c r="L113" i="32"/>
  <c r="K113" i="32"/>
  <c r="J113" i="32"/>
  <c r="I113" i="32"/>
  <c r="M104" i="32"/>
  <c r="L104" i="32"/>
  <c r="K104" i="32"/>
  <c r="J104" i="32"/>
  <c r="I104" i="32"/>
  <c r="M95" i="32"/>
  <c r="L95" i="32"/>
  <c r="K95" i="32"/>
  <c r="J95" i="32"/>
  <c r="I95" i="32"/>
  <c r="M86" i="32"/>
  <c r="L86" i="32"/>
  <c r="K86" i="32"/>
  <c r="J86" i="32"/>
  <c r="I86" i="32"/>
  <c r="M77" i="32"/>
  <c r="L77" i="32"/>
  <c r="K77" i="32"/>
  <c r="J77" i="32"/>
  <c r="I77" i="32"/>
  <c r="M68" i="32"/>
  <c r="L68" i="32"/>
  <c r="K68" i="32"/>
  <c r="J68" i="32"/>
  <c r="I68" i="32"/>
  <c r="M59" i="32"/>
  <c r="L59" i="32"/>
  <c r="K59" i="32"/>
  <c r="J59" i="32"/>
  <c r="I59" i="32"/>
  <c r="M50" i="32"/>
  <c r="L50" i="32"/>
  <c r="K50" i="32"/>
  <c r="J50" i="32"/>
  <c r="I50" i="32"/>
  <c r="M41" i="32"/>
  <c r="L41" i="32"/>
  <c r="K41" i="32"/>
  <c r="J41" i="32"/>
  <c r="I41" i="32"/>
  <c r="M32" i="32"/>
  <c r="L32" i="32"/>
  <c r="K32" i="32"/>
  <c r="J32" i="32"/>
  <c r="I32" i="32"/>
  <c r="M23" i="32"/>
  <c r="L23" i="32"/>
  <c r="K23" i="32"/>
  <c r="J23" i="32"/>
  <c r="I23" i="32"/>
  <c r="A220" i="32"/>
  <c r="A221" i="32"/>
  <c r="A222" i="32"/>
  <c r="A223" i="32"/>
  <c r="A224" i="32"/>
  <c r="A225" i="32"/>
  <c r="A226" i="32"/>
  <c r="A227" i="32"/>
  <c r="A228" i="32"/>
  <c r="A229" i="32"/>
  <c r="A230" i="32"/>
  <c r="A231" i="32"/>
  <c r="A232" i="32"/>
  <c r="A233" i="32"/>
  <c r="A234" i="32"/>
  <c r="A235" i="32"/>
  <c r="A236" i="32"/>
  <c r="A237" i="32"/>
  <c r="A238" i="32"/>
  <c r="A239" i="32"/>
  <c r="A240" i="32"/>
  <c r="A241" i="32"/>
  <c r="A242" i="32"/>
  <c r="A243" i="32"/>
  <c r="A244" i="32"/>
  <c r="A245" i="32"/>
  <c r="A246" i="32"/>
  <c r="A247" i="32"/>
  <c r="A248" i="32"/>
  <c r="A249" i="32"/>
  <c r="A250" i="32"/>
  <c r="A251" i="32"/>
  <c r="A252" i="32"/>
  <c r="A253" i="32"/>
  <c r="A254" i="32"/>
  <c r="A255" i="32"/>
  <c r="A256" i="32"/>
  <c r="A257" i="32"/>
  <c r="A258" i="32"/>
  <c r="A259" i="32"/>
  <c r="A260" i="32"/>
  <c r="A261" i="32"/>
  <c r="A262" i="32"/>
  <c r="A263" i="32"/>
  <c r="A264" i="32"/>
  <c r="A265" i="32"/>
  <c r="A266" i="32"/>
  <c r="A267" i="32"/>
  <c r="A268" i="32"/>
  <c r="A269" i="32"/>
  <c r="A270" i="32"/>
  <c r="A271" i="32"/>
  <c r="A272" i="32"/>
  <c r="A273" i="32"/>
  <c r="A274" i="32"/>
  <c r="A275" i="32"/>
  <c r="A276" i="32"/>
  <c r="A277" i="32"/>
  <c r="A278" i="32"/>
  <c r="A279" i="32"/>
  <c r="A280" i="32"/>
  <c r="A281" i="32"/>
  <c r="A282" i="32"/>
  <c r="A283" i="32"/>
  <c r="A284" i="32"/>
  <c r="A285" i="32"/>
  <c r="A286" i="32"/>
  <c r="A287" i="32"/>
  <c r="A288" i="32"/>
  <c r="A289" i="32"/>
  <c r="A290" i="32"/>
  <c r="A291" i="32"/>
  <c r="A292" i="32"/>
  <c r="A293" i="32"/>
  <c r="A294" i="32"/>
  <c r="A295" i="32"/>
  <c r="A296" i="32"/>
  <c r="A297" i="32"/>
  <c r="A298" i="32"/>
  <c r="A299" i="32"/>
  <c r="A300" i="32"/>
  <c r="A301" i="32"/>
  <c r="A302" i="32"/>
  <c r="A303" i="32"/>
  <c r="A304" i="32"/>
  <c r="A305" i="32"/>
  <c r="A306" i="32"/>
  <c r="A307" i="32"/>
  <c r="A308" i="32"/>
  <c r="A309" i="32"/>
  <c r="A310" i="32"/>
  <c r="A311" i="32"/>
  <c r="A312" i="32"/>
  <c r="A313" i="32"/>
  <c r="A314" i="32"/>
  <c r="A315" i="32"/>
  <c r="A316" i="32"/>
  <c r="A317" i="32"/>
  <c r="A318" i="32"/>
  <c r="A319" i="32"/>
  <c r="A320" i="32"/>
  <c r="A321" i="32"/>
  <c r="A322" i="32"/>
  <c r="A323" i="32"/>
  <c r="A324" i="32"/>
  <c r="A325" i="32"/>
  <c r="A326" i="32"/>
  <c r="A327" i="32"/>
  <c r="A328" i="32"/>
  <c r="A329" i="32"/>
  <c r="A330" i="32"/>
  <c r="A331" i="32"/>
  <c r="A332" i="32"/>
  <c r="A333" i="32"/>
  <c r="A334" i="32"/>
  <c r="A335" i="32"/>
  <c r="A336" i="32"/>
  <c r="A337" i="32"/>
  <c r="A338" i="32"/>
  <c r="A339" i="32"/>
  <c r="A340" i="32"/>
  <c r="A341" i="32"/>
  <c r="A342" i="32"/>
  <c r="A343" i="32"/>
  <c r="A344" i="32"/>
  <c r="A345" i="32"/>
  <c r="A346" i="32"/>
  <c r="A347" i="32"/>
  <c r="A348" i="32"/>
  <c r="A349" i="32"/>
  <c r="A350" i="32"/>
  <c r="A351" i="32"/>
  <c r="A352" i="32"/>
  <c r="A353" i="32"/>
  <c r="A354" i="32"/>
  <c r="A355" i="32"/>
  <c r="A356" i="32"/>
  <c r="A357" i="32"/>
  <c r="A358" i="32"/>
  <c r="A359" i="32"/>
  <c r="A360" i="32"/>
  <c r="A361" i="32"/>
  <c r="A362" i="32"/>
  <c r="A363" i="32"/>
  <c r="A364" i="32"/>
  <c r="A365" i="32"/>
  <c r="A366" i="32"/>
  <c r="A367" i="32"/>
  <c r="A368" i="32"/>
  <c r="A369" i="32"/>
  <c r="A370" i="32"/>
  <c r="A371" i="32"/>
  <c r="A372" i="32"/>
  <c r="A373" i="32"/>
  <c r="A374" i="32"/>
  <c r="A375" i="32"/>
  <c r="A376" i="32"/>
  <c r="A377" i="32"/>
  <c r="A378" i="32"/>
  <c r="A379" i="32"/>
  <c r="A380" i="32"/>
  <c r="A381" i="32"/>
  <c r="A382" i="32"/>
  <c r="A383" i="32"/>
  <c r="A384" i="32"/>
  <c r="A385" i="32"/>
  <c r="A386" i="32"/>
  <c r="A387" i="32"/>
  <c r="A388" i="32"/>
  <c r="A389" i="32"/>
  <c r="A390" i="32"/>
  <c r="A391" i="32"/>
  <c r="A392" i="32"/>
  <c r="A393" i="32"/>
  <c r="A394" i="32"/>
  <c r="A395" i="32"/>
  <c r="A396" i="32"/>
  <c r="A397" i="32"/>
  <c r="A398" i="32"/>
  <c r="A399" i="32"/>
  <c r="A400" i="32"/>
  <c r="A401" i="32"/>
  <c r="A402" i="32"/>
  <c r="A403" i="32"/>
  <c r="A404" i="32"/>
  <c r="A405" i="32"/>
  <c r="A406" i="32"/>
  <c r="A407" i="32"/>
  <c r="A408" i="32"/>
  <c r="A409" i="32"/>
  <c r="A410" i="32"/>
  <c r="A411" i="32"/>
  <c r="A412" i="32"/>
  <c r="A413" i="32"/>
  <c r="A414" i="32"/>
  <c r="A415" i="32"/>
  <c r="A416" i="32"/>
  <c r="A417" i="32"/>
  <c r="A418" i="32"/>
  <c r="A419" i="32"/>
  <c r="A420" i="32"/>
  <c r="A421" i="32"/>
  <c r="A422" i="32"/>
  <c r="A423" i="32"/>
  <c r="A424" i="32"/>
  <c r="A425" i="32"/>
  <c r="A426" i="32"/>
  <c r="A427" i="32"/>
  <c r="A428" i="32"/>
  <c r="A429" i="32"/>
  <c r="A430" i="32"/>
  <c r="A431" i="32"/>
  <c r="A432" i="32"/>
  <c r="A433" i="32"/>
  <c r="A434" i="32"/>
  <c r="A435" i="32"/>
  <c r="A436" i="32"/>
  <c r="A437" i="32"/>
  <c r="A438" i="32"/>
  <c r="A439" i="32"/>
  <c r="A440" i="32"/>
  <c r="A441" i="32"/>
  <c r="A442" i="32"/>
  <c r="A443" i="32"/>
  <c r="A444" i="32"/>
  <c r="A445" i="32"/>
  <c r="A446" i="32"/>
  <c r="A447" i="32"/>
  <c r="A448" i="32"/>
  <c r="A449" i="32"/>
  <c r="A450" i="32"/>
  <c r="A451" i="32"/>
  <c r="A452" i="32"/>
  <c r="A453" i="32"/>
  <c r="A454" i="32"/>
  <c r="A455" i="32"/>
  <c r="A456" i="32"/>
  <c r="A457" i="32"/>
  <c r="A458" i="32"/>
  <c r="A459" i="32"/>
  <c r="A460" i="32"/>
  <c r="A461" i="32"/>
  <c r="A462" i="32"/>
  <c r="A463" i="32"/>
  <c r="A464" i="32"/>
  <c r="A465" i="32"/>
  <c r="A466" i="32"/>
  <c r="A467" i="32"/>
  <c r="A468" i="32"/>
  <c r="A469" i="32"/>
  <c r="A470" i="32"/>
  <c r="A471" i="32"/>
  <c r="A472" i="32"/>
  <c r="A473" i="32"/>
  <c r="A474" i="32"/>
  <c r="A475" i="32"/>
  <c r="A476" i="32"/>
  <c r="A477" i="32"/>
  <c r="A478" i="32"/>
  <c r="A479" i="32"/>
  <c r="A480" i="32"/>
  <c r="A481" i="32"/>
  <c r="A482" i="32"/>
  <c r="A483" i="32"/>
  <c r="A484" i="32"/>
  <c r="A485" i="32"/>
  <c r="A486" i="32"/>
  <c r="A487" i="32"/>
  <c r="A488" i="32"/>
  <c r="A489" i="32"/>
  <c r="A490" i="32"/>
  <c r="A491" i="32"/>
  <c r="A492" i="32"/>
  <c r="A493" i="32"/>
  <c r="A494" i="32"/>
  <c r="A495" i="32"/>
  <c r="A496" i="32"/>
  <c r="A497" i="32"/>
  <c r="A498" i="32"/>
  <c r="A499" i="32"/>
  <c r="A500" i="32"/>
  <c r="A501" i="32"/>
  <c r="A502" i="32"/>
  <c r="A503" i="32"/>
  <c r="A504" i="32"/>
  <c r="A505" i="32"/>
  <c r="A506" i="32"/>
  <c r="A507" i="32"/>
  <c r="A508" i="32"/>
  <c r="A509" i="32"/>
  <c r="A510" i="32"/>
  <c r="A511" i="32"/>
  <c r="A512" i="32"/>
  <c r="A513" i="32"/>
  <c r="A514" i="32"/>
  <c r="A515" i="32"/>
  <c r="A516" i="32"/>
  <c r="A517" i="32"/>
  <c r="A518" i="32"/>
  <c r="A519" i="32"/>
  <c r="A520" i="32"/>
  <c r="A521" i="32"/>
  <c r="A522" i="32"/>
  <c r="A523" i="32"/>
  <c r="A524" i="32"/>
  <c r="A525" i="32"/>
  <c r="A526" i="32"/>
  <c r="A527" i="32"/>
  <c r="A528" i="32"/>
  <c r="A529" i="32"/>
  <c r="A530" i="32"/>
  <c r="A531" i="32"/>
  <c r="A532" i="32"/>
  <c r="A533" i="32"/>
  <c r="A534" i="32"/>
  <c r="A535" i="32"/>
  <c r="A536" i="32"/>
  <c r="A537" i="32"/>
  <c r="A538" i="32"/>
  <c r="A539" i="32"/>
  <c r="A540" i="32"/>
  <c r="A541" i="32"/>
  <c r="A542" i="32"/>
  <c r="A543" i="32"/>
  <c r="A544" i="32"/>
  <c r="A545" i="32"/>
  <c r="A546" i="32"/>
  <c r="A547" i="32"/>
  <c r="A548" i="32"/>
  <c r="A549" i="32"/>
  <c r="A550" i="32"/>
  <c r="A551" i="32"/>
  <c r="A552" i="32"/>
  <c r="A553" i="32"/>
  <c r="A554" i="32"/>
  <c r="A555" i="32"/>
  <c r="A556" i="32"/>
  <c r="A557" i="32"/>
  <c r="A558" i="32"/>
  <c r="A559" i="32"/>
  <c r="A560" i="32"/>
  <c r="A561" i="32"/>
  <c r="A562" i="32"/>
  <c r="A563" i="32"/>
  <c r="A564" i="32"/>
  <c r="A565" i="32"/>
  <c r="A566" i="32"/>
  <c r="A567" i="32"/>
  <c r="A568" i="32"/>
  <c r="A569" i="32"/>
  <c r="A570" i="32"/>
  <c r="A571" i="32"/>
  <c r="A572" i="32"/>
  <c r="A573" i="32"/>
  <c r="A574" i="32"/>
  <c r="A575" i="32"/>
  <c r="A576" i="32"/>
  <c r="A577" i="32"/>
  <c r="A578" i="32"/>
  <c r="A579" i="32"/>
  <c r="A580" i="32"/>
  <c r="A581" i="32"/>
  <c r="A582" i="32"/>
  <c r="A583" i="32"/>
  <c r="A584" i="32"/>
  <c r="A585" i="32"/>
  <c r="A586" i="32"/>
  <c r="A587" i="32"/>
  <c r="A588" i="32"/>
  <c r="A589" i="32"/>
  <c r="A590" i="32"/>
  <c r="A591" i="32"/>
  <c r="A592" i="32"/>
  <c r="A593" i="32"/>
  <c r="A594" i="32"/>
  <c r="A595" i="32"/>
  <c r="A596" i="32"/>
  <c r="A597" i="32"/>
  <c r="A598" i="32"/>
  <c r="A599" i="32"/>
  <c r="A600" i="32"/>
  <c r="A601" i="32"/>
  <c r="A602" i="32"/>
  <c r="A603" i="32"/>
  <c r="A604" i="32"/>
  <c r="A605" i="32"/>
  <c r="A606" i="32"/>
  <c r="A607" i="32"/>
  <c r="A608" i="32"/>
  <c r="A609" i="32"/>
  <c r="A610" i="32"/>
  <c r="A611" i="32"/>
  <c r="A612" i="32"/>
  <c r="A613" i="32"/>
  <c r="A614" i="32"/>
  <c r="A615" i="32"/>
  <c r="A616" i="32"/>
  <c r="A617" i="32"/>
  <c r="A618" i="32"/>
  <c r="A619" i="32"/>
  <c r="A620" i="32"/>
  <c r="A621" i="32"/>
  <c r="A622" i="32"/>
  <c r="A623" i="32"/>
  <c r="A624" i="32"/>
  <c r="A625" i="32"/>
  <c r="A626" i="32"/>
  <c r="A627" i="32"/>
  <c r="A628" i="32"/>
  <c r="A629" i="32"/>
  <c r="A630" i="32"/>
  <c r="A631" i="32"/>
  <c r="A632" i="32"/>
  <c r="A633" i="32"/>
  <c r="A634" i="32"/>
  <c r="A635" i="32"/>
  <c r="A636" i="32"/>
  <c r="A637" i="32"/>
  <c r="A638" i="32"/>
  <c r="A639" i="32"/>
  <c r="A640" i="32"/>
  <c r="A641" i="32"/>
  <c r="A642" i="32"/>
  <c r="A643" i="32"/>
  <c r="A644" i="32"/>
  <c r="A645" i="32"/>
  <c r="A646" i="32"/>
  <c r="A647" i="32"/>
  <c r="A648" i="32"/>
  <c r="A649" i="32"/>
  <c r="A650" i="32"/>
  <c r="A651" i="32"/>
  <c r="A652" i="32"/>
  <c r="A653" i="32"/>
  <c r="A654" i="32"/>
  <c r="A655" i="32"/>
  <c r="A656" i="32"/>
  <c r="A657" i="32"/>
  <c r="A658" i="32"/>
  <c r="A659" i="32"/>
  <c r="A660" i="32"/>
  <c r="A661" i="32"/>
  <c r="A662" i="32"/>
  <c r="A663" i="32"/>
  <c r="A664" i="32"/>
  <c r="A665" i="32"/>
  <c r="A666" i="32"/>
  <c r="A667" i="32"/>
  <c r="A668" i="32"/>
  <c r="A669" i="32"/>
  <c r="A670" i="32"/>
  <c r="A671" i="32"/>
  <c r="A672" i="32"/>
  <c r="A673" i="32"/>
  <c r="A674" i="32"/>
  <c r="A675" i="32"/>
  <c r="A676" i="32"/>
  <c r="A677" i="32"/>
  <c r="A678" i="32"/>
  <c r="A679" i="32"/>
  <c r="A680" i="32"/>
  <c r="A681" i="32"/>
  <c r="A682" i="32"/>
  <c r="A683" i="32"/>
  <c r="A684" i="32"/>
  <c r="A685" i="32"/>
  <c r="A686" i="32"/>
  <c r="A687" i="32"/>
  <c r="A688" i="32"/>
  <c r="A689" i="32"/>
  <c r="A690" i="32"/>
  <c r="A691" i="32"/>
  <c r="A692" i="32"/>
  <c r="A693" i="32"/>
  <c r="A694" i="32"/>
  <c r="A695" i="32"/>
  <c r="A696" i="32"/>
  <c r="A697" i="32"/>
  <c r="A698" i="32"/>
  <c r="A699" i="32"/>
  <c r="A700" i="32"/>
  <c r="A701" i="32"/>
  <c r="A702" i="32"/>
  <c r="A703" i="32"/>
  <c r="A704" i="32"/>
  <c r="A705" i="32"/>
  <c r="A706" i="32"/>
  <c r="A707" i="32"/>
  <c r="A708" i="32"/>
  <c r="A709" i="32"/>
  <c r="A710" i="32"/>
  <c r="A711" i="32"/>
  <c r="A712" i="32"/>
  <c r="A713" i="32"/>
  <c r="A714" i="32"/>
  <c r="A715" i="32"/>
  <c r="A716" i="32"/>
  <c r="A717" i="32"/>
  <c r="A718" i="32"/>
  <c r="A719" i="32"/>
  <c r="A720" i="32"/>
  <c r="A721" i="32"/>
  <c r="A722" i="32"/>
  <c r="A723" i="32"/>
  <c r="A724" i="32"/>
  <c r="A725" i="32"/>
  <c r="A726" i="32"/>
  <c r="A727" i="32"/>
  <c r="A728" i="32"/>
  <c r="A729" i="32"/>
  <c r="A730" i="32"/>
  <c r="A731" i="32"/>
  <c r="A732" i="32"/>
  <c r="A733" i="32"/>
  <c r="A734" i="32"/>
  <c r="A735" i="32"/>
  <c r="A736" i="32"/>
  <c r="A737" i="32"/>
  <c r="A738" i="32"/>
  <c r="A739" i="32"/>
  <c r="A740" i="32"/>
  <c r="A741" i="32"/>
  <c r="A742" i="32"/>
  <c r="A743" i="32"/>
  <c r="A744" i="32"/>
  <c r="A745" i="32"/>
  <c r="A746" i="32"/>
  <c r="A747" i="32"/>
  <c r="A748" i="32"/>
  <c r="A749" i="32"/>
  <c r="A750" i="32"/>
  <c r="A751" i="32"/>
  <c r="A752" i="32"/>
  <c r="A753" i="32"/>
  <c r="A754" i="32"/>
  <c r="A755" i="32"/>
  <c r="A756" i="32"/>
  <c r="A757" i="32"/>
  <c r="A758" i="32"/>
  <c r="A759" i="32"/>
  <c r="A760" i="32"/>
  <c r="A761" i="32"/>
  <c r="A762" i="32"/>
  <c r="A763" i="32"/>
  <c r="A764" i="32"/>
  <c r="A765" i="32"/>
  <c r="A766" i="32"/>
  <c r="A767" i="32"/>
  <c r="A768" i="32"/>
  <c r="A769" i="32"/>
  <c r="A770" i="32"/>
  <c r="A771" i="32"/>
  <c r="A772" i="32"/>
  <c r="A773" i="32"/>
  <c r="A774" i="32"/>
  <c r="A775" i="32"/>
  <c r="A776" i="32"/>
  <c r="A777" i="32"/>
  <c r="A778" i="32"/>
  <c r="A779" i="32"/>
  <c r="A780" i="32"/>
  <c r="A781" i="32"/>
  <c r="A782" i="32"/>
  <c r="A783" i="32"/>
  <c r="A784" i="32"/>
  <c r="A785" i="32"/>
  <c r="A786" i="32"/>
  <c r="A787" i="32"/>
  <c r="A788" i="32"/>
  <c r="A789" i="32"/>
  <c r="A790" i="32"/>
  <c r="A791" i="32"/>
  <c r="A792" i="32"/>
  <c r="A793" i="32"/>
  <c r="A794" i="32"/>
  <c r="A795" i="32"/>
  <c r="A796" i="32"/>
  <c r="A797" i="32"/>
  <c r="A798" i="32"/>
  <c r="A799" i="32"/>
  <c r="A800" i="32"/>
  <c r="A801" i="32"/>
  <c r="A802" i="32"/>
  <c r="A803" i="32"/>
  <c r="A804" i="32"/>
  <c r="A805" i="32"/>
  <c r="A806" i="32"/>
  <c r="A807" i="32"/>
  <c r="A808" i="32"/>
  <c r="A809" i="32"/>
  <c r="A810" i="32"/>
  <c r="A811" i="32"/>
  <c r="A812" i="32"/>
  <c r="A813" i="32"/>
  <c r="A814" i="32"/>
  <c r="A815" i="32"/>
  <c r="A816" i="32"/>
  <c r="A817" i="32"/>
  <c r="A818" i="32"/>
  <c r="A819" i="32"/>
  <c r="A820" i="32"/>
  <c r="A821" i="32"/>
  <c r="A822" i="32"/>
  <c r="A823" i="32"/>
  <c r="A824" i="32"/>
  <c r="A825" i="32"/>
  <c r="A826" i="32"/>
  <c r="A827" i="32"/>
  <c r="A828" i="32"/>
  <c r="A829" i="32"/>
  <c r="A830" i="32"/>
  <c r="A831" i="32"/>
  <c r="A832" i="32"/>
  <c r="A833" i="32"/>
  <c r="A834" i="32"/>
  <c r="A835" i="32"/>
  <c r="A836" i="32"/>
  <c r="A837" i="32"/>
  <c r="A838" i="32"/>
  <c r="A839" i="32"/>
  <c r="A840" i="32"/>
  <c r="A841" i="32"/>
  <c r="A842" i="32"/>
  <c r="A843" i="32"/>
  <c r="A844" i="32"/>
  <c r="A845" i="32"/>
  <c r="A846" i="32"/>
  <c r="A847" i="32"/>
  <c r="A848" i="32"/>
  <c r="A849" i="32"/>
  <c r="A850" i="32"/>
  <c r="A851" i="32"/>
  <c r="A852" i="32"/>
  <c r="A853" i="32"/>
  <c r="A854" i="32"/>
  <c r="A855" i="32"/>
  <c r="A856" i="32"/>
  <c r="A857" i="32"/>
  <c r="A858" i="32"/>
  <c r="A859" i="32"/>
  <c r="A860" i="32"/>
  <c r="A861" i="32"/>
  <c r="A862" i="32"/>
  <c r="A863" i="32"/>
  <c r="A864" i="32"/>
  <c r="A865" i="32"/>
  <c r="A866" i="32"/>
  <c r="A867" i="32"/>
  <c r="A868" i="32"/>
  <c r="A869" i="32"/>
  <c r="A870" i="32"/>
  <c r="A871" i="32"/>
  <c r="A872" i="32"/>
  <c r="A873" i="32"/>
  <c r="A874" i="32"/>
  <c r="A875" i="32"/>
  <c r="A876" i="32"/>
  <c r="A877" i="32"/>
  <c r="A878" i="32"/>
  <c r="A879" i="32"/>
  <c r="A880" i="32"/>
  <c r="A881" i="32"/>
  <c r="A882" i="32"/>
  <c r="A883" i="32"/>
  <c r="A884" i="32"/>
  <c r="A885" i="32"/>
  <c r="A886" i="32"/>
  <c r="A887" i="32"/>
  <c r="A888" i="32"/>
  <c r="A889" i="32"/>
  <c r="A890" i="32"/>
  <c r="A891" i="32"/>
  <c r="A892" i="32"/>
  <c r="A893" i="32"/>
  <c r="A894" i="32"/>
  <c r="A895" i="32"/>
  <c r="A896" i="32"/>
  <c r="A897" i="32"/>
  <c r="A898" i="32"/>
  <c r="A899" i="32"/>
  <c r="A900" i="32"/>
  <c r="A901" i="32"/>
  <c r="A902" i="32"/>
  <c r="A903" i="32"/>
  <c r="A904" i="32"/>
  <c r="A905" i="32"/>
  <c r="A906" i="32"/>
  <c r="A907" i="32"/>
  <c r="A908" i="32"/>
  <c r="A909" i="32"/>
  <c r="A910" i="32"/>
  <c r="A911" i="32"/>
  <c r="A912" i="32"/>
  <c r="A913" i="32"/>
  <c r="A914" i="32"/>
  <c r="A915" i="32"/>
  <c r="A916" i="32"/>
  <c r="A917" i="32"/>
  <c r="A918" i="32"/>
  <c r="A919" i="32"/>
  <c r="A920" i="32"/>
  <c r="A921" i="32"/>
  <c r="A922" i="32"/>
  <c r="A923" i="32"/>
  <c r="A924" i="32"/>
  <c r="A925" i="32"/>
  <c r="A926" i="32"/>
  <c r="A927" i="32"/>
  <c r="A928" i="32"/>
  <c r="A929" i="32"/>
  <c r="A930" i="32"/>
  <c r="A931" i="32"/>
  <c r="A932" i="32"/>
  <c r="A933" i="32"/>
  <c r="A934" i="32"/>
  <c r="A935" i="32"/>
  <c r="A936" i="32"/>
  <c r="A937" i="32"/>
  <c r="A938" i="32"/>
  <c r="A939" i="32"/>
  <c r="A940" i="32"/>
  <c r="A941" i="32"/>
  <c r="A942" i="32"/>
  <c r="A943" i="32"/>
  <c r="A944" i="32"/>
  <c r="A945" i="32"/>
  <c r="A946" i="32"/>
  <c r="A947" i="32"/>
  <c r="A948" i="32"/>
  <c r="A949" i="32"/>
  <c r="A950" i="32"/>
  <c r="A951" i="32"/>
  <c r="A952" i="32"/>
  <c r="A953" i="32"/>
  <c r="A954" i="32"/>
  <c r="A955" i="32"/>
  <c r="A956" i="32"/>
  <c r="A957" i="32"/>
  <c r="A958" i="32"/>
  <c r="A959" i="32"/>
  <c r="A960" i="32"/>
  <c r="A961" i="32"/>
  <c r="A962" i="32"/>
  <c r="A963" i="32"/>
  <c r="A964" i="32"/>
  <c r="A965" i="32"/>
  <c r="A966" i="32"/>
  <c r="A967" i="32"/>
  <c r="A968" i="32"/>
  <c r="A969" i="32"/>
  <c r="A970" i="32"/>
  <c r="A971" i="32"/>
  <c r="A972" i="32"/>
  <c r="A973" i="32"/>
  <c r="A974" i="32"/>
  <c r="A975" i="32"/>
  <c r="A976" i="32"/>
  <c r="A977" i="32"/>
  <c r="A978" i="32"/>
  <c r="A979" i="32"/>
  <c r="A980" i="32"/>
  <c r="A981" i="32"/>
  <c r="A982" i="32"/>
  <c r="A983" i="32"/>
  <c r="A984" i="32"/>
  <c r="A985" i="32"/>
  <c r="A986" i="32"/>
  <c r="A987" i="32"/>
  <c r="A988" i="32"/>
  <c r="A989" i="32"/>
  <c r="A990" i="32"/>
  <c r="A991" i="32"/>
  <c r="A992" i="32"/>
  <c r="A993" i="32"/>
  <c r="A994" i="32"/>
  <c r="A995" i="32"/>
  <c r="A996" i="32"/>
  <c r="A997" i="32"/>
  <c r="A998" i="32"/>
  <c r="A999" i="32"/>
  <c r="A1000" i="32"/>
  <c r="A1001" i="32"/>
  <c r="A1002" i="32"/>
  <c r="A1003" i="32"/>
  <c r="A1004" i="32"/>
  <c r="A1005" i="32"/>
  <c r="A1006" i="32"/>
  <c r="A1007" i="32"/>
  <c r="A1008" i="32"/>
  <c r="A1009" i="32"/>
  <c r="A1010" i="32"/>
  <c r="A1011" i="32"/>
  <c r="A1012" i="32"/>
  <c r="A1013" i="32"/>
  <c r="A1014" i="32"/>
  <c r="A1015" i="32"/>
  <c r="A1016" i="32"/>
  <c r="A1017" i="32"/>
  <c r="A1018" i="32"/>
  <c r="A1019" i="32"/>
  <c r="A1020" i="32"/>
  <c r="A1021" i="32"/>
  <c r="A1022" i="32"/>
  <c r="A1023" i="32"/>
  <c r="A1024" i="32"/>
  <c r="A1025" i="32"/>
  <c r="A1026" i="32"/>
  <c r="A1027" i="32"/>
  <c r="A1028" i="32"/>
  <c r="A1029" i="32"/>
  <c r="A1030" i="32"/>
  <c r="A1031" i="32"/>
  <c r="A1032" i="32"/>
  <c r="A1033" i="32"/>
  <c r="A1034" i="32"/>
  <c r="A1035" i="32"/>
  <c r="A1036" i="32"/>
  <c r="A1037" i="32"/>
  <c r="A1038" i="32"/>
  <c r="A1039" i="32"/>
  <c r="A1040" i="32"/>
  <c r="A1041" i="32"/>
  <c r="A1042" i="32"/>
  <c r="A1043" i="32"/>
  <c r="A1044" i="32"/>
  <c r="A1045" i="32"/>
  <c r="A1046" i="32"/>
  <c r="A1047" i="32"/>
  <c r="A1048" i="32"/>
  <c r="A1049" i="32"/>
  <c r="A1050" i="32"/>
  <c r="A1051" i="32"/>
  <c r="A1052" i="32"/>
  <c r="A1053" i="32"/>
  <c r="A1054" i="32"/>
  <c r="A1055" i="32"/>
  <c r="A1056" i="32"/>
  <c r="A1057" i="32"/>
  <c r="A1058" i="32"/>
  <c r="A1059" i="32"/>
  <c r="A1060" i="32"/>
  <c r="A1061" i="32"/>
  <c r="A1062" i="32"/>
  <c r="A1063" i="32"/>
  <c r="A1064" i="32"/>
  <c r="A1065" i="32"/>
  <c r="A1066" i="32"/>
  <c r="A1067" i="32"/>
  <c r="A1068" i="32"/>
  <c r="A1069" i="32"/>
  <c r="A1070" i="32"/>
  <c r="A1071" i="32"/>
  <c r="A1072" i="32"/>
  <c r="A1073" i="32"/>
  <c r="A1074" i="32"/>
  <c r="A1075" i="32"/>
  <c r="A1076" i="32"/>
  <c r="A1077" i="32"/>
  <c r="A1078" i="32"/>
  <c r="A1079" i="32"/>
  <c r="A1080" i="32"/>
  <c r="A1081" i="32"/>
  <c r="A1082" i="32"/>
  <c r="A1083" i="32"/>
  <c r="A1084" i="32"/>
  <c r="A1085" i="32"/>
  <c r="A1086" i="32"/>
  <c r="A1087" i="32"/>
  <c r="A1088" i="32"/>
  <c r="A1089" i="32"/>
  <c r="A1090" i="32"/>
  <c r="A1091" i="32"/>
  <c r="A1092" i="32"/>
  <c r="A1093" i="32"/>
  <c r="A1094" i="32"/>
  <c r="A1095" i="32"/>
  <c r="A1096" i="32"/>
  <c r="A1097" i="32"/>
  <c r="A1098" i="32"/>
  <c r="A1099" i="32"/>
  <c r="A1100" i="32"/>
  <c r="A1101" i="32"/>
  <c r="A1102" i="32"/>
  <c r="A1103" i="32"/>
  <c r="A1104" i="32"/>
  <c r="A1105" i="32"/>
  <c r="A1106" i="32"/>
  <c r="A1107" i="32"/>
  <c r="A1108" i="32"/>
  <c r="A1109" i="32"/>
  <c r="A1110" i="32"/>
  <c r="A1111" i="32"/>
  <c r="A1112" i="32"/>
  <c r="A1113" i="32"/>
  <c r="A1114" i="32"/>
  <c r="A1115" i="32"/>
  <c r="A1116" i="32"/>
  <c r="A1117" i="32"/>
  <c r="A1118" i="32"/>
  <c r="A1119" i="32"/>
  <c r="A1120" i="32"/>
  <c r="A1121" i="32"/>
  <c r="A1122" i="32"/>
  <c r="A1123" i="32"/>
  <c r="A1124" i="32"/>
  <c r="A1125" i="32"/>
  <c r="A1126" i="32"/>
  <c r="A1127" i="32"/>
  <c r="A1128" i="32"/>
  <c r="A1129" i="32"/>
  <c r="A1130" i="32"/>
  <c r="A1131" i="32"/>
  <c r="A1132" i="32"/>
  <c r="A1133" i="32"/>
  <c r="A1134" i="32"/>
  <c r="A1135" i="32"/>
  <c r="A1136" i="32"/>
  <c r="A1137" i="32"/>
  <c r="A1138" i="32"/>
  <c r="A1139" i="32"/>
  <c r="A1140" i="32"/>
  <c r="A1141" i="32"/>
  <c r="A1142" i="32"/>
  <c r="A1143" i="32"/>
  <c r="A1144" i="32"/>
  <c r="A1145" i="32"/>
  <c r="A1146" i="32"/>
  <c r="A1147" i="32"/>
  <c r="A1148" i="32"/>
  <c r="A1149" i="32"/>
  <c r="A1150" i="32"/>
  <c r="A1151" i="32"/>
  <c r="A1152" i="32"/>
  <c r="A1153" i="32"/>
  <c r="A1154" i="32"/>
  <c r="A1155" i="32"/>
  <c r="A1156" i="32"/>
  <c r="A1157" i="32"/>
  <c r="A1158" i="32"/>
  <c r="A1159" i="32"/>
  <c r="A1160" i="32"/>
  <c r="A1161" i="32"/>
  <c r="A1162" i="32"/>
  <c r="A1163" i="32"/>
  <c r="A1164" i="32"/>
  <c r="A1165" i="32"/>
  <c r="A1166" i="32"/>
  <c r="A1167" i="32"/>
  <c r="A1168" i="32"/>
  <c r="A1169" i="32"/>
  <c r="A1170" i="32"/>
  <c r="A1171" i="32"/>
  <c r="A1172" i="32"/>
  <c r="A1173" i="32"/>
  <c r="A1174" i="32"/>
  <c r="A1175" i="32"/>
  <c r="A1176" i="32"/>
  <c r="A1177" i="32"/>
  <c r="A1178" i="32"/>
  <c r="A1179" i="32"/>
  <c r="A1180" i="32"/>
  <c r="A1181" i="32"/>
  <c r="A1182" i="32"/>
  <c r="A1183" i="32"/>
  <c r="A1184" i="32"/>
  <c r="A1185" i="32"/>
  <c r="A1186" i="32"/>
  <c r="A1187" i="32"/>
  <c r="A1188" i="32"/>
  <c r="A1189" i="32"/>
  <c r="A1190" i="32"/>
  <c r="A1191" i="32"/>
  <c r="A1192" i="32"/>
  <c r="A1193" i="32"/>
  <c r="A1194" i="32"/>
  <c r="A1195" i="32"/>
  <c r="A1196" i="32"/>
  <c r="A1197" i="32"/>
  <c r="A1198" i="32"/>
  <c r="A1199" i="32"/>
  <c r="A1200" i="32"/>
  <c r="A1201" i="32"/>
  <c r="A1202" i="32"/>
  <c r="A1203" i="32"/>
  <c r="A1204" i="32"/>
  <c r="A1205" i="32"/>
  <c r="A1206" i="32"/>
  <c r="A1207" i="32"/>
  <c r="A1208" i="32"/>
  <c r="A1209" i="32"/>
  <c r="A1210" i="32"/>
  <c r="A1211" i="32"/>
  <c r="A1212" i="32"/>
  <c r="A1213" i="32"/>
  <c r="A1214" i="32"/>
  <c r="A1215" i="32"/>
  <c r="A1216" i="32"/>
  <c r="A1217" i="32"/>
  <c r="A1218" i="32"/>
  <c r="A1219" i="32"/>
  <c r="A1220" i="32"/>
  <c r="A1221" i="32"/>
  <c r="A1222" i="32"/>
  <c r="A1223" i="32"/>
  <c r="A1224" i="32"/>
  <c r="A1225" i="32"/>
  <c r="A1226" i="32"/>
  <c r="A1227" i="32"/>
  <c r="A1228" i="32"/>
  <c r="A1229" i="32"/>
  <c r="A1230" i="32"/>
  <c r="A1231" i="32"/>
  <c r="A1232" i="32"/>
  <c r="A1233" i="32"/>
  <c r="A1234" i="32"/>
  <c r="A1235" i="32"/>
  <c r="A1236" i="32"/>
  <c r="A1237" i="32"/>
  <c r="A1238" i="32"/>
  <c r="A1239" i="32"/>
  <c r="A1240" i="32"/>
  <c r="A1241" i="32"/>
  <c r="A1242" i="32"/>
  <c r="A1243" i="32"/>
  <c r="A1244" i="32"/>
  <c r="A1245" i="32"/>
  <c r="A1246" i="32"/>
  <c r="A1247" i="32"/>
  <c r="A1248" i="32"/>
  <c r="A1249" i="32"/>
  <c r="A1250" i="32"/>
  <c r="A1251" i="32"/>
  <c r="A1252" i="32"/>
  <c r="A1253" i="32"/>
  <c r="A1254" i="32"/>
  <c r="A1255" i="32"/>
  <c r="A1256" i="32"/>
  <c r="A1257" i="32"/>
  <c r="A1258" i="32"/>
  <c r="A1259" i="32"/>
  <c r="A1260" i="32"/>
  <c r="A1261" i="32"/>
  <c r="A1262" i="32"/>
  <c r="A1263" i="32"/>
  <c r="A1264" i="32"/>
  <c r="A1265" i="32"/>
  <c r="A1266" i="32"/>
  <c r="A1267" i="32"/>
  <c r="A1268" i="32"/>
  <c r="A1269" i="32"/>
  <c r="A1270" i="32"/>
  <c r="A1271" i="32"/>
  <c r="A1272" i="32"/>
  <c r="A1273" i="32"/>
  <c r="A1274" i="32"/>
  <c r="A1275" i="32"/>
  <c r="A1276" i="32"/>
  <c r="A1277" i="32"/>
  <c r="A1278" i="32"/>
  <c r="A1279" i="32"/>
  <c r="A1280" i="32"/>
  <c r="A1281" i="32"/>
  <c r="A1282" i="32"/>
  <c r="A1283" i="32"/>
  <c r="A1284" i="32"/>
  <c r="A1285" i="32"/>
  <c r="A1286" i="32"/>
  <c r="A1287" i="32"/>
  <c r="A1288" i="32"/>
  <c r="A1289" i="32"/>
  <c r="A1290" i="32"/>
  <c r="A1291" i="32"/>
  <c r="A1292" i="32"/>
  <c r="A1293" i="32"/>
  <c r="A1294" i="32"/>
  <c r="A1295" i="32"/>
  <c r="A1296" i="32"/>
  <c r="A1297" i="32"/>
  <c r="A1298" i="32"/>
  <c r="A1299" i="32"/>
  <c r="A1300" i="32"/>
  <c r="A1301" i="32"/>
  <c r="A1302" i="32"/>
  <c r="A1303" i="32"/>
  <c r="A1304" i="32"/>
  <c r="A1305" i="32"/>
  <c r="A1306" i="32"/>
  <c r="A1307" i="32"/>
  <c r="A1308" i="32"/>
  <c r="A1309" i="32"/>
  <c r="A1310" i="32"/>
  <c r="A1311" i="32"/>
  <c r="A1312" i="32"/>
  <c r="A1313" i="32"/>
  <c r="A1314" i="32"/>
  <c r="A1315" i="32"/>
  <c r="A1316" i="32"/>
  <c r="A1317" i="32"/>
  <c r="A1318" i="32"/>
  <c r="A1319" i="32"/>
  <c r="A1320" i="32"/>
  <c r="A1321" i="32"/>
  <c r="A1322" i="32"/>
  <c r="A1323" i="32"/>
  <c r="A1324" i="32"/>
  <c r="A1325" i="32"/>
  <c r="A1326" i="32"/>
  <c r="A1327" i="32"/>
  <c r="A1328" i="32"/>
  <c r="A1329" i="32"/>
  <c r="A1330" i="32"/>
  <c r="A1331" i="32"/>
  <c r="A1332" i="32"/>
  <c r="A1333" i="32"/>
  <c r="A1334" i="32"/>
  <c r="A1335" i="32"/>
  <c r="A1336" i="32"/>
  <c r="A1337" i="32"/>
  <c r="A1338" i="32"/>
  <c r="A1339" i="32"/>
  <c r="A1340" i="32"/>
  <c r="A1341" i="32"/>
  <c r="A1342" i="32"/>
  <c r="A1343" i="32"/>
  <c r="A1344" i="32"/>
  <c r="A1345" i="32"/>
  <c r="A1346" i="32"/>
  <c r="A1347" i="32"/>
  <c r="A1348" i="32"/>
  <c r="A1349" i="32"/>
  <c r="A1350" i="32"/>
  <c r="A1351" i="32"/>
  <c r="A1352" i="32"/>
  <c r="A1353" i="32"/>
  <c r="A1354" i="32"/>
  <c r="A1355" i="32"/>
  <c r="A1356" i="32"/>
  <c r="A1357" i="32"/>
  <c r="A1358" i="32"/>
  <c r="A1359" i="32"/>
  <c r="A1360" i="32"/>
  <c r="A1361" i="32"/>
  <c r="A1362" i="32"/>
  <c r="A1363" i="32"/>
  <c r="A1364" i="32"/>
  <c r="A1365" i="32"/>
  <c r="A1366" i="32"/>
  <c r="A1367" i="32"/>
  <c r="A1368" i="32"/>
  <c r="A1369" i="32"/>
  <c r="A1370" i="32"/>
  <c r="A1371" i="32"/>
  <c r="A1372" i="32"/>
  <c r="A1373" i="32"/>
  <c r="A1374" i="32"/>
  <c r="A1375" i="32"/>
  <c r="A1376" i="32"/>
  <c r="A1377" i="32"/>
  <c r="A1378" i="32"/>
  <c r="A1379" i="32"/>
  <c r="A1380" i="32"/>
  <c r="A1381" i="32"/>
  <c r="A1382" i="32"/>
  <c r="A1383" i="32"/>
  <c r="A1384" i="32"/>
  <c r="A1385" i="32"/>
  <c r="A1386" i="32"/>
  <c r="A1387" i="32"/>
  <c r="A1388" i="32"/>
  <c r="A1389" i="32"/>
  <c r="A1390" i="32"/>
  <c r="A1391" i="32"/>
  <c r="A1392" i="32"/>
  <c r="A1393" i="32"/>
  <c r="A1394" i="32"/>
  <c r="A1395" i="32"/>
  <c r="A1396" i="32"/>
  <c r="A1397" i="32"/>
  <c r="A1398" i="32"/>
  <c r="A1399" i="32"/>
  <c r="A1400" i="32"/>
  <c r="A1401" i="32"/>
  <c r="A1402" i="32"/>
  <c r="A1403" i="32"/>
  <c r="A1404" i="32"/>
  <c r="A1405" i="32"/>
  <c r="A1406" i="32"/>
  <c r="A1407" i="32"/>
  <c r="A1408" i="32"/>
  <c r="A1409" i="32"/>
  <c r="A1410" i="32"/>
  <c r="A1411" i="32"/>
  <c r="A1412" i="32"/>
  <c r="A1413" i="32"/>
  <c r="A1414" i="32"/>
  <c r="A1415" i="32"/>
  <c r="A1416" i="32"/>
  <c r="A1417" i="32"/>
  <c r="A1418" i="32"/>
  <c r="A1419" i="32"/>
  <c r="A1420" i="32"/>
  <c r="A1421" i="32"/>
  <c r="A1422" i="32"/>
  <c r="A1423" i="32"/>
  <c r="A1424" i="32"/>
  <c r="A1425" i="32"/>
  <c r="A1426" i="32"/>
  <c r="A1427" i="32"/>
  <c r="A1428" i="32"/>
  <c r="A1429" i="32"/>
  <c r="A1430" i="32"/>
  <c r="A1431" i="32"/>
  <c r="A1432" i="32"/>
  <c r="A1433" i="32"/>
  <c r="A1434" i="32"/>
  <c r="A1435" i="32"/>
  <c r="A1436" i="32"/>
  <c r="A1437" i="32"/>
  <c r="A1438" i="32"/>
  <c r="A1439" i="32"/>
  <c r="A1440" i="32"/>
  <c r="A1441" i="32"/>
  <c r="A1442" i="32"/>
  <c r="A1443" i="32"/>
  <c r="A1444" i="32"/>
  <c r="A1445" i="32"/>
  <c r="A1446" i="32"/>
  <c r="A1447" i="32"/>
  <c r="A1448" i="32"/>
  <c r="A1449" i="32"/>
  <c r="A1450" i="32"/>
  <c r="A1451" i="32"/>
  <c r="A1452" i="32"/>
  <c r="A1453" i="32"/>
  <c r="A1454" i="32"/>
  <c r="A1455" i="32"/>
  <c r="A1456" i="32"/>
  <c r="A1457" i="32"/>
  <c r="A1458" i="32"/>
  <c r="A1459" i="32"/>
  <c r="A1460" i="32"/>
  <c r="A1461" i="32"/>
  <c r="A1462" i="32"/>
  <c r="A1463" i="32"/>
  <c r="A1464" i="32"/>
  <c r="A1465" i="32"/>
  <c r="A1466" i="32"/>
  <c r="A1467" i="32"/>
  <c r="A1468" i="32"/>
  <c r="A1469" i="32"/>
  <c r="A1470" i="32"/>
  <c r="A1471" i="32"/>
  <c r="A1472" i="32"/>
  <c r="A1473" i="32"/>
  <c r="A1474" i="32"/>
  <c r="A1475" i="32"/>
  <c r="A1476" i="32"/>
  <c r="A1477" i="32"/>
  <c r="A1478" i="32"/>
  <c r="A1479" i="32"/>
  <c r="A1480" i="32"/>
  <c r="A1481" i="32"/>
  <c r="A1482" i="32"/>
  <c r="A1483" i="32"/>
  <c r="A1484" i="32"/>
  <c r="A1485" i="32"/>
  <c r="A1486" i="32"/>
  <c r="A1487" i="32"/>
  <c r="A1488" i="32"/>
  <c r="A1489" i="32"/>
  <c r="A1490" i="32"/>
  <c r="A1491" i="32"/>
  <c r="A1492" i="32"/>
  <c r="A1493" i="32"/>
  <c r="A1494" i="32"/>
  <c r="A1495" i="32"/>
  <c r="A1496" i="32"/>
  <c r="A1497" i="32"/>
  <c r="A1498" i="32"/>
  <c r="A1499" i="32"/>
  <c r="A1500" i="32"/>
  <c r="A1501" i="32"/>
  <c r="A1502" i="32"/>
  <c r="A1503" i="32"/>
  <c r="A1504" i="32"/>
  <c r="A1505" i="32"/>
  <c r="A1506" i="32"/>
  <c r="A1507" i="32"/>
  <c r="A1508" i="32"/>
  <c r="A1509" i="32"/>
  <c r="A1510" i="32"/>
  <c r="A1511" i="32"/>
  <c r="A1512" i="32"/>
  <c r="A1513" i="32"/>
  <c r="A1514" i="32"/>
  <c r="A1515" i="32"/>
  <c r="A1516" i="32"/>
  <c r="A1517" i="32"/>
  <c r="A1518" i="32"/>
  <c r="A1519" i="32"/>
  <c r="A1520" i="32"/>
  <c r="A1521" i="32"/>
  <c r="A1522" i="32"/>
  <c r="A1523" i="32"/>
  <c r="A1524" i="32"/>
  <c r="A1525" i="32"/>
  <c r="A1526" i="32"/>
  <c r="A1527" i="32"/>
  <c r="A1528" i="32"/>
  <c r="A1529" i="32"/>
  <c r="A1530" i="32"/>
  <c r="A1531" i="32"/>
  <c r="A1532" i="32"/>
  <c r="A1533" i="32"/>
  <c r="A1534" i="32"/>
  <c r="A1535" i="32"/>
  <c r="A1536" i="32"/>
  <c r="A1537" i="32"/>
  <c r="A1538" i="32"/>
  <c r="A1539" i="32"/>
  <c r="A1540" i="32"/>
  <c r="A1541" i="32"/>
  <c r="A1542" i="32"/>
  <c r="A1543" i="32"/>
  <c r="A1544" i="32"/>
  <c r="A1545" i="32"/>
  <c r="A1546" i="32"/>
  <c r="A1547" i="32"/>
  <c r="A1548" i="32"/>
  <c r="A1549" i="32"/>
  <c r="A1550" i="32"/>
  <c r="A1551" i="32"/>
  <c r="A1552" i="32"/>
  <c r="A1553" i="32"/>
  <c r="A1554" i="32"/>
  <c r="A1555" i="32"/>
  <c r="A1556" i="32"/>
  <c r="A1557" i="32"/>
  <c r="A1558" i="32"/>
  <c r="A1559" i="32"/>
  <c r="A1560" i="32"/>
  <c r="A1561" i="32"/>
  <c r="A1562" i="32"/>
  <c r="A1563" i="32"/>
  <c r="A1564" i="32"/>
  <c r="A1565" i="32"/>
  <c r="A1566" i="32"/>
  <c r="A1567" i="32"/>
  <c r="A1568" i="32"/>
  <c r="A1569" i="32"/>
  <c r="A1570" i="32"/>
  <c r="A1571" i="32"/>
  <c r="A1572" i="32"/>
  <c r="A1573" i="32"/>
  <c r="A1574" i="32"/>
  <c r="A1575" i="32"/>
  <c r="A1576" i="32"/>
  <c r="A1577" i="32"/>
  <c r="A1578" i="32"/>
  <c r="A1579" i="32"/>
  <c r="A1580" i="32"/>
  <c r="A1581" i="32"/>
  <c r="A1582" i="32"/>
  <c r="A1583" i="32"/>
  <c r="A1584" i="32"/>
  <c r="A1585" i="32"/>
  <c r="A1586" i="32"/>
  <c r="A1587" i="32"/>
  <c r="A1588" i="32"/>
  <c r="A1589" i="32"/>
  <c r="A1590" i="32"/>
  <c r="A1591" i="32"/>
  <c r="A1592" i="32"/>
  <c r="A1593" i="32"/>
  <c r="A1594" i="32"/>
  <c r="A1595" i="32"/>
  <c r="A1596" i="32"/>
  <c r="A1597" i="32"/>
  <c r="A1598" i="32"/>
  <c r="A1599" i="32"/>
  <c r="A1600" i="32"/>
  <c r="A1601" i="32"/>
  <c r="A1602" i="32"/>
  <c r="A1603" i="32"/>
  <c r="A1604" i="32"/>
  <c r="A1605" i="32"/>
  <c r="A1606" i="32"/>
  <c r="A1607" i="32"/>
  <c r="A1608" i="32"/>
  <c r="A1609" i="32"/>
  <c r="A1610" i="32"/>
  <c r="A1611" i="32"/>
  <c r="A1612" i="32"/>
  <c r="A1613" i="32"/>
  <c r="A1614" i="32"/>
  <c r="A1615" i="32"/>
  <c r="A1616" i="32"/>
  <c r="A1617" i="32"/>
  <c r="A1618" i="32"/>
  <c r="A1619" i="32"/>
  <c r="A1620" i="32"/>
  <c r="A1621" i="32"/>
  <c r="A1622" i="32"/>
  <c r="A1623" i="32"/>
  <c r="A1624" i="32"/>
  <c r="A1625" i="32"/>
  <c r="A1626" i="32"/>
  <c r="A1627" i="32"/>
  <c r="A1628" i="32"/>
  <c r="A1629" i="32"/>
  <c r="A1630" i="32"/>
  <c r="A1631" i="32"/>
  <c r="A1632" i="32"/>
  <c r="A1633" i="32"/>
  <c r="A1634" i="32"/>
  <c r="A1635" i="32"/>
  <c r="A1636" i="32"/>
  <c r="A1637" i="32"/>
  <c r="A1638" i="32"/>
  <c r="A1639" i="32"/>
  <c r="A1640" i="32"/>
  <c r="A1641" i="32"/>
  <c r="A1642" i="32"/>
  <c r="A1643" i="32"/>
  <c r="A1644" i="32"/>
  <c r="A1645" i="32"/>
  <c r="A1646" i="32"/>
  <c r="A1647" i="32"/>
  <c r="A1648" i="32"/>
  <c r="A1649" i="32"/>
  <c r="A1650" i="32"/>
  <c r="A1651" i="32"/>
  <c r="A1652" i="32"/>
  <c r="A1653" i="32"/>
  <c r="A1654" i="32"/>
  <c r="A1655" i="32"/>
  <c r="A1656" i="32"/>
  <c r="A1657" i="32"/>
  <c r="A1658" i="32"/>
  <c r="A1659" i="32"/>
  <c r="A1660" i="32"/>
  <c r="A1661" i="32"/>
  <c r="A1662" i="32"/>
  <c r="A1663" i="32"/>
  <c r="A1664" i="32"/>
  <c r="A1665" i="32"/>
  <c r="A1666" i="32"/>
  <c r="A1667" i="32"/>
  <c r="A1668" i="32"/>
  <c r="A1669" i="32"/>
  <c r="A1670" i="32"/>
  <c r="A1671" i="32"/>
  <c r="A1672" i="32"/>
  <c r="A1673" i="32"/>
  <c r="A1674" i="32"/>
  <c r="A1675" i="32"/>
  <c r="A1676" i="32"/>
  <c r="A1677" i="32"/>
  <c r="A1678" i="32"/>
  <c r="A1679" i="32"/>
  <c r="A1680" i="32"/>
  <c r="A1681" i="32"/>
  <c r="A1682" i="32"/>
  <c r="A1683" i="32"/>
  <c r="A1684" i="32"/>
  <c r="A1685" i="32"/>
  <c r="A1686" i="32"/>
  <c r="A1687" i="32"/>
  <c r="A1688" i="32"/>
  <c r="A1689" i="32"/>
  <c r="A1690" i="32"/>
  <c r="A1691" i="32"/>
  <c r="A1692" i="32"/>
  <c r="A1693" i="32"/>
  <c r="A1694" i="32"/>
  <c r="A1695" i="32"/>
  <c r="A1696" i="32"/>
  <c r="A1697" i="32"/>
  <c r="A1698" i="32"/>
  <c r="A1699" i="32"/>
  <c r="A1700" i="32"/>
  <c r="A1701" i="32"/>
  <c r="A1702" i="32"/>
  <c r="A1703" i="32"/>
  <c r="A1704" i="32"/>
  <c r="A1705" i="32"/>
  <c r="A1706" i="32"/>
  <c r="A1707" i="32"/>
  <c r="A1708" i="32"/>
  <c r="A1709" i="32"/>
  <c r="A1710" i="32"/>
  <c r="A1711" i="32"/>
  <c r="A1712" i="32"/>
  <c r="A1713" i="32"/>
  <c r="A1714" i="32"/>
  <c r="A1715" i="32"/>
  <c r="A1716" i="32"/>
  <c r="A1717" i="32"/>
  <c r="A1718" i="32"/>
  <c r="A1719" i="32"/>
  <c r="A1720" i="32"/>
  <c r="A1721" i="32"/>
  <c r="A1722" i="32"/>
  <c r="A1723" i="32"/>
  <c r="A1724" i="32"/>
  <c r="A1725" i="32"/>
  <c r="A1726" i="32"/>
  <c r="A1727" i="32"/>
  <c r="A1728" i="32"/>
  <c r="A1729" i="32"/>
  <c r="A1730" i="32"/>
  <c r="A1731" i="32"/>
  <c r="A1732" i="32"/>
  <c r="A1733" i="32"/>
  <c r="A1734" i="32"/>
  <c r="A1735" i="32"/>
  <c r="A1736" i="32"/>
  <c r="A1737" i="32"/>
  <c r="A1738" i="32"/>
  <c r="A1739" i="32"/>
  <c r="A1740" i="32"/>
  <c r="A1741" i="32"/>
  <c r="A1742" i="32"/>
  <c r="A1743" i="32"/>
  <c r="A1744" i="32"/>
  <c r="A1745" i="32"/>
  <c r="A1746" i="32"/>
  <c r="A1747" i="32"/>
  <c r="A1748" i="32"/>
  <c r="A1749" i="32"/>
  <c r="A1750" i="32"/>
  <c r="A1751" i="32"/>
  <c r="A1752" i="32"/>
  <c r="A1753" i="32"/>
  <c r="A1754" i="32"/>
  <c r="A1755" i="32"/>
  <c r="A1756" i="32"/>
  <c r="A1757" i="32"/>
  <c r="A1758" i="32"/>
  <c r="A1759" i="32"/>
  <c r="A1760" i="32"/>
  <c r="A1761" i="32"/>
  <c r="A1762" i="32"/>
  <c r="A1763" i="32"/>
  <c r="A1764" i="32"/>
  <c r="A1765" i="32"/>
  <c r="A1766" i="32"/>
  <c r="A1767" i="32"/>
  <c r="A1768" i="32"/>
  <c r="A1769" i="32"/>
  <c r="A1770" i="32"/>
  <c r="A1771" i="32"/>
  <c r="A1772" i="32"/>
  <c r="A1773" i="32"/>
  <c r="A1774" i="32"/>
  <c r="A1775" i="32"/>
  <c r="A1776" i="32"/>
  <c r="A1777" i="32"/>
  <c r="A1778" i="32"/>
  <c r="A1779" i="32"/>
  <c r="A1780" i="32"/>
  <c r="A1781" i="32"/>
  <c r="A1782" i="32"/>
  <c r="A1783" i="32"/>
  <c r="A1784" i="32"/>
  <c r="A1785" i="32"/>
  <c r="A1786" i="32"/>
  <c r="A1787" i="32"/>
  <c r="A1788" i="32"/>
  <c r="A1789" i="32"/>
  <c r="A1790" i="32"/>
  <c r="A1791" i="32"/>
  <c r="A1792" i="32"/>
  <c r="A1793" i="32"/>
  <c r="A1794" i="32"/>
  <c r="A1795" i="32"/>
  <c r="A1796" i="32"/>
  <c r="A1797" i="32"/>
  <c r="A1798" i="32"/>
  <c r="A1799" i="32"/>
  <c r="A1800" i="32"/>
  <c r="A1801" i="32"/>
  <c r="A1802" i="32"/>
  <c r="A1803" i="32"/>
  <c r="A1804" i="32"/>
  <c r="A1805" i="32"/>
  <c r="A1806" i="32"/>
  <c r="A1807" i="32"/>
  <c r="A1808" i="32"/>
  <c r="A1809" i="32"/>
  <c r="A1810" i="32"/>
  <c r="A1811" i="32"/>
  <c r="A1812" i="32"/>
  <c r="A1813" i="32"/>
  <c r="A1814" i="32"/>
  <c r="A1815" i="32"/>
  <c r="A1816" i="32"/>
  <c r="A1817" i="32"/>
  <c r="A1818" i="32"/>
  <c r="A1819" i="32"/>
  <c r="A1820" i="32"/>
  <c r="A1821" i="32"/>
  <c r="A1822" i="32"/>
  <c r="A1823" i="32"/>
  <c r="A1824" i="32"/>
  <c r="A1825" i="32"/>
  <c r="A1826" i="32"/>
  <c r="A1827" i="32"/>
  <c r="A1828" i="32"/>
  <c r="A1829" i="32"/>
  <c r="A1830" i="32"/>
  <c r="A1831" i="32"/>
  <c r="A1832" i="32"/>
  <c r="A1833" i="32"/>
  <c r="A1834" i="32"/>
  <c r="A1835" i="32"/>
  <c r="A1836" i="32"/>
  <c r="A1837" i="32"/>
  <c r="A1838" i="32"/>
  <c r="A1839" i="32"/>
  <c r="A1840" i="32"/>
  <c r="A1841" i="32"/>
  <c r="A1842" i="32"/>
  <c r="A1843" i="32"/>
  <c r="A1844" i="32"/>
  <c r="A1845" i="32"/>
  <c r="A1846" i="32"/>
  <c r="A1847" i="32"/>
  <c r="A1848" i="32"/>
  <c r="A1849" i="32"/>
  <c r="A1850" i="32"/>
  <c r="A1851" i="32"/>
  <c r="A1852" i="32"/>
  <c r="A1853" i="32"/>
  <c r="A1854" i="32"/>
  <c r="A1855" i="32"/>
  <c r="A1856" i="32"/>
  <c r="A1857" i="32"/>
  <c r="A1858" i="32"/>
  <c r="A1859" i="32"/>
  <c r="A1860" i="32"/>
  <c r="A1861" i="32"/>
  <c r="A1862" i="32"/>
  <c r="A1863" i="32"/>
  <c r="A1864" i="32"/>
  <c r="A1865" i="32"/>
  <c r="A1866" i="32"/>
  <c r="A1867" i="32"/>
  <c r="A1868" i="32"/>
  <c r="A1869" i="32"/>
  <c r="A1870" i="32"/>
  <c r="A1871" i="32"/>
  <c r="A1872" i="32"/>
  <c r="A1873" i="32"/>
  <c r="A1874" i="32"/>
  <c r="A1875" i="32"/>
  <c r="A1876" i="32"/>
  <c r="A1877" i="32"/>
  <c r="A1878" i="32"/>
  <c r="A1879" i="32"/>
  <c r="A1880" i="32"/>
  <c r="A1881" i="32"/>
  <c r="A1882" i="32"/>
  <c r="A1883" i="32"/>
  <c r="A1884" i="32"/>
  <c r="A1885" i="32"/>
  <c r="A1886" i="32"/>
  <c r="A1887" i="32"/>
  <c r="A1888" i="32"/>
  <c r="A1889" i="32"/>
  <c r="A1890" i="32"/>
  <c r="A1891" i="32"/>
  <c r="A1892" i="32"/>
  <c r="A1893" i="32"/>
  <c r="A1894" i="32"/>
  <c r="A1895" i="32"/>
  <c r="A1896" i="32"/>
  <c r="A1897" i="32"/>
  <c r="A1898" i="32"/>
  <c r="A1899" i="32"/>
  <c r="A1900" i="32"/>
  <c r="A1901" i="32"/>
  <c r="A1902" i="32"/>
  <c r="A1903" i="32"/>
  <c r="A1904" i="32"/>
  <c r="A1905" i="32"/>
  <c r="A1906" i="32"/>
  <c r="A1907" i="32"/>
  <c r="A1908" i="32"/>
  <c r="A1909" i="32"/>
  <c r="A1910" i="32"/>
  <c r="A1911" i="32"/>
  <c r="A1912" i="32"/>
  <c r="A1913" i="32"/>
  <c r="A1914" i="32"/>
  <c r="A1915" i="32"/>
  <c r="A1916" i="32"/>
  <c r="A1917" i="32"/>
  <c r="A1918" i="32"/>
  <c r="A1919" i="32"/>
  <c r="A1920" i="32"/>
  <c r="A1921" i="32"/>
  <c r="A1922" i="32"/>
  <c r="A1923" i="32"/>
  <c r="A1924" i="32"/>
  <c r="A1925" i="32"/>
  <c r="A1926" i="32"/>
  <c r="A1927" i="32"/>
  <c r="A1928" i="32"/>
  <c r="A1929" i="32"/>
  <c r="A1930" i="32"/>
  <c r="A1931" i="32"/>
  <c r="A1932" i="32"/>
  <c r="A1933" i="32"/>
  <c r="A1934" i="32"/>
  <c r="A1935" i="32"/>
  <c r="A1936" i="32"/>
  <c r="A1937" i="32"/>
  <c r="A1938" i="32"/>
  <c r="A1939" i="32"/>
  <c r="A1940" i="32"/>
  <c r="A1941" i="32"/>
  <c r="A1942" i="32"/>
  <c r="A1943" i="32"/>
  <c r="A1944" i="32"/>
  <c r="A1945" i="32"/>
  <c r="A1946" i="32"/>
  <c r="A1947" i="32"/>
  <c r="A1948" i="32"/>
  <c r="A1949" i="32"/>
  <c r="A1950" i="32"/>
  <c r="A1951" i="32"/>
  <c r="A1952" i="32"/>
  <c r="A1953" i="32"/>
  <c r="A1954" i="32"/>
  <c r="A1955" i="32"/>
  <c r="A1956" i="32"/>
  <c r="A1957" i="32"/>
  <c r="A1958" i="32"/>
  <c r="A1959" i="32"/>
  <c r="A1960" i="32"/>
  <c r="A1961" i="32"/>
  <c r="A1962" i="32"/>
  <c r="A1963" i="32"/>
  <c r="A1964" i="32"/>
  <c r="A1965" i="32"/>
  <c r="A1966" i="32"/>
  <c r="A1967" i="32"/>
  <c r="A1968" i="32"/>
  <c r="A1969" i="32"/>
  <c r="A1970" i="32"/>
  <c r="A1971" i="32"/>
  <c r="A1972" i="32"/>
  <c r="A1973" i="32"/>
  <c r="A1974" i="32"/>
  <c r="A1975" i="32"/>
  <c r="A1976" i="32"/>
  <c r="A1977" i="32"/>
  <c r="A1978" i="32"/>
  <c r="A1979" i="32"/>
  <c r="A1980" i="32"/>
  <c r="A1981" i="32"/>
  <c r="A1982" i="32"/>
  <c r="A1983" i="32"/>
  <c r="A1984" i="32"/>
  <c r="A1985" i="32"/>
  <c r="A1986" i="32"/>
  <c r="A1987" i="32"/>
  <c r="A1988" i="32"/>
  <c r="A1989" i="32"/>
  <c r="A1990" i="32"/>
  <c r="A1991" i="32"/>
  <c r="A1992" i="32"/>
  <c r="A1993" i="32"/>
  <c r="A1994" i="32"/>
  <c r="A1995" i="32"/>
  <c r="A1996" i="32"/>
  <c r="A1997" i="32"/>
  <c r="A1998" i="32"/>
  <c r="A1999" i="32"/>
  <c r="A2000" i="32"/>
  <c r="A2001" i="32"/>
  <c r="A2002" i="32"/>
  <c r="A2003" i="32"/>
  <c r="A2004" i="32"/>
  <c r="A2005" i="32"/>
  <c r="A2006" i="32"/>
  <c r="A2007" i="32"/>
  <c r="A2008" i="32"/>
  <c r="A2009" i="32"/>
  <c r="A2010" i="32"/>
  <c r="A2011" i="32"/>
  <c r="A2012" i="32"/>
  <c r="A2013" i="32"/>
  <c r="A2014" i="32"/>
  <c r="A2015" i="32"/>
  <c r="A2016" i="32"/>
  <c r="A2017" i="32"/>
  <c r="A2018" i="32"/>
  <c r="A2019" i="32"/>
  <c r="A2020" i="32"/>
  <c r="A2021" i="32"/>
  <c r="A2022" i="32"/>
  <c r="A2023" i="32"/>
  <c r="A2024" i="32"/>
  <c r="A2025" i="32"/>
  <c r="A2026" i="32"/>
  <c r="B217" i="32"/>
  <c r="B218" i="32"/>
  <c r="B219" i="32"/>
  <c r="B220" i="32"/>
  <c r="B221" i="32"/>
  <c r="B222" i="32"/>
  <c r="B223" i="32"/>
  <c r="B224" i="32"/>
  <c r="B225" i="32"/>
  <c r="B226" i="32"/>
  <c r="B227" i="32"/>
  <c r="B228" i="32"/>
  <c r="B229" i="32"/>
  <c r="B230" i="32"/>
  <c r="B231" i="32"/>
  <c r="B232" i="32"/>
  <c r="B233" i="32"/>
  <c r="B234" i="32"/>
  <c r="B235" i="32"/>
  <c r="B236" i="32"/>
  <c r="B237" i="32"/>
  <c r="B238" i="32"/>
  <c r="B239" i="32"/>
  <c r="B240" i="32"/>
  <c r="B241" i="32"/>
  <c r="B242" i="32"/>
  <c r="B243" i="32"/>
  <c r="B244" i="32"/>
  <c r="B245" i="32"/>
  <c r="B246" i="32"/>
  <c r="B247" i="32"/>
  <c r="B248" i="32"/>
  <c r="B249" i="32"/>
  <c r="B250" i="32"/>
  <c r="B251" i="32"/>
  <c r="B252" i="32"/>
  <c r="B253" i="32"/>
  <c r="B254" i="32"/>
  <c r="B255" i="32"/>
  <c r="B256" i="32"/>
  <c r="B257" i="32"/>
  <c r="B258" i="32"/>
  <c r="B259" i="32"/>
  <c r="B260" i="32"/>
  <c r="B261" i="32"/>
  <c r="B262" i="32"/>
  <c r="B263" i="32"/>
  <c r="B264" i="32"/>
  <c r="B265" i="32"/>
  <c r="B266" i="32"/>
  <c r="B267" i="32"/>
  <c r="B268" i="32"/>
  <c r="B269" i="32"/>
  <c r="B270" i="32"/>
  <c r="B271" i="32"/>
  <c r="B272" i="32"/>
  <c r="B273" i="32"/>
  <c r="B274" i="32"/>
  <c r="B275" i="32"/>
  <c r="B276" i="32"/>
  <c r="B277" i="32"/>
  <c r="B278" i="32"/>
  <c r="B279" i="32"/>
  <c r="B280" i="32"/>
  <c r="B281" i="32"/>
  <c r="B282" i="32"/>
  <c r="B283" i="32"/>
  <c r="B284" i="32"/>
  <c r="B285" i="32"/>
  <c r="B286" i="32"/>
  <c r="B287" i="32"/>
  <c r="B288" i="32"/>
  <c r="B289" i="32"/>
  <c r="B290" i="32"/>
  <c r="B291" i="32"/>
  <c r="B292" i="32"/>
  <c r="B293" i="32"/>
  <c r="B294" i="32"/>
  <c r="B295" i="32"/>
  <c r="B296" i="32"/>
  <c r="B297" i="32"/>
  <c r="B298" i="32"/>
  <c r="B299" i="32"/>
  <c r="B300" i="32"/>
  <c r="B301" i="32"/>
  <c r="B302" i="32"/>
  <c r="B303" i="32"/>
  <c r="B304" i="32"/>
  <c r="B305" i="32"/>
  <c r="B306" i="32"/>
  <c r="B307" i="32"/>
  <c r="B308" i="32"/>
  <c r="B309" i="32"/>
  <c r="B310" i="32"/>
  <c r="B311" i="32"/>
  <c r="B312" i="32"/>
  <c r="B313" i="32"/>
  <c r="B314" i="32"/>
  <c r="B315" i="32"/>
  <c r="B316" i="32"/>
  <c r="B317" i="32"/>
  <c r="B318" i="32"/>
  <c r="B319" i="32"/>
  <c r="B320" i="32"/>
  <c r="B321" i="32"/>
  <c r="B322" i="32"/>
  <c r="B323" i="32"/>
  <c r="B324" i="32"/>
  <c r="B325" i="32"/>
  <c r="B326" i="32"/>
  <c r="B327" i="32"/>
  <c r="B328" i="32"/>
  <c r="B329" i="32"/>
  <c r="B330" i="32"/>
  <c r="B331" i="32"/>
  <c r="B332" i="32"/>
  <c r="B333" i="32"/>
  <c r="B334" i="32"/>
  <c r="B335" i="32"/>
  <c r="B336" i="32"/>
  <c r="B337" i="32"/>
  <c r="B338" i="32"/>
  <c r="B339" i="32"/>
  <c r="B340" i="32"/>
  <c r="B341" i="32"/>
  <c r="B342" i="32"/>
  <c r="B343" i="32"/>
  <c r="B344" i="32"/>
  <c r="B345" i="32"/>
  <c r="B346" i="32"/>
  <c r="B347" i="32"/>
  <c r="B348" i="32"/>
  <c r="B349" i="32"/>
  <c r="B350" i="32"/>
  <c r="B351" i="32"/>
  <c r="B352" i="32"/>
  <c r="B353" i="32"/>
  <c r="B354" i="32"/>
  <c r="B355" i="32"/>
  <c r="B356" i="32"/>
  <c r="B357" i="32"/>
  <c r="B358" i="32"/>
  <c r="B359" i="32"/>
  <c r="B360" i="32"/>
  <c r="B361" i="32"/>
  <c r="B362" i="32"/>
  <c r="B363" i="32"/>
  <c r="B364" i="32"/>
  <c r="B365" i="32"/>
  <c r="B366" i="32"/>
  <c r="B367" i="32"/>
  <c r="B368" i="32"/>
  <c r="B369" i="32"/>
  <c r="B370" i="32"/>
  <c r="B371" i="32"/>
  <c r="B372" i="32"/>
  <c r="B373" i="32"/>
  <c r="B374" i="32"/>
  <c r="B375" i="32"/>
  <c r="B376" i="32"/>
  <c r="B377" i="32"/>
  <c r="B378" i="32"/>
  <c r="B379" i="32"/>
  <c r="B380" i="32"/>
  <c r="B381" i="32"/>
  <c r="B382" i="32"/>
  <c r="B383" i="32"/>
  <c r="B384" i="32"/>
  <c r="B385" i="32"/>
  <c r="B386" i="32"/>
  <c r="B387" i="32"/>
  <c r="B388" i="32"/>
  <c r="B389" i="32"/>
  <c r="B390" i="32"/>
  <c r="B391" i="32"/>
  <c r="B392" i="32"/>
  <c r="B393" i="32"/>
  <c r="B394" i="32"/>
  <c r="B395" i="32"/>
  <c r="B396" i="32"/>
  <c r="B397" i="32"/>
  <c r="B398" i="32"/>
  <c r="B399" i="32"/>
  <c r="B400" i="32"/>
  <c r="B401" i="32"/>
  <c r="B402" i="32"/>
  <c r="B403" i="32"/>
  <c r="B404" i="32"/>
  <c r="B405" i="32"/>
  <c r="B406" i="32"/>
  <c r="B407" i="32"/>
  <c r="B408" i="32"/>
  <c r="B409" i="32"/>
  <c r="B410" i="32"/>
  <c r="B411" i="32"/>
  <c r="B412" i="32"/>
  <c r="B413" i="32"/>
  <c r="B414" i="32"/>
  <c r="B415" i="32"/>
  <c r="B416" i="32"/>
  <c r="B417" i="32"/>
  <c r="B418" i="32"/>
  <c r="B419" i="32"/>
  <c r="B420" i="32"/>
  <c r="B421" i="32"/>
  <c r="B422" i="32"/>
  <c r="B423" i="32"/>
  <c r="B424" i="32"/>
  <c r="B425" i="32"/>
  <c r="B426" i="32"/>
  <c r="B427" i="32"/>
  <c r="B428" i="32"/>
  <c r="B429" i="32"/>
  <c r="B430" i="32"/>
  <c r="B431" i="32"/>
  <c r="B432" i="32"/>
  <c r="B433" i="32"/>
  <c r="B434" i="32"/>
  <c r="B435" i="32"/>
  <c r="B436" i="32"/>
  <c r="B437" i="32"/>
  <c r="B438" i="32"/>
  <c r="B439" i="32"/>
  <c r="B440" i="32"/>
  <c r="B441" i="32"/>
  <c r="B442" i="32"/>
  <c r="B443" i="32"/>
  <c r="B444" i="32"/>
  <c r="B445" i="32"/>
  <c r="B446" i="32"/>
  <c r="B447" i="32"/>
  <c r="B448" i="32"/>
  <c r="B449" i="32"/>
  <c r="B450" i="32"/>
  <c r="B451" i="32"/>
  <c r="B452" i="32"/>
  <c r="B453" i="32"/>
  <c r="B454" i="32"/>
  <c r="B455" i="32"/>
  <c r="B456" i="32"/>
  <c r="B457" i="32"/>
  <c r="B458" i="32"/>
  <c r="B459" i="32"/>
  <c r="B460" i="32"/>
  <c r="B461" i="32"/>
  <c r="B462" i="32"/>
  <c r="B463" i="32"/>
  <c r="B464" i="32"/>
  <c r="B465" i="32"/>
  <c r="B466" i="32"/>
  <c r="B467" i="32"/>
  <c r="B468" i="32"/>
  <c r="B469" i="32"/>
  <c r="B470" i="32"/>
  <c r="B471" i="32"/>
  <c r="B472" i="32"/>
  <c r="B473" i="32"/>
  <c r="B474" i="32"/>
  <c r="B475" i="32"/>
  <c r="B476" i="32"/>
  <c r="B477" i="32"/>
  <c r="B478" i="32"/>
  <c r="B479" i="32"/>
  <c r="B480" i="32"/>
  <c r="B481" i="32"/>
  <c r="B482" i="32"/>
  <c r="B483" i="32"/>
  <c r="B484" i="32"/>
  <c r="B485" i="32"/>
  <c r="B486" i="32"/>
  <c r="B487" i="32"/>
  <c r="B488" i="32"/>
  <c r="B489" i="32"/>
  <c r="B490" i="32"/>
  <c r="B491" i="32"/>
  <c r="B492" i="32"/>
  <c r="B493" i="32"/>
  <c r="B494" i="32"/>
  <c r="B495" i="32"/>
  <c r="B496" i="32"/>
  <c r="B497" i="32"/>
  <c r="B498" i="32"/>
  <c r="B499" i="32"/>
  <c r="B500" i="32"/>
  <c r="B501" i="32"/>
  <c r="B502" i="32"/>
  <c r="B503" i="32"/>
  <c r="B504" i="32"/>
  <c r="B505" i="32"/>
  <c r="B506" i="32"/>
  <c r="B507" i="32"/>
  <c r="B508" i="32"/>
  <c r="B509" i="32"/>
  <c r="B510" i="32"/>
  <c r="B511" i="32"/>
  <c r="B512" i="32"/>
  <c r="B513" i="32"/>
  <c r="B514" i="32"/>
  <c r="B515" i="32"/>
  <c r="B516" i="32"/>
  <c r="B517" i="32"/>
  <c r="B518" i="32"/>
  <c r="B519" i="32"/>
  <c r="B520" i="32"/>
  <c r="B521" i="32"/>
  <c r="B522" i="32"/>
  <c r="B523" i="32"/>
  <c r="B524" i="32"/>
  <c r="B525" i="32"/>
  <c r="B526" i="32"/>
  <c r="B527" i="32"/>
  <c r="B528" i="32"/>
  <c r="B529" i="32"/>
  <c r="B530" i="32"/>
  <c r="B531" i="32"/>
  <c r="B532" i="32"/>
  <c r="B533" i="32"/>
  <c r="B534" i="32"/>
  <c r="B535" i="32"/>
  <c r="B536" i="32"/>
  <c r="B537" i="32"/>
  <c r="B538" i="32"/>
  <c r="B539" i="32"/>
  <c r="B540" i="32"/>
  <c r="B541" i="32"/>
  <c r="B542" i="32"/>
  <c r="B543" i="32"/>
  <c r="B544" i="32"/>
  <c r="B545" i="32"/>
  <c r="B546" i="32"/>
  <c r="B547" i="32"/>
  <c r="B548" i="32"/>
  <c r="B549" i="32"/>
  <c r="B550" i="32"/>
  <c r="B551" i="32"/>
  <c r="B552" i="32"/>
  <c r="B553" i="32"/>
  <c r="B554" i="32"/>
  <c r="B555" i="32"/>
  <c r="B556" i="32"/>
  <c r="B557" i="32"/>
  <c r="B558" i="32"/>
  <c r="B559" i="32"/>
  <c r="B560" i="32"/>
  <c r="B561" i="32"/>
  <c r="B562" i="32"/>
  <c r="B563" i="32"/>
  <c r="B564" i="32"/>
  <c r="B565" i="32"/>
  <c r="B566" i="32"/>
  <c r="B567" i="32"/>
  <c r="B568" i="32"/>
  <c r="B569" i="32"/>
  <c r="B570" i="32"/>
  <c r="B571" i="32"/>
  <c r="B572" i="32"/>
  <c r="B573" i="32"/>
  <c r="B574" i="32"/>
  <c r="B575" i="32"/>
  <c r="B576" i="32"/>
  <c r="B577" i="32"/>
  <c r="B578" i="32"/>
  <c r="B579" i="32"/>
  <c r="B580" i="32"/>
  <c r="B581" i="32"/>
  <c r="B582" i="32"/>
  <c r="B583" i="32"/>
  <c r="B584" i="32"/>
  <c r="B585" i="32"/>
  <c r="B586" i="32"/>
  <c r="B587" i="32"/>
  <c r="B588" i="32"/>
  <c r="B589" i="32"/>
  <c r="B590" i="32"/>
  <c r="B591" i="32"/>
  <c r="B592" i="32"/>
  <c r="B593" i="32"/>
  <c r="B594" i="32"/>
  <c r="B595" i="32"/>
  <c r="B596" i="32"/>
  <c r="B597" i="32"/>
  <c r="B598" i="32"/>
  <c r="B599" i="32"/>
  <c r="B600" i="32"/>
  <c r="B601" i="32"/>
  <c r="B602" i="32"/>
  <c r="B603" i="32"/>
  <c r="B604" i="32"/>
  <c r="B605" i="32"/>
  <c r="B606" i="32"/>
  <c r="B607" i="32"/>
  <c r="B608" i="32"/>
  <c r="B609" i="32"/>
  <c r="B610" i="32"/>
  <c r="B611" i="32"/>
  <c r="B612" i="32"/>
  <c r="B613" i="32"/>
  <c r="B614" i="32"/>
  <c r="B615" i="32"/>
  <c r="B616" i="32"/>
  <c r="B617" i="32"/>
  <c r="B618" i="32"/>
  <c r="B619" i="32"/>
  <c r="B620" i="32"/>
  <c r="B621" i="32"/>
  <c r="B622" i="32"/>
  <c r="B623" i="32"/>
  <c r="B624" i="32"/>
  <c r="B625" i="32"/>
  <c r="B626" i="32"/>
  <c r="B627" i="32"/>
  <c r="B628" i="32"/>
  <c r="B629" i="32"/>
  <c r="B630" i="32"/>
  <c r="B631" i="32"/>
  <c r="B632" i="32"/>
  <c r="B633" i="32"/>
  <c r="B634" i="32"/>
  <c r="B635" i="32"/>
  <c r="B636" i="32"/>
  <c r="B637" i="32"/>
  <c r="B638" i="32"/>
  <c r="B639" i="32"/>
  <c r="B640" i="32"/>
  <c r="B641" i="32"/>
  <c r="B642" i="32"/>
  <c r="B643" i="32"/>
  <c r="B644" i="32"/>
  <c r="B645" i="32"/>
  <c r="B646" i="32"/>
  <c r="B647" i="32"/>
  <c r="B648" i="32"/>
  <c r="B649" i="32"/>
  <c r="B650" i="32"/>
  <c r="B651" i="32"/>
  <c r="B652" i="32"/>
  <c r="B653" i="32"/>
  <c r="B654" i="32"/>
  <c r="B655" i="32"/>
  <c r="B656" i="32"/>
  <c r="B657" i="32"/>
  <c r="B658" i="32"/>
  <c r="B659" i="32"/>
  <c r="B660" i="32"/>
  <c r="B661" i="32"/>
  <c r="B662" i="32"/>
  <c r="B663" i="32"/>
  <c r="B664" i="32"/>
  <c r="B665" i="32"/>
  <c r="B666" i="32"/>
  <c r="B667" i="32"/>
  <c r="B668" i="32"/>
  <c r="B669" i="32"/>
  <c r="B670" i="32"/>
  <c r="B671" i="32"/>
  <c r="B672" i="32"/>
  <c r="B673" i="32"/>
  <c r="B674" i="32"/>
  <c r="B675" i="32"/>
  <c r="B676" i="32"/>
  <c r="B677" i="32"/>
  <c r="B678" i="32"/>
  <c r="B679" i="32"/>
  <c r="B680" i="32"/>
  <c r="B681" i="32"/>
  <c r="B682" i="32"/>
  <c r="B683" i="32"/>
  <c r="B684" i="32"/>
  <c r="B685" i="32"/>
  <c r="B686" i="32"/>
  <c r="B687" i="32"/>
  <c r="B688" i="32"/>
  <c r="B689" i="32"/>
  <c r="B690" i="32"/>
  <c r="B691" i="32"/>
  <c r="B692" i="32"/>
  <c r="B693" i="32"/>
  <c r="B694" i="32"/>
  <c r="B695" i="32"/>
  <c r="B696" i="32"/>
  <c r="B697" i="32"/>
  <c r="B698" i="32"/>
  <c r="B699" i="32"/>
  <c r="B700" i="32"/>
  <c r="B701" i="32"/>
  <c r="B702" i="32"/>
  <c r="B703" i="32"/>
  <c r="B704" i="32"/>
  <c r="B705" i="32"/>
  <c r="B706" i="32"/>
  <c r="B707" i="32"/>
  <c r="B708" i="32"/>
  <c r="B709" i="32"/>
  <c r="B710" i="32"/>
  <c r="B711" i="32"/>
  <c r="B712" i="32"/>
  <c r="B713" i="32"/>
  <c r="B714" i="32"/>
  <c r="B715" i="32"/>
  <c r="B716" i="32"/>
  <c r="B717" i="32"/>
  <c r="B718" i="32"/>
  <c r="B719" i="32"/>
  <c r="B720" i="32"/>
  <c r="B721" i="32"/>
  <c r="B722" i="32"/>
  <c r="B723" i="32"/>
  <c r="B724" i="32"/>
  <c r="B725" i="32"/>
  <c r="B726" i="32"/>
  <c r="B727" i="32"/>
  <c r="B728" i="32"/>
  <c r="B729" i="32"/>
  <c r="B730" i="32"/>
  <c r="B731" i="32"/>
  <c r="B732" i="32"/>
  <c r="B733" i="32"/>
  <c r="B734" i="32"/>
  <c r="B735" i="32"/>
  <c r="B736" i="32"/>
  <c r="B737" i="32"/>
  <c r="B738" i="32"/>
  <c r="B739" i="32"/>
  <c r="B740" i="32"/>
  <c r="B741" i="32"/>
  <c r="B742" i="32"/>
  <c r="B743" i="32"/>
  <c r="B744" i="32"/>
  <c r="B745" i="32"/>
  <c r="B746" i="32"/>
  <c r="B747" i="32"/>
  <c r="B748" i="32"/>
  <c r="B749" i="32"/>
  <c r="B750" i="32"/>
  <c r="B751" i="32"/>
  <c r="B752" i="32"/>
  <c r="B753" i="32"/>
  <c r="B754" i="32"/>
  <c r="B755" i="32"/>
  <c r="B756" i="32"/>
  <c r="B757" i="32"/>
  <c r="B758" i="32"/>
  <c r="B759" i="32"/>
  <c r="B760" i="32"/>
  <c r="B761" i="32"/>
  <c r="B762" i="32"/>
  <c r="B763" i="32"/>
  <c r="B764" i="32"/>
  <c r="B765" i="32"/>
  <c r="B766" i="32"/>
  <c r="B767" i="32"/>
  <c r="B768" i="32"/>
  <c r="B769" i="32"/>
  <c r="B770" i="32"/>
  <c r="B771" i="32"/>
  <c r="B772" i="32"/>
  <c r="B773" i="32"/>
  <c r="B774" i="32"/>
  <c r="B775" i="32"/>
  <c r="B776" i="32"/>
  <c r="B777" i="32"/>
  <c r="B778" i="32"/>
  <c r="B779" i="32"/>
  <c r="B780" i="32"/>
  <c r="B781" i="32"/>
  <c r="B782" i="32"/>
  <c r="B783" i="32"/>
  <c r="B784" i="32"/>
  <c r="B785" i="32"/>
  <c r="B786" i="32"/>
  <c r="B787" i="32"/>
  <c r="B788" i="32"/>
  <c r="B789" i="32"/>
  <c r="B790" i="32"/>
  <c r="B791" i="32"/>
  <c r="B792" i="32"/>
  <c r="B793" i="32"/>
  <c r="B794" i="32"/>
  <c r="B795" i="32"/>
  <c r="B796" i="32"/>
  <c r="B797" i="32"/>
  <c r="B798" i="32"/>
  <c r="B799" i="32"/>
  <c r="B800" i="32"/>
  <c r="B801" i="32"/>
  <c r="B802" i="32"/>
  <c r="B803" i="32"/>
  <c r="B804" i="32"/>
  <c r="B805" i="32"/>
  <c r="B806" i="32"/>
  <c r="B807" i="32"/>
  <c r="B808" i="32"/>
  <c r="B809" i="32"/>
  <c r="B810" i="32"/>
  <c r="B811" i="32"/>
  <c r="B812" i="32"/>
  <c r="B813" i="32"/>
  <c r="B814" i="32"/>
  <c r="B815" i="32"/>
  <c r="B816" i="32"/>
  <c r="B817" i="32"/>
  <c r="B818" i="32"/>
  <c r="B819" i="32"/>
  <c r="B820" i="32"/>
  <c r="B821" i="32"/>
  <c r="B822" i="32"/>
  <c r="B823" i="32"/>
  <c r="B824" i="32"/>
  <c r="B825" i="32"/>
  <c r="B826" i="32"/>
  <c r="B827" i="32"/>
  <c r="B828" i="32"/>
  <c r="B829" i="32"/>
  <c r="B830" i="32"/>
  <c r="B831" i="32"/>
  <c r="B832" i="32"/>
  <c r="B833" i="32"/>
  <c r="B834" i="32"/>
  <c r="B835" i="32"/>
  <c r="B836" i="32"/>
  <c r="B837" i="32"/>
  <c r="B838" i="32"/>
  <c r="B839" i="32"/>
  <c r="B840" i="32"/>
  <c r="B841" i="32"/>
  <c r="B842" i="32"/>
  <c r="B843" i="32"/>
  <c r="B844" i="32"/>
  <c r="B845" i="32"/>
  <c r="B846" i="32"/>
  <c r="B847" i="32"/>
  <c r="B848" i="32"/>
  <c r="B849" i="32"/>
  <c r="B850" i="32"/>
  <c r="B851" i="32"/>
  <c r="B852" i="32"/>
  <c r="B853" i="32"/>
  <c r="B854" i="32"/>
  <c r="B855" i="32"/>
  <c r="B856" i="32"/>
  <c r="B857" i="32"/>
  <c r="B858" i="32"/>
  <c r="B859" i="32"/>
  <c r="B860" i="32"/>
  <c r="B861" i="32"/>
  <c r="B862" i="32"/>
  <c r="B863" i="32"/>
  <c r="B864" i="32"/>
  <c r="B865" i="32"/>
  <c r="B866" i="32"/>
  <c r="B867" i="32"/>
  <c r="B868" i="32"/>
  <c r="B869" i="32"/>
  <c r="B870" i="32"/>
  <c r="B871" i="32"/>
  <c r="B872" i="32"/>
  <c r="B873" i="32"/>
  <c r="B874" i="32"/>
  <c r="B875" i="32"/>
  <c r="B876" i="32"/>
  <c r="B877" i="32"/>
  <c r="B878" i="32"/>
  <c r="B879" i="32"/>
  <c r="B880" i="32"/>
  <c r="B881" i="32"/>
  <c r="B882" i="32"/>
  <c r="B883" i="32"/>
  <c r="B884" i="32"/>
  <c r="B885" i="32"/>
  <c r="B886" i="32"/>
  <c r="B887" i="32"/>
  <c r="B888" i="32"/>
  <c r="B889" i="32"/>
  <c r="B890" i="32"/>
  <c r="B891" i="32"/>
  <c r="B892" i="32"/>
  <c r="B893" i="32"/>
  <c r="B894" i="32"/>
  <c r="B895" i="32"/>
  <c r="B896" i="32"/>
  <c r="B897" i="32"/>
  <c r="B898" i="32"/>
  <c r="B899" i="32"/>
  <c r="B900" i="32"/>
  <c r="B901" i="32"/>
  <c r="B902" i="32"/>
  <c r="B903" i="32"/>
  <c r="B904" i="32"/>
  <c r="B905" i="32"/>
  <c r="B906" i="32"/>
  <c r="B907" i="32"/>
  <c r="B908" i="32"/>
  <c r="B909" i="32"/>
  <c r="B910" i="32"/>
  <c r="B911" i="32"/>
  <c r="B912" i="32"/>
  <c r="B913" i="32"/>
  <c r="B914" i="32"/>
  <c r="B915" i="32"/>
  <c r="B916" i="32"/>
  <c r="B917" i="32"/>
  <c r="B918" i="32"/>
  <c r="B919" i="32"/>
  <c r="B920" i="32"/>
  <c r="B921" i="32"/>
  <c r="B922" i="32"/>
  <c r="B923" i="32"/>
  <c r="B924" i="32"/>
  <c r="B925" i="32"/>
  <c r="B926" i="32"/>
  <c r="B927" i="32"/>
  <c r="B928" i="32"/>
  <c r="B929" i="32"/>
  <c r="B930" i="32"/>
  <c r="B931" i="32"/>
  <c r="B932" i="32"/>
  <c r="B933" i="32"/>
  <c r="B934" i="32"/>
  <c r="B935" i="32"/>
  <c r="B936" i="32"/>
  <c r="B937" i="32"/>
  <c r="B938" i="32"/>
  <c r="B939" i="32"/>
  <c r="B940" i="32"/>
  <c r="B941" i="32"/>
  <c r="B942" i="32"/>
  <c r="B943" i="32"/>
  <c r="B944" i="32"/>
  <c r="B945" i="32"/>
  <c r="B946" i="32"/>
  <c r="B947" i="32"/>
  <c r="B948" i="32"/>
  <c r="B949" i="32"/>
  <c r="B950" i="32"/>
  <c r="B951" i="32"/>
  <c r="B952" i="32"/>
  <c r="B953" i="32"/>
  <c r="B954" i="32"/>
  <c r="B955" i="32"/>
  <c r="B956" i="32"/>
  <c r="B957" i="32"/>
  <c r="B958" i="32"/>
  <c r="B959" i="32"/>
  <c r="B960" i="32"/>
  <c r="B961" i="32"/>
  <c r="B962" i="32"/>
  <c r="B963" i="32"/>
  <c r="B964" i="32"/>
  <c r="B965" i="32"/>
  <c r="B966" i="32"/>
  <c r="B967" i="32"/>
  <c r="B968" i="32"/>
  <c r="B969" i="32"/>
  <c r="B970" i="32"/>
  <c r="B971" i="32"/>
  <c r="B972" i="32"/>
  <c r="B973" i="32"/>
  <c r="B974" i="32"/>
  <c r="B975" i="32"/>
  <c r="B976" i="32"/>
  <c r="B977" i="32"/>
  <c r="B978" i="32"/>
  <c r="B979" i="32"/>
  <c r="B980" i="32"/>
  <c r="B981" i="32"/>
  <c r="B982" i="32"/>
  <c r="B983" i="32"/>
  <c r="B984" i="32"/>
  <c r="B985" i="32"/>
  <c r="B986" i="32"/>
  <c r="B987" i="32"/>
  <c r="B988" i="32"/>
  <c r="B989" i="32"/>
  <c r="B990" i="32"/>
  <c r="B991" i="32"/>
  <c r="B992" i="32"/>
  <c r="B993" i="32"/>
  <c r="B994" i="32"/>
  <c r="B995" i="32"/>
  <c r="B996" i="32"/>
  <c r="B997" i="32"/>
  <c r="B998" i="32"/>
  <c r="B999" i="32"/>
  <c r="B1000" i="32"/>
  <c r="B1001" i="32"/>
  <c r="B1002" i="32"/>
  <c r="B1003" i="32"/>
  <c r="B1004" i="32"/>
  <c r="B1005" i="32"/>
  <c r="B1006" i="32"/>
  <c r="B1007" i="32"/>
  <c r="B1008" i="32"/>
  <c r="B1009" i="32"/>
  <c r="B1010" i="32"/>
  <c r="B1011" i="32"/>
  <c r="B1012" i="32"/>
  <c r="B1013" i="32"/>
  <c r="B1014" i="32"/>
  <c r="B1015" i="32"/>
  <c r="B1016" i="32"/>
  <c r="B1017" i="32"/>
  <c r="B1018" i="32"/>
  <c r="B1019" i="32"/>
  <c r="B1020" i="32"/>
  <c r="B1021" i="32"/>
  <c r="B1022" i="32"/>
  <c r="B1023" i="32"/>
  <c r="B1024" i="32"/>
  <c r="B1025" i="32"/>
  <c r="B1026" i="32"/>
  <c r="B1027" i="32"/>
  <c r="B1028" i="32"/>
  <c r="B1029" i="32"/>
  <c r="B1030" i="32"/>
  <c r="B1031" i="32"/>
  <c r="B1032" i="32"/>
  <c r="B1033" i="32"/>
  <c r="B1034" i="32"/>
  <c r="B1035" i="32"/>
  <c r="B1036" i="32"/>
  <c r="B1037" i="32"/>
  <c r="B1038" i="32"/>
  <c r="B1039" i="32"/>
  <c r="B1040" i="32"/>
  <c r="B1041" i="32"/>
  <c r="B1042" i="32"/>
  <c r="B1043" i="32"/>
  <c r="B1044" i="32"/>
  <c r="B1045" i="32"/>
  <c r="B1046" i="32"/>
  <c r="B1047" i="32"/>
  <c r="B1048" i="32"/>
  <c r="B1049" i="32"/>
  <c r="B1050" i="32"/>
  <c r="B1051" i="32"/>
  <c r="B1052" i="32"/>
  <c r="B1053" i="32"/>
  <c r="B1054" i="32"/>
  <c r="B1055" i="32"/>
  <c r="B1056" i="32"/>
  <c r="B1057" i="32"/>
  <c r="B1058" i="32"/>
  <c r="B1059" i="32"/>
  <c r="B1060" i="32"/>
  <c r="B1061" i="32"/>
  <c r="B1062" i="32"/>
  <c r="B1063" i="32"/>
  <c r="B1064" i="32"/>
  <c r="B1065" i="32"/>
  <c r="B1066" i="32"/>
  <c r="B1067" i="32"/>
  <c r="B1068" i="32"/>
  <c r="B1069" i="32"/>
  <c r="B1070" i="32"/>
  <c r="B1071" i="32"/>
  <c r="B1072" i="32"/>
  <c r="B1073" i="32"/>
  <c r="B1074" i="32"/>
  <c r="B1075" i="32"/>
  <c r="B1076" i="32"/>
  <c r="B1077" i="32"/>
  <c r="B1078" i="32"/>
  <c r="B1079" i="32"/>
  <c r="B1080" i="32"/>
  <c r="B1081" i="32"/>
  <c r="B1082" i="32"/>
  <c r="B1083" i="32"/>
  <c r="B1084" i="32"/>
  <c r="B1085" i="32"/>
  <c r="B1086" i="32"/>
  <c r="B1087" i="32"/>
  <c r="B1088" i="32"/>
  <c r="B1089" i="32"/>
  <c r="B1090" i="32"/>
  <c r="B1091" i="32"/>
  <c r="B1092" i="32"/>
  <c r="B1093" i="32"/>
  <c r="B1094" i="32"/>
  <c r="B1095" i="32"/>
  <c r="B1096" i="32"/>
  <c r="B1097" i="32"/>
  <c r="B1098" i="32"/>
  <c r="B1099" i="32"/>
  <c r="B1100" i="32"/>
  <c r="B1101" i="32"/>
  <c r="B1102" i="32"/>
  <c r="B1103" i="32"/>
  <c r="B1104" i="32"/>
  <c r="B1105" i="32"/>
  <c r="B1106" i="32"/>
  <c r="B1107" i="32"/>
  <c r="B1108" i="32"/>
  <c r="B1109" i="32"/>
  <c r="B1110" i="32"/>
  <c r="B1111" i="32"/>
  <c r="B1112" i="32"/>
  <c r="B1113" i="32"/>
  <c r="B1114" i="32"/>
  <c r="B1115" i="32"/>
  <c r="B1116" i="32"/>
  <c r="B1117" i="32"/>
  <c r="B1118" i="32"/>
  <c r="B1119" i="32"/>
  <c r="B1120" i="32"/>
  <c r="B1121" i="32"/>
  <c r="B1122" i="32"/>
  <c r="B1123" i="32"/>
  <c r="B1124" i="32"/>
  <c r="B1125" i="32"/>
  <c r="B1126" i="32"/>
  <c r="B1127" i="32"/>
  <c r="B1128" i="32"/>
  <c r="B1129" i="32"/>
  <c r="B1130" i="32"/>
  <c r="B1131" i="32"/>
  <c r="B1132" i="32"/>
  <c r="B1133" i="32"/>
  <c r="B1134" i="32"/>
  <c r="B1135" i="32"/>
  <c r="B1136" i="32"/>
  <c r="B1137" i="32"/>
  <c r="B1138" i="32"/>
  <c r="B1139" i="32"/>
  <c r="B1140" i="32"/>
  <c r="B1141" i="32"/>
  <c r="B1142" i="32"/>
  <c r="B1143" i="32"/>
  <c r="B1144" i="32"/>
  <c r="B1145" i="32"/>
  <c r="B1146" i="32"/>
  <c r="B1147" i="32"/>
  <c r="B1148" i="32"/>
  <c r="B1149" i="32"/>
  <c r="B1150" i="32"/>
  <c r="B1151" i="32"/>
  <c r="B1152" i="32"/>
  <c r="B1153" i="32"/>
  <c r="B1154" i="32"/>
  <c r="B1155" i="32"/>
  <c r="B1156" i="32"/>
  <c r="B1157" i="32"/>
  <c r="B1158" i="32"/>
  <c r="B1159" i="32"/>
  <c r="B1160" i="32"/>
  <c r="B1161" i="32"/>
  <c r="B1162" i="32"/>
  <c r="B1163" i="32"/>
  <c r="B1164" i="32"/>
  <c r="B1165" i="32"/>
  <c r="B1166" i="32"/>
  <c r="B1167" i="32"/>
  <c r="B1168" i="32"/>
  <c r="B1169" i="32"/>
  <c r="B1170" i="32"/>
  <c r="B1171" i="32"/>
  <c r="B1172" i="32"/>
  <c r="B1173" i="32"/>
  <c r="B1174" i="32"/>
  <c r="B1175" i="32"/>
  <c r="B1176" i="32"/>
  <c r="B1177" i="32"/>
  <c r="B1178" i="32"/>
  <c r="B1179" i="32"/>
  <c r="B1180" i="32"/>
  <c r="B1181" i="32"/>
  <c r="B1182" i="32"/>
  <c r="B1183" i="32"/>
  <c r="B1184" i="32"/>
  <c r="B1185" i="32"/>
  <c r="B1186" i="32"/>
  <c r="B1187" i="32"/>
  <c r="B1188" i="32"/>
  <c r="B1189" i="32"/>
  <c r="B1190" i="32"/>
  <c r="B1191" i="32"/>
  <c r="B1192" i="32"/>
  <c r="B1193" i="32"/>
  <c r="B1194" i="32"/>
  <c r="B1195" i="32"/>
  <c r="B1196" i="32"/>
  <c r="B1197" i="32"/>
  <c r="B1198" i="32"/>
  <c r="B1199" i="32"/>
  <c r="B1200" i="32"/>
  <c r="B1201" i="32"/>
  <c r="B1202" i="32"/>
  <c r="B1203" i="32"/>
  <c r="B1204" i="32"/>
  <c r="B1205" i="32"/>
  <c r="B1206" i="32"/>
  <c r="B1207" i="32"/>
  <c r="B1208" i="32"/>
  <c r="B1209" i="32"/>
  <c r="B1210" i="32"/>
  <c r="B1211" i="32"/>
  <c r="B1212" i="32"/>
  <c r="B1213" i="32"/>
  <c r="B1214" i="32"/>
  <c r="B1215" i="32"/>
  <c r="B1216" i="32"/>
  <c r="B1217" i="32"/>
  <c r="B1218" i="32"/>
  <c r="B1219" i="32"/>
  <c r="B1220" i="32"/>
  <c r="B1221" i="32"/>
  <c r="B1222" i="32"/>
  <c r="B1223" i="32"/>
  <c r="B1224" i="32"/>
  <c r="B1225" i="32"/>
  <c r="B1226" i="32"/>
  <c r="B1227" i="32"/>
  <c r="B1228" i="32"/>
  <c r="B1229" i="32"/>
  <c r="B1230" i="32"/>
  <c r="B1231" i="32"/>
  <c r="B1232" i="32"/>
  <c r="B1233" i="32"/>
  <c r="B1234" i="32"/>
  <c r="B1235" i="32"/>
  <c r="B1236" i="32"/>
  <c r="B1237" i="32"/>
  <c r="B1238" i="32"/>
  <c r="B1239" i="32"/>
  <c r="B1240" i="32"/>
  <c r="B1241" i="32"/>
  <c r="B1242" i="32"/>
  <c r="B1243" i="32"/>
  <c r="B1244" i="32"/>
  <c r="B1245" i="32"/>
  <c r="B1246" i="32"/>
  <c r="B1247" i="32"/>
  <c r="B1248" i="32"/>
  <c r="B1249" i="32"/>
  <c r="B1250" i="32"/>
  <c r="B1251" i="32"/>
  <c r="B1252" i="32"/>
  <c r="B1253" i="32"/>
  <c r="B1254" i="32"/>
  <c r="B1255" i="32"/>
  <c r="B1256" i="32"/>
  <c r="B1257" i="32"/>
  <c r="B1258" i="32"/>
  <c r="B1259" i="32"/>
  <c r="B1260" i="32"/>
  <c r="B1261" i="32"/>
  <c r="B1262" i="32"/>
  <c r="B1263" i="32"/>
  <c r="B1264" i="32"/>
  <c r="B1265" i="32"/>
  <c r="B1266" i="32"/>
  <c r="B1267" i="32"/>
  <c r="B1268" i="32"/>
  <c r="B1269" i="32"/>
  <c r="B1270" i="32"/>
  <c r="B1271" i="32"/>
  <c r="B1272" i="32"/>
  <c r="B1273" i="32"/>
  <c r="B1274" i="32"/>
  <c r="B1275" i="32"/>
  <c r="B1276" i="32"/>
  <c r="B1277" i="32"/>
  <c r="B1278" i="32"/>
  <c r="B1279" i="32"/>
  <c r="B1280" i="32"/>
  <c r="B1281" i="32"/>
  <c r="B1282" i="32"/>
  <c r="B1283" i="32"/>
  <c r="B1284" i="32"/>
  <c r="B1285" i="32"/>
  <c r="B1286" i="32"/>
  <c r="B1287" i="32"/>
  <c r="B1288" i="32"/>
  <c r="B1289" i="32"/>
  <c r="B1290" i="32"/>
  <c r="B1291" i="32"/>
  <c r="B1292" i="32"/>
  <c r="B1293" i="32"/>
  <c r="B1294" i="32"/>
  <c r="B1295" i="32"/>
  <c r="B1296" i="32"/>
  <c r="B1297" i="32"/>
  <c r="B1298" i="32"/>
  <c r="B1299" i="32"/>
  <c r="B1300" i="32"/>
  <c r="B1301" i="32"/>
  <c r="B1302" i="32"/>
  <c r="B1303" i="32"/>
  <c r="B1304" i="32"/>
  <c r="B1305" i="32"/>
  <c r="B1306" i="32"/>
  <c r="B1307" i="32"/>
  <c r="B1308" i="32"/>
  <c r="B1309" i="32"/>
  <c r="B1310" i="32"/>
  <c r="B1311" i="32"/>
  <c r="B1312" i="32"/>
  <c r="B1313" i="32"/>
  <c r="B1314" i="32"/>
  <c r="B1315" i="32"/>
  <c r="B1316" i="32"/>
  <c r="B1317" i="32"/>
  <c r="B1318" i="32"/>
  <c r="B1319" i="32"/>
  <c r="B1320" i="32"/>
  <c r="B1321" i="32"/>
  <c r="B1322" i="32"/>
  <c r="B1323" i="32"/>
  <c r="B1324" i="32"/>
  <c r="B1325" i="32"/>
  <c r="B1326" i="32"/>
  <c r="B1327" i="32"/>
  <c r="B1328" i="32"/>
  <c r="B1329" i="32"/>
  <c r="B1330" i="32"/>
  <c r="B1331" i="32"/>
  <c r="B1332" i="32"/>
  <c r="B1333" i="32"/>
  <c r="B1334" i="32"/>
  <c r="B1335" i="32"/>
  <c r="B1336" i="32"/>
  <c r="B1337" i="32"/>
  <c r="B1338" i="32"/>
  <c r="B1339" i="32"/>
  <c r="B1340" i="32"/>
  <c r="B1341" i="32"/>
  <c r="B1342" i="32"/>
  <c r="B1343" i="32"/>
  <c r="B1344" i="32"/>
  <c r="B1345" i="32"/>
  <c r="B1346" i="32"/>
  <c r="B1347" i="32"/>
  <c r="B1348" i="32"/>
  <c r="B1349" i="32"/>
  <c r="B1350" i="32"/>
  <c r="B1351" i="32"/>
  <c r="B1352" i="32"/>
  <c r="B1353" i="32"/>
  <c r="B1354" i="32"/>
  <c r="B1355" i="32"/>
  <c r="B1356" i="32"/>
  <c r="B1357" i="32"/>
  <c r="B1358" i="32"/>
  <c r="B1359" i="32"/>
  <c r="B1360" i="32"/>
  <c r="B1361" i="32"/>
  <c r="B1362" i="32"/>
  <c r="B1363" i="32"/>
  <c r="B1364" i="32"/>
  <c r="B1365" i="32"/>
  <c r="B1366" i="32"/>
  <c r="B1367" i="32"/>
  <c r="B1368" i="32"/>
  <c r="B1369" i="32"/>
  <c r="B1370" i="32"/>
  <c r="B1371" i="32"/>
  <c r="B1372" i="32"/>
  <c r="B1373" i="32"/>
  <c r="B1374" i="32"/>
  <c r="B1375" i="32"/>
  <c r="B1376" i="32"/>
  <c r="B1377" i="32"/>
  <c r="B1378" i="32"/>
  <c r="B1379" i="32"/>
  <c r="B1380" i="32"/>
  <c r="B1381" i="32"/>
  <c r="B1382" i="32"/>
  <c r="B1383" i="32"/>
  <c r="B1384" i="32"/>
  <c r="B1385" i="32"/>
  <c r="B1386" i="32"/>
  <c r="B1387" i="32"/>
  <c r="B1388" i="32"/>
  <c r="B1389" i="32"/>
  <c r="B1390" i="32"/>
  <c r="B1391" i="32"/>
  <c r="B1392" i="32"/>
  <c r="B1393" i="32"/>
  <c r="B1394" i="32"/>
  <c r="B1395" i="32"/>
  <c r="B1396" i="32"/>
  <c r="B1397" i="32"/>
  <c r="B1398" i="32"/>
  <c r="B1399" i="32"/>
  <c r="B1400" i="32"/>
  <c r="B1401" i="32"/>
  <c r="B1402" i="32"/>
  <c r="B1403" i="32"/>
  <c r="B1404" i="32"/>
  <c r="B1405" i="32"/>
  <c r="B1406" i="32"/>
  <c r="B1407" i="32"/>
  <c r="B1408" i="32"/>
  <c r="B1409" i="32"/>
  <c r="B1410" i="32"/>
  <c r="B1411" i="32"/>
  <c r="B1412" i="32"/>
  <c r="B1413" i="32"/>
  <c r="B1414" i="32"/>
  <c r="B1415" i="32"/>
  <c r="B1416" i="32"/>
  <c r="B1417" i="32"/>
  <c r="B1418" i="32"/>
  <c r="B1419" i="32"/>
  <c r="B1420" i="32"/>
  <c r="B1421" i="32"/>
  <c r="B1422" i="32"/>
  <c r="B1423" i="32"/>
  <c r="B1424" i="32"/>
  <c r="B1425" i="32"/>
  <c r="B1426" i="32"/>
  <c r="B1427" i="32"/>
  <c r="B1428" i="32"/>
  <c r="B1429" i="32"/>
  <c r="B1430" i="32"/>
  <c r="B1431" i="32"/>
  <c r="B1432" i="32"/>
  <c r="B1433" i="32"/>
  <c r="B1434" i="32"/>
  <c r="B1435" i="32"/>
  <c r="B1436" i="32"/>
  <c r="B1437" i="32"/>
  <c r="B1438" i="32"/>
  <c r="B1439" i="32"/>
  <c r="B1440" i="32"/>
  <c r="B1441" i="32"/>
  <c r="B1442" i="32"/>
  <c r="B1443" i="32"/>
  <c r="B1444" i="32"/>
  <c r="B1445" i="32"/>
  <c r="B1446" i="32"/>
  <c r="B1447" i="32"/>
  <c r="B1448" i="32"/>
  <c r="B1449" i="32"/>
  <c r="B1450" i="32"/>
  <c r="B1451" i="32"/>
  <c r="B1452" i="32"/>
  <c r="B1453" i="32"/>
  <c r="B1454" i="32"/>
  <c r="B1455" i="32"/>
  <c r="B1456" i="32"/>
  <c r="B1457" i="32"/>
  <c r="B1458" i="32"/>
  <c r="B1459" i="32"/>
  <c r="B1460" i="32"/>
  <c r="B1461" i="32"/>
  <c r="B1462" i="32"/>
  <c r="B1463" i="32"/>
  <c r="B1464" i="32"/>
  <c r="B1465" i="32"/>
  <c r="B1466" i="32"/>
  <c r="B1467" i="32"/>
  <c r="B1468" i="32"/>
  <c r="B1469" i="32"/>
  <c r="B1470" i="32"/>
  <c r="B1471" i="32"/>
  <c r="B1472" i="32"/>
  <c r="B1473" i="32"/>
  <c r="B1474" i="32"/>
  <c r="B1475" i="32"/>
  <c r="B1476" i="32"/>
  <c r="B1477" i="32"/>
  <c r="B1478" i="32"/>
  <c r="B1479" i="32"/>
  <c r="B1480" i="32"/>
  <c r="B1481" i="32"/>
  <c r="B1482" i="32"/>
  <c r="B1483" i="32"/>
  <c r="B1484" i="32"/>
  <c r="B1485" i="32"/>
  <c r="B1486" i="32"/>
  <c r="B1487" i="32"/>
  <c r="B1488" i="32"/>
  <c r="B1489" i="32"/>
  <c r="B1490" i="32"/>
  <c r="B1491" i="32"/>
  <c r="B1492" i="32"/>
  <c r="B1493" i="32"/>
  <c r="B1494" i="32"/>
  <c r="B1495" i="32"/>
  <c r="B1496" i="32"/>
  <c r="B1497" i="32"/>
  <c r="B1498" i="32"/>
  <c r="B1499" i="32"/>
  <c r="B1500" i="32"/>
  <c r="B1501" i="32"/>
  <c r="B1502" i="32"/>
  <c r="B1503" i="32"/>
  <c r="B1504" i="32"/>
  <c r="B1505" i="32"/>
  <c r="B1506" i="32"/>
  <c r="B1507" i="32"/>
  <c r="B1508" i="32"/>
  <c r="B1509" i="32"/>
  <c r="B1510" i="32"/>
  <c r="B1511" i="32"/>
  <c r="B1512" i="32"/>
  <c r="B1513" i="32"/>
  <c r="B1514" i="32"/>
  <c r="B1515" i="32"/>
  <c r="B1516" i="32"/>
  <c r="B1517" i="32"/>
  <c r="B1518" i="32"/>
  <c r="B1519" i="32"/>
  <c r="B1520" i="32"/>
  <c r="B1521" i="32"/>
  <c r="B1522" i="32"/>
  <c r="B1523" i="32"/>
  <c r="B1524" i="32"/>
  <c r="B1525" i="32"/>
  <c r="B1526" i="32"/>
  <c r="B1527" i="32"/>
  <c r="B1528" i="32"/>
  <c r="B1529" i="32"/>
  <c r="B1530" i="32"/>
  <c r="B1531" i="32"/>
  <c r="B1532" i="32"/>
  <c r="B1533" i="32"/>
  <c r="B1534" i="32"/>
  <c r="B1535" i="32"/>
  <c r="B1536" i="32"/>
  <c r="B1537" i="32"/>
  <c r="B1538" i="32"/>
  <c r="B1539" i="32"/>
  <c r="B1540" i="32"/>
  <c r="B1541" i="32"/>
  <c r="B1542" i="32"/>
  <c r="B1543" i="32"/>
  <c r="B1544" i="32"/>
  <c r="B1545" i="32"/>
  <c r="B1546" i="32"/>
  <c r="B1547" i="32"/>
  <c r="B1548" i="32"/>
  <c r="B1549" i="32"/>
  <c r="B1550" i="32"/>
  <c r="B1551" i="32"/>
  <c r="B1552" i="32"/>
  <c r="B1553" i="32"/>
  <c r="B1554" i="32"/>
  <c r="B1555" i="32"/>
  <c r="B1556" i="32"/>
  <c r="B1557" i="32"/>
  <c r="B1558" i="32"/>
  <c r="B1559" i="32"/>
  <c r="B1560" i="32"/>
  <c r="B1561" i="32"/>
  <c r="B1562" i="32"/>
  <c r="B1563" i="32"/>
  <c r="B1564" i="32"/>
  <c r="B1565" i="32"/>
  <c r="B1566" i="32"/>
  <c r="B1567" i="32"/>
  <c r="B1568" i="32"/>
  <c r="B1569" i="32"/>
  <c r="B1570" i="32"/>
  <c r="B1571" i="32"/>
  <c r="B1572" i="32"/>
  <c r="B1573" i="32"/>
  <c r="B1574" i="32"/>
  <c r="B1575" i="32"/>
  <c r="B1576" i="32"/>
  <c r="B1577" i="32"/>
  <c r="B1578" i="32"/>
  <c r="B1579" i="32"/>
  <c r="B1580" i="32"/>
  <c r="B1581" i="32"/>
  <c r="B1582" i="32"/>
  <c r="B1583" i="32"/>
  <c r="B1584" i="32"/>
  <c r="B1585" i="32"/>
  <c r="B1586" i="32"/>
  <c r="B1587" i="32"/>
  <c r="B1588" i="32"/>
  <c r="B1589" i="32"/>
  <c r="B1590" i="32"/>
  <c r="B1591" i="32"/>
  <c r="B1592" i="32"/>
  <c r="B1593" i="32"/>
  <c r="B1594" i="32"/>
  <c r="B1595" i="32"/>
  <c r="B1596" i="32"/>
  <c r="B1597" i="32"/>
  <c r="B1598" i="32"/>
  <c r="B1599" i="32"/>
  <c r="B1600" i="32"/>
  <c r="B1601" i="32"/>
  <c r="B1602" i="32"/>
  <c r="B1603" i="32"/>
  <c r="B1604" i="32"/>
  <c r="B1605" i="32"/>
  <c r="B1606" i="32"/>
  <c r="B1607" i="32"/>
  <c r="B1608" i="32"/>
  <c r="B1609" i="32"/>
  <c r="B1610" i="32"/>
  <c r="B1611" i="32"/>
  <c r="B1612" i="32"/>
  <c r="B1613" i="32"/>
  <c r="B1614" i="32"/>
  <c r="B1615" i="32"/>
  <c r="B1616" i="32"/>
  <c r="B1617" i="32"/>
  <c r="B1618" i="32"/>
  <c r="B1619" i="32"/>
  <c r="B1620" i="32"/>
  <c r="B1621" i="32"/>
  <c r="B1622" i="32"/>
  <c r="B1623" i="32"/>
  <c r="B1624" i="32"/>
  <c r="B1625" i="32"/>
  <c r="B1626" i="32"/>
  <c r="B1627" i="32"/>
  <c r="B1628" i="32"/>
  <c r="B1629" i="32"/>
  <c r="B1630" i="32"/>
  <c r="B1631" i="32"/>
  <c r="B1632" i="32"/>
  <c r="B1633" i="32"/>
  <c r="B1634" i="32"/>
  <c r="B1635" i="32"/>
  <c r="B1636" i="32"/>
  <c r="B1637" i="32"/>
  <c r="B1638" i="32"/>
  <c r="B1639" i="32"/>
  <c r="B1640" i="32"/>
  <c r="B1641" i="32"/>
  <c r="B1642" i="32"/>
  <c r="B1643" i="32"/>
  <c r="B1644" i="32"/>
  <c r="B1645" i="32"/>
  <c r="B1646" i="32"/>
  <c r="B1647" i="32"/>
  <c r="B1648" i="32"/>
  <c r="B1649" i="32"/>
  <c r="B1650" i="32"/>
  <c r="B1651" i="32"/>
  <c r="B1652" i="32"/>
  <c r="B1653" i="32"/>
  <c r="B1654" i="32"/>
  <c r="B1655" i="32"/>
  <c r="B1656" i="32"/>
  <c r="B1657" i="32"/>
  <c r="B1658" i="32"/>
  <c r="B1659" i="32"/>
  <c r="B1660" i="32"/>
  <c r="B1661" i="32"/>
  <c r="B1662" i="32"/>
  <c r="B1663" i="32"/>
  <c r="B1664" i="32"/>
  <c r="B1665" i="32"/>
  <c r="B1666" i="32"/>
  <c r="B1667" i="32"/>
  <c r="B1668" i="32"/>
  <c r="B1669" i="32"/>
  <c r="B1670" i="32"/>
  <c r="B1671" i="32"/>
  <c r="B1672" i="32"/>
  <c r="B1673" i="32"/>
  <c r="B1674" i="32"/>
  <c r="B1675" i="32"/>
  <c r="B1676" i="32"/>
  <c r="B1677" i="32"/>
  <c r="B1678" i="32"/>
  <c r="B1679" i="32"/>
  <c r="B1680" i="32"/>
  <c r="B1681" i="32"/>
  <c r="B1682" i="32"/>
  <c r="B1683" i="32"/>
  <c r="B1684" i="32"/>
  <c r="B1685" i="32"/>
  <c r="B1686" i="32"/>
  <c r="B1687" i="32"/>
  <c r="B1688" i="32"/>
  <c r="B1689" i="32"/>
  <c r="B1690" i="32"/>
  <c r="B1691" i="32"/>
  <c r="B1692" i="32"/>
  <c r="B1693" i="32"/>
  <c r="B1694" i="32"/>
  <c r="B1695" i="32"/>
  <c r="B1696" i="32"/>
  <c r="B1697" i="32"/>
  <c r="B1698" i="32"/>
  <c r="B1699" i="32"/>
  <c r="B1700" i="32"/>
  <c r="B1701" i="32"/>
  <c r="B1702" i="32"/>
  <c r="B1703" i="32"/>
  <c r="B1704" i="32"/>
  <c r="B1705" i="32"/>
  <c r="B1706" i="32"/>
  <c r="B1707" i="32"/>
  <c r="B1708" i="32"/>
  <c r="B1709" i="32"/>
  <c r="B1710" i="32"/>
  <c r="B1711" i="32"/>
  <c r="B1712" i="32"/>
  <c r="B1713" i="32"/>
  <c r="B1714" i="32"/>
  <c r="B1715" i="32"/>
  <c r="B1716" i="32"/>
  <c r="B1717" i="32"/>
  <c r="B1718" i="32"/>
  <c r="B1719" i="32"/>
  <c r="B1720" i="32"/>
  <c r="B1721" i="32"/>
  <c r="B1722" i="32"/>
  <c r="B1723" i="32"/>
  <c r="B1724" i="32"/>
  <c r="B1725" i="32"/>
  <c r="B1726" i="32"/>
  <c r="B1727" i="32"/>
  <c r="B1728" i="32"/>
  <c r="B1729" i="32"/>
  <c r="B1730" i="32"/>
  <c r="B1731" i="32"/>
  <c r="B1732" i="32"/>
  <c r="B1733" i="32"/>
  <c r="B1734" i="32"/>
  <c r="B1735" i="32"/>
  <c r="B1736" i="32"/>
  <c r="B1737" i="32"/>
  <c r="B1738" i="32"/>
  <c r="B1739" i="32"/>
  <c r="B1740" i="32"/>
  <c r="B1741" i="32"/>
  <c r="B1742" i="32"/>
  <c r="B1743" i="32"/>
  <c r="B1744" i="32"/>
  <c r="B1745" i="32"/>
  <c r="B1746" i="32"/>
  <c r="B1747" i="32"/>
  <c r="B1748" i="32"/>
  <c r="B1749" i="32"/>
  <c r="B1750" i="32"/>
  <c r="B1751" i="32"/>
  <c r="B1752" i="32"/>
  <c r="B1753" i="32"/>
  <c r="B1754" i="32"/>
  <c r="B1755" i="32"/>
  <c r="B1756" i="32"/>
  <c r="B1757" i="32"/>
  <c r="B1758" i="32"/>
  <c r="B1759" i="32"/>
  <c r="B1760" i="32"/>
  <c r="B1761" i="32"/>
  <c r="B1762" i="32"/>
  <c r="B1763" i="32"/>
  <c r="B1764" i="32"/>
  <c r="B1765" i="32"/>
  <c r="B1766" i="32"/>
  <c r="B1767" i="32"/>
  <c r="B1768" i="32"/>
  <c r="B1769" i="32"/>
  <c r="B1770" i="32"/>
  <c r="B1771" i="32"/>
  <c r="B1772" i="32"/>
  <c r="B1773" i="32"/>
  <c r="B1774" i="32"/>
  <c r="B1775" i="32"/>
  <c r="B1776" i="32"/>
  <c r="B1777" i="32"/>
  <c r="B1778" i="32"/>
  <c r="B1779" i="32"/>
  <c r="B1780" i="32"/>
  <c r="B1781" i="32"/>
  <c r="B1782" i="32"/>
  <c r="B1783" i="32"/>
  <c r="B1784" i="32"/>
  <c r="B1785" i="32"/>
  <c r="B1786" i="32"/>
  <c r="B1787" i="32"/>
  <c r="B1788" i="32"/>
  <c r="B1789" i="32"/>
  <c r="B1790" i="32"/>
  <c r="B1791" i="32"/>
  <c r="B1792" i="32"/>
  <c r="B1793" i="32"/>
  <c r="B1794" i="32"/>
  <c r="B1795" i="32"/>
  <c r="B1796" i="32"/>
  <c r="B1797" i="32"/>
  <c r="B1798" i="32"/>
  <c r="B1799" i="32"/>
  <c r="B1800" i="32"/>
  <c r="B1801" i="32"/>
  <c r="B1802" i="32"/>
  <c r="B1803" i="32"/>
  <c r="B1804" i="32"/>
  <c r="B1805" i="32"/>
  <c r="B1806" i="32"/>
  <c r="B1807" i="32"/>
  <c r="B1808" i="32"/>
  <c r="B1809" i="32"/>
  <c r="B1810" i="32"/>
  <c r="B1811" i="32"/>
  <c r="B1812" i="32"/>
  <c r="B1813" i="32"/>
  <c r="B1814" i="32"/>
  <c r="B1815" i="32"/>
  <c r="B1816" i="32"/>
  <c r="B1817" i="32"/>
  <c r="B1818" i="32"/>
  <c r="B1819" i="32"/>
  <c r="B1820" i="32"/>
  <c r="B1821" i="32"/>
  <c r="B1822" i="32"/>
  <c r="B1823" i="32"/>
  <c r="B1824" i="32"/>
  <c r="B1825" i="32"/>
  <c r="B1826" i="32"/>
  <c r="B1827" i="32"/>
  <c r="B1828" i="32"/>
  <c r="B1829" i="32"/>
  <c r="B1830" i="32"/>
  <c r="B1831" i="32"/>
  <c r="B1832" i="32"/>
  <c r="B1833" i="32"/>
  <c r="B1834" i="32"/>
  <c r="B1835" i="32"/>
  <c r="B1836" i="32"/>
  <c r="B1837" i="32"/>
  <c r="B1838" i="32"/>
  <c r="B1839" i="32"/>
  <c r="B1840" i="32"/>
  <c r="B1841" i="32"/>
  <c r="B1842" i="32"/>
  <c r="B1843" i="32"/>
  <c r="B1844" i="32"/>
  <c r="B1845" i="32"/>
  <c r="B1846" i="32"/>
  <c r="B1847" i="32"/>
  <c r="B1848" i="32"/>
  <c r="B1849" i="32"/>
  <c r="B1850" i="32"/>
  <c r="B1851" i="32"/>
  <c r="B1852" i="32"/>
  <c r="B1853" i="32"/>
  <c r="B1854" i="32"/>
  <c r="B1855" i="32"/>
  <c r="B1856" i="32"/>
  <c r="B1857" i="32"/>
  <c r="B1858" i="32"/>
  <c r="B1859" i="32"/>
  <c r="B1860" i="32"/>
  <c r="B1861" i="32"/>
  <c r="B1862" i="32"/>
  <c r="B1863" i="32"/>
  <c r="B1864" i="32"/>
  <c r="B1865" i="32"/>
  <c r="B1866" i="32"/>
  <c r="B1867" i="32"/>
  <c r="B1868" i="32"/>
  <c r="B1869" i="32"/>
  <c r="B1870" i="32"/>
  <c r="B1871" i="32"/>
  <c r="B1872" i="32"/>
  <c r="B1873" i="32"/>
  <c r="B1874" i="32"/>
  <c r="B1875" i="32"/>
  <c r="B1876" i="32"/>
  <c r="B1877" i="32"/>
  <c r="B1878" i="32"/>
  <c r="B1879" i="32"/>
  <c r="B1880" i="32"/>
  <c r="B1881" i="32"/>
  <c r="B1882" i="32"/>
  <c r="B1883" i="32"/>
  <c r="B1884" i="32"/>
  <c r="B1885" i="32"/>
  <c r="B1886" i="32"/>
  <c r="B1887" i="32"/>
  <c r="B1888" i="32"/>
  <c r="B1889" i="32"/>
  <c r="B1890" i="32"/>
  <c r="B1891" i="32"/>
  <c r="B1892" i="32"/>
  <c r="B1893" i="32"/>
  <c r="B1894" i="32"/>
  <c r="B1895" i="32"/>
  <c r="B1896" i="32"/>
  <c r="B1897" i="32"/>
  <c r="B1898" i="32"/>
  <c r="B1899" i="32"/>
  <c r="B1900" i="32"/>
  <c r="B1901" i="32"/>
  <c r="B1902" i="32"/>
  <c r="B1903" i="32"/>
  <c r="B1904" i="32"/>
  <c r="B1905" i="32"/>
  <c r="B1906" i="32"/>
  <c r="B1907" i="32"/>
  <c r="B1908" i="32"/>
  <c r="B1909" i="32"/>
  <c r="B1910" i="32"/>
  <c r="B1911" i="32"/>
  <c r="B1912" i="32"/>
  <c r="B1913" i="32"/>
  <c r="B1914" i="32"/>
  <c r="B1915" i="32"/>
  <c r="B1916" i="32"/>
  <c r="B1917" i="32"/>
  <c r="B1918" i="32"/>
  <c r="B1919" i="32"/>
  <c r="B1920" i="32"/>
  <c r="B1921" i="32"/>
  <c r="B1922" i="32"/>
  <c r="B1923" i="32"/>
  <c r="B1924" i="32"/>
  <c r="B1925" i="32"/>
  <c r="B1926" i="32"/>
  <c r="B1927" i="32"/>
  <c r="B1928" i="32"/>
  <c r="B1929" i="32"/>
  <c r="B1930" i="32"/>
  <c r="B1931" i="32"/>
  <c r="B1932" i="32"/>
  <c r="B1933" i="32"/>
  <c r="B1934" i="32"/>
  <c r="B1935" i="32"/>
  <c r="B1936" i="32"/>
  <c r="B1937" i="32"/>
  <c r="B1938" i="32"/>
  <c r="B1939" i="32"/>
  <c r="B1940" i="32"/>
  <c r="B1941" i="32"/>
  <c r="B1942" i="32"/>
  <c r="B1943" i="32"/>
  <c r="B1944" i="32"/>
  <c r="B1945" i="32"/>
  <c r="B1946" i="32"/>
  <c r="B1947" i="32"/>
  <c r="B1948" i="32"/>
  <c r="B1949" i="32"/>
  <c r="B1950" i="32"/>
  <c r="B1951" i="32"/>
  <c r="B1952" i="32"/>
  <c r="B1953" i="32"/>
  <c r="B1954" i="32"/>
  <c r="B1955" i="32"/>
  <c r="B1956" i="32"/>
  <c r="B1957" i="32"/>
  <c r="B1958" i="32"/>
  <c r="B1959" i="32"/>
  <c r="B1960" i="32"/>
  <c r="B1961" i="32"/>
  <c r="B1962" i="32"/>
  <c r="B1963" i="32"/>
  <c r="B1964" i="32"/>
  <c r="B1965" i="32"/>
  <c r="B1966" i="32"/>
  <c r="B1967" i="32"/>
  <c r="B1968" i="32"/>
  <c r="B1969" i="32"/>
  <c r="B1970" i="32"/>
  <c r="B1971" i="32"/>
  <c r="B1972" i="32"/>
  <c r="B1973" i="32"/>
  <c r="B1974" i="32"/>
  <c r="B1975" i="32"/>
  <c r="B1976" i="32"/>
  <c r="B1977" i="32"/>
  <c r="B1978" i="32"/>
  <c r="B1979" i="32"/>
  <c r="B1980" i="32"/>
  <c r="B1981" i="32"/>
  <c r="B1982" i="32"/>
  <c r="B1983" i="32"/>
  <c r="B1984" i="32"/>
  <c r="B1985" i="32"/>
  <c r="B1986" i="32"/>
  <c r="B1987" i="32"/>
  <c r="B1988" i="32"/>
  <c r="B1989" i="32"/>
  <c r="B1990" i="32"/>
  <c r="B1991" i="32"/>
  <c r="B1992" i="32"/>
  <c r="B1993" i="32"/>
  <c r="B1994" i="32"/>
  <c r="B1995" i="32"/>
  <c r="B1996" i="32"/>
  <c r="B1997" i="32"/>
  <c r="B1998" i="32"/>
  <c r="B1999" i="32"/>
  <c r="B2000" i="32"/>
  <c r="B2001" i="32"/>
  <c r="B2002" i="32"/>
  <c r="B2003" i="32"/>
  <c r="B2004" i="32"/>
  <c r="B2005" i="32"/>
  <c r="B2006" i="32"/>
  <c r="B2007" i="32"/>
  <c r="B2008" i="32"/>
  <c r="B2009" i="32"/>
  <c r="B2010" i="32"/>
  <c r="B2011" i="32"/>
  <c r="B2012" i="32"/>
  <c r="B2013" i="32"/>
  <c r="B2014" i="32"/>
  <c r="B2015" i="32"/>
  <c r="B2016" i="32"/>
  <c r="B2017" i="32"/>
  <c r="B2018" i="32"/>
  <c r="B2019" i="32"/>
  <c r="B2020" i="32"/>
  <c r="B2021" i="32"/>
  <c r="B2022" i="32"/>
  <c r="B2023" i="32"/>
  <c r="B2024" i="32"/>
  <c r="B2025" i="32"/>
  <c r="B2026" i="32"/>
  <c r="A217" i="32"/>
  <c r="A218" i="32"/>
  <c r="A219" i="32"/>
  <c r="O5" i="17" l="1"/>
  <c r="O6" i="17"/>
  <c r="O7" i="17"/>
  <c r="O8" i="17"/>
  <c r="N5" i="17"/>
  <c r="N6" i="17"/>
  <c r="N7" i="17"/>
  <c r="N8" i="17"/>
  <c r="N9" i="17"/>
  <c r="O19" i="17"/>
  <c r="O18" i="17"/>
  <c r="O17" i="17"/>
  <c r="O16" i="17"/>
  <c r="O15" i="17"/>
  <c r="N19" i="17"/>
  <c r="N18" i="17"/>
  <c r="N17" i="17"/>
  <c r="N16" i="17"/>
  <c r="N15" i="17"/>
  <c r="M19" i="17"/>
  <c r="M18" i="17"/>
  <c r="M17" i="17"/>
  <c r="M16" i="17"/>
  <c r="M15" i="17"/>
  <c r="M23" i="15" l="1"/>
  <c r="U7" i="15" s="1"/>
  <c r="M22" i="15"/>
  <c r="T7" i="15" s="1"/>
  <c r="M21" i="15"/>
  <c r="S7" i="15" s="1"/>
  <c r="M20" i="15"/>
  <c r="R7" i="15" s="1"/>
  <c r="M19" i="15"/>
  <c r="Q7" i="15" s="1"/>
  <c r="K8" i="15"/>
  <c r="K9" i="15"/>
  <c r="K10" i="15"/>
  <c r="K11" i="15"/>
  <c r="L12" i="15"/>
  <c r="P12" i="15" s="1"/>
  <c r="L11" i="15"/>
  <c r="P11" i="15" s="1"/>
  <c r="L10" i="15"/>
  <c r="P10" i="15" s="1"/>
  <c r="L9" i="15"/>
  <c r="P9" i="15" s="1"/>
  <c r="L8" i="15"/>
  <c r="P8" i="15" s="1"/>
  <c r="C25" i="34"/>
  <c r="H36" i="33"/>
  <c r="H52" i="33"/>
  <c r="H51" i="33"/>
  <c r="H50" i="33"/>
  <c r="H49" i="33"/>
  <c r="H48" i="33"/>
  <c r="B216" i="32"/>
  <c r="A216" i="32"/>
  <c r="H207" i="32"/>
  <c r="B207" i="32"/>
  <c r="A207" i="32"/>
  <c r="B198" i="32"/>
  <c r="H198" i="32" s="1"/>
  <c r="A198" i="32"/>
  <c r="B189" i="32"/>
  <c r="H189" i="32" s="1"/>
  <c r="A189" i="32"/>
  <c r="B180" i="32"/>
  <c r="H180" i="32" s="1"/>
  <c r="A180" i="32"/>
  <c r="B171" i="32"/>
  <c r="H171" i="32" s="1"/>
  <c r="A171" i="32"/>
  <c r="B162" i="32"/>
  <c r="H162" i="32" s="1"/>
  <c r="A162" i="32"/>
  <c r="B153" i="32"/>
  <c r="H153" i="32" s="1"/>
  <c r="A153" i="32"/>
  <c r="B144" i="32"/>
  <c r="H144" i="32" s="1"/>
  <c r="A144" i="32"/>
  <c r="B126" i="32"/>
  <c r="H126" i="32" s="1"/>
  <c r="A126" i="32"/>
  <c r="B117" i="32"/>
  <c r="H117" i="32" s="1"/>
  <c r="A117" i="32"/>
  <c r="B108" i="32"/>
  <c r="H108" i="32" s="1"/>
  <c r="A108" i="32"/>
  <c r="B99" i="32"/>
  <c r="H99" i="32" s="1"/>
  <c r="A99" i="32"/>
  <c r="B90" i="32"/>
  <c r="H90" i="32" s="1"/>
  <c r="A90" i="32"/>
  <c r="B81" i="32"/>
  <c r="H81" i="32" s="1"/>
  <c r="A81" i="32"/>
  <c r="B72" i="32"/>
  <c r="H72" i="32" s="1"/>
  <c r="A72" i="32"/>
  <c r="B63" i="32"/>
  <c r="H63" i="32" s="1"/>
  <c r="A63" i="32"/>
  <c r="B57" i="32"/>
  <c r="A57" i="32"/>
  <c r="B54" i="32"/>
  <c r="H54" i="32" s="1"/>
  <c r="A54" i="32"/>
  <c r="B45" i="32"/>
  <c r="H45" i="32" s="1"/>
  <c r="A45" i="32"/>
  <c r="B36" i="32"/>
  <c r="H36" i="32" s="1"/>
  <c r="A36" i="32"/>
  <c r="B27" i="32"/>
  <c r="H27" i="32" s="1"/>
  <c r="A27" i="32"/>
  <c r="B135" i="32"/>
  <c r="H135" i="32" s="1"/>
  <c r="A135" i="32"/>
  <c r="B18" i="32"/>
  <c r="H18" i="32" s="1"/>
  <c r="A18" i="32"/>
  <c r="M14" i="32"/>
  <c r="L14" i="32"/>
  <c r="K14" i="32"/>
  <c r="J14" i="32"/>
  <c r="I14" i="32"/>
  <c r="H40" i="33"/>
  <c r="H39" i="33"/>
  <c r="H38" i="33"/>
  <c r="H37" i="33"/>
  <c r="V9" i="32" a="1"/>
  <c r="V9" i="32" s="1"/>
  <c r="H28" i="33"/>
  <c r="H27" i="33"/>
  <c r="H26" i="33"/>
  <c r="H25" i="33"/>
  <c r="H24" i="33"/>
  <c r="V14" i="32" l="1"/>
  <c r="E5" i="33" l="1"/>
  <c r="E4" i="33"/>
  <c r="V8" i="32" a="1"/>
  <c r="V8" i="32" s="1"/>
  <c r="V33" i="32" s="1"/>
  <c r="H57" i="32"/>
  <c r="I3" i="26" a="1"/>
  <c r="I3" i="26" s="1"/>
  <c r="G14" i="33" l="1"/>
  <c r="F15" i="33"/>
  <c r="G13" i="33"/>
  <c r="F14" i="33"/>
  <c r="G15" i="33"/>
  <c r="F12" i="33"/>
  <c r="F16" i="33"/>
  <c r="F13" i="33"/>
  <c r="G12" i="33"/>
  <c r="G16" i="33"/>
  <c r="G28" i="33"/>
  <c r="G26" i="33"/>
  <c r="G24" i="33"/>
  <c r="F28" i="33"/>
  <c r="F26" i="33"/>
  <c r="F24" i="33"/>
  <c r="G27" i="33"/>
  <c r="G25" i="33"/>
  <c r="F27" i="33"/>
  <c r="F25" i="33"/>
  <c r="AF8" i="34"/>
  <c r="AF3" i="34"/>
  <c r="AF4" i="34" s="1"/>
  <c r="A202" i="32"/>
  <c r="B202" i="32"/>
  <c r="H202" i="32" s="1"/>
  <c r="A193" i="32"/>
  <c r="B193" i="32"/>
  <c r="H193" i="32" s="1"/>
  <c r="A192" i="32"/>
  <c r="B192" i="32"/>
  <c r="H192" i="32" s="1"/>
  <c r="A183" i="32"/>
  <c r="B183" i="32"/>
  <c r="H183" i="32" s="1"/>
  <c r="A174" i="32"/>
  <c r="B174" i="32"/>
  <c r="H174" i="32" s="1"/>
  <c r="A179" i="32"/>
  <c r="A165" i="32"/>
  <c r="B165" i="32"/>
  <c r="H165" i="32" s="1"/>
  <c r="A156" i="32"/>
  <c r="B156" i="32"/>
  <c r="H156" i="32" s="1"/>
  <c r="A147" i="32"/>
  <c r="B147" i="32"/>
  <c r="H147" i="32" s="1"/>
  <c r="A129" i="32"/>
  <c r="B129" i="32"/>
  <c r="H129" i="32" s="1"/>
  <c r="A120" i="32"/>
  <c r="B120" i="32"/>
  <c r="H120" i="32" s="1"/>
  <c r="A125" i="32"/>
  <c r="B125" i="32"/>
  <c r="H125" i="32" s="1"/>
  <c r="A111" i="32"/>
  <c r="B111" i="32"/>
  <c r="H111" i="32" s="1"/>
  <c r="A107" i="32"/>
  <c r="A109" i="32"/>
  <c r="A110" i="32"/>
  <c r="A112" i="32"/>
  <c r="A113" i="32"/>
  <c r="A114" i="32"/>
  <c r="A115" i="32"/>
  <c r="A116" i="32"/>
  <c r="A118" i="32"/>
  <c r="A119" i="32"/>
  <c r="A121" i="32"/>
  <c r="A122" i="32"/>
  <c r="A123" i="32"/>
  <c r="A124" i="32"/>
  <c r="A127" i="32"/>
  <c r="A128" i="32"/>
  <c r="A130" i="32"/>
  <c r="A131" i="32"/>
  <c r="A132" i="32"/>
  <c r="A133" i="32"/>
  <c r="A134" i="32"/>
  <c r="A136" i="32"/>
  <c r="A138" i="32"/>
  <c r="A139" i="32"/>
  <c r="A140" i="32"/>
  <c r="A141" i="32"/>
  <c r="A142" i="32"/>
  <c r="A143" i="32"/>
  <c r="A145" i="32"/>
  <c r="A146" i="32"/>
  <c r="A148" i="32"/>
  <c r="A149" i="32"/>
  <c r="A150" i="32"/>
  <c r="A151" i="32"/>
  <c r="A152" i="32"/>
  <c r="A154" i="32"/>
  <c r="A155" i="32"/>
  <c r="A157" i="32"/>
  <c r="A158" i="32"/>
  <c r="A159" i="32"/>
  <c r="A160" i="32"/>
  <c r="A161" i="32"/>
  <c r="A163" i="32"/>
  <c r="A164" i="32"/>
  <c r="A166" i="32"/>
  <c r="A167" i="32"/>
  <c r="A168" i="32"/>
  <c r="A169" i="32"/>
  <c r="A170" i="32"/>
  <c r="A172" i="32"/>
  <c r="A173" i="32"/>
  <c r="A175" i="32"/>
  <c r="A176" i="32"/>
  <c r="A177" i="32"/>
  <c r="A178" i="32"/>
  <c r="A181" i="32"/>
  <c r="A182" i="32"/>
  <c r="A184" i="32"/>
  <c r="A185" i="32"/>
  <c r="A186" i="32"/>
  <c r="A187" i="32"/>
  <c r="A188" i="32"/>
  <c r="A190" i="32"/>
  <c r="A191" i="32"/>
  <c r="A194" i="32"/>
  <c r="A195" i="32"/>
  <c r="A196" i="32"/>
  <c r="A197" i="32"/>
  <c r="A199" i="32"/>
  <c r="A200" i="32"/>
  <c r="A201" i="32"/>
  <c r="A203" i="32"/>
  <c r="A204" i="32"/>
  <c r="A205" i="32"/>
  <c r="A206" i="32"/>
  <c r="A208" i="32"/>
  <c r="A209" i="32"/>
  <c r="A210" i="32"/>
  <c r="A211" i="32"/>
  <c r="A212" i="32"/>
  <c r="A213" i="32"/>
  <c r="A214" i="32"/>
  <c r="A215" i="32"/>
  <c r="A93" i="32"/>
  <c r="A94" i="32"/>
  <c r="B93" i="32"/>
  <c r="H93" i="32" s="1"/>
  <c r="B94" i="32"/>
  <c r="H94" i="32" s="1"/>
  <c r="A66" i="32"/>
  <c r="B66" i="32"/>
  <c r="H66" i="32" s="1"/>
  <c r="A48" i="32"/>
  <c r="B48" i="32"/>
  <c r="H48" i="32" s="1"/>
  <c r="A49" i="32"/>
  <c r="B49" i="32"/>
  <c r="H49" i="32" s="1"/>
  <c r="B40" i="32"/>
  <c r="H40" i="32" s="1"/>
  <c r="A40" i="32"/>
  <c r="B39" i="32"/>
  <c r="H39" i="32" s="1"/>
  <c r="A39" i="32"/>
  <c r="A26" i="32"/>
  <c r="B26" i="32"/>
  <c r="H26" i="32" s="1"/>
  <c r="A21" i="32"/>
  <c r="B21" i="32"/>
  <c r="H21" i="32" s="1"/>
  <c r="A17" i="32"/>
  <c r="B214" i="32"/>
  <c r="H214" i="32" s="1"/>
  <c r="B213" i="32"/>
  <c r="H213" i="32" s="1"/>
  <c r="B212" i="32"/>
  <c r="H212" i="32" s="1"/>
  <c r="B211" i="32"/>
  <c r="H211" i="32" s="1"/>
  <c r="B210" i="32"/>
  <c r="H210" i="32" s="1"/>
  <c r="B201" i="32"/>
  <c r="H201" i="32" s="1"/>
  <c r="B84" i="32"/>
  <c r="H84" i="32" s="1"/>
  <c r="A84" i="32"/>
  <c r="B75" i="32"/>
  <c r="H75" i="32" s="1"/>
  <c r="A75" i="32"/>
  <c r="K222" i="32" l="1"/>
  <c r="K231" i="32"/>
  <c r="M231" i="32"/>
  <c r="M222" i="32"/>
  <c r="J220" i="32"/>
  <c r="J229" i="32"/>
  <c r="J222" i="32"/>
  <c r="J231" i="32"/>
  <c r="M229" i="32"/>
  <c r="M220" i="32"/>
  <c r="L231" i="32"/>
  <c r="L222" i="32"/>
  <c r="I231" i="32"/>
  <c r="I222" i="32"/>
  <c r="I229" i="32"/>
  <c r="I220" i="32"/>
  <c r="L220" i="32"/>
  <c r="L229" i="32"/>
  <c r="K220" i="32"/>
  <c r="K229" i="32"/>
  <c r="M195" i="32"/>
  <c r="M168" i="32"/>
  <c r="M132" i="32"/>
  <c r="M96" i="32"/>
  <c r="M60" i="32"/>
  <c r="M159" i="32"/>
  <c r="M123" i="32"/>
  <c r="M87" i="32"/>
  <c r="M51" i="32"/>
  <c r="M213" i="32"/>
  <c r="M186" i="32"/>
  <c r="M150" i="32"/>
  <c r="M114" i="32"/>
  <c r="M78" i="32"/>
  <c r="M42" i="32"/>
  <c r="M141" i="32"/>
  <c r="M204" i="32"/>
  <c r="M69" i="32"/>
  <c r="M177" i="32"/>
  <c r="M33" i="32"/>
  <c r="M105" i="32"/>
  <c r="J202" i="32"/>
  <c r="J175" i="32"/>
  <c r="J139" i="32"/>
  <c r="J103" i="32"/>
  <c r="J67" i="32"/>
  <c r="J31" i="32"/>
  <c r="J193" i="32"/>
  <c r="J166" i="32"/>
  <c r="J130" i="32"/>
  <c r="J94" i="32"/>
  <c r="J58" i="32"/>
  <c r="J184" i="32"/>
  <c r="J112" i="32"/>
  <c r="J40" i="32"/>
  <c r="J211" i="32"/>
  <c r="J76" i="32"/>
  <c r="J157" i="32"/>
  <c r="J121" i="32"/>
  <c r="J49" i="32"/>
  <c r="J148" i="32"/>
  <c r="J85" i="32"/>
  <c r="K213" i="32"/>
  <c r="K186" i="32"/>
  <c r="K150" i="32"/>
  <c r="K114" i="32"/>
  <c r="K78" i="32"/>
  <c r="K42" i="32"/>
  <c r="K204" i="32"/>
  <c r="K177" i="32"/>
  <c r="K141" i="32"/>
  <c r="K105" i="32"/>
  <c r="K69" i="32"/>
  <c r="K33" i="32"/>
  <c r="K195" i="32"/>
  <c r="K168" i="32"/>
  <c r="K132" i="32"/>
  <c r="K96" i="32"/>
  <c r="K60" i="32"/>
  <c r="K87" i="32"/>
  <c r="K159" i="32"/>
  <c r="K51" i="32"/>
  <c r="K123" i="32"/>
  <c r="J159" i="32"/>
  <c r="J123" i="32"/>
  <c r="J87" i="32"/>
  <c r="J51" i="32"/>
  <c r="J213" i="32"/>
  <c r="J186" i="32"/>
  <c r="J150" i="32"/>
  <c r="J114" i="32"/>
  <c r="J78" i="32"/>
  <c r="J42" i="32"/>
  <c r="J204" i="32"/>
  <c r="J177" i="32"/>
  <c r="J141" i="32"/>
  <c r="J105" i="32"/>
  <c r="J69" i="32"/>
  <c r="J33" i="32"/>
  <c r="J195" i="32"/>
  <c r="J60" i="32"/>
  <c r="J96" i="32"/>
  <c r="J168" i="32"/>
  <c r="J132" i="32"/>
  <c r="M211" i="32"/>
  <c r="M184" i="32"/>
  <c r="M148" i="32"/>
  <c r="M112" i="32"/>
  <c r="M76" i="32"/>
  <c r="M40" i="32"/>
  <c r="M202" i="32"/>
  <c r="M175" i="32"/>
  <c r="M139" i="32"/>
  <c r="M103" i="32"/>
  <c r="M67" i="32"/>
  <c r="M31" i="32"/>
  <c r="M121" i="32"/>
  <c r="M49" i="32"/>
  <c r="M94" i="32"/>
  <c r="M193" i="32"/>
  <c r="M130" i="32"/>
  <c r="M58" i="32"/>
  <c r="M157" i="32"/>
  <c r="M85" i="32"/>
  <c r="M166" i="32"/>
  <c r="L204" i="32"/>
  <c r="L177" i="32"/>
  <c r="L141" i="32"/>
  <c r="L105" i="32"/>
  <c r="L69" i="32"/>
  <c r="L33" i="32"/>
  <c r="L195" i="32"/>
  <c r="L168" i="32"/>
  <c r="L132" i="32"/>
  <c r="L96" i="32"/>
  <c r="L60" i="32"/>
  <c r="L159" i="32"/>
  <c r="L123" i="32"/>
  <c r="L87" i="32"/>
  <c r="L51" i="32"/>
  <c r="L114" i="32"/>
  <c r="L186" i="32"/>
  <c r="L42" i="32"/>
  <c r="L213" i="32"/>
  <c r="L78" i="32"/>
  <c r="L150" i="32"/>
  <c r="I195" i="32"/>
  <c r="I168" i="32"/>
  <c r="I132" i="32"/>
  <c r="I96" i="32"/>
  <c r="I60" i="32"/>
  <c r="I159" i="32"/>
  <c r="I123" i="32"/>
  <c r="I87" i="32"/>
  <c r="I51" i="32"/>
  <c r="I213" i="32"/>
  <c r="I186" i="32"/>
  <c r="I150" i="32"/>
  <c r="I114" i="32"/>
  <c r="I78" i="32"/>
  <c r="I42" i="32"/>
  <c r="I177" i="32"/>
  <c r="I33" i="32"/>
  <c r="I105" i="32"/>
  <c r="I141" i="32"/>
  <c r="I204" i="32"/>
  <c r="I69" i="32"/>
  <c r="I211" i="32"/>
  <c r="I184" i="32"/>
  <c r="I148" i="32"/>
  <c r="I112" i="32"/>
  <c r="I76" i="32"/>
  <c r="I40" i="32"/>
  <c r="I202" i="32"/>
  <c r="I175" i="32"/>
  <c r="I139" i="32"/>
  <c r="I103" i="32"/>
  <c r="I67" i="32"/>
  <c r="I31" i="32"/>
  <c r="I157" i="32"/>
  <c r="I85" i="32"/>
  <c r="I49" i="32"/>
  <c r="I130" i="32"/>
  <c r="I166" i="32"/>
  <c r="I94" i="32"/>
  <c r="I121" i="32"/>
  <c r="I193" i="32"/>
  <c r="I58" i="32"/>
  <c r="L157" i="32"/>
  <c r="L121" i="32"/>
  <c r="L85" i="32"/>
  <c r="L49" i="32"/>
  <c r="L211" i="32"/>
  <c r="L184" i="32"/>
  <c r="L148" i="32"/>
  <c r="L112" i="32"/>
  <c r="L76" i="32"/>
  <c r="L40" i="32"/>
  <c r="L166" i="32"/>
  <c r="L94" i="32"/>
  <c r="L130" i="32"/>
  <c r="L67" i="32"/>
  <c r="L175" i="32"/>
  <c r="L103" i="32"/>
  <c r="L31" i="32"/>
  <c r="L193" i="32"/>
  <c r="L58" i="32"/>
  <c r="L202" i="32"/>
  <c r="L139" i="32"/>
  <c r="K193" i="32"/>
  <c r="K166" i="32"/>
  <c r="K130" i="32"/>
  <c r="K94" i="32"/>
  <c r="K58" i="32"/>
  <c r="K157" i="32"/>
  <c r="K121" i="32"/>
  <c r="K85" i="32"/>
  <c r="K49" i="32"/>
  <c r="K202" i="32"/>
  <c r="K139" i="32"/>
  <c r="K67" i="32"/>
  <c r="K175" i="32"/>
  <c r="K103" i="32"/>
  <c r="K184" i="32"/>
  <c r="K40" i="32"/>
  <c r="K211" i="32"/>
  <c r="K148" i="32"/>
  <c r="K76" i="32"/>
  <c r="K31" i="32"/>
  <c r="K112" i="32"/>
  <c r="B13" i="32"/>
  <c r="B14" i="32"/>
  <c r="H14" i="32" s="1"/>
  <c r="B15" i="32"/>
  <c r="H15" i="32" s="1"/>
  <c r="B16" i="32"/>
  <c r="H16" i="32" s="1"/>
  <c r="B17" i="32"/>
  <c r="H17" i="32" s="1"/>
  <c r="B19" i="32"/>
  <c r="H19" i="32" s="1"/>
  <c r="B20" i="32"/>
  <c r="H20" i="32" s="1"/>
  <c r="B22" i="32"/>
  <c r="H22" i="32" s="1"/>
  <c r="B23" i="32"/>
  <c r="H23" i="32" s="1"/>
  <c r="B24" i="32"/>
  <c r="H24" i="32" s="1"/>
  <c r="B25" i="32"/>
  <c r="H25" i="32" s="1"/>
  <c r="B28" i="32"/>
  <c r="H28" i="32" s="1"/>
  <c r="B29" i="32"/>
  <c r="H29" i="32" s="1"/>
  <c r="B30" i="32"/>
  <c r="H30" i="32" s="1"/>
  <c r="B31" i="32"/>
  <c r="H31" i="32" s="1"/>
  <c r="B32" i="32"/>
  <c r="H32" i="32" s="1"/>
  <c r="B33" i="32"/>
  <c r="H33" i="32" s="1"/>
  <c r="B34" i="32"/>
  <c r="H34" i="32" s="1"/>
  <c r="B35" i="32"/>
  <c r="H35" i="32" s="1"/>
  <c r="B37" i="32"/>
  <c r="H37" i="32" s="1"/>
  <c r="B38" i="32"/>
  <c r="H38" i="32" s="1"/>
  <c r="B41" i="32"/>
  <c r="H41" i="32" s="1"/>
  <c r="B42" i="32"/>
  <c r="H42" i="32" s="1"/>
  <c r="B43" i="32"/>
  <c r="H43" i="32" s="1"/>
  <c r="B44" i="32"/>
  <c r="H44" i="32" s="1"/>
  <c r="B46" i="32"/>
  <c r="H46" i="32" s="1"/>
  <c r="B47" i="32"/>
  <c r="H47" i="32" s="1"/>
  <c r="B50" i="32"/>
  <c r="H50" i="32" s="1"/>
  <c r="B51" i="32"/>
  <c r="H51" i="32" s="1"/>
  <c r="B52" i="32"/>
  <c r="H52" i="32" s="1"/>
  <c r="B53" i="32"/>
  <c r="H53" i="32" s="1"/>
  <c r="B55" i="32"/>
  <c r="H55" i="32" s="1"/>
  <c r="B56" i="32"/>
  <c r="H56" i="32" s="1"/>
  <c r="B58" i="32"/>
  <c r="H58" i="32" s="1"/>
  <c r="B59" i="32"/>
  <c r="H59" i="32" s="1"/>
  <c r="B60" i="32"/>
  <c r="H60" i="32" s="1"/>
  <c r="B61" i="32"/>
  <c r="H61" i="32" s="1"/>
  <c r="B62" i="32"/>
  <c r="H62" i="32" s="1"/>
  <c r="B64" i="32"/>
  <c r="H64" i="32" s="1"/>
  <c r="B65" i="32"/>
  <c r="H65" i="32" s="1"/>
  <c r="B67" i="32"/>
  <c r="H67" i="32" s="1"/>
  <c r="B68" i="32"/>
  <c r="H68" i="32" s="1"/>
  <c r="B69" i="32"/>
  <c r="H69" i="32" s="1"/>
  <c r="B70" i="32"/>
  <c r="H70" i="32" s="1"/>
  <c r="B71" i="32"/>
  <c r="H71" i="32" s="1"/>
  <c r="B73" i="32"/>
  <c r="H73" i="32" s="1"/>
  <c r="B74" i="32"/>
  <c r="H74" i="32" s="1"/>
  <c r="B76" i="32"/>
  <c r="H76" i="32" s="1"/>
  <c r="B77" i="32"/>
  <c r="H77" i="32" s="1"/>
  <c r="B78" i="32"/>
  <c r="H78" i="32" s="1"/>
  <c r="B79" i="32"/>
  <c r="H79" i="32" s="1"/>
  <c r="B80" i="32"/>
  <c r="H80" i="32" s="1"/>
  <c r="B82" i="32"/>
  <c r="H82" i="32" s="1"/>
  <c r="B83" i="32"/>
  <c r="H83" i="32" s="1"/>
  <c r="B85" i="32"/>
  <c r="H85" i="32" s="1"/>
  <c r="B86" i="32"/>
  <c r="H86" i="32" s="1"/>
  <c r="B87" i="32"/>
  <c r="H87" i="32" s="1"/>
  <c r="B88" i="32"/>
  <c r="H88" i="32" s="1"/>
  <c r="B89" i="32"/>
  <c r="H89" i="32" s="1"/>
  <c r="B91" i="32"/>
  <c r="H91" i="32" s="1"/>
  <c r="B92" i="32"/>
  <c r="H92" i="32" s="1"/>
  <c r="B95" i="32"/>
  <c r="H95" i="32" s="1"/>
  <c r="B96" i="32"/>
  <c r="H96" i="32" s="1"/>
  <c r="B97" i="32"/>
  <c r="H97" i="32" s="1"/>
  <c r="B98" i="32"/>
  <c r="H98" i="32" s="1"/>
  <c r="B100" i="32"/>
  <c r="H100" i="32" s="1"/>
  <c r="B102" i="32"/>
  <c r="H102" i="32" s="1"/>
  <c r="B103" i="32"/>
  <c r="H103" i="32" s="1"/>
  <c r="B104" i="32"/>
  <c r="H104" i="32" s="1"/>
  <c r="B105" i="32"/>
  <c r="H105" i="32" s="1"/>
  <c r="B106" i="32"/>
  <c r="H106" i="32" s="1"/>
  <c r="B107" i="32"/>
  <c r="H107" i="32" s="1"/>
  <c r="B109" i="32"/>
  <c r="H109" i="32" s="1"/>
  <c r="B110" i="32"/>
  <c r="H110" i="32" s="1"/>
  <c r="B112" i="32"/>
  <c r="H112" i="32" s="1"/>
  <c r="B113" i="32"/>
  <c r="H113" i="32" s="1"/>
  <c r="B114" i="32"/>
  <c r="H114" i="32" s="1"/>
  <c r="B115" i="32"/>
  <c r="H115" i="32" s="1"/>
  <c r="B116" i="32"/>
  <c r="H116" i="32" s="1"/>
  <c r="B118" i="32"/>
  <c r="H118" i="32" s="1"/>
  <c r="B119" i="32"/>
  <c r="H119" i="32" s="1"/>
  <c r="B121" i="32"/>
  <c r="H121" i="32" s="1"/>
  <c r="B122" i="32"/>
  <c r="H122" i="32" s="1"/>
  <c r="B123" i="32"/>
  <c r="H123" i="32" s="1"/>
  <c r="B124" i="32"/>
  <c r="H124" i="32" s="1"/>
  <c r="B127" i="32"/>
  <c r="H127" i="32" s="1"/>
  <c r="B128" i="32"/>
  <c r="H128" i="32" s="1"/>
  <c r="B130" i="32"/>
  <c r="H130" i="32" s="1"/>
  <c r="B131" i="32"/>
  <c r="H131" i="32" s="1"/>
  <c r="B132" i="32"/>
  <c r="H132" i="32" s="1"/>
  <c r="B133" i="32"/>
  <c r="H133" i="32" s="1"/>
  <c r="B134" i="32"/>
  <c r="H134" i="32" s="1"/>
  <c r="B136" i="32"/>
  <c r="H136" i="32" s="1"/>
  <c r="B138" i="32"/>
  <c r="H138" i="32" s="1"/>
  <c r="B139" i="32"/>
  <c r="H139" i="32" s="1"/>
  <c r="B140" i="32"/>
  <c r="H140" i="32" s="1"/>
  <c r="B141" i="32"/>
  <c r="H141" i="32" s="1"/>
  <c r="B142" i="32"/>
  <c r="H142" i="32" s="1"/>
  <c r="B143" i="32"/>
  <c r="H143" i="32" s="1"/>
  <c r="B145" i="32"/>
  <c r="H145" i="32" s="1"/>
  <c r="B146" i="32"/>
  <c r="H146" i="32" s="1"/>
  <c r="B148" i="32"/>
  <c r="H148" i="32" s="1"/>
  <c r="B149" i="32"/>
  <c r="H149" i="32" s="1"/>
  <c r="B150" i="32"/>
  <c r="H150" i="32" s="1"/>
  <c r="B151" i="32"/>
  <c r="H151" i="32" s="1"/>
  <c r="B152" i="32"/>
  <c r="H152" i="32" s="1"/>
  <c r="B154" i="32"/>
  <c r="H154" i="32" s="1"/>
  <c r="B155" i="32"/>
  <c r="H155" i="32" s="1"/>
  <c r="B157" i="32"/>
  <c r="H157" i="32" s="1"/>
  <c r="B158" i="32"/>
  <c r="H158" i="32" s="1"/>
  <c r="B159" i="32"/>
  <c r="H159" i="32" s="1"/>
  <c r="B160" i="32"/>
  <c r="H160" i="32" s="1"/>
  <c r="B161" i="32"/>
  <c r="H161" i="32" s="1"/>
  <c r="B163" i="32"/>
  <c r="H163" i="32" s="1"/>
  <c r="B164" i="32"/>
  <c r="H164" i="32" s="1"/>
  <c r="B166" i="32"/>
  <c r="H166" i="32" s="1"/>
  <c r="B167" i="32"/>
  <c r="H167" i="32" s="1"/>
  <c r="B168" i="32"/>
  <c r="H168" i="32" s="1"/>
  <c r="B169" i="32"/>
  <c r="H169" i="32" s="1"/>
  <c r="B170" i="32"/>
  <c r="H170" i="32" s="1"/>
  <c r="B172" i="32"/>
  <c r="H172" i="32" s="1"/>
  <c r="B173" i="32"/>
  <c r="H173" i="32" s="1"/>
  <c r="B175" i="32"/>
  <c r="H175" i="32" s="1"/>
  <c r="B176" i="32"/>
  <c r="H176" i="32" s="1"/>
  <c r="B177" i="32"/>
  <c r="H177" i="32" s="1"/>
  <c r="B178" i="32"/>
  <c r="H178" i="32" s="1"/>
  <c r="B179" i="32"/>
  <c r="H179" i="32" s="1"/>
  <c r="B181" i="32"/>
  <c r="H181" i="32" s="1"/>
  <c r="B182" i="32"/>
  <c r="H182" i="32" s="1"/>
  <c r="B184" i="32"/>
  <c r="H184" i="32" s="1"/>
  <c r="B185" i="32"/>
  <c r="H185" i="32" s="1"/>
  <c r="B186" i="32"/>
  <c r="H186" i="32" s="1"/>
  <c r="B187" i="32"/>
  <c r="H187" i="32" s="1"/>
  <c r="B188" i="32"/>
  <c r="H188" i="32" s="1"/>
  <c r="B190" i="32"/>
  <c r="H190" i="32" s="1"/>
  <c r="B191" i="32"/>
  <c r="H191" i="32" s="1"/>
  <c r="B194" i="32"/>
  <c r="H194" i="32" s="1"/>
  <c r="B195" i="32"/>
  <c r="H195" i="32" s="1"/>
  <c r="B196" i="32"/>
  <c r="H196" i="32" s="1"/>
  <c r="B197" i="32"/>
  <c r="H197" i="32" s="1"/>
  <c r="B199" i="32"/>
  <c r="H199" i="32" s="1"/>
  <c r="B200" i="32"/>
  <c r="H200" i="32" s="1"/>
  <c r="B203" i="32"/>
  <c r="H203" i="32" s="1"/>
  <c r="B204" i="32"/>
  <c r="H204" i="32" s="1"/>
  <c r="B205" i="32"/>
  <c r="H205" i="32" s="1"/>
  <c r="B206" i="32"/>
  <c r="H206" i="32" s="1"/>
  <c r="B208" i="32"/>
  <c r="H208" i="32" s="1"/>
  <c r="B209" i="32"/>
  <c r="H209" i="32" s="1"/>
  <c r="B215" i="32"/>
  <c r="H215" i="32" s="1"/>
  <c r="H216" i="32"/>
  <c r="H217" i="32"/>
  <c r="H218" i="32"/>
  <c r="H219" i="32"/>
  <c r="H220" i="32"/>
  <c r="H221" i="32"/>
  <c r="H222" i="32"/>
  <c r="H223" i="32"/>
  <c r="H224" i="32"/>
  <c r="H225" i="32"/>
  <c r="H226" i="32"/>
  <c r="H227" i="32"/>
  <c r="H228" i="32"/>
  <c r="H229" i="32"/>
  <c r="H230" i="32"/>
  <c r="H231" i="32"/>
  <c r="H232" i="32"/>
  <c r="H233" i="32"/>
  <c r="H234" i="32"/>
  <c r="H235" i="32"/>
  <c r="H236" i="32"/>
  <c r="H237" i="32"/>
  <c r="H238" i="32"/>
  <c r="H239" i="32"/>
  <c r="H240" i="32"/>
  <c r="H241" i="32"/>
  <c r="H242" i="32"/>
  <c r="H243" i="32"/>
  <c r="H244" i="32"/>
  <c r="H245" i="32"/>
  <c r="H246" i="32"/>
  <c r="H247" i="32"/>
  <c r="H248" i="32"/>
  <c r="H249" i="32"/>
  <c r="H250" i="32"/>
  <c r="H251" i="32"/>
  <c r="H252" i="32"/>
  <c r="H253" i="32"/>
  <c r="H254" i="32"/>
  <c r="H255" i="32"/>
  <c r="H256" i="32"/>
  <c r="H257" i="32"/>
  <c r="H258" i="32"/>
  <c r="H259" i="32"/>
  <c r="H260" i="32"/>
  <c r="H261" i="32"/>
  <c r="H262" i="32"/>
  <c r="H263" i="32"/>
  <c r="H264" i="32"/>
  <c r="H265" i="32"/>
  <c r="H266" i="32"/>
  <c r="H267" i="32"/>
  <c r="H268" i="32"/>
  <c r="H269" i="32"/>
  <c r="H270" i="32"/>
  <c r="H271" i="32"/>
  <c r="H272" i="32"/>
  <c r="H273" i="32"/>
  <c r="H274" i="32"/>
  <c r="H275" i="32"/>
  <c r="H276" i="32"/>
  <c r="H277" i="32"/>
  <c r="H278" i="32"/>
  <c r="H279" i="32"/>
  <c r="H280" i="32"/>
  <c r="H281" i="32"/>
  <c r="H282" i="32"/>
  <c r="H283" i="32"/>
  <c r="H284" i="32"/>
  <c r="H285" i="32"/>
  <c r="H286" i="32"/>
  <c r="H287" i="32"/>
  <c r="H288" i="32"/>
  <c r="H289" i="32"/>
  <c r="H290" i="32"/>
  <c r="H291" i="32"/>
  <c r="H292" i="32"/>
  <c r="H293" i="32"/>
  <c r="H294" i="32"/>
  <c r="H295" i="32"/>
  <c r="H296" i="32"/>
  <c r="H297" i="32"/>
  <c r="H298" i="32"/>
  <c r="H299" i="32"/>
  <c r="H300" i="32"/>
  <c r="H301" i="32"/>
  <c r="H302" i="32"/>
  <c r="H303" i="32"/>
  <c r="H304" i="32"/>
  <c r="H305" i="32"/>
  <c r="H306" i="32"/>
  <c r="H307" i="32"/>
  <c r="H308" i="32"/>
  <c r="H309" i="32"/>
  <c r="H310" i="32"/>
  <c r="H311" i="32"/>
  <c r="H312" i="32"/>
  <c r="H313" i="32"/>
  <c r="H314" i="32"/>
  <c r="H315" i="32"/>
  <c r="H316" i="32"/>
  <c r="H317" i="32"/>
  <c r="H318" i="32"/>
  <c r="H319" i="32"/>
  <c r="H320" i="32"/>
  <c r="H321" i="32"/>
  <c r="H322" i="32"/>
  <c r="H323" i="32"/>
  <c r="H324" i="32"/>
  <c r="H325" i="32"/>
  <c r="H326" i="32"/>
  <c r="H327" i="32"/>
  <c r="H328" i="32"/>
  <c r="H329" i="32"/>
  <c r="H330" i="32"/>
  <c r="H331" i="32"/>
  <c r="H332" i="32"/>
  <c r="H333" i="32"/>
  <c r="H334" i="32"/>
  <c r="H335" i="32"/>
  <c r="H336" i="32"/>
  <c r="H337" i="32"/>
  <c r="H338" i="32"/>
  <c r="H339" i="32"/>
  <c r="H340" i="32"/>
  <c r="H341" i="32"/>
  <c r="H342" i="32"/>
  <c r="H343" i="32"/>
  <c r="H344" i="32"/>
  <c r="H345" i="32"/>
  <c r="H346" i="32"/>
  <c r="H347" i="32"/>
  <c r="H348" i="32"/>
  <c r="H349" i="32"/>
  <c r="H350" i="32"/>
  <c r="H351" i="32"/>
  <c r="H352" i="32"/>
  <c r="H353" i="32"/>
  <c r="H354" i="32"/>
  <c r="H355" i="32"/>
  <c r="H356" i="32"/>
  <c r="H357" i="32"/>
  <c r="H358" i="32"/>
  <c r="H359" i="32"/>
  <c r="H360" i="32"/>
  <c r="H361" i="32"/>
  <c r="H362" i="32"/>
  <c r="H363" i="32"/>
  <c r="H364" i="32"/>
  <c r="H365" i="32"/>
  <c r="H366" i="32"/>
  <c r="H367" i="32"/>
  <c r="H368" i="32"/>
  <c r="H369" i="32"/>
  <c r="H370" i="32"/>
  <c r="H371" i="32"/>
  <c r="H372" i="32"/>
  <c r="H373" i="32"/>
  <c r="H374" i="32"/>
  <c r="H375" i="32"/>
  <c r="H376" i="32"/>
  <c r="H377" i="32"/>
  <c r="H378" i="32"/>
  <c r="H379" i="32"/>
  <c r="H380" i="32"/>
  <c r="H381" i="32"/>
  <c r="H382" i="32"/>
  <c r="H383" i="32"/>
  <c r="H384" i="32"/>
  <c r="H385" i="32"/>
  <c r="H386" i="32"/>
  <c r="H387" i="32"/>
  <c r="H388" i="32"/>
  <c r="H389" i="32"/>
  <c r="H390" i="32"/>
  <c r="H391" i="32"/>
  <c r="H392" i="32"/>
  <c r="H393" i="32"/>
  <c r="H394" i="32"/>
  <c r="H395" i="32"/>
  <c r="H396" i="32"/>
  <c r="H397" i="32"/>
  <c r="H398" i="32"/>
  <c r="H399" i="32"/>
  <c r="H400" i="32"/>
  <c r="H401" i="32"/>
  <c r="H402" i="32"/>
  <c r="H403" i="32"/>
  <c r="H404" i="32"/>
  <c r="H405" i="32"/>
  <c r="H406" i="32"/>
  <c r="H407" i="32"/>
  <c r="H408" i="32"/>
  <c r="H409" i="32"/>
  <c r="H410" i="32"/>
  <c r="H411" i="32"/>
  <c r="H412" i="32"/>
  <c r="H413" i="32"/>
  <c r="H414" i="32"/>
  <c r="H415" i="32"/>
  <c r="H416" i="32"/>
  <c r="H417" i="32"/>
  <c r="H418" i="32"/>
  <c r="H419" i="32"/>
  <c r="H420" i="32"/>
  <c r="H421" i="32"/>
  <c r="H422" i="32"/>
  <c r="H423" i="32"/>
  <c r="H424" i="32"/>
  <c r="H425" i="32"/>
  <c r="H426" i="32"/>
  <c r="H427" i="32"/>
  <c r="H428" i="32"/>
  <c r="H429" i="32"/>
  <c r="H430" i="32"/>
  <c r="H431" i="32"/>
  <c r="H432" i="32"/>
  <c r="H433" i="32"/>
  <c r="H434" i="32"/>
  <c r="H435" i="32"/>
  <c r="H436" i="32"/>
  <c r="H437" i="32"/>
  <c r="H438" i="32"/>
  <c r="H439" i="32"/>
  <c r="H440" i="32"/>
  <c r="H441" i="32"/>
  <c r="H442" i="32"/>
  <c r="H443" i="32"/>
  <c r="H444" i="32"/>
  <c r="H445" i="32"/>
  <c r="H446" i="32"/>
  <c r="H447" i="32"/>
  <c r="H448" i="32"/>
  <c r="H449" i="32"/>
  <c r="H450" i="32"/>
  <c r="H451" i="32"/>
  <c r="H452" i="32"/>
  <c r="H453" i="32"/>
  <c r="H454" i="32"/>
  <c r="H455" i="32"/>
  <c r="H456" i="32"/>
  <c r="H457" i="32"/>
  <c r="H458" i="32"/>
  <c r="H459" i="32"/>
  <c r="H460" i="32"/>
  <c r="H461" i="32"/>
  <c r="H462" i="32"/>
  <c r="H463" i="32"/>
  <c r="H464" i="32"/>
  <c r="H465" i="32"/>
  <c r="H466" i="32"/>
  <c r="H467" i="32"/>
  <c r="H468" i="32"/>
  <c r="H469" i="32"/>
  <c r="H470" i="32"/>
  <c r="H471" i="32"/>
  <c r="H472" i="32"/>
  <c r="H473" i="32"/>
  <c r="H474" i="32"/>
  <c r="H475" i="32"/>
  <c r="H476" i="32"/>
  <c r="H477" i="32"/>
  <c r="H478" i="32"/>
  <c r="H479" i="32"/>
  <c r="H480" i="32"/>
  <c r="H481" i="32"/>
  <c r="H482" i="32"/>
  <c r="H483" i="32"/>
  <c r="H484" i="32"/>
  <c r="H485" i="32"/>
  <c r="H486" i="32"/>
  <c r="H487" i="32"/>
  <c r="H488" i="32"/>
  <c r="H489" i="32"/>
  <c r="H490" i="32"/>
  <c r="H491" i="32"/>
  <c r="H492" i="32"/>
  <c r="H493" i="32"/>
  <c r="H494" i="32"/>
  <c r="H495" i="32"/>
  <c r="H496" i="32"/>
  <c r="H497" i="32"/>
  <c r="H498" i="32"/>
  <c r="H499" i="32"/>
  <c r="H500" i="32"/>
  <c r="H501" i="32"/>
  <c r="H502" i="32"/>
  <c r="H503" i="32"/>
  <c r="H504" i="32"/>
  <c r="H505" i="32"/>
  <c r="H506" i="32"/>
  <c r="H507" i="32"/>
  <c r="H508" i="32"/>
  <c r="H509" i="32"/>
  <c r="H510" i="32"/>
  <c r="H511" i="32"/>
  <c r="H512" i="32"/>
  <c r="H513" i="32"/>
  <c r="H514" i="32"/>
  <c r="H515" i="32"/>
  <c r="H516" i="32"/>
  <c r="H517" i="32"/>
  <c r="H518" i="32"/>
  <c r="H519" i="32"/>
  <c r="H520" i="32"/>
  <c r="H521" i="32"/>
  <c r="H522" i="32"/>
  <c r="H523" i="32"/>
  <c r="H524" i="32"/>
  <c r="H525" i="32"/>
  <c r="H526" i="32"/>
  <c r="H527" i="32"/>
  <c r="H528" i="32"/>
  <c r="H529" i="32"/>
  <c r="H530" i="32"/>
  <c r="H531" i="32"/>
  <c r="H532" i="32"/>
  <c r="H533" i="32"/>
  <c r="H534" i="32"/>
  <c r="H535" i="32"/>
  <c r="H536" i="32"/>
  <c r="H537" i="32"/>
  <c r="H538" i="32"/>
  <c r="H539" i="32"/>
  <c r="H540" i="32"/>
  <c r="H541" i="32"/>
  <c r="H542" i="32"/>
  <c r="H543" i="32"/>
  <c r="H544" i="32"/>
  <c r="H545" i="32"/>
  <c r="H546" i="32"/>
  <c r="H547" i="32"/>
  <c r="H548" i="32"/>
  <c r="H549" i="32"/>
  <c r="H550" i="32"/>
  <c r="H551" i="32"/>
  <c r="H552" i="32"/>
  <c r="H553" i="32"/>
  <c r="H554" i="32"/>
  <c r="H555" i="32"/>
  <c r="H556" i="32"/>
  <c r="H557" i="32"/>
  <c r="H558" i="32"/>
  <c r="H559" i="32"/>
  <c r="H560" i="32"/>
  <c r="H561" i="32"/>
  <c r="H562" i="32"/>
  <c r="H563" i="32"/>
  <c r="H564" i="32"/>
  <c r="H565" i="32"/>
  <c r="H566" i="32"/>
  <c r="H567" i="32"/>
  <c r="H568" i="32"/>
  <c r="H569" i="32"/>
  <c r="H570" i="32"/>
  <c r="H571" i="32"/>
  <c r="H572" i="32"/>
  <c r="H573" i="32"/>
  <c r="H574" i="32"/>
  <c r="H575" i="32"/>
  <c r="H576" i="32"/>
  <c r="H577" i="32"/>
  <c r="H578" i="32"/>
  <c r="H579" i="32"/>
  <c r="H580" i="32"/>
  <c r="H581" i="32"/>
  <c r="H582" i="32"/>
  <c r="H583" i="32"/>
  <c r="H584" i="32"/>
  <c r="H585" i="32"/>
  <c r="H586" i="32"/>
  <c r="H587" i="32"/>
  <c r="H588" i="32"/>
  <c r="H589" i="32"/>
  <c r="H590" i="32"/>
  <c r="H591" i="32"/>
  <c r="H592" i="32"/>
  <c r="H593" i="32"/>
  <c r="H594" i="32"/>
  <c r="H595" i="32"/>
  <c r="H596" i="32"/>
  <c r="H597" i="32"/>
  <c r="H598" i="32"/>
  <c r="H599" i="32"/>
  <c r="H600" i="32"/>
  <c r="H601" i="32"/>
  <c r="H602" i="32"/>
  <c r="H603" i="32"/>
  <c r="H604" i="32"/>
  <c r="H605" i="32"/>
  <c r="H606" i="32"/>
  <c r="H607" i="32"/>
  <c r="H608" i="32"/>
  <c r="H609" i="32"/>
  <c r="H610" i="32"/>
  <c r="H611" i="32"/>
  <c r="H612" i="32"/>
  <c r="H613" i="32"/>
  <c r="H614" i="32"/>
  <c r="H615" i="32"/>
  <c r="H616" i="32"/>
  <c r="H617" i="32"/>
  <c r="H618" i="32"/>
  <c r="H619" i="32"/>
  <c r="H620" i="32"/>
  <c r="H621" i="32"/>
  <c r="H622" i="32"/>
  <c r="H623" i="32"/>
  <c r="H624" i="32"/>
  <c r="H625" i="32"/>
  <c r="H626" i="32"/>
  <c r="H627" i="32"/>
  <c r="H628" i="32"/>
  <c r="H629" i="32"/>
  <c r="H630" i="32"/>
  <c r="H631" i="32"/>
  <c r="H632" i="32"/>
  <c r="H633" i="32"/>
  <c r="H634" i="32"/>
  <c r="H635" i="32"/>
  <c r="H636" i="32"/>
  <c r="H637" i="32"/>
  <c r="H638" i="32"/>
  <c r="H639" i="32"/>
  <c r="H640" i="32"/>
  <c r="H641" i="32"/>
  <c r="H642" i="32"/>
  <c r="H643" i="32"/>
  <c r="H644" i="32"/>
  <c r="H645" i="32"/>
  <c r="H646" i="32"/>
  <c r="H647" i="32"/>
  <c r="H648" i="32"/>
  <c r="H649" i="32"/>
  <c r="H650" i="32"/>
  <c r="H651" i="32"/>
  <c r="H652" i="32"/>
  <c r="H653" i="32"/>
  <c r="H654" i="32"/>
  <c r="H655" i="32"/>
  <c r="H656" i="32"/>
  <c r="H657" i="32"/>
  <c r="H658" i="32"/>
  <c r="H659" i="32"/>
  <c r="H660" i="32"/>
  <c r="H661" i="32"/>
  <c r="H662" i="32"/>
  <c r="H663" i="32"/>
  <c r="H664" i="32"/>
  <c r="H665" i="32"/>
  <c r="H666" i="32"/>
  <c r="H667" i="32"/>
  <c r="H668" i="32"/>
  <c r="H669" i="32"/>
  <c r="H670" i="32"/>
  <c r="H671" i="32"/>
  <c r="H672" i="32"/>
  <c r="H673" i="32"/>
  <c r="H674" i="32"/>
  <c r="H675" i="32"/>
  <c r="H676" i="32"/>
  <c r="H677" i="32"/>
  <c r="H678" i="32"/>
  <c r="H679" i="32"/>
  <c r="H680" i="32"/>
  <c r="H681" i="32"/>
  <c r="H682" i="32"/>
  <c r="H683" i="32"/>
  <c r="H684" i="32"/>
  <c r="H685" i="32"/>
  <c r="H686" i="32"/>
  <c r="H687" i="32"/>
  <c r="H688" i="32"/>
  <c r="H689" i="32"/>
  <c r="H690" i="32"/>
  <c r="H691" i="32"/>
  <c r="H692" i="32"/>
  <c r="H693" i="32"/>
  <c r="H694" i="32"/>
  <c r="H695" i="32"/>
  <c r="H696" i="32"/>
  <c r="H697" i="32"/>
  <c r="H698" i="32"/>
  <c r="H699" i="32"/>
  <c r="H700" i="32"/>
  <c r="H701" i="32"/>
  <c r="H702" i="32"/>
  <c r="H703" i="32"/>
  <c r="H704" i="32"/>
  <c r="H705" i="32"/>
  <c r="H706" i="32"/>
  <c r="H707" i="32"/>
  <c r="H708" i="32"/>
  <c r="H709" i="32"/>
  <c r="H710" i="32"/>
  <c r="H711" i="32"/>
  <c r="H712" i="32"/>
  <c r="H713" i="32"/>
  <c r="H714" i="32"/>
  <c r="H715" i="32"/>
  <c r="H716" i="32"/>
  <c r="H717" i="32"/>
  <c r="H718" i="32"/>
  <c r="H719" i="32"/>
  <c r="H720" i="32"/>
  <c r="H721" i="32"/>
  <c r="H722" i="32"/>
  <c r="H723" i="32"/>
  <c r="H724" i="32"/>
  <c r="H725" i="32"/>
  <c r="H726" i="32"/>
  <c r="H727" i="32"/>
  <c r="H728" i="32"/>
  <c r="H729" i="32"/>
  <c r="H730" i="32"/>
  <c r="H731" i="32"/>
  <c r="H732" i="32"/>
  <c r="H733" i="32"/>
  <c r="H734" i="32"/>
  <c r="H735" i="32"/>
  <c r="H736" i="32"/>
  <c r="H737" i="32"/>
  <c r="H738" i="32"/>
  <c r="H739" i="32"/>
  <c r="H740" i="32"/>
  <c r="H741" i="32"/>
  <c r="H742" i="32"/>
  <c r="H743" i="32"/>
  <c r="H744" i="32"/>
  <c r="H745" i="32"/>
  <c r="H746" i="32"/>
  <c r="H747" i="32"/>
  <c r="H748" i="32"/>
  <c r="H749" i="32"/>
  <c r="H750" i="32"/>
  <c r="H751" i="32"/>
  <c r="H752" i="32"/>
  <c r="H753" i="32"/>
  <c r="H754" i="32"/>
  <c r="H755" i="32"/>
  <c r="H756" i="32"/>
  <c r="H757" i="32"/>
  <c r="H758" i="32"/>
  <c r="H759" i="32"/>
  <c r="H760" i="32"/>
  <c r="H761" i="32"/>
  <c r="H762" i="32"/>
  <c r="H763" i="32"/>
  <c r="H764" i="32"/>
  <c r="H765" i="32"/>
  <c r="H766" i="32"/>
  <c r="H767" i="32"/>
  <c r="H768" i="32"/>
  <c r="H769" i="32"/>
  <c r="H770" i="32"/>
  <c r="H771" i="32"/>
  <c r="H772" i="32"/>
  <c r="H773" i="32"/>
  <c r="H774" i="32"/>
  <c r="H775" i="32"/>
  <c r="H776" i="32"/>
  <c r="H777" i="32"/>
  <c r="H778" i="32"/>
  <c r="H779" i="32"/>
  <c r="H780" i="32"/>
  <c r="H781" i="32"/>
  <c r="H782" i="32"/>
  <c r="H783" i="32"/>
  <c r="H784" i="32"/>
  <c r="H785" i="32"/>
  <c r="H786" i="32"/>
  <c r="H787" i="32"/>
  <c r="H788" i="32"/>
  <c r="H789" i="32"/>
  <c r="H790" i="32"/>
  <c r="H791" i="32"/>
  <c r="H792" i="32"/>
  <c r="H793" i="32"/>
  <c r="H794" i="32"/>
  <c r="H795" i="32"/>
  <c r="H796" i="32"/>
  <c r="H797" i="32"/>
  <c r="H798" i="32"/>
  <c r="H799" i="32"/>
  <c r="H800" i="32"/>
  <c r="H801" i="32"/>
  <c r="H802" i="32"/>
  <c r="H803" i="32"/>
  <c r="H804" i="32"/>
  <c r="H805" i="32"/>
  <c r="H806" i="32"/>
  <c r="H807" i="32"/>
  <c r="H808" i="32"/>
  <c r="H809" i="32"/>
  <c r="H810" i="32"/>
  <c r="H811" i="32"/>
  <c r="H812" i="32"/>
  <c r="H813" i="32"/>
  <c r="H814" i="32"/>
  <c r="H815" i="32"/>
  <c r="H816" i="32"/>
  <c r="H817" i="32"/>
  <c r="H818" i="32"/>
  <c r="H819" i="32"/>
  <c r="H820" i="32"/>
  <c r="H821" i="32"/>
  <c r="H822" i="32"/>
  <c r="H823" i="32"/>
  <c r="H824" i="32"/>
  <c r="H825" i="32"/>
  <c r="H826" i="32"/>
  <c r="H827" i="32"/>
  <c r="H828" i="32"/>
  <c r="H829" i="32"/>
  <c r="H830" i="32"/>
  <c r="H831" i="32"/>
  <c r="H832" i="32"/>
  <c r="H833" i="32"/>
  <c r="H834" i="32"/>
  <c r="H835" i="32"/>
  <c r="H836" i="32"/>
  <c r="H837" i="32"/>
  <c r="H838" i="32"/>
  <c r="H839" i="32"/>
  <c r="H840" i="32"/>
  <c r="H841" i="32"/>
  <c r="H842" i="32"/>
  <c r="H843" i="32"/>
  <c r="H844" i="32"/>
  <c r="H845" i="32"/>
  <c r="H846" i="32"/>
  <c r="H847" i="32"/>
  <c r="H848" i="32"/>
  <c r="H849" i="32"/>
  <c r="H850" i="32"/>
  <c r="H851" i="32"/>
  <c r="H852" i="32"/>
  <c r="H853" i="32"/>
  <c r="H854" i="32"/>
  <c r="H855" i="32"/>
  <c r="H856" i="32"/>
  <c r="H857" i="32"/>
  <c r="H858" i="32"/>
  <c r="H859" i="32"/>
  <c r="H860" i="32"/>
  <c r="H861" i="32"/>
  <c r="H862" i="32"/>
  <c r="H863" i="32"/>
  <c r="H864" i="32"/>
  <c r="H865" i="32"/>
  <c r="H866" i="32"/>
  <c r="H867" i="32"/>
  <c r="H868" i="32"/>
  <c r="H869" i="32"/>
  <c r="H870" i="32"/>
  <c r="H871" i="32"/>
  <c r="H872" i="32"/>
  <c r="H873" i="32"/>
  <c r="H874" i="32"/>
  <c r="H875" i="32"/>
  <c r="H876" i="32"/>
  <c r="H877" i="32"/>
  <c r="H878" i="32"/>
  <c r="H879" i="32"/>
  <c r="H880" i="32"/>
  <c r="H881" i="32"/>
  <c r="H882" i="32"/>
  <c r="H883" i="32"/>
  <c r="H884" i="32"/>
  <c r="H885" i="32"/>
  <c r="H886" i="32"/>
  <c r="H887" i="32"/>
  <c r="H888" i="32"/>
  <c r="H889" i="32"/>
  <c r="H890" i="32"/>
  <c r="H891" i="32"/>
  <c r="H892" i="32"/>
  <c r="H893" i="32"/>
  <c r="H894" i="32"/>
  <c r="H895" i="32"/>
  <c r="H896" i="32"/>
  <c r="H897" i="32"/>
  <c r="H898" i="32"/>
  <c r="H899" i="32"/>
  <c r="H900" i="32"/>
  <c r="H901" i="32"/>
  <c r="H902" i="32"/>
  <c r="H903" i="32"/>
  <c r="H904" i="32"/>
  <c r="H905" i="32"/>
  <c r="H906" i="32"/>
  <c r="H907" i="32"/>
  <c r="H908" i="32"/>
  <c r="H909" i="32"/>
  <c r="H910" i="32"/>
  <c r="H911" i="32"/>
  <c r="H912" i="32"/>
  <c r="H913" i="32"/>
  <c r="H914" i="32"/>
  <c r="H915" i="32"/>
  <c r="H916" i="32"/>
  <c r="H917" i="32"/>
  <c r="H918" i="32"/>
  <c r="H919" i="32"/>
  <c r="H920" i="32"/>
  <c r="H921" i="32"/>
  <c r="H922" i="32"/>
  <c r="H923" i="32"/>
  <c r="H924" i="32"/>
  <c r="H925" i="32"/>
  <c r="H926" i="32"/>
  <c r="H927" i="32"/>
  <c r="H928" i="32"/>
  <c r="H929" i="32"/>
  <c r="H930" i="32"/>
  <c r="H931" i="32"/>
  <c r="H932" i="32"/>
  <c r="H933" i="32"/>
  <c r="H934" i="32"/>
  <c r="H935" i="32"/>
  <c r="H936" i="32"/>
  <c r="H937" i="32"/>
  <c r="H938" i="32"/>
  <c r="H939" i="32"/>
  <c r="H940" i="32"/>
  <c r="H941" i="32"/>
  <c r="H942" i="32"/>
  <c r="H943" i="32"/>
  <c r="H944" i="32"/>
  <c r="H945" i="32"/>
  <c r="H946" i="32"/>
  <c r="H947" i="32"/>
  <c r="H948" i="32"/>
  <c r="H949" i="32"/>
  <c r="H950" i="32"/>
  <c r="H951" i="32"/>
  <c r="H952" i="32"/>
  <c r="H953" i="32"/>
  <c r="H954" i="32"/>
  <c r="H955" i="32"/>
  <c r="H956" i="32"/>
  <c r="H957" i="32"/>
  <c r="H958" i="32"/>
  <c r="H959" i="32"/>
  <c r="H960" i="32"/>
  <c r="H961" i="32"/>
  <c r="H962" i="32"/>
  <c r="H963" i="32"/>
  <c r="H964" i="32"/>
  <c r="H965" i="32"/>
  <c r="H966" i="32"/>
  <c r="H967" i="32"/>
  <c r="H968" i="32"/>
  <c r="H969" i="32"/>
  <c r="H970" i="32"/>
  <c r="H971" i="32"/>
  <c r="H972" i="32"/>
  <c r="H973" i="32"/>
  <c r="H974" i="32"/>
  <c r="H975" i="32"/>
  <c r="H976" i="32"/>
  <c r="H977" i="32"/>
  <c r="H978" i="32"/>
  <c r="H979" i="32"/>
  <c r="H980" i="32"/>
  <c r="H981" i="32"/>
  <c r="H982" i="32"/>
  <c r="H983" i="32"/>
  <c r="H984" i="32"/>
  <c r="H985" i="32"/>
  <c r="H986" i="32"/>
  <c r="H987" i="32"/>
  <c r="H988" i="32"/>
  <c r="H989" i="32"/>
  <c r="H990" i="32"/>
  <c r="H991" i="32"/>
  <c r="H992" i="32"/>
  <c r="H993" i="32"/>
  <c r="H994" i="32"/>
  <c r="H995" i="32"/>
  <c r="H996" i="32"/>
  <c r="H997" i="32"/>
  <c r="H998" i="32"/>
  <c r="H999" i="32"/>
  <c r="H1000" i="32"/>
  <c r="H1001" i="32"/>
  <c r="H1002" i="32"/>
  <c r="H1003" i="32"/>
  <c r="H1004" i="32"/>
  <c r="H1005" i="32"/>
  <c r="H1006" i="32"/>
  <c r="H1007" i="32"/>
  <c r="H1008" i="32"/>
  <c r="H1009" i="32"/>
  <c r="H1010" i="32"/>
  <c r="H1011" i="32"/>
  <c r="H1012" i="32"/>
  <c r="H1013" i="32"/>
  <c r="H1014" i="32"/>
  <c r="H1015" i="32"/>
  <c r="H1016" i="32"/>
  <c r="H1017" i="32"/>
  <c r="H1018" i="32"/>
  <c r="H1019" i="32"/>
  <c r="H1020" i="32"/>
  <c r="H1021" i="32"/>
  <c r="H1022" i="32"/>
  <c r="H1023" i="32"/>
  <c r="H1024" i="32"/>
  <c r="H1025" i="32"/>
  <c r="H1026" i="32"/>
  <c r="H1027" i="32"/>
  <c r="H1028" i="32"/>
  <c r="H1029" i="32"/>
  <c r="H1030" i="32"/>
  <c r="H1031" i="32"/>
  <c r="H1032" i="32"/>
  <c r="H1033" i="32"/>
  <c r="H1034" i="32"/>
  <c r="H1035" i="32"/>
  <c r="H1036" i="32"/>
  <c r="H1037" i="32"/>
  <c r="H1038" i="32"/>
  <c r="H1039" i="32"/>
  <c r="H1040" i="32"/>
  <c r="H1041" i="32"/>
  <c r="H1042" i="32"/>
  <c r="H1043" i="32"/>
  <c r="H1044" i="32"/>
  <c r="H1045" i="32"/>
  <c r="H1046" i="32"/>
  <c r="H1047" i="32"/>
  <c r="H1048" i="32"/>
  <c r="H1049" i="32"/>
  <c r="H1050" i="32"/>
  <c r="H1051" i="32"/>
  <c r="H1052" i="32"/>
  <c r="H1053" i="32"/>
  <c r="H1054" i="32"/>
  <c r="H1055" i="32"/>
  <c r="H1056" i="32"/>
  <c r="H1057" i="32"/>
  <c r="H1058" i="32"/>
  <c r="H1059" i="32"/>
  <c r="H1060" i="32"/>
  <c r="H1061" i="32"/>
  <c r="H1062" i="32"/>
  <c r="H1063" i="32"/>
  <c r="H1064" i="32"/>
  <c r="H1065" i="32"/>
  <c r="H1066" i="32"/>
  <c r="H1067" i="32"/>
  <c r="H1068" i="32"/>
  <c r="H1069" i="32"/>
  <c r="H1070" i="32"/>
  <c r="H1071" i="32"/>
  <c r="H1072" i="32"/>
  <c r="H1073" i="32"/>
  <c r="H1074" i="32"/>
  <c r="H1075" i="32"/>
  <c r="H1076" i="32"/>
  <c r="H1077" i="32"/>
  <c r="H1078" i="32"/>
  <c r="H1079" i="32"/>
  <c r="H1080" i="32"/>
  <c r="H1081" i="32"/>
  <c r="H1082" i="32"/>
  <c r="H1083" i="32"/>
  <c r="H1084" i="32"/>
  <c r="H1085" i="32"/>
  <c r="H1086" i="32"/>
  <c r="H1087" i="32"/>
  <c r="H1088" i="32"/>
  <c r="H1089" i="32"/>
  <c r="H1090" i="32"/>
  <c r="H1091" i="32"/>
  <c r="H1092" i="32"/>
  <c r="H1093" i="32"/>
  <c r="H1094" i="32"/>
  <c r="H1095" i="32"/>
  <c r="H1096" i="32"/>
  <c r="H1097" i="32"/>
  <c r="H1098" i="32"/>
  <c r="H1099" i="32"/>
  <c r="H1100" i="32"/>
  <c r="H1101" i="32"/>
  <c r="H1102" i="32"/>
  <c r="H1103" i="32"/>
  <c r="H1104" i="32"/>
  <c r="H1105" i="32"/>
  <c r="H1106" i="32"/>
  <c r="H1107" i="32"/>
  <c r="H1108" i="32"/>
  <c r="H1109" i="32"/>
  <c r="H1110" i="32"/>
  <c r="H1111" i="32"/>
  <c r="H1112" i="32"/>
  <c r="H1113" i="32"/>
  <c r="H1114" i="32"/>
  <c r="H1115" i="32"/>
  <c r="H1116" i="32"/>
  <c r="H1117" i="32"/>
  <c r="H1118" i="32"/>
  <c r="H1119" i="32"/>
  <c r="H1120" i="32"/>
  <c r="H1121" i="32"/>
  <c r="H1122" i="32"/>
  <c r="H1123" i="32"/>
  <c r="H1124" i="32"/>
  <c r="H1125" i="32"/>
  <c r="H1126" i="32"/>
  <c r="H1127" i="32"/>
  <c r="H1128" i="32"/>
  <c r="H1129" i="32"/>
  <c r="H1130" i="32"/>
  <c r="H1131" i="32"/>
  <c r="H1132" i="32"/>
  <c r="H1133" i="32"/>
  <c r="H1134" i="32"/>
  <c r="H1135" i="32"/>
  <c r="H1136" i="32"/>
  <c r="H1137" i="32"/>
  <c r="H1138" i="32"/>
  <c r="H1139" i="32"/>
  <c r="H1140" i="32"/>
  <c r="H1141" i="32"/>
  <c r="H1142" i="32"/>
  <c r="H1143" i="32"/>
  <c r="H1144" i="32"/>
  <c r="H1145" i="32"/>
  <c r="H1146" i="32"/>
  <c r="H1147" i="32"/>
  <c r="H1148" i="32"/>
  <c r="H1149" i="32"/>
  <c r="H1150" i="32"/>
  <c r="H1151" i="32"/>
  <c r="H1152" i="32"/>
  <c r="H1153" i="32"/>
  <c r="H1154" i="32"/>
  <c r="H1155" i="32"/>
  <c r="H1156" i="32"/>
  <c r="H1157" i="32"/>
  <c r="H1158" i="32"/>
  <c r="H1159" i="32"/>
  <c r="H1160" i="32"/>
  <c r="H1161" i="32"/>
  <c r="H1162" i="32"/>
  <c r="H1163" i="32"/>
  <c r="H1164" i="32"/>
  <c r="H1165" i="32"/>
  <c r="H1166" i="32"/>
  <c r="H1167" i="32"/>
  <c r="H1168" i="32"/>
  <c r="H1169" i="32"/>
  <c r="H1170" i="32"/>
  <c r="H1171" i="32"/>
  <c r="H1172" i="32"/>
  <c r="H1173" i="32"/>
  <c r="H1174" i="32"/>
  <c r="H1175" i="32"/>
  <c r="H1176" i="32"/>
  <c r="H1177" i="32"/>
  <c r="H1178" i="32"/>
  <c r="H1179" i="32"/>
  <c r="H1180" i="32"/>
  <c r="H1181" i="32"/>
  <c r="H1182" i="32"/>
  <c r="H1183" i="32"/>
  <c r="H1184" i="32"/>
  <c r="H1185" i="32"/>
  <c r="H1186" i="32"/>
  <c r="H1187" i="32"/>
  <c r="H1188" i="32"/>
  <c r="H1189" i="32"/>
  <c r="H1190" i="32"/>
  <c r="H1191" i="32"/>
  <c r="H1192" i="32"/>
  <c r="H1193" i="32"/>
  <c r="H1194" i="32"/>
  <c r="H1195" i="32"/>
  <c r="H1196" i="32"/>
  <c r="H1197" i="32"/>
  <c r="H1198" i="32"/>
  <c r="H1199" i="32"/>
  <c r="H1200" i="32"/>
  <c r="H1201" i="32"/>
  <c r="H1202" i="32"/>
  <c r="H1203" i="32"/>
  <c r="H1204" i="32"/>
  <c r="H1205" i="32"/>
  <c r="H1206" i="32"/>
  <c r="H1207" i="32"/>
  <c r="H1208" i="32"/>
  <c r="H1209" i="32"/>
  <c r="H1210" i="32"/>
  <c r="H1211" i="32"/>
  <c r="H1212" i="32"/>
  <c r="H1213" i="32"/>
  <c r="H1214" i="32"/>
  <c r="H1215" i="32"/>
  <c r="H1216" i="32"/>
  <c r="H1217" i="32"/>
  <c r="H1218" i="32"/>
  <c r="H1219" i="32"/>
  <c r="H1220" i="32"/>
  <c r="H1221" i="32"/>
  <c r="H1222" i="32"/>
  <c r="H1223" i="32"/>
  <c r="H1224" i="32"/>
  <c r="H1225" i="32"/>
  <c r="H1226" i="32"/>
  <c r="H1227" i="32"/>
  <c r="H1228" i="32"/>
  <c r="H1229" i="32"/>
  <c r="H1230" i="32"/>
  <c r="H1231" i="32"/>
  <c r="H1232" i="32"/>
  <c r="H1233" i="32"/>
  <c r="H1234" i="32"/>
  <c r="H1235" i="32"/>
  <c r="H1236" i="32"/>
  <c r="H1237" i="32"/>
  <c r="H1238" i="32"/>
  <c r="H1239" i="32"/>
  <c r="H1240" i="32"/>
  <c r="H1241" i="32"/>
  <c r="H1242" i="32"/>
  <c r="H1243" i="32"/>
  <c r="H1244" i="32"/>
  <c r="H1245" i="32"/>
  <c r="H1246" i="32"/>
  <c r="H1247" i="32"/>
  <c r="H1248" i="32"/>
  <c r="H1249" i="32"/>
  <c r="H1250" i="32"/>
  <c r="H1251" i="32"/>
  <c r="H1252" i="32"/>
  <c r="H1253" i="32"/>
  <c r="H1254" i="32"/>
  <c r="H1255" i="32"/>
  <c r="H1256" i="32"/>
  <c r="H1257" i="32"/>
  <c r="H1258" i="32"/>
  <c r="H1259" i="32"/>
  <c r="H1260" i="32"/>
  <c r="H1261" i="32"/>
  <c r="H1262" i="32"/>
  <c r="H1263" i="32"/>
  <c r="H1264" i="32"/>
  <c r="H1265" i="32"/>
  <c r="H1266" i="32"/>
  <c r="H1267" i="32"/>
  <c r="H1268" i="32"/>
  <c r="H1269" i="32"/>
  <c r="H1270" i="32"/>
  <c r="H1271" i="32"/>
  <c r="H1272" i="32"/>
  <c r="H1273" i="32"/>
  <c r="H1274" i="32"/>
  <c r="H1275" i="32"/>
  <c r="H1276" i="32"/>
  <c r="H1277" i="32"/>
  <c r="H1278" i="32"/>
  <c r="H1279" i="32"/>
  <c r="H1280" i="32"/>
  <c r="H1281" i="32"/>
  <c r="H1282" i="32"/>
  <c r="H1283" i="32"/>
  <c r="H1284" i="32"/>
  <c r="H1285" i="32"/>
  <c r="H1286" i="32"/>
  <c r="H1287" i="32"/>
  <c r="H1288" i="32"/>
  <c r="H1289" i="32"/>
  <c r="H1290" i="32"/>
  <c r="H1291" i="32"/>
  <c r="H1292" i="32"/>
  <c r="H1293" i="32"/>
  <c r="H1294" i="32"/>
  <c r="H1295" i="32"/>
  <c r="H1296" i="32"/>
  <c r="H1297" i="32"/>
  <c r="H1298" i="32"/>
  <c r="H1299" i="32"/>
  <c r="H1300" i="32"/>
  <c r="H1301" i="32"/>
  <c r="H1302" i="32"/>
  <c r="H1303" i="32"/>
  <c r="H1304" i="32"/>
  <c r="H1305" i="32"/>
  <c r="H1306" i="32"/>
  <c r="H1307" i="32"/>
  <c r="H1308" i="32"/>
  <c r="H1309" i="32"/>
  <c r="H1310" i="32"/>
  <c r="H1311" i="32"/>
  <c r="H1312" i="32"/>
  <c r="H1313" i="32"/>
  <c r="H1314" i="32"/>
  <c r="H1315" i="32"/>
  <c r="H1316" i="32"/>
  <c r="H1317" i="32"/>
  <c r="H1318" i="32"/>
  <c r="H1319" i="32"/>
  <c r="H1320" i="32"/>
  <c r="H1321" i="32"/>
  <c r="H1322" i="32"/>
  <c r="H1323" i="32"/>
  <c r="H1324" i="32"/>
  <c r="H1325" i="32"/>
  <c r="H1326" i="32"/>
  <c r="H1327" i="32"/>
  <c r="H1328" i="32"/>
  <c r="H1329" i="32"/>
  <c r="H1330" i="32"/>
  <c r="H1331" i="32"/>
  <c r="H1332" i="32"/>
  <c r="H1333" i="32"/>
  <c r="H1334" i="32"/>
  <c r="H1335" i="32"/>
  <c r="H1336" i="32"/>
  <c r="H1337" i="32"/>
  <c r="H1338" i="32"/>
  <c r="H1339" i="32"/>
  <c r="H1340" i="32"/>
  <c r="H1341" i="32"/>
  <c r="H1342" i="32"/>
  <c r="H1343" i="32"/>
  <c r="H1344" i="32"/>
  <c r="H1345" i="32"/>
  <c r="H1346" i="32"/>
  <c r="H1347" i="32"/>
  <c r="H1348" i="32"/>
  <c r="H1349" i="32"/>
  <c r="H1350" i="32"/>
  <c r="H1351" i="32"/>
  <c r="H1352" i="32"/>
  <c r="H1353" i="32"/>
  <c r="H1354" i="32"/>
  <c r="H1355" i="32"/>
  <c r="H1356" i="32"/>
  <c r="H1357" i="32"/>
  <c r="H1358" i="32"/>
  <c r="H1359" i="32"/>
  <c r="H1360" i="32"/>
  <c r="H1361" i="32"/>
  <c r="H1362" i="32"/>
  <c r="H1363" i="32"/>
  <c r="H1364" i="32"/>
  <c r="H1365" i="32"/>
  <c r="H1366" i="32"/>
  <c r="H1367" i="32"/>
  <c r="H1368" i="32"/>
  <c r="H1369" i="32"/>
  <c r="H1370" i="32"/>
  <c r="H1371" i="32"/>
  <c r="H1372" i="32"/>
  <c r="H1373" i="32"/>
  <c r="H1374" i="32"/>
  <c r="H1375" i="32"/>
  <c r="H1376" i="32"/>
  <c r="H1377" i="32"/>
  <c r="H1378" i="32"/>
  <c r="H1379" i="32"/>
  <c r="H1380" i="32"/>
  <c r="H1381" i="32"/>
  <c r="H1382" i="32"/>
  <c r="H1383" i="32"/>
  <c r="H1384" i="32"/>
  <c r="H1385" i="32"/>
  <c r="H1386" i="32"/>
  <c r="H1387" i="32"/>
  <c r="H1388" i="32"/>
  <c r="H1389" i="32"/>
  <c r="H1390" i="32"/>
  <c r="H1391" i="32"/>
  <c r="H1392" i="32"/>
  <c r="H1393" i="32"/>
  <c r="H1394" i="32"/>
  <c r="H1395" i="32"/>
  <c r="H1396" i="32"/>
  <c r="H1397" i="32"/>
  <c r="H1398" i="32"/>
  <c r="H1399" i="32"/>
  <c r="H1400" i="32"/>
  <c r="H1401" i="32"/>
  <c r="H1402" i="32"/>
  <c r="H1403" i="32"/>
  <c r="H1404" i="32"/>
  <c r="H1405" i="32"/>
  <c r="H1406" i="32"/>
  <c r="H1407" i="32"/>
  <c r="H1408" i="32"/>
  <c r="H1409" i="32"/>
  <c r="H1410" i="32"/>
  <c r="H1411" i="32"/>
  <c r="H1412" i="32"/>
  <c r="H1413" i="32"/>
  <c r="H1414" i="32"/>
  <c r="H1415" i="32"/>
  <c r="H1416" i="32"/>
  <c r="H1417" i="32"/>
  <c r="H1418" i="32"/>
  <c r="H1419" i="32"/>
  <c r="H1420" i="32"/>
  <c r="H1421" i="32"/>
  <c r="H1422" i="32"/>
  <c r="H1423" i="32"/>
  <c r="H1424" i="32"/>
  <c r="H1425" i="32"/>
  <c r="H1426" i="32"/>
  <c r="H1427" i="32"/>
  <c r="H1428" i="32"/>
  <c r="H1429" i="32"/>
  <c r="H1430" i="32"/>
  <c r="H1431" i="32"/>
  <c r="H1432" i="32"/>
  <c r="H1433" i="32"/>
  <c r="H1434" i="32"/>
  <c r="H1435" i="32"/>
  <c r="H1436" i="32"/>
  <c r="H1437" i="32"/>
  <c r="H1438" i="32"/>
  <c r="H1439" i="32"/>
  <c r="H1440" i="32"/>
  <c r="H1441" i="32"/>
  <c r="H1442" i="32"/>
  <c r="H1443" i="32"/>
  <c r="H1444" i="32"/>
  <c r="H1445" i="32"/>
  <c r="H1446" i="32"/>
  <c r="H1447" i="32"/>
  <c r="H1448" i="32"/>
  <c r="H1449" i="32"/>
  <c r="H1450" i="32"/>
  <c r="H1451" i="32"/>
  <c r="H1452" i="32"/>
  <c r="H1453" i="32"/>
  <c r="H1454" i="32"/>
  <c r="H1455" i="32"/>
  <c r="H1456" i="32"/>
  <c r="H1457" i="32"/>
  <c r="H1458" i="32"/>
  <c r="H1459" i="32"/>
  <c r="H1460" i="32"/>
  <c r="H1461" i="32"/>
  <c r="H1462" i="32"/>
  <c r="H1463" i="32"/>
  <c r="H1464" i="32"/>
  <c r="H1465" i="32"/>
  <c r="H1466" i="32"/>
  <c r="H1467" i="32"/>
  <c r="H1468" i="32"/>
  <c r="H1469" i="32"/>
  <c r="H1470" i="32"/>
  <c r="H1471" i="32"/>
  <c r="H1472" i="32"/>
  <c r="H1473" i="32"/>
  <c r="H1474" i="32"/>
  <c r="H1475" i="32"/>
  <c r="H1476" i="32"/>
  <c r="H1477" i="32"/>
  <c r="H1478" i="32"/>
  <c r="H1479" i="32"/>
  <c r="H1480" i="32"/>
  <c r="H1481" i="32"/>
  <c r="H1482" i="32"/>
  <c r="H1483" i="32"/>
  <c r="H1484" i="32"/>
  <c r="H1485" i="32"/>
  <c r="H1486" i="32"/>
  <c r="H1487" i="32"/>
  <c r="H1488" i="32"/>
  <c r="H1489" i="32"/>
  <c r="H1490" i="32"/>
  <c r="H1491" i="32"/>
  <c r="H1492" i="32"/>
  <c r="H1493" i="32"/>
  <c r="H1494" i="32"/>
  <c r="H1495" i="32"/>
  <c r="H1496" i="32"/>
  <c r="H1497" i="32"/>
  <c r="H1498" i="32"/>
  <c r="H1499" i="32"/>
  <c r="H1500" i="32"/>
  <c r="H1501" i="32"/>
  <c r="H1502" i="32"/>
  <c r="H1503" i="32"/>
  <c r="H1504" i="32"/>
  <c r="H1505" i="32"/>
  <c r="H1506" i="32"/>
  <c r="H1507" i="32"/>
  <c r="H1508" i="32"/>
  <c r="H1509" i="32"/>
  <c r="H1510" i="32"/>
  <c r="H1511" i="32"/>
  <c r="H1512" i="32"/>
  <c r="H1513" i="32"/>
  <c r="H1514" i="32"/>
  <c r="H1515" i="32"/>
  <c r="H1516" i="32"/>
  <c r="H1517" i="32"/>
  <c r="H1518" i="32"/>
  <c r="H1519" i="32"/>
  <c r="H1520" i="32"/>
  <c r="H1521" i="32"/>
  <c r="H1522" i="32"/>
  <c r="H1523" i="32"/>
  <c r="H1524" i="32"/>
  <c r="H1525" i="32"/>
  <c r="H1526" i="32"/>
  <c r="H1527" i="32"/>
  <c r="H1528" i="32"/>
  <c r="H1529" i="32"/>
  <c r="H1530" i="32"/>
  <c r="H1531" i="32"/>
  <c r="H1532" i="32"/>
  <c r="H1533" i="32"/>
  <c r="H1534" i="32"/>
  <c r="H1535" i="32"/>
  <c r="H1536" i="32"/>
  <c r="H1537" i="32"/>
  <c r="H1538" i="32"/>
  <c r="H1539" i="32"/>
  <c r="H1540" i="32"/>
  <c r="H1541" i="32"/>
  <c r="H1542" i="32"/>
  <c r="H1543" i="32"/>
  <c r="H1544" i="32"/>
  <c r="H1545" i="32"/>
  <c r="H1546" i="32"/>
  <c r="H1547" i="32"/>
  <c r="H1548" i="32"/>
  <c r="H1549" i="32"/>
  <c r="H1550" i="32"/>
  <c r="H1551" i="32"/>
  <c r="H1552" i="32"/>
  <c r="H1553" i="32"/>
  <c r="H1554" i="32"/>
  <c r="H1555" i="32"/>
  <c r="H1556" i="32"/>
  <c r="H1557" i="32"/>
  <c r="H1558" i="32"/>
  <c r="H1559" i="32"/>
  <c r="H1560" i="32"/>
  <c r="H1561" i="32"/>
  <c r="H1562" i="32"/>
  <c r="H1563" i="32"/>
  <c r="H1564" i="32"/>
  <c r="H1565" i="32"/>
  <c r="H1566" i="32"/>
  <c r="H1567" i="32"/>
  <c r="H1568" i="32"/>
  <c r="H1569" i="32"/>
  <c r="H1570" i="32"/>
  <c r="H1571" i="32"/>
  <c r="H1572" i="32"/>
  <c r="H1573" i="32"/>
  <c r="H1574" i="32"/>
  <c r="H1575" i="32"/>
  <c r="H1576" i="32"/>
  <c r="H1577" i="32"/>
  <c r="H1578" i="32"/>
  <c r="H1579" i="32"/>
  <c r="H1580" i="32"/>
  <c r="H1581" i="32"/>
  <c r="H1582" i="32"/>
  <c r="H1583" i="32"/>
  <c r="H1584" i="32"/>
  <c r="H1585" i="32"/>
  <c r="H1586" i="32"/>
  <c r="H1587" i="32"/>
  <c r="H1588" i="32"/>
  <c r="H1589" i="32"/>
  <c r="H1590" i="32"/>
  <c r="H1591" i="32"/>
  <c r="H1592" i="32"/>
  <c r="H1593" i="32"/>
  <c r="H1594" i="32"/>
  <c r="H1595" i="32"/>
  <c r="H1596" i="32"/>
  <c r="H1597" i="32"/>
  <c r="H1598" i="32"/>
  <c r="H1599" i="32"/>
  <c r="H1600" i="32"/>
  <c r="H1601" i="32"/>
  <c r="H1602" i="32"/>
  <c r="H1603" i="32"/>
  <c r="H1604" i="32"/>
  <c r="H1605" i="32"/>
  <c r="H1606" i="32"/>
  <c r="H1607" i="32"/>
  <c r="H1608" i="32"/>
  <c r="H1609" i="32"/>
  <c r="H1610" i="32"/>
  <c r="H1611" i="32"/>
  <c r="H1612" i="32"/>
  <c r="H1613" i="32"/>
  <c r="H1614" i="32"/>
  <c r="H1615" i="32"/>
  <c r="H1616" i="32"/>
  <c r="H1617" i="32"/>
  <c r="H1618" i="32"/>
  <c r="H1619" i="32"/>
  <c r="H1620" i="32"/>
  <c r="H1621" i="32"/>
  <c r="H1622" i="32"/>
  <c r="H1623" i="32"/>
  <c r="H1624" i="32"/>
  <c r="H1625" i="32"/>
  <c r="H1626" i="32"/>
  <c r="H1627" i="32"/>
  <c r="H1628" i="32"/>
  <c r="H1629" i="32"/>
  <c r="H1630" i="32"/>
  <c r="H1631" i="32"/>
  <c r="H1632" i="32"/>
  <c r="H1633" i="32"/>
  <c r="H1634" i="32"/>
  <c r="H1635" i="32"/>
  <c r="H1636" i="32"/>
  <c r="H1637" i="32"/>
  <c r="H1638" i="32"/>
  <c r="H1639" i="32"/>
  <c r="H1640" i="32"/>
  <c r="H1641" i="32"/>
  <c r="H1642" i="32"/>
  <c r="H1643" i="32"/>
  <c r="H1644" i="32"/>
  <c r="H1645" i="32"/>
  <c r="H1646" i="32"/>
  <c r="H1647" i="32"/>
  <c r="H1648" i="32"/>
  <c r="H1649" i="32"/>
  <c r="H1650" i="32"/>
  <c r="H1651" i="32"/>
  <c r="H1652" i="32"/>
  <c r="H1653" i="32"/>
  <c r="H1654" i="32"/>
  <c r="H1655" i="32"/>
  <c r="H1656" i="32"/>
  <c r="H1657" i="32"/>
  <c r="H1658" i="32"/>
  <c r="H1659" i="32"/>
  <c r="H1660" i="32"/>
  <c r="H1661" i="32"/>
  <c r="H1662" i="32"/>
  <c r="H1663" i="32"/>
  <c r="H1664" i="32"/>
  <c r="H1665" i="32"/>
  <c r="H1666" i="32"/>
  <c r="H1667" i="32"/>
  <c r="H1668" i="32"/>
  <c r="H1669" i="32"/>
  <c r="H1670" i="32"/>
  <c r="H1671" i="32"/>
  <c r="H1672" i="32"/>
  <c r="H1673" i="32"/>
  <c r="H1674" i="32"/>
  <c r="H1675" i="32"/>
  <c r="H1676" i="32"/>
  <c r="H1677" i="32"/>
  <c r="H1678" i="32"/>
  <c r="H1679" i="32"/>
  <c r="H1680" i="32"/>
  <c r="H1681" i="32"/>
  <c r="H1682" i="32"/>
  <c r="H1683" i="32"/>
  <c r="H1684" i="32"/>
  <c r="H1685" i="32"/>
  <c r="H1686" i="32"/>
  <c r="H1687" i="32"/>
  <c r="H1688" i="32"/>
  <c r="H1689" i="32"/>
  <c r="H1690" i="32"/>
  <c r="H1691" i="32"/>
  <c r="H1692" i="32"/>
  <c r="H1693" i="32"/>
  <c r="H1694" i="32"/>
  <c r="H1695" i="32"/>
  <c r="H1696" i="32"/>
  <c r="H1697" i="32"/>
  <c r="H1698" i="32"/>
  <c r="H1699" i="32"/>
  <c r="H1700" i="32"/>
  <c r="H1701" i="32"/>
  <c r="H1702" i="32"/>
  <c r="H1703" i="32"/>
  <c r="H1704" i="32"/>
  <c r="H1705" i="32"/>
  <c r="H1706" i="32"/>
  <c r="H1707" i="32"/>
  <c r="H1708" i="32"/>
  <c r="H1709" i="32"/>
  <c r="H1710" i="32"/>
  <c r="H1711" i="32"/>
  <c r="H1712" i="32"/>
  <c r="H1713" i="32"/>
  <c r="H1714" i="32"/>
  <c r="H1715" i="32"/>
  <c r="H1716" i="32"/>
  <c r="H1717" i="32"/>
  <c r="H1718" i="32"/>
  <c r="H1719" i="32"/>
  <c r="H1720" i="32"/>
  <c r="H1721" i="32"/>
  <c r="H1722" i="32"/>
  <c r="H1723" i="32"/>
  <c r="H1724" i="32"/>
  <c r="H1725" i="32"/>
  <c r="H1726" i="32"/>
  <c r="H1727" i="32"/>
  <c r="H1728" i="32"/>
  <c r="H1729" i="32"/>
  <c r="H1730" i="32"/>
  <c r="H1731" i="32"/>
  <c r="H1732" i="32"/>
  <c r="H1733" i="32"/>
  <c r="H1734" i="32"/>
  <c r="H1735" i="32"/>
  <c r="H1736" i="32"/>
  <c r="H1737" i="32"/>
  <c r="H1738" i="32"/>
  <c r="H1739" i="32"/>
  <c r="H1740" i="32"/>
  <c r="H1741" i="32"/>
  <c r="H1742" i="32"/>
  <c r="H1743" i="32"/>
  <c r="H1744" i="32"/>
  <c r="H1745" i="32"/>
  <c r="H1746" i="32"/>
  <c r="H1747" i="32"/>
  <c r="H1748" i="32"/>
  <c r="H1749" i="32"/>
  <c r="H1750" i="32"/>
  <c r="H1751" i="32"/>
  <c r="H1752" i="32"/>
  <c r="H1753" i="32"/>
  <c r="H1754" i="32"/>
  <c r="H1755" i="32"/>
  <c r="H1756" i="32"/>
  <c r="H1757" i="32"/>
  <c r="H1758" i="32"/>
  <c r="H1759" i="32"/>
  <c r="H1760" i="32"/>
  <c r="H1761" i="32"/>
  <c r="H1762" i="32"/>
  <c r="H1763" i="32"/>
  <c r="H1764" i="32"/>
  <c r="H1765" i="32"/>
  <c r="H1766" i="32"/>
  <c r="H1767" i="32"/>
  <c r="H1768" i="32"/>
  <c r="H1769" i="32"/>
  <c r="H1770" i="32"/>
  <c r="H1771" i="32"/>
  <c r="H1772" i="32"/>
  <c r="H1773" i="32"/>
  <c r="H1774" i="32"/>
  <c r="H1775" i="32"/>
  <c r="H1776" i="32"/>
  <c r="H1777" i="32"/>
  <c r="H1778" i="32"/>
  <c r="H1779" i="32"/>
  <c r="H1780" i="32"/>
  <c r="H1781" i="32"/>
  <c r="H1782" i="32"/>
  <c r="H1783" i="32"/>
  <c r="H1784" i="32"/>
  <c r="H1785" i="32"/>
  <c r="H1786" i="32"/>
  <c r="H1787" i="32"/>
  <c r="H1788" i="32"/>
  <c r="H1789" i="32"/>
  <c r="H1790" i="32"/>
  <c r="H1791" i="32"/>
  <c r="H1792" i="32"/>
  <c r="H1793" i="32"/>
  <c r="H1794" i="32"/>
  <c r="H1795" i="32"/>
  <c r="H1796" i="32"/>
  <c r="H1797" i="32"/>
  <c r="H1798" i="32"/>
  <c r="H1799" i="32"/>
  <c r="H1800" i="32"/>
  <c r="H1801" i="32"/>
  <c r="H1802" i="32"/>
  <c r="H1803" i="32"/>
  <c r="H1804" i="32"/>
  <c r="H1805" i="32"/>
  <c r="H1806" i="32"/>
  <c r="H1807" i="32"/>
  <c r="H1808" i="32"/>
  <c r="H1809" i="32"/>
  <c r="H1810" i="32"/>
  <c r="H1811" i="32"/>
  <c r="H1812" i="32"/>
  <c r="H1813" i="32"/>
  <c r="H1814" i="32"/>
  <c r="H1815" i="32"/>
  <c r="H1816" i="32"/>
  <c r="H1817" i="32"/>
  <c r="H1818" i="32"/>
  <c r="H1819" i="32"/>
  <c r="H1820" i="32"/>
  <c r="H1821" i="32"/>
  <c r="H1822" i="32"/>
  <c r="H1823" i="32"/>
  <c r="H1824" i="32"/>
  <c r="H1825" i="32"/>
  <c r="H1826" i="32"/>
  <c r="H1827" i="32"/>
  <c r="H1828" i="32"/>
  <c r="H1829" i="32"/>
  <c r="H1830" i="32"/>
  <c r="H1831" i="32"/>
  <c r="H1832" i="32"/>
  <c r="H1833" i="32"/>
  <c r="H1834" i="32"/>
  <c r="H1835" i="32"/>
  <c r="H1836" i="32"/>
  <c r="H1837" i="32"/>
  <c r="H1838" i="32"/>
  <c r="H1839" i="32"/>
  <c r="H1840" i="32"/>
  <c r="H1841" i="32"/>
  <c r="H1842" i="32"/>
  <c r="H1843" i="32"/>
  <c r="H1844" i="32"/>
  <c r="H1845" i="32"/>
  <c r="H1846" i="32"/>
  <c r="H1847" i="32"/>
  <c r="H1848" i="32"/>
  <c r="H1849" i="32"/>
  <c r="H1850" i="32"/>
  <c r="H1851" i="32"/>
  <c r="H1852" i="32"/>
  <c r="H1853" i="32"/>
  <c r="H1854" i="32"/>
  <c r="H1855" i="32"/>
  <c r="H1856" i="32"/>
  <c r="H1857" i="32"/>
  <c r="H1858" i="32"/>
  <c r="H1859" i="32"/>
  <c r="H1860" i="32"/>
  <c r="H1861" i="32"/>
  <c r="H1862" i="32"/>
  <c r="H1863" i="32"/>
  <c r="H1864" i="32"/>
  <c r="H1865" i="32"/>
  <c r="H1866" i="32"/>
  <c r="H1867" i="32"/>
  <c r="H1868" i="32"/>
  <c r="H1869" i="32"/>
  <c r="H1870" i="32"/>
  <c r="H1871" i="32"/>
  <c r="H1872" i="32"/>
  <c r="H1873" i="32"/>
  <c r="H1874" i="32"/>
  <c r="H1875" i="32"/>
  <c r="H1876" i="32"/>
  <c r="H1877" i="32"/>
  <c r="H1878" i="32"/>
  <c r="H1879" i="32"/>
  <c r="H1880" i="32"/>
  <c r="H1881" i="32"/>
  <c r="H1882" i="32"/>
  <c r="H1883" i="32"/>
  <c r="H1884" i="32"/>
  <c r="H1885" i="32"/>
  <c r="H1886" i="32"/>
  <c r="H1887" i="32"/>
  <c r="H1888" i="32"/>
  <c r="H1889" i="32"/>
  <c r="H1890" i="32"/>
  <c r="H1891" i="32"/>
  <c r="H1892" i="32"/>
  <c r="H1893" i="32"/>
  <c r="H1894" i="32"/>
  <c r="H1895" i="32"/>
  <c r="H1896" i="32"/>
  <c r="H1897" i="32"/>
  <c r="H1898" i="32"/>
  <c r="H1899" i="32"/>
  <c r="H1900" i="32"/>
  <c r="H1901" i="32"/>
  <c r="H1902" i="32"/>
  <c r="H1903" i="32"/>
  <c r="H1904" i="32"/>
  <c r="H1905" i="32"/>
  <c r="H1906" i="32"/>
  <c r="H1907" i="32"/>
  <c r="H1908" i="32"/>
  <c r="H1909" i="32"/>
  <c r="H1910" i="32"/>
  <c r="H1911" i="32"/>
  <c r="H1912" i="32"/>
  <c r="H1913" i="32"/>
  <c r="H1914" i="32"/>
  <c r="H1915" i="32"/>
  <c r="H1916" i="32"/>
  <c r="H1917" i="32"/>
  <c r="H1918" i="32"/>
  <c r="H1919" i="32"/>
  <c r="H1920" i="32"/>
  <c r="H1921" i="32"/>
  <c r="H1922" i="32"/>
  <c r="H1923" i="32"/>
  <c r="H1924" i="32"/>
  <c r="H1925" i="32"/>
  <c r="H1926" i="32"/>
  <c r="H1927" i="32"/>
  <c r="H1928" i="32"/>
  <c r="H1929" i="32"/>
  <c r="H1930" i="32"/>
  <c r="H1931" i="32"/>
  <c r="H1932" i="32"/>
  <c r="H1933" i="32"/>
  <c r="H1934" i="32"/>
  <c r="H1935" i="32"/>
  <c r="H1936" i="32"/>
  <c r="H1937" i="32"/>
  <c r="H1938" i="32"/>
  <c r="H1939" i="32"/>
  <c r="H1940" i="32"/>
  <c r="H1941" i="32"/>
  <c r="H1942" i="32"/>
  <c r="H1943" i="32"/>
  <c r="H1944" i="32"/>
  <c r="H1945" i="32"/>
  <c r="H1946" i="32"/>
  <c r="H1947" i="32"/>
  <c r="H1948" i="32"/>
  <c r="H1949" i="32"/>
  <c r="H1950" i="32"/>
  <c r="H1951" i="32"/>
  <c r="H1952" i="32"/>
  <c r="H1953" i="32"/>
  <c r="H1954" i="32"/>
  <c r="H1955" i="32"/>
  <c r="H1956" i="32"/>
  <c r="H1957" i="32"/>
  <c r="H1958" i="32"/>
  <c r="H1959" i="32"/>
  <c r="H1960" i="32"/>
  <c r="H1961" i="32"/>
  <c r="H1962" i="32"/>
  <c r="H1963" i="32"/>
  <c r="H1964" i="32"/>
  <c r="H1965" i="32"/>
  <c r="H1966" i="32"/>
  <c r="H1967" i="32"/>
  <c r="H1968" i="32"/>
  <c r="H1969" i="32"/>
  <c r="H1970" i="32"/>
  <c r="H1971" i="32"/>
  <c r="H1972" i="32"/>
  <c r="H1973" i="32"/>
  <c r="H1974" i="32"/>
  <c r="H1975" i="32"/>
  <c r="H1976" i="32"/>
  <c r="H1977" i="32"/>
  <c r="H1978" i="32"/>
  <c r="H1979" i="32"/>
  <c r="H1980" i="32"/>
  <c r="H1981" i="32"/>
  <c r="H1982" i="32"/>
  <c r="H1983" i="32"/>
  <c r="H1984" i="32"/>
  <c r="H1985" i="32"/>
  <c r="H1986" i="32"/>
  <c r="H1987" i="32"/>
  <c r="H1988" i="32"/>
  <c r="H1989" i="32"/>
  <c r="H1990" i="32"/>
  <c r="H1991" i="32"/>
  <c r="H1992" i="32"/>
  <c r="H1993" i="32"/>
  <c r="H1994" i="32"/>
  <c r="H1995" i="32"/>
  <c r="H1996" i="32"/>
  <c r="H1997" i="32"/>
  <c r="H1998" i="32"/>
  <c r="H1999" i="32"/>
  <c r="H2000" i="32"/>
  <c r="H2001" i="32"/>
  <c r="H2002" i="32"/>
  <c r="H2003" i="32"/>
  <c r="H2004" i="32"/>
  <c r="H2005" i="32"/>
  <c r="H2006" i="32"/>
  <c r="H2007" i="32"/>
  <c r="H2008" i="32"/>
  <c r="H2009" i="32"/>
  <c r="H2010" i="32"/>
  <c r="H2011" i="32"/>
  <c r="H2012" i="32"/>
  <c r="H2013" i="32"/>
  <c r="H2014" i="32"/>
  <c r="H2015" i="32"/>
  <c r="H2016" i="32"/>
  <c r="H2017" i="32"/>
  <c r="H2018" i="32"/>
  <c r="H2019" i="32"/>
  <c r="H2020" i="32"/>
  <c r="H2021" i="32"/>
  <c r="H2022" i="32"/>
  <c r="H2023" i="32"/>
  <c r="H2024" i="32"/>
  <c r="H2025" i="32"/>
  <c r="B12" i="32"/>
  <c r="X33" i="32"/>
  <c r="A12" i="32"/>
  <c r="H2026" i="32"/>
  <c r="A14" i="32"/>
  <c r="A15" i="32"/>
  <c r="A16" i="32"/>
  <c r="A19" i="32"/>
  <c r="A20" i="32"/>
  <c r="A22" i="32"/>
  <c r="A23" i="32"/>
  <c r="A24" i="32"/>
  <c r="A25" i="32"/>
  <c r="A28" i="32"/>
  <c r="A29" i="32"/>
  <c r="A30" i="32"/>
  <c r="A31" i="32"/>
  <c r="A32" i="32"/>
  <c r="A33" i="32"/>
  <c r="A34" i="32"/>
  <c r="A35" i="32"/>
  <c r="A37" i="32"/>
  <c r="A38" i="32"/>
  <c r="A41" i="32"/>
  <c r="A42" i="32"/>
  <c r="A43" i="32"/>
  <c r="A44" i="32"/>
  <c r="A46" i="32"/>
  <c r="A47" i="32"/>
  <c r="A50" i="32"/>
  <c r="A51" i="32"/>
  <c r="A52" i="32"/>
  <c r="A53" i="32"/>
  <c r="A55" i="32"/>
  <c r="A56" i="32"/>
  <c r="A58" i="32"/>
  <c r="A59" i="32"/>
  <c r="A60" i="32"/>
  <c r="A61" i="32"/>
  <c r="A62" i="32"/>
  <c r="A64" i="32"/>
  <c r="A65" i="32"/>
  <c r="A67" i="32"/>
  <c r="A68" i="32"/>
  <c r="A69" i="32"/>
  <c r="A70" i="32"/>
  <c r="A71" i="32"/>
  <c r="A73" i="32"/>
  <c r="A74" i="32"/>
  <c r="A76" i="32"/>
  <c r="A77" i="32"/>
  <c r="A78" i="32"/>
  <c r="A79" i="32"/>
  <c r="A80" i="32"/>
  <c r="A82" i="32"/>
  <c r="A83" i="32"/>
  <c r="A85" i="32"/>
  <c r="A86" i="32"/>
  <c r="A87" i="32"/>
  <c r="A88" i="32"/>
  <c r="A89" i="32"/>
  <c r="A91" i="32"/>
  <c r="A92" i="32"/>
  <c r="A95" i="32"/>
  <c r="A96" i="32"/>
  <c r="A97" i="32"/>
  <c r="A98" i="32"/>
  <c r="A100" i="32"/>
  <c r="A102" i="32"/>
  <c r="A103" i="32"/>
  <c r="A104" i="32"/>
  <c r="A105" i="32"/>
  <c r="A106" i="32"/>
  <c r="A13" i="32"/>
  <c r="H13" i="32" l="1"/>
  <c r="W26" i="32"/>
  <c r="V10" i="32"/>
  <c r="W25" i="32"/>
  <c r="V16" i="32"/>
  <c r="AF10" i="34"/>
  <c r="Z33" i="32"/>
  <c r="AA33" i="32"/>
  <c r="H12" i="32"/>
  <c r="H16" i="33"/>
  <c r="H15" i="33"/>
  <c r="H14" i="33"/>
  <c r="H13" i="33"/>
  <c r="H12" i="33"/>
  <c r="M28" i="28"/>
  <c r="K28" i="28"/>
  <c r="G28" i="28"/>
  <c r="W28" i="32" l="1"/>
  <c r="AB33" i="32"/>
  <c r="C18" i="34" s="1"/>
  <c r="V15" i="32"/>
  <c r="J23" i="33" s="1"/>
  <c r="C19" i="34" l="1"/>
  <c r="C20" i="34"/>
  <c r="J10" i="33"/>
  <c r="J13" i="33" s="1"/>
  <c r="A146" i="23"/>
  <c r="A147" i="23"/>
  <c r="A148" i="23"/>
  <c r="K148" i="23"/>
  <c r="K147" i="23"/>
  <c r="K146" i="23"/>
  <c r="K145" i="23"/>
  <c r="K144" i="23"/>
  <c r="A145" i="23"/>
  <c r="A144" i="23"/>
  <c r="K143" i="23"/>
  <c r="K142" i="23"/>
  <c r="K141" i="23"/>
  <c r="A143" i="23"/>
  <c r="A142" i="23"/>
  <c r="A141" i="23"/>
  <c r="K140" i="23"/>
  <c r="K139" i="23"/>
  <c r="K138" i="23"/>
  <c r="K137" i="23"/>
  <c r="K136" i="23"/>
  <c r="K135" i="23"/>
  <c r="K134" i="23"/>
  <c r="K133" i="23"/>
  <c r="K132" i="23"/>
  <c r="K131" i="23"/>
  <c r="A140" i="23"/>
  <c r="A139" i="23"/>
  <c r="A138" i="23"/>
  <c r="A137" i="23"/>
  <c r="A136" i="23"/>
  <c r="A135" i="23"/>
  <c r="A134" i="23"/>
  <c r="A133" i="23"/>
  <c r="A132" i="23"/>
  <c r="A131" i="23"/>
  <c r="A127" i="23"/>
  <c r="A128" i="23"/>
  <c r="A129" i="23"/>
  <c r="A130" i="23"/>
  <c r="A126" i="23"/>
  <c r="A125" i="23"/>
  <c r="A124" i="23"/>
  <c r="A123" i="23"/>
  <c r="K123" i="23"/>
  <c r="K124" i="23"/>
  <c r="K125" i="23"/>
  <c r="K126" i="23"/>
  <c r="K127" i="23"/>
  <c r="K128" i="23"/>
  <c r="K129" i="23"/>
  <c r="K130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02" i="23"/>
  <c r="A101" i="23"/>
  <c r="A100" i="23"/>
  <c r="A99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02" i="23"/>
  <c r="K101" i="23"/>
  <c r="K100" i="23"/>
  <c r="K99" i="23"/>
  <c r="K98" i="23"/>
  <c r="A96" i="23"/>
  <c r="A97" i="23"/>
  <c r="A98" i="23"/>
  <c r="K97" i="23"/>
  <c r="K96" i="23"/>
  <c r="A86" i="23"/>
  <c r="A87" i="23"/>
  <c r="A88" i="23"/>
  <c r="A89" i="23"/>
  <c r="A90" i="23"/>
  <c r="A91" i="23"/>
  <c r="A92" i="23"/>
  <c r="A93" i="23"/>
  <c r="A94" i="23"/>
  <c r="A95" i="23"/>
  <c r="K95" i="23"/>
  <c r="K94" i="23"/>
  <c r="K93" i="23"/>
  <c r="K92" i="23"/>
  <c r="K91" i="23"/>
  <c r="K90" i="23"/>
  <c r="K89" i="23"/>
  <c r="K88" i="23"/>
  <c r="K87" i="23"/>
  <c r="K86" i="23"/>
  <c r="K85" i="23"/>
  <c r="K84" i="23"/>
  <c r="K83" i="23"/>
  <c r="K82" i="23"/>
  <c r="A85" i="23"/>
  <c r="A84" i="23"/>
  <c r="A83" i="23"/>
  <c r="A82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K55" i="23"/>
  <c r="K56" i="23"/>
  <c r="K57" i="23"/>
  <c r="K58" i="23"/>
  <c r="K59" i="23"/>
  <c r="K60" i="23"/>
  <c r="K61" i="23"/>
  <c r="A44" i="23"/>
  <c r="A43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19" i="23"/>
  <c r="A20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20" i="23"/>
  <c r="K21" i="23"/>
  <c r="K22" i="23"/>
  <c r="K23" i="23"/>
  <c r="K19" i="23"/>
  <c r="AA7" i="28"/>
  <c r="C15" i="28" s="1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4" i="17"/>
  <c r="F9" i="28"/>
  <c r="M9" i="28"/>
  <c r="J9" i="28"/>
  <c r="G9" i="28"/>
  <c r="P19" i="17"/>
  <c r="P18" i="17"/>
  <c r="T17" i="17" s="1"/>
  <c r="P17" i="17"/>
  <c r="T11" i="17" s="1"/>
  <c r="P16" i="17"/>
  <c r="K11" i="28" s="1"/>
  <c r="P15" i="17"/>
  <c r="H11" i="28" s="1"/>
  <c r="P9" i="17"/>
  <c r="S26" i="17" s="1"/>
  <c r="P8" i="17"/>
  <c r="S20" i="17" s="1"/>
  <c r="P7" i="17"/>
  <c r="S18" i="17" s="1"/>
  <c r="P6" i="17"/>
  <c r="P5" i="17"/>
  <c r="S6" i="17" s="1"/>
  <c r="D3" i="26" a="1"/>
  <c r="D3" i="26" s="1"/>
  <c r="K3" i="23"/>
  <c r="K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A5" i="23"/>
  <c r="A4" i="23"/>
  <c r="A3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G6" i="28" l="1"/>
  <c r="H7" i="28" s="1"/>
  <c r="M13" i="32"/>
  <c r="M22" i="32"/>
  <c r="L24" i="32"/>
  <c r="L15" i="32"/>
  <c r="M24" i="32"/>
  <c r="M15" i="32"/>
  <c r="I24" i="32"/>
  <c r="I15" i="32"/>
  <c r="J15" i="32"/>
  <c r="J24" i="32"/>
  <c r="K24" i="32"/>
  <c r="K15" i="32"/>
  <c r="T9" i="17"/>
  <c r="T13" i="17"/>
  <c r="N11" i="28"/>
  <c r="T22" i="17"/>
  <c r="S11" i="17"/>
  <c r="R11" i="17" s="1"/>
  <c r="S22" i="17"/>
  <c r="T14" i="17"/>
  <c r="S7" i="17"/>
  <c r="T18" i="17"/>
  <c r="R18" i="17" s="1"/>
  <c r="S23" i="17"/>
  <c r="T26" i="17"/>
  <c r="R26" i="17" s="1"/>
  <c r="S19" i="17"/>
  <c r="S27" i="17"/>
  <c r="T16" i="17"/>
  <c r="S21" i="17"/>
  <c r="T6" i="17"/>
  <c r="R6" i="17" s="1"/>
  <c r="T21" i="17"/>
  <c r="S15" i="17"/>
  <c r="S4" i="17"/>
  <c r="S8" i="17"/>
  <c r="S12" i="17"/>
  <c r="S16" i="17"/>
  <c r="S24" i="17"/>
  <c r="S28" i="17"/>
  <c r="T7" i="17"/>
  <c r="T15" i="17"/>
  <c r="T19" i="17"/>
  <c r="T23" i="17"/>
  <c r="T27" i="17"/>
  <c r="T10" i="17"/>
  <c r="S5" i="17"/>
  <c r="S9" i="17"/>
  <c r="S13" i="17"/>
  <c r="S17" i="17"/>
  <c r="R17" i="17" s="1"/>
  <c r="S25" i="17"/>
  <c r="T4" i="17"/>
  <c r="T8" i="17"/>
  <c r="T12" i="17"/>
  <c r="T20" i="17"/>
  <c r="R20" i="17" s="1"/>
  <c r="T24" i="17"/>
  <c r="T28" i="17"/>
  <c r="S10" i="17"/>
  <c r="R10" i="17" s="1"/>
  <c r="S14" i="17"/>
  <c r="T5" i="17"/>
  <c r="T25" i="17"/>
  <c r="R13" i="17" l="1"/>
  <c r="R9" i="17"/>
  <c r="AA15" i="32"/>
  <c r="AA16" i="32" s="1"/>
  <c r="L13" i="32"/>
  <c r="Z15" i="32" s="1"/>
  <c r="Z16" i="32" s="1"/>
  <c r="L22" i="32"/>
  <c r="J13" i="32"/>
  <c r="X15" i="32" s="1"/>
  <c r="X16" i="32" s="1"/>
  <c r="J22" i="32"/>
  <c r="I13" i="32"/>
  <c r="W15" i="32" s="1"/>
  <c r="W16" i="32" s="1"/>
  <c r="I22" i="32"/>
  <c r="K13" i="32"/>
  <c r="Y15" i="32" s="1"/>
  <c r="Y16" i="32" s="1"/>
  <c r="K22" i="32"/>
  <c r="R19" i="17"/>
  <c r="R7" i="17"/>
  <c r="R14" i="17"/>
  <c r="R22" i="17"/>
  <c r="R25" i="17"/>
  <c r="R16" i="17"/>
  <c r="R27" i="17"/>
  <c r="R23" i="17"/>
  <c r="R21" i="17"/>
  <c r="R12" i="17"/>
  <c r="R15" i="17"/>
  <c r="R28" i="17"/>
  <c r="R8" i="17"/>
  <c r="R5" i="17"/>
  <c r="R24" i="17"/>
  <c r="R4" i="17"/>
  <c r="N15" i="28" l="1"/>
  <c r="N17" i="28" s="1"/>
  <c r="W19" i="32" a="1"/>
  <c r="W19" i="32" s="1"/>
  <c r="W20" i="32" s="1"/>
  <c r="I8" i="34" s="1"/>
  <c r="H30" i="28"/>
  <c r="H32" i="28" s="1"/>
  <c r="G14" i="28"/>
  <c r="M14" i="28"/>
  <c r="K30" i="28"/>
  <c r="K32" i="28" s="1"/>
  <c r="J14" i="28"/>
  <c r="H15" i="28"/>
  <c r="H17" i="28" s="1"/>
  <c r="K15" i="28"/>
  <c r="K17" i="28" s="1"/>
  <c r="N30" i="28"/>
  <c r="N32" i="28" s="1"/>
  <c r="AF16" i="3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<sst xmlns="http://schemas.openxmlformats.org/spreadsheetml/2006/main" count="3910" uniqueCount="651">
  <si>
    <t>Category</t>
  </si>
  <si>
    <t>Type</t>
  </si>
  <si>
    <t>Item</t>
  </si>
  <si>
    <t>List 1</t>
  </si>
  <si>
    <t>List 2</t>
  </si>
  <si>
    <t>List 3</t>
  </si>
  <si>
    <t>List 4</t>
  </si>
  <si>
    <t>Vessels</t>
  </si>
  <si>
    <t>Components</t>
  </si>
  <si>
    <t>Valves</t>
  </si>
  <si>
    <t>Pumps</t>
  </si>
  <si>
    <t>Pipework</t>
  </si>
  <si>
    <t>Date</t>
  </si>
  <si>
    <t>Node</t>
  </si>
  <si>
    <t>Equipment</t>
  </si>
  <si>
    <t>Safeguards</t>
  </si>
  <si>
    <t>Department</t>
  </si>
  <si>
    <t>Centrifugal</t>
  </si>
  <si>
    <t>Reciprocating</t>
  </si>
  <si>
    <t>Compressors</t>
  </si>
  <si>
    <t>Tankers</t>
  </si>
  <si>
    <t>List 5</t>
  </si>
  <si>
    <t>Likelihood</t>
  </si>
  <si>
    <t>Lifting</t>
  </si>
  <si>
    <t>No_Lifting</t>
  </si>
  <si>
    <t>Small</t>
  </si>
  <si>
    <t>Technology</t>
  </si>
  <si>
    <t>Manufacturing</t>
  </si>
  <si>
    <t>Operations</t>
  </si>
  <si>
    <t>Sustainability</t>
  </si>
  <si>
    <t>Sales and Marketing</t>
  </si>
  <si>
    <t>Finance</t>
  </si>
  <si>
    <t>Commercial</t>
  </si>
  <si>
    <t>Human Resources</t>
  </si>
  <si>
    <t>Tolerability</t>
  </si>
  <si>
    <t>Broadly Acceptable</t>
  </si>
  <si>
    <t>Unacceptable</t>
  </si>
  <si>
    <t>Action Status</t>
  </si>
  <si>
    <t>On Hold</t>
  </si>
  <si>
    <t>In Progress</t>
  </si>
  <si>
    <t>Resolved</t>
  </si>
  <si>
    <t>End of Dynamic Array</t>
  </si>
  <si>
    <t>Not Started</t>
  </si>
  <si>
    <t>Description</t>
  </si>
  <si>
    <t>Tolerability:</t>
  </si>
  <si>
    <t>Equipment Search (Dynamic Array)</t>
  </si>
  <si>
    <t>Conditions</t>
  </si>
  <si>
    <t>Refrigerated</t>
  </si>
  <si>
    <t>Pressurised</t>
  </si>
  <si>
    <t>Ambient</t>
  </si>
  <si>
    <t>Full Equipment List</t>
  </si>
  <si>
    <t>Liquid_Oxygen</t>
  </si>
  <si>
    <t>LNG</t>
  </si>
  <si>
    <t>Hoses_and_Couplings</t>
  </si>
  <si>
    <t>Flanges_and_Gaskets</t>
  </si>
  <si>
    <t>Road_Tankers</t>
  </si>
  <si>
    <t>LPG_Road_Tankers</t>
  </si>
  <si>
    <t>Standard</t>
  </si>
  <si>
    <t>Temperature_and_Pressure</t>
  </si>
  <si>
    <t>Large</t>
  </si>
  <si>
    <t>Single_Walled</t>
  </si>
  <si>
    <t>Double_Walled</t>
  </si>
  <si>
    <t>Full_Containment</t>
  </si>
  <si>
    <t>Single_Walled_LNG</t>
  </si>
  <si>
    <t>Double_Walled_LNG</t>
  </si>
  <si>
    <t>Full_Containment_LNG</t>
  </si>
  <si>
    <t>Cluster_Tanks</t>
  </si>
  <si>
    <t>Generic</t>
  </si>
  <si>
    <t>Chlorine</t>
  </si>
  <si>
    <t>LPG</t>
  </si>
  <si>
    <t>Spherical</t>
  </si>
  <si>
    <t>Chemical_Reactors</t>
  </si>
  <si>
    <t>Single_Walled_LO</t>
  </si>
  <si>
    <t>Single.Walled</t>
  </si>
  <si>
    <t>Double.Walled</t>
  </si>
  <si>
    <t>Full.Containment</t>
  </si>
  <si>
    <t>Ambient_Pressure</t>
  </si>
  <si>
    <t>Manual</t>
  </si>
  <si>
    <t>ROSO</t>
  </si>
  <si>
    <t>ASO</t>
  </si>
  <si>
    <t>XSF</t>
  </si>
  <si>
    <t>Spray_Release_Frequency</t>
  </si>
  <si>
    <t>Basic_Facilities</t>
  </si>
  <si>
    <t>Average_Facilities</t>
  </si>
  <si>
    <t>Multi_Safety_System_Facilities</t>
  </si>
  <si>
    <t>Valve</t>
  </si>
  <si>
    <t>Pump</t>
  </si>
  <si>
    <t>Hose_and_Coupling</t>
  </si>
  <si>
    <t>Pipe</t>
  </si>
  <si>
    <t>Casing</t>
  </si>
  <si>
    <t>Full Chemicals List</t>
  </si>
  <si>
    <t>Chemicals Search (Dynamic Array)</t>
  </si>
  <si>
    <t>Hoses and Couplings (Basic Facilities)</t>
  </si>
  <si>
    <t>Hoses and Couplings (Average Facilities)</t>
  </si>
  <si>
    <t>Hoses and Couplings (Multi Safety System Facilities)</t>
  </si>
  <si>
    <t>Compressor (Reciprocating)</t>
  </si>
  <si>
    <t>Compressor (Centrifugal)</t>
  </si>
  <si>
    <t>Tankers (Lifting)</t>
  </si>
  <si>
    <t>Tankers (No Lifting)</t>
  </si>
  <si>
    <t>Road Tanker (Generic)</t>
  </si>
  <si>
    <t>Small LPG Road Tanker</t>
  </si>
  <si>
    <t>Large LPG Road Tanker</t>
  </si>
  <si>
    <t>Spray Release Frequency (Pump)</t>
  </si>
  <si>
    <t>Spray Release Frequency (Valve)</t>
  </si>
  <si>
    <t>Spray Release Frequency (Hose and Coupling)</t>
  </si>
  <si>
    <t>Spray Release Frequency (Pipe)</t>
  </si>
  <si>
    <t>Severity of Release</t>
  </si>
  <si>
    <t>Other</t>
  </si>
  <si>
    <t xml:space="preserve">Generic </t>
  </si>
  <si>
    <t>General</t>
  </si>
  <si>
    <t>Smaller</t>
  </si>
  <si>
    <t>Larger</t>
  </si>
  <si>
    <t>Serious Accident</t>
  </si>
  <si>
    <t>BLEVE</t>
  </si>
  <si>
    <t>Not.Applicable</t>
  </si>
  <si>
    <t>Flanges and Gaskets</t>
  </si>
  <si>
    <t xml:space="preserve">Equipment Codes </t>
  </si>
  <si>
    <t>Rating</t>
  </si>
  <si>
    <t>Value</t>
  </si>
  <si>
    <t>Extremely Unlikely</t>
  </si>
  <si>
    <t>Very Unlikely</t>
  </si>
  <si>
    <t>Possible</t>
  </si>
  <si>
    <t>Probable</t>
  </si>
  <si>
    <t>Unlikely</t>
  </si>
  <si>
    <t>≤1E-06/year</t>
  </si>
  <si>
    <t>1E-06/year to ≤1E-04/year</t>
  </si>
  <si>
    <t>1E-04/year to ≤1E-02/year</t>
  </si>
  <si>
    <t>&gt;1/year</t>
  </si>
  <si>
    <t>1E-02/year to 1/year</t>
  </si>
  <si>
    <t xml:space="preserve">Min </t>
  </si>
  <si>
    <t>Max</t>
  </si>
  <si>
    <t>A1</t>
  </si>
  <si>
    <t>A2</t>
  </si>
  <si>
    <t>A3</t>
  </si>
  <si>
    <t>Severity</t>
  </si>
  <si>
    <t>Roof</t>
  </si>
  <si>
    <t>Minor</t>
  </si>
  <si>
    <t>Major</t>
  </si>
  <si>
    <t>Catastrophic</t>
  </si>
  <si>
    <t>Small Ambient Temperature and Pressure Vessel</t>
  </si>
  <si>
    <t>a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</si>
  <si>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</si>
  <si>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</si>
  <si>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</si>
  <si>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</si>
  <si>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</si>
  <si>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</si>
  <si>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</si>
  <si>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</si>
  <si>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</si>
  <si>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</si>
  <si>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</si>
  <si>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</si>
  <si>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</si>
  <si>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</si>
  <si>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</si>
  <si>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</si>
  <si>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B1</t>
  </si>
  <si>
    <t>B2</t>
  </si>
  <si>
    <t>B3</t>
  </si>
  <si>
    <t>B4</t>
  </si>
  <si>
    <t>Severity Code</t>
  </si>
  <si>
    <t>Overall Code</t>
  </si>
  <si>
    <t>f</t>
  </si>
  <si>
    <t>e</t>
  </si>
  <si>
    <t>b</t>
  </si>
  <si>
    <t>c</t>
  </si>
  <si>
    <t>d</t>
  </si>
  <si>
    <t>Medium</t>
  </si>
  <si>
    <t>Chemical</t>
  </si>
  <si>
    <t>Medium Ambient Temperature and Pressure Vessel</t>
  </si>
  <si>
    <t>Large Ambient Temperature and Pressure Vessel</t>
  </si>
  <si>
    <t>Refrigerated Liquid Oxygen Single Walled Vessel</t>
  </si>
  <si>
    <t>Refrigerated Liquid Oxygen Cluster Tanks</t>
  </si>
  <si>
    <t>Refrigerated Single Walled LNG Vessel</t>
  </si>
  <si>
    <t>Refrigerated Double Walled LNG Vessel</t>
  </si>
  <si>
    <t>Refrigerated Full Containment LNG Vessel</t>
  </si>
  <si>
    <t xml:space="preserve">Refrigerated Ambient Pressure Single Walled Vessel </t>
  </si>
  <si>
    <t>Refrigerated Ambient Pressure Single Walled LNG Vessel</t>
  </si>
  <si>
    <t xml:space="preserve">Refrigerated Ambient Pressure Double Walled Vessel </t>
  </si>
  <si>
    <t xml:space="preserve">Refrigerated Ambient Pressure Double Walled LNG Vessel </t>
  </si>
  <si>
    <t>Pump Casing</t>
  </si>
  <si>
    <t>Speed Limiting (XSF) Valve</t>
  </si>
  <si>
    <t>Automatic Shut-Off (ASO) Valve</t>
  </si>
  <si>
    <t>Remotely Operated Shut-Off (ROSO) Valve</t>
  </si>
  <si>
    <t>Manual Valve</t>
  </si>
  <si>
    <t xml:space="preserve">Chemical Reactor Pressure Vessel </t>
  </si>
  <si>
    <t>Spherical Pressure Vessel</t>
  </si>
  <si>
    <t xml:space="preserve">LPG Pressure Vessel </t>
  </si>
  <si>
    <t xml:space="preserve">Chlorine Pressure Vessel </t>
  </si>
  <si>
    <t xml:space="preserve">Generic Pressure Vessel </t>
  </si>
  <si>
    <t xml:space="preserve">Refrigerated Ambient Pressure Full Containment Vessel </t>
  </si>
  <si>
    <t xml:space="preserve">Refrigerated Ambient Pressure Full Containment LNG Vessel </t>
  </si>
  <si>
    <t>Catastrophic (Flammable)</t>
  </si>
  <si>
    <t>Catastrophic (Non-Flammable)</t>
  </si>
  <si>
    <t>Large (Flammable)</t>
  </si>
  <si>
    <t>Large (Non-Flammable)</t>
  </si>
  <si>
    <t>Small (Flammable)</t>
  </si>
  <si>
    <t>Small (Non-Flammable)</t>
  </si>
  <si>
    <t>Fail to close</t>
  </si>
  <si>
    <t>Fail to operate</t>
  </si>
  <si>
    <t>Combined Cell</t>
  </si>
  <si>
    <t>Equipment Search:</t>
  </si>
  <si>
    <t>Additional Information:</t>
  </si>
  <si>
    <t>Equipment Item Tag:</t>
  </si>
  <si>
    <t>Likelihood Ranking:</t>
  </si>
  <si>
    <t>Severity Ranking:</t>
  </si>
  <si>
    <t>Unmitigated Risk Ranking:</t>
  </si>
  <si>
    <t xml:space="preserve">[1] </t>
  </si>
  <si>
    <t xml:space="preserve">[2] </t>
  </si>
  <si>
    <t xml:space="preserve">[3] </t>
  </si>
  <si>
    <t xml:space="preserve">[4] </t>
  </si>
  <si>
    <t xml:space="preserve">[5] </t>
  </si>
  <si>
    <t>Likelihood Ratings</t>
  </si>
  <si>
    <t>Severity Ratings</t>
  </si>
  <si>
    <t xml:space="preserve">Minor </t>
  </si>
  <si>
    <t>Significant</t>
  </si>
  <si>
    <t>Serious</t>
  </si>
  <si>
    <t>People</t>
  </si>
  <si>
    <t>Assets</t>
  </si>
  <si>
    <t>Environment</t>
  </si>
  <si>
    <t>Slight health effect/injury</t>
  </si>
  <si>
    <t>Minor health effect/injury</t>
  </si>
  <si>
    <t>Major health effect/injury</t>
  </si>
  <si>
    <t>Single fatality</t>
  </si>
  <si>
    <t>Multiple fatalities</t>
  </si>
  <si>
    <t>Slight damage</t>
  </si>
  <si>
    <t>Minor damage</t>
  </si>
  <si>
    <t>Localised damage</t>
  </si>
  <si>
    <t>Major damage</t>
  </si>
  <si>
    <t>Extensive damage</t>
  </si>
  <si>
    <t>Slight effect</t>
  </si>
  <si>
    <t>Minor effect</t>
  </si>
  <si>
    <t>Localised effect</t>
  </si>
  <si>
    <t>Major effect</t>
  </si>
  <si>
    <t>Massive effect</t>
  </si>
  <si>
    <t>Likelihood:</t>
  </si>
  <si>
    <t>Tolerable if ALARP - Upper</t>
  </si>
  <si>
    <t>Tolerable if ALARP - Lower</t>
  </si>
  <si>
    <t>Intolerable</t>
  </si>
  <si>
    <t>Stop immediately, unacceptable risk. Further assessment is required.</t>
  </si>
  <si>
    <t>Control measures are sufficient.</t>
  </si>
  <si>
    <t>Very High Risk</t>
  </si>
  <si>
    <t>High Risk</t>
  </si>
  <si>
    <t>Medium Risk</t>
  </si>
  <si>
    <t>Low Risk</t>
  </si>
  <si>
    <t>[2] Significant</t>
  </si>
  <si>
    <t>[3] Serious</t>
  </si>
  <si>
    <t>[4] Major</t>
  </si>
  <si>
    <t>[5] Catastrophic</t>
  </si>
  <si>
    <t>Description:</t>
  </si>
  <si>
    <t>Unmitigated Risk Value:</t>
  </si>
  <si>
    <t>Risk Rating</t>
  </si>
  <si>
    <t>Unmitigated Risk Rating</t>
  </si>
  <si>
    <t xml:space="preserve"> Low Risk</t>
  </si>
  <si>
    <t>Hidden:</t>
  </si>
  <si>
    <t>Actions/Recommendations:</t>
  </si>
  <si>
    <t>New Tolerability:</t>
  </si>
  <si>
    <t>Mitigated Risk Ranking:</t>
  </si>
  <si>
    <t>Department Assigned:</t>
  </si>
  <si>
    <t>Action Status:</t>
  </si>
  <si>
    <t>Action Priority:</t>
  </si>
  <si>
    <t>Pressure</t>
  </si>
  <si>
    <t>13 mm Diameter Hole</t>
  </si>
  <si>
    <t>6 mm Diameter Hole</t>
  </si>
  <si>
    <t>25 - 50 mm Diameter Hole</t>
  </si>
  <si>
    <t>C1</t>
  </si>
  <si>
    <t>D1</t>
  </si>
  <si>
    <t>D2</t>
  </si>
  <si>
    <t>D3</t>
  </si>
  <si>
    <t>Guilotine Failure</t>
  </si>
  <si>
    <t>15 mm Diameter Hole</t>
  </si>
  <si>
    <t>5 mm Diameter Hole</t>
  </si>
  <si>
    <t>One Segment Failure</t>
  </si>
  <si>
    <t>Spiral Wound Failure</t>
  </si>
  <si>
    <t>F1</t>
  </si>
  <si>
    <t>G1</t>
  </si>
  <si>
    <t>G2</t>
  </si>
  <si>
    <t>G3</t>
  </si>
  <si>
    <t>G4</t>
  </si>
  <si>
    <t>G5</t>
  </si>
  <si>
    <t>G6</t>
  </si>
  <si>
    <t>3 mm Diameter Hole</t>
  </si>
  <si>
    <t>4 mm Diameter Hole</t>
  </si>
  <si>
    <t>25 mm Diameter Hole</t>
  </si>
  <si>
    <t>A Third of Pipe Diameter</t>
  </si>
  <si>
    <t xml:space="preserve">Guilotine </t>
  </si>
  <si>
    <t>H1</t>
  </si>
  <si>
    <t>H2</t>
  </si>
  <si>
    <t>Rupture (&gt;110mm diameter)</t>
  </si>
  <si>
    <t>Large Hole (&gt;75 to ≤110mm diameter)</t>
  </si>
  <si>
    <t>Small Hole (&gt;25mm to ≤75mm Diameter)</t>
  </si>
  <si>
    <t>Pin Hole (≤25mm diameter)</t>
  </si>
  <si>
    <t>I1</t>
  </si>
  <si>
    <t>I2</t>
  </si>
  <si>
    <t>ISO Tanker - Tanker Containers</t>
  </si>
  <si>
    <t>g</t>
  </si>
  <si>
    <t>I3</t>
  </si>
  <si>
    <t>I4</t>
  </si>
  <si>
    <t>I5</t>
  </si>
  <si>
    <t>J1</t>
  </si>
  <si>
    <t>J2</t>
  </si>
  <si>
    <t>J3</t>
  </si>
  <si>
    <t>J4</t>
  </si>
  <si>
    <t>Effective length of crack: Shaft circumference</t>
  </si>
  <si>
    <t>Pump Single Seal (Effective length of crack: Shaft circumference)</t>
  </si>
  <si>
    <t>Pump Double Seal (Effective length of crack: Shaft circumference)</t>
  </si>
  <si>
    <t>Effective length of crack: Hose diameter</t>
  </si>
  <si>
    <t>Failure (Vapour Release Only)</t>
  </si>
  <si>
    <t>Catastrophic (Single Tank Failure)</t>
  </si>
  <si>
    <t>Catastrophic (Multiple Tank Failures)</t>
  </si>
  <si>
    <t>Catastrophic Failure (No PRV)</t>
  </si>
  <si>
    <t>Catastrophic Failure (With PRV)</t>
  </si>
  <si>
    <t>Valve Left Open (25 - 50 mm Diameter Hole)</t>
  </si>
  <si>
    <t>Valve Left Open (13 mm Diameter Hole)</t>
  </si>
  <si>
    <t>Valve Left Open (4 mm Diameter Hole)</t>
  </si>
  <si>
    <t>Vapour Release (50 mm Diameter Hole)</t>
  </si>
  <si>
    <t>Catastrophic Failure (Dropped greater than 5 metres)</t>
  </si>
  <si>
    <t>50 mm Diameter Hole  (Dropped less than 5 metres)</t>
  </si>
  <si>
    <t>50 mm Diameter Hole (Dropped less than 5 metres)</t>
  </si>
  <si>
    <t>50 mm Diameter Hole (Container dropped on to tanker)</t>
  </si>
  <si>
    <t>Effective length of crack: Pipe diameter (max 150 mm crack length)</t>
  </si>
  <si>
    <t>End of List</t>
  </si>
  <si>
    <t>Action Priority</t>
  </si>
  <si>
    <t>(1) Important and Urgent</t>
  </si>
  <si>
    <t>(2) Important but Not Urgent</t>
  </si>
  <si>
    <t>(3) Not Important but Urgent</t>
  </si>
  <si>
    <t>(4) Not Important, Not Urgent</t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</si>
  <si>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Category:</t>
    </r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</si>
  <si>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Severity of Release:</t>
    </r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</si>
  <si>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Type:</t>
    </r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</si>
  <si>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Item:</t>
    </r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</si>
  <si>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Conditions:</t>
    </r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</si>
  <si>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Severity:</t>
    </r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</si>
  <si>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Mitigated Likelihood Ranking:</t>
    </r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</si>
  <si>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Action Follow-Up:</t>
    </r>
  </si>
  <si>
    <t>INPUT 1: EQUIPMENT</t>
  </si>
  <si>
    <t>INPUT 4: OPTIONAL INFORMATION</t>
  </si>
  <si>
    <t>USER INSTRUCTIONS:</t>
  </si>
  <si>
    <r>
      <rPr>
        <sz val="11"/>
        <rFont val="Arial Narrow"/>
        <family val="2"/>
      </rPr>
      <t>The Equipment Failure tab follows a</t>
    </r>
    <r>
      <rPr>
        <b/>
        <sz val="11"/>
        <rFont val="Arial Narrow"/>
        <family val="2"/>
      </rPr>
      <t xml:space="preserve"> 5-step process:</t>
    </r>
  </si>
  <si>
    <r>
      <rPr>
        <b/>
        <sz val="11"/>
        <rFont val="Arial Narrow"/>
        <family val="2"/>
      </rPr>
      <t>Step 5:</t>
    </r>
    <r>
      <rPr>
        <sz val="11"/>
        <rFont val="Arial Narrow"/>
        <family val="2"/>
      </rPr>
      <t xml:space="preserve"> Submit worksheet to HAZOP log. Next, clear the entire worksheet, ready for a new entry.</t>
    </r>
  </si>
  <si>
    <t>Sulphuric Acid</t>
  </si>
  <si>
    <t>Ethylene</t>
  </si>
  <si>
    <t>Propylene</t>
  </si>
  <si>
    <t>Acids</t>
  </si>
  <si>
    <t>Ethylene Dichloride</t>
  </si>
  <si>
    <t>Ammonia</t>
  </si>
  <si>
    <t>Calcium Oxide</t>
  </si>
  <si>
    <t>Sodium Carbonate</t>
  </si>
  <si>
    <t>Nitric Acid</t>
  </si>
  <si>
    <t>Ammonium Nitrate</t>
  </si>
  <si>
    <t>Benzene</t>
  </si>
  <si>
    <t>Ethylbenzene</t>
  </si>
  <si>
    <t>Carbon Dioxide</t>
  </si>
  <si>
    <t>Styrene</t>
  </si>
  <si>
    <t>Methanol</t>
  </si>
  <si>
    <t>Hydrocarbons</t>
  </si>
  <si>
    <t>Inorganic</t>
  </si>
  <si>
    <t>Hydrochloric Acid</t>
  </si>
  <si>
    <t>Carbonates</t>
  </si>
  <si>
    <t>Alcohols</t>
  </si>
  <si>
    <t>Ammonium Sulphate</t>
  </si>
  <si>
    <t>Ammonium Phosphate</t>
  </si>
  <si>
    <t>Potassium Hydroxide</t>
  </si>
  <si>
    <t>Organic</t>
  </si>
  <si>
    <t>CategoryChemicals</t>
  </si>
  <si>
    <t>Sodium Chloride</t>
  </si>
  <si>
    <t>Others</t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</si>
  <si>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Chemistry:</t>
    </r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</si>
  <si>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Compound:</t>
    </r>
  </si>
  <si>
    <r>
      <rPr>
        <b/>
        <sz val="11"/>
        <rFont val="Arial Narrow"/>
        <family val="2"/>
      </rPr>
      <t>User Information:</t>
    </r>
    <r>
      <rPr>
        <sz val="11"/>
        <rFont val="Arial Narrow"/>
        <family val="2"/>
      </rPr>
      <t xml:space="preserve"> Complete all mandatory fields (*) within Input 1.</t>
    </r>
  </si>
  <si>
    <r>
      <rPr>
        <b/>
        <sz val="11"/>
        <rFont val="Arial Narrow"/>
        <family val="2"/>
      </rPr>
      <t>User Information:</t>
    </r>
    <r>
      <rPr>
        <sz val="11"/>
        <rFont val="Arial Narrow"/>
        <family val="2"/>
      </rPr>
      <t xml:space="preserve"> Complete all mandatory fields (*) within Input 2.</t>
    </r>
  </si>
  <si>
    <r>
      <rPr>
        <b/>
        <sz val="11"/>
        <rFont val="Arial Narrow"/>
        <family val="2"/>
      </rPr>
      <t>User Information:</t>
    </r>
    <r>
      <rPr>
        <sz val="11"/>
        <rFont val="Arial Narrow"/>
        <family val="2"/>
      </rPr>
      <t xml:space="preserve"> Complete all mandatory fields (*) within Input 3.</t>
    </r>
  </si>
  <si>
    <t>Phase</t>
  </si>
  <si>
    <t>Compound</t>
  </si>
  <si>
    <t>Liquid</t>
  </si>
  <si>
    <t>Temperature</t>
  </si>
  <si>
    <t>Toxicity</t>
  </si>
  <si>
    <t>Chlorinated_Hydrocarbons</t>
  </si>
  <si>
    <t>Synthetic_Chemicals</t>
  </si>
  <si>
    <t>Alkalis_and_Salts</t>
  </si>
  <si>
    <t>Flammability</t>
  </si>
  <si>
    <t>Gas</t>
  </si>
  <si>
    <t xml:space="preserve">Vapour </t>
  </si>
  <si>
    <t>Flashpoint</t>
  </si>
  <si>
    <t>Stability (Autoignition)</t>
  </si>
  <si>
    <t>Operating Pressure</t>
  </si>
  <si>
    <t>User Inputs:</t>
  </si>
  <si>
    <t>Values:</t>
  </si>
  <si>
    <t>FP &gt; OT by 150°C or more</t>
  </si>
  <si>
    <t>Operating Temperature (°C)</t>
  </si>
  <si>
    <t>FP &gt; OT by 149°C to 100°C</t>
  </si>
  <si>
    <t>FP &gt; OT by 99°C to 50°C</t>
  </si>
  <si>
    <t>FP ≤ OT</t>
  </si>
  <si>
    <t>FP &gt; OT by 49°C to 1°C</t>
  </si>
  <si>
    <t>Units</t>
  </si>
  <si>
    <t>OUTPUT 1: SEVERITY RANKING</t>
  </si>
  <si>
    <t>Chemical Property</t>
  </si>
  <si>
    <t>Hidden Phase Name:</t>
  </si>
  <si>
    <t xml:space="preserve">[1] Minor </t>
  </si>
  <si>
    <t>INPUT 3: PROPERTIES</t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</si>
  <si>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Property:</t>
    </r>
  </si>
  <si>
    <t>mg/kg</t>
  </si>
  <si>
    <t>mg/l</t>
  </si>
  <si>
    <t>ppm</t>
  </si>
  <si>
    <t>Combined Cell 2</t>
  </si>
  <si>
    <t>Combined Cell 1</t>
  </si>
  <si>
    <t>Properties</t>
  </si>
  <si>
    <r>
      <rPr>
        <b/>
        <sz val="11"/>
        <rFont val="Arial Narrow"/>
        <family val="2"/>
      </rPr>
      <t>Step 1:</t>
    </r>
    <r>
      <rPr>
        <sz val="11"/>
        <rFont val="Arial Narrow"/>
        <family val="2"/>
      </rPr>
      <t xml:space="preserve"> Beginning at the "star", complete all mandatory fields (*) within Input 1.</t>
    </r>
  </si>
  <si>
    <t>If broadly acceptable, proceed to Step 4. Otherwise, continue to Step 3.</t>
  </si>
  <si>
    <t>Toluene</t>
  </si>
  <si>
    <t xml:space="preserve">Ammonium Nitrate </t>
  </si>
  <si>
    <t>Flashpoint Value:</t>
  </si>
  <si>
    <t>Aldehydes_and_Ketones</t>
  </si>
  <si>
    <t>Acetone</t>
  </si>
  <si>
    <t>Combined Cell 3</t>
  </si>
  <si>
    <t>Boiling Point</t>
  </si>
  <si>
    <t>Compound from Chemical Severity Tab</t>
  </si>
  <si>
    <t>Lookup Cell</t>
  </si>
  <si>
    <t>Not Applicable</t>
  </si>
  <si>
    <t>Solid</t>
  </si>
  <si>
    <t>Appearance</t>
  </si>
  <si>
    <t>White</t>
  </si>
  <si>
    <t>Odor</t>
  </si>
  <si>
    <t>Odorless</t>
  </si>
  <si>
    <t>No Data Available</t>
  </si>
  <si>
    <t>Physical State</t>
  </si>
  <si>
    <t>Physical State:</t>
  </si>
  <si>
    <t>barg</t>
  </si>
  <si>
    <t>Colourless</t>
  </si>
  <si>
    <t>Alcohol-like</t>
  </si>
  <si>
    <t>Lower Explosion Limit</t>
  </si>
  <si>
    <t>Upper Explosion Limit</t>
  </si>
  <si>
    <t>6 vol%</t>
  </si>
  <si>
    <t>31 vol%</t>
  </si>
  <si>
    <t>Sweet</t>
  </si>
  <si>
    <t>2.1 vol%</t>
  </si>
  <si>
    <t>13 vol%</t>
  </si>
  <si>
    <t>6.2 vol%</t>
  </si>
  <si>
    <t>15.9 vol%</t>
  </si>
  <si>
    <t>Odourless</t>
  </si>
  <si>
    <t>2.7 vol%</t>
  </si>
  <si>
    <t>36 vol%</t>
  </si>
  <si>
    <t>2.4 vol%</t>
  </si>
  <si>
    <t>11 vol%</t>
  </si>
  <si>
    <t>1.3 vol%</t>
  </si>
  <si>
    <t>7.9 vol%</t>
  </si>
  <si>
    <t>Clear/Colourless</t>
  </si>
  <si>
    <t>Sweet/Aromatic</t>
  </si>
  <si>
    <t>1.0 vol%</t>
  </si>
  <si>
    <t>6.7 vol%</t>
  </si>
  <si>
    <t>1.2 vol%</t>
  </si>
  <si>
    <t>7.1 vol%</t>
  </si>
  <si>
    <t>Aromatic</t>
  </si>
  <si>
    <t>1.1 vol%</t>
  </si>
  <si>
    <t>6.1 vol%</t>
  </si>
  <si>
    <t>Non Flammable</t>
  </si>
  <si>
    <t>Phosphoric Acid (85%)</t>
  </si>
  <si>
    <t>Strong Acrid</t>
  </si>
  <si>
    <t>Pungent</t>
  </si>
  <si>
    <t>Non Explosive</t>
  </si>
  <si>
    <t>INPUT 1: PROCESS INFORMATION</t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</si>
  <si>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Operating</t>
    </r>
    <r>
      <rPr>
        <b/>
        <sz val="12"/>
        <color rgb="FFFF0000"/>
        <rFont val="Arial Narrow"/>
        <family val="2"/>
      </rPr>
      <t xml:space="preserve"> </t>
    </r>
    <r>
      <rPr>
        <b/>
        <sz val="12"/>
        <rFont val="Arial Narrow"/>
        <family val="2"/>
      </rPr>
      <t>Pressure:</t>
    </r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</si>
  <si>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Operating</t>
    </r>
    <r>
      <rPr>
        <b/>
        <sz val="12"/>
        <color rgb="FFFF0000"/>
        <rFont val="Arial Narrow"/>
        <family val="2"/>
      </rPr>
      <t xml:space="preserve"> </t>
    </r>
    <r>
      <rPr>
        <b/>
        <sz val="12"/>
        <rFont val="Arial Narrow"/>
        <family val="2"/>
      </rPr>
      <t>Temperature:</t>
    </r>
  </si>
  <si>
    <t>Appearance:</t>
  </si>
  <si>
    <t>Odor:</t>
  </si>
  <si>
    <t>Hidden Name:</t>
  </si>
  <si>
    <t>Hidden Value:</t>
  </si>
  <si>
    <t>Chemical Search:</t>
  </si>
  <si>
    <t>OUTPUT 2: SEVERITY IMPACT</t>
  </si>
  <si>
    <r>
      <rPr>
        <b/>
        <sz val="11"/>
        <rFont val="Arial Narrow"/>
        <family val="2"/>
      </rPr>
      <t>User Information:</t>
    </r>
    <r>
      <rPr>
        <sz val="11"/>
        <rFont val="Arial Narrow"/>
        <family val="2"/>
      </rPr>
      <t xml:space="preserve"> Complete all mandatory fields (*) within Output 2.</t>
    </r>
  </si>
  <si>
    <r>
      <rPr>
        <b/>
        <sz val="11"/>
        <rFont val="Arial Narrow"/>
        <family val="2"/>
      </rPr>
      <t>User Information:</t>
    </r>
    <r>
      <rPr>
        <sz val="11"/>
        <rFont val="Arial Narrow"/>
        <family val="2"/>
      </rPr>
      <t xml:space="preserve"> No required fields to complete here.</t>
    </r>
  </si>
  <si>
    <r>
      <rPr>
        <b/>
        <sz val="11"/>
        <rFont val="Arial Narrow"/>
        <family val="2"/>
      </rPr>
      <t>User Information:</t>
    </r>
    <r>
      <rPr>
        <sz val="11"/>
        <rFont val="Arial Narrow"/>
        <family val="2"/>
      </rPr>
      <t xml:space="preserve"> Input 4 is optional and provided for supplementary purposes.</t>
    </r>
  </si>
  <si>
    <t>OUTPUT 3: ACTIONS</t>
  </si>
  <si>
    <t>Actions:</t>
  </si>
  <si>
    <r>
      <rPr>
        <b/>
        <sz val="11"/>
        <rFont val="Arial Narrow"/>
        <family val="2"/>
      </rPr>
      <t>User Information:</t>
    </r>
    <r>
      <rPr>
        <sz val="11"/>
        <rFont val="Arial Narrow"/>
        <family val="2"/>
      </rPr>
      <t xml:space="preserve"> All fields within Output 3 are optional.</t>
    </r>
  </si>
  <si>
    <t>Flashpoint subtract Operating Temperature</t>
  </si>
  <si>
    <t>Severity Ranking</t>
  </si>
  <si>
    <t>Actions</t>
  </si>
  <si>
    <t>Likelihood Ranking</t>
  </si>
  <si>
    <t>Priority</t>
  </si>
  <si>
    <t>Physical State (at user-input temperature)</t>
  </si>
  <si>
    <t>Physical State (at standard conditions)</t>
  </si>
  <si>
    <r>
      <rPr>
        <b/>
        <sz val="12"/>
        <color rgb="FFFF0000"/>
        <rFont val="Arial Narrow"/>
        <family val="2"/>
      </rPr>
      <t>*</t>
    </r>
    <r>
      <rPr>
        <b/>
        <sz val="12"/>
        <rFont val="Arial Narrow"/>
        <family val="2"/>
      </rPr>
      <t>Severity Impact:</t>
    </r>
  </si>
  <si>
    <t>INPUT 2: CHEMICALS</t>
  </si>
  <si>
    <t>_0_to_49mm</t>
  </si>
  <si>
    <t>_50_to_149mm</t>
  </si>
  <si>
    <t>_150_to_299mm</t>
  </si>
  <si>
    <t>_200_to_499mm</t>
  </si>
  <si>
    <t>_500_to_1000mm</t>
  </si>
  <si>
    <t>INPUT 2: OPTIONAL INFORMATION</t>
  </si>
  <si>
    <t>OUTPUT 1: UNMITIGATED RANKING</t>
  </si>
  <si>
    <t>OUTPUT 2: MITIGATED RANKING</t>
  </si>
  <si>
    <r>
      <rPr>
        <b/>
        <sz val="11"/>
        <rFont val="Arial Narrow"/>
        <family val="2"/>
      </rPr>
      <t>Step 4:</t>
    </r>
    <r>
      <rPr>
        <sz val="11"/>
        <rFont val="Arial Narrow"/>
        <family val="2"/>
      </rPr>
      <t xml:space="preserve"> Complete all mandatory fields (*) within Output 2 and assess the mitigated risk ranking. </t>
    </r>
  </si>
  <si>
    <t>Autoignition Temperature</t>
  </si>
  <si>
    <t>Autoignition Temperature:</t>
  </si>
  <si>
    <t>AI ≤ OT</t>
  </si>
  <si>
    <t>AI &gt; OT by 15°C to 1°C</t>
  </si>
  <si>
    <t>AI &gt; OT by by 60°C to 16°C</t>
  </si>
  <si>
    <t>AI &gt; OT by 90°C to 61°C</t>
  </si>
  <si>
    <t>AI &gt; OT by 91°C or more</t>
  </si>
  <si>
    <t>The lowest temperature at which the application of an ignition source causes the vapours of a liquid to ignite.</t>
  </si>
  <si>
    <t>Term</t>
  </si>
  <si>
    <t>Definition</t>
  </si>
  <si>
    <t>Not classified as a flammable gas</t>
  </si>
  <si>
    <t>Category 2</t>
  </si>
  <si>
    <t xml:space="preserve">Category 2 </t>
  </si>
  <si>
    <t>Category 1B</t>
  </si>
  <si>
    <t>Category 1A</t>
  </si>
  <si>
    <t>The lowest temperature at which a chemical will spontaneously ignite in a normal atmosphere without an external source of ignition.</t>
  </si>
  <si>
    <t>Notes:</t>
  </si>
  <si>
    <t>Notes</t>
  </si>
  <si>
    <t>Roof failures include all failures of the roof excluding liquid pooling on the ground.</t>
  </si>
  <si>
    <t>Corrosion is an important cause of catastrophic release and large failures.</t>
  </si>
  <si>
    <t>Overpressure and smaller component failures are important causes in small releases.</t>
  </si>
  <si>
    <t>Failure rate based on single walled vessel with capacity greater than 450 m³.</t>
  </si>
  <si>
    <t>Failure rate based on ammonia, LPG and LNG vessels with capacity ~1500 m³.</t>
  </si>
  <si>
    <t>No credit for outer wall can be taken if not designed to withstand the temperature of the refrigerated contents.</t>
  </si>
  <si>
    <t>No notes available.</t>
  </si>
  <si>
    <t>Reinforced concrete high collard bunds are regarded as equal to double walled vessels.</t>
  </si>
  <si>
    <t>Cluster tanks consist of 5-7 smaller pressure vessels, all located within a common large skin.</t>
  </si>
  <si>
    <t>Design based on BS 5500: Specification for unfired, fusion welded pressure vessels.</t>
  </si>
  <si>
    <t xml:space="preserve">Fully mounded or buried LPG tanks are assigned a likelihood of zero due to protection from fire engulfment. </t>
  </si>
  <si>
    <t>It is regarded that the supporting legs of a spherical vessel could introduce an additonal mode of failure.</t>
  </si>
  <si>
    <t xml:space="preserve">Applicable for batch-fed and continuous reactors, and those capable of thermal runway. </t>
  </si>
  <si>
    <t>Excluding human error.</t>
  </si>
  <si>
    <t xml:space="preserve">In normal operation valve is open, and is closed by detection equipment (no manual intervention). </t>
  </si>
  <si>
    <t>Including human error.</t>
  </si>
  <si>
    <t>Road tanker transfers. Two pullaway prevention safety systems but no effective pullaway mitigation.</t>
  </si>
  <si>
    <t>Road tanker transfers. One pullaway prevention safety system but no pullaway mitigation.</t>
  </si>
  <si>
    <r>
      <t xml:space="preserve">Road tanker transfers. Two pullaway prevention safety systems </t>
    </r>
    <r>
      <rPr>
        <b/>
        <sz val="11"/>
        <color theme="1"/>
        <rFont val="Arial"/>
        <family val="2"/>
      </rPr>
      <t>and</t>
    </r>
    <r>
      <rPr>
        <sz val="11"/>
        <color theme="1"/>
        <rFont val="Arial"/>
        <family val="2"/>
      </rPr>
      <t xml:space="preserve"> effective pullaway mitigation.</t>
    </r>
  </si>
  <si>
    <t>Based on road tanker transfers.</t>
  </si>
  <si>
    <t>Hole size calculated as distance between two bolts and the gasket thickness.</t>
  </si>
  <si>
    <t>Hole size calculated as gasket thickness multiplied by pipe circumference.</t>
  </si>
  <si>
    <t>If known, use the size of the inlet or outlet to the compressor as the rupture size.</t>
  </si>
  <si>
    <t>Tank containers are built within an ISO standard frame, 8 ft² and either 20 or 40 ft in length.</t>
  </si>
  <si>
    <t>Involving vehicles over 4 tonnes and an incident costs of at least£10,000.</t>
  </si>
  <si>
    <t>Tank capacity of 25 tonnes or greater.</t>
  </si>
  <si>
    <t>Tank capacity of 5 tonnes or less.</t>
  </si>
  <si>
    <r>
      <rPr>
        <b/>
        <sz val="11"/>
        <rFont val="Arial Narrow"/>
        <family val="2"/>
      </rPr>
      <t>Step 2:</t>
    </r>
    <r>
      <rPr>
        <sz val="11"/>
        <rFont val="Arial Narrow"/>
        <family val="2"/>
      </rPr>
      <t xml:space="preserve"> Enter the "Chemical Severity" tab results, and review the unmitigated risk and tolerability. </t>
    </r>
  </si>
  <si>
    <t>information to suggest preventative and mitigative measures to implement into the design.</t>
  </si>
  <si>
    <r>
      <rPr>
        <b/>
        <sz val="11"/>
        <rFont val="Arial Narrow"/>
        <family val="2"/>
      </rPr>
      <t>User Information</t>
    </r>
    <r>
      <rPr>
        <sz val="11"/>
        <rFont val="Arial Narrow"/>
        <family val="2"/>
      </rPr>
      <t>: Input 2 is optional and provided for supplementary purposes.</t>
    </r>
  </si>
  <si>
    <t>Physical State (2)</t>
  </si>
  <si>
    <t>Explosiveness</t>
  </si>
  <si>
    <t>Explosive Substances</t>
  </si>
  <si>
    <t xml:space="preserve">Division 1.4 - No significant hazard </t>
  </si>
  <si>
    <t>Category 2 - Flammable gas</t>
  </si>
  <si>
    <t>Category 1B - Flammable gas</t>
  </si>
  <si>
    <t>Category 1A - Flammable gas</t>
  </si>
  <si>
    <t>Division 1.1 - Mass explosion hazard</t>
  </si>
  <si>
    <t>Division 1.2 - Projection hazard</t>
  </si>
  <si>
    <t>Division 1.3 - Fire/minor blast/projection hazard</t>
  </si>
  <si>
    <t>Division 1.5 - Very insensitive substance</t>
  </si>
  <si>
    <t>Division 1.1</t>
  </si>
  <si>
    <t>Division 1.2</t>
  </si>
  <si>
    <t>Division 1.3</t>
  </si>
  <si>
    <t>Division 1.4</t>
  </si>
  <si>
    <t>Division 1.5</t>
  </si>
  <si>
    <t>Not Classified</t>
  </si>
  <si>
    <t>Not Determined</t>
  </si>
  <si>
    <t>Calcium Hydroxide (≥96 %)</t>
  </si>
  <si>
    <r>
      <t>°</t>
    </r>
    <r>
      <rPr>
        <sz val="7.7"/>
        <color theme="1"/>
        <rFont val="Arial"/>
        <family val="2"/>
      </rPr>
      <t>C</t>
    </r>
  </si>
  <si>
    <t>Solid (Crystalline)</t>
  </si>
  <si>
    <t>Ammonia (Anhydrous)</t>
  </si>
  <si>
    <t>16 vol%</t>
  </si>
  <si>
    <t>25 vol%</t>
  </si>
  <si>
    <t>Solid (Powder)</t>
  </si>
  <si>
    <t>Colour:</t>
  </si>
  <si>
    <t>Expert System Notes:</t>
  </si>
  <si>
    <r>
      <t xml:space="preserve">The Chemical Severity tab follows a </t>
    </r>
    <r>
      <rPr>
        <b/>
        <sz val="11"/>
        <color theme="1"/>
        <rFont val="Arial Narrow"/>
        <family val="2"/>
      </rPr>
      <t>5-step</t>
    </r>
    <r>
      <rPr>
        <sz val="11"/>
        <color theme="1"/>
        <rFont val="Arial Narrow"/>
        <family val="2"/>
      </rPr>
      <t xml:space="preserve"> process:</t>
    </r>
  </si>
  <si>
    <r>
      <rPr>
        <b/>
        <sz val="11"/>
        <color theme="1"/>
        <rFont val="Arial Narrow"/>
        <family val="2"/>
      </rPr>
      <t>Step 5:</t>
    </r>
    <r>
      <rPr>
        <sz val="11"/>
        <color theme="1"/>
        <rFont val="Arial Narrow"/>
        <family val="2"/>
      </rPr>
      <t xml:space="preserve"> Continue to the "Equipment Failure" tab.</t>
    </r>
  </si>
  <si>
    <r>
      <rPr>
        <b/>
        <sz val="11"/>
        <color theme="1"/>
        <rFont val="Arial Narrow"/>
        <family val="2"/>
      </rPr>
      <t>Step 2:</t>
    </r>
    <r>
      <rPr>
        <sz val="11"/>
        <color theme="1"/>
        <rFont val="Arial Narrow"/>
        <family val="2"/>
      </rPr>
      <t xml:space="preserve"> Select the property to evaluate within Input 3.</t>
    </r>
  </si>
  <si>
    <t>A gas having a flammable range with air at 20 °C and a standard pressure of 101.3 kPa.</t>
  </si>
  <si>
    <t>A substance capable of producing gas at such a temperature and pressure, and at such a speed, as to cause damage to the surroundings.</t>
  </si>
  <si>
    <t>System webpage and use the information to complete Output 3.</t>
  </si>
  <si>
    <t>within Output 2.</t>
  </si>
  <si>
    <r>
      <rPr>
        <b/>
        <sz val="11"/>
        <color theme="1"/>
        <rFont val="Arial Narrow"/>
        <family val="2"/>
      </rPr>
      <t>Step 3:</t>
    </r>
    <r>
      <rPr>
        <sz val="11"/>
        <color theme="1"/>
        <rFont val="Arial Narrow"/>
        <family val="2"/>
      </rPr>
      <t xml:space="preserve"> Assess the severity from Output 1 and complete all mandatory fields</t>
    </r>
  </si>
  <si>
    <r>
      <rPr>
        <b/>
        <sz val="11"/>
        <color theme="1"/>
        <rFont val="Arial Narrow"/>
        <family val="2"/>
      </rPr>
      <t>Step 1:</t>
    </r>
    <r>
      <rPr>
        <sz val="11"/>
        <color theme="1"/>
        <rFont val="Arial Narrow"/>
        <family val="2"/>
      </rPr>
      <t xml:space="preserve"> Complete all mandatory fields within Input 1 and Input 2.</t>
    </r>
  </si>
  <si>
    <t>Property</t>
  </si>
  <si>
    <t>Low</t>
  </si>
  <si>
    <t>High</t>
  </si>
  <si>
    <t>Participants</t>
  </si>
  <si>
    <t>REVIEW SETUP:</t>
  </si>
  <si>
    <r>
      <rPr>
        <sz val="11"/>
        <color rgb="FFFF0000"/>
        <rFont val="Arial Narrow"/>
        <family val="2"/>
      </rPr>
      <t>*</t>
    </r>
    <r>
      <rPr>
        <b/>
        <sz val="11"/>
        <color theme="1"/>
        <rFont val="Arial Narrow"/>
        <family val="2"/>
      </rPr>
      <t xml:space="preserve">Node: </t>
    </r>
  </si>
  <si>
    <r>
      <rPr>
        <sz val="11"/>
        <color rgb="FFFF0000"/>
        <rFont val="Arial Narrow"/>
        <family val="2"/>
      </rPr>
      <t>*</t>
    </r>
    <r>
      <rPr>
        <b/>
        <sz val="11"/>
        <color theme="1"/>
        <rFont val="Arial Narrow"/>
        <family val="2"/>
      </rPr>
      <t>Date:</t>
    </r>
  </si>
  <si>
    <t>Participants:</t>
  </si>
  <si>
    <r>
      <rPr>
        <b/>
        <sz val="12"/>
        <rFont val="Arial Narrow"/>
        <family val="2"/>
      </rPr>
      <t>User Information:</t>
    </r>
    <r>
      <rPr>
        <sz val="12"/>
        <rFont val="Arial Narrow"/>
        <family val="2"/>
      </rPr>
      <t xml:space="preserve"> Complete all mandatory fields (*) within the setup.</t>
    </r>
  </si>
  <si>
    <t>Range</t>
  </si>
  <si>
    <t>Lower Bounds</t>
  </si>
  <si>
    <t>Upper Bounds</t>
  </si>
  <si>
    <t xml:space="preserve"> Extremely Unlikely</t>
  </si>
  <si>
    <t xml:space="preserve"> Very Unlikely</t>
  </si>
  <si>
    <t xml:space="preserve"> Unlikely</t>
  </si>
  <si>
    <t xml:space="preserve"> Possible</t>
  </si>
  <si>
    <t xml:space="preserve"> Probable</t>
  </si>
  <si>
    <t xml:space="preserve"> Minor</t>
  </si>
  <si>
    <t xml:space="preserve"> Significant</t>
  </si>
  <si>
    <t xml:space="preserve"> Serious</t>
  </si>
  <si>
    <t xml:space="preserve"> Major</t>
  </si>
  <si>
    <t xml:space="preserve"> Catastrophic</t>
  </si>
  <si>
    <t>1. Press 'Delete' to remove an entry from a drop-down list populated field.</t>
  </si>
  <si>
    <t>2. Look out for customised alert and error messages on drop-down lists.</t>
  </si>
  <si>
    <t>1. Complete all mandatory fields within the 'Review Setup' input box.</t>
  </si>
  <si>
    <t>WORKBOOK TIPS:</t>
  </si>
  <si>
    <t>3. Modify the "People", "Assets" and "Environment" descriptors of the Severity</t>
  </si>
  <si>
    <t>to match the tolerable frequency to the organisation's specific criteria.</t>
  </si>
  <si>
    <t>CONSEQUENCE SEVERITY</t>
  </si>
  <si>
    <t>OVERALL RISK RANKING</t>
  </si>
  <si>
    <t>RISK RANKING MATRIX</t>
  </si>
  <si>
    <t>RISK = FREQUENCY x SEVERITY</t>
  </si>
  <si>
    <t>Risk Level</t>
  </si>
  <si>
    <t>Very High</t>
  </si>
  <si>
    <t>Tolerable if ALARP -  Upper</t>
  </si>
  <si>
    <t>Tolerable if ALARP -  Lower</t>
  </si>
  <si>
    <t>Additional control measures are necessary to reduce risk as low</t>
  </si>
  <si>
    <t>reasonably practicable. Further assessment may be required.</t>
  </si>
  <si>
    <t xml:space="preserve">as reasonably practicable. </t>
  </si>
  <si>
    <t>Additional control measures are necessary to reduce risk as low as</t>
  </si>
  <si>
    <t>5. Proceed to the Chemical Severity tab.</t>
  </si>
  <si>
    <t>LIKELIHOOD RANKING</t>
  </si>
  <si>
    <t>SEVERITY RANKING</t>
  </si>
  <si>
    <t>2. Update the 'Range' and 'Lower Bounds' of the Likelihood Ranking table</t>
  </si>
  <si>
    <t xml:space="preserve">Ranking table to harmonise with the organisation's consequence severity </t>
  </si>
  <si>
    <t>4. Update tolerability descriptions in the Overall Risk Ranking table.</t>
  </si>
  <si>
    <r>
      <t xml:space="preserve">The User Information tab follows a </t>
    </r>
    <r>
      <rPr>
        <b/>
        <sz val="11"/>
        <color theme="1"/>
        <rFont val="Arial Narrow"/>
        <family val="2"/>
      </rPr>
      <t>5-step</t>
    </r>
    <r>
      <rPr>
        <sz val="11"/>
        <color theme="1"/>
        <rFont val="Arial Narrow"/>
        <family val="2"/>
      </rPr>
      <t xml:space="preserve"> process:</t>
    </r>
  </si>
  <si>
    <t>3. Drop-down lists are configured as a dynamic array; thus, are automatically</t>
  </si>
  <si>
    <t>4. Refer to the HAZOP Log for a record of all the identified scenarios.</t>
  </si>
  <si>
    <t>Full bore leak from the pipework. Failure rate is per pump, per year.</t>
  </si>
  <si>
    <t>updated when values (e.g. chemicals) are added or removed from the range.</t>
  </si>
  <si>
    <t>Chemicals</t>
  </si>
  <si>
    <t>P&amp;ID Tag</t>
  </si>
  <si>
    <t>User Information</t>
  </si>
  <si>
    <t>Action Follow-Up</t>
  </si>
  <si>
    <t>Category: People</t>
  </si>
  <si>
    <t>Category: Assets</t>
  </si>
  <si>
    <t>Risk</t>
  </si>
  <si>
    <t>Category: Environment</t>
  </si>
  <si>
    <t>Risk_</t>
  </si>
  <si>
    <t>Tolerability_</t>
  </si>
  <si>
    <t>Safeguards_</t>
  </si>
  <si>
    <t>Risk.</t>
  </si>
  <si>
    <t>Tolerability.</t>
  </si>
  <si>
    <t>Safeguards.</t>
  </si>
  <si>
    <t>Heptane</t>
  </si>
  <si>
    <t>19.2 vol%</t>
  </si>
  <si>
    <t>Gasoline-like</t>
  </si>
  <si>
    <t>0.84 vol%</t>
  </si>
  <si>
    <t>Propanol</t>
  </si>
  <si>
    <t>Base Values:</t>
  </si>
  <si>
    <r>
      <rPr>
        <b/>
        <sz val="11"/>
        <color theme="1"/>
        <rFont val="Arial Narrow"/>
        <family val="2"/>
      </rPr>
      <t>Step 4:</t>
    </r>
    <r>
      <rPr>
        <sz val="11"/>
        <color theme="1"/>
        <rFont val="Arial Narrow"/>
        <family val="2"/>
      </rPr>
      <t xml:space="preserve"> Click the "Chemical Guidance" webpage" button to visit the Expert </t>
    </r>
  </si>
  <si>
    <r>
      <rPr>
        <b/>
        <sz val="11"/>
        <rFont val="Arial Narrow"/>
        <family val="2"/>
      </rPr>
      <t>Step 3:</t>
    </r>
    <r>
      <rPr>
        <sz val="11"/>
        <rFont val="Arial Narrow"/>
        <family val="2"/>
      </rPr>
      <t xml:space="preserve"> Click "Equipment Recommendations", visit the Expert System webpage and use the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</si>
</sst>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2"/>
      <color theme="1"/>
      <name val="Times New Roman"/>
      <family val="1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name val="Arial Narrow"/>
      <family val="2"/>
    </font>
    <font>
      <sz val="11"/>
      <color theme="1"/>
      <name val="Arial Narrow"/>
      <family val="2"/>
    </font>
    <font>
      <b/>
      <sz val="11"/>
      <color rgb="FF9C5700"/>
      <name val="Calibri"/>
      <family val="2"/>
      <scheme val="minor"/>
    </font>
    <font>
      <b/>
      <sz val="12"/>
      <name val="Arial Narrow"/>
      <family val="2"/>
    </font>
    <font>
      <sz val="11"/>
      <name val="Arial Narrow"/>
      <family val="2"/>
    </font>
    <font>
      <b/>
      <sz val="11"/>
      <color theme="1"/>
      <name val="Arial Narrow"/>
      <family val="2"/>
    </font>
    <font>
      <b/>
      <sz val="14"/>
      <color rgb="FFFF0000"/>
      <name val="Arial Narrow"/>
      <family val="2"/>
    </font>
    <font>
      <sz val="12"/>
      <color theme="1"/>
      <name val="Arial Narrow"/>
      <family val="2"/>
    </font>
    <font>
      <b/>
      <u/>
      <sz val="12"/>
      <color theme="8" tint="-0.249977111117893"/>
      <name val="Arial Narrow"/>
      <family val="2"/>
    </font>
    <font>
      <b/>
      <sz val="12"/>
      <color rgb="FFFF0000"/>
      <name val="Arial Narrow"/>
      <family val="2"/>
    </font>
    <font>
      <b/>
      <sz val="12"/>
      <color theme="8" tint="-0.249977111117893"/>
      <name val="Arial Narrow"/>
      <family val="2"/>
    </font>
    <font>
      <b/>
      <sz val="12"/>
      <color theme="1"/>
      <name val="Arial Narrow"/>
      <family val="2"/>
    </font>
    <font>
      <sz val="11"/>
      <color rgb="FF9C5700"/>
      <name val="Arial"/>
      <family val="2"/>
    </font>
    <font>
      <b/>
      <u/>
      <sz val="12"/>
      <color theme="1"/>
      <name val="Arial"/>
      <family val="2"/>
    </font>
    <font>
      <sz val="7.7"/>
      <color theme="1"/>
      <name val="Arial"/>
      <family val="2"/>
    </font>
    <font>
      <b/>
      <sz val="11"/>
      <name val="Arial"/>
      <family val="2"/>
    </font>
    <font>
      <sz val="12"/>
      <name val="Arial Narrow"/>
      <family val="2"/>
    </font>
    <font>
      <sz val="11"/>
      <color rgb="FFFF0000"/>
      <name val="Arial Narrow"/>
      <family val="2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</cellStyleXfs>
  <cellXfs count="38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3" xfId="0" applyFill="1" applyBorder="1"/>
    <xf numFmtId="0" fontId="0" fillId="0" borderId="3" xfId="0" applyBorder="1"/>
    <xf numFmtId="0" fontId="6" fillId="0" borderId="4" xfId="0" applyFont="1" applyBorder="1" applyAlignment="1">
      <alignment horizontal="center"/>
    </xf>
    <xf numFmtId="0" fontId="6" fillId="0" borderId="4" xfId="0" applyFont="1" applyBorder="1"/>
    <xf numFmtId="0" fontId="6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0" fillId="2" borderId="0" xfId="0" applyFont="1" applyFill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12" fillId="5" borderId="9" xfId="0" applyFont="1" applyFill="1" applyBorder="1"/>
    <xf numFmtId="0" fontId="6" fillId="6" borderId="8" xfId="0" applyFont="1" applyFill="1" applyBorder="1" applyAlignment="1">
      <alignment horizontal="center"/>
    </xf>
    <xf numFmtId="0" fontId="12" fillId="7" borderId="9" xfId="0" applyFont="1" applyFill="1" applyBorder="1"/>
    <xf numFmtId="0" fontId="12" fillId="8" borderId="9" xfId="0" applyFont="1" applyFill="1" applyBorder="1"/>
    <xf numFmtId="0" fontId="12" fillId="3" borderId="9" xfId="0" applyFont="1" applyFill="1" applyBorder="1"/>
    <xf numFmtId="0" fontId="6" fillId="6" borderId="4" xfId="0" applyFont="1" applyFill="1" applyBorder="1" applyAlignment="1">
      <alignment horizontal="center"/>
    </xf>
    <xf numFmtId="0" fontId="12" fillId="4" borderId="4" xfId="0" applyFont="1" applyFill="1" applyBorder="1"/>
    <xf numFmtId="0" fontId="6" fillId="6" borderId="3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8" fillId="2" borderId="0" xfId="0" applyFont="1" applyFill="1" applyAlignment="1">
      <alignment horizontal="left"/>
    </xf>
    <xf numFmtId="11" fontId="6" fillId="0" borderId="0" xfId="0" applyNumberFormat="1" applyFont="1" applyAlignment="1">
      <alignment horizontal="center"/>
    </xf>
    <xf numFmtId="0" fontId="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0" fillId="11" borderId="0" xfId="0" applyFill="1"/>
    <xf numFmtId="0" fontId="6" fillId="12" borderId="3" xfId="0" applyFont="1" applyFill="1" applyBorder="1" applyAlignment="1">
      <alignment horizontal="center"/>
    </xf>
    <xf numFmtId="0" fontId="0" fillId="8" borderId="3" xfId="0" applyFill="1" applyBorder="1"/>
    <xf numFmtId="0" fontId="6" fillId="0" borderId="3" xfId="0" applyFont="1" applyBorder="1"/>
    <xf numFmtId="0" fontId="6" fillId="0" borderId="3" xfId="0" applyFont="1" applyBorder="1" applyAlignment="1">
      <alignment horizontal="left"/>
    </xf>
    <xf numFmtId="0" fontId="2" fillId="5" borderId="3" xfId="0" applyFont="1" applyFill="1" applyBorder="1"/>
    <xf numFmtId="0" fontId="6" fillId="0" borderId="3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left"/>
    </xf>
    <xf numFmtId="0" fontId="16" fillId="0" borderId="0" xfId="0" applyFont="1"/>
    <xf numFmtId="0" fontId="20" fillId="0" borderId="0" xfId="0" applyFont="1"/>
    <xf numFmtId="0" fontId="11" fillId="0" borderId="3" xfId="0" applyFont="1" applyBorder="1" applyAlignment="1">
      <alignment horizontal="center"/>
    </xf>
    <xf numFmtId="11" fontId="6" fillId="6" borderId="9" xfId="0" applyNumberFormat="1" applyFont="1" applyFill="1" applyBorder="1" applyAlignment="1">
      <alignment horizontal="center"/>
    </xf>
    <xf numFmtId="0" fontId="14" fillId="13" borderId="0" xfId="2" applyFill="1"/>
    <xf numFmtId="0" fontId="14" fillId="13" borderId="0" xfId="2" applyFill="1" applyAlignment="1">
      <alignment horizontal="center"/>
    </xf>
    <xf numFmtId="0" fontId="21" fillId="13" borderId="0" xfId="2" applyFont="1" applyFill="1"/>
    <xf numFmtId="0" fontId="14" fillId="13" borderId="0" xfId="2" applyFill="1" applyBorder="1"/>
    <xf numFmtId="0" fontId="14" fillId="13" borderId="0" xfId="2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19" fillId="13" borderId="3" xfId="2" applyFont="1" applyFill="1" applyBorder="1" applyAlignment="1">
      <alignment horizontal="center" vertical="top"/>
    </xf>
    <xf numFmtId="0" fontId="17" fillId="13" borderId="0" xfId="2" applyFont="1" applyFill="1" applyBorder="1"/>
    <xf numFmtId="0" fontId="15" fillId="13" borderId="3" xfId="2" applyFont="1" applyFill="1" applyBorder="1" applyAlignment="1">
      <alignment horizontal="center" vertical="top"/>
    </xf>
    <xf numFmtId="0" fontId="19" fillId="13" borderId="3" xfId="2" applyFont="1" applyFill="1" applyBorder="1" applyAlignment="1">
      <alignment horizontal="center"/>
    </xf>
    <xf numFmtId="0" fontId="0" fillId="13" borderId="14" xfId="0" applyFill="1" applyBorder="1"/>
    <xf numFmtId="0" fontId="14" fillId="13" borderId="11" xfId="2" applyFill="1" applyBorder="1"/>
    <xf numFmtId="0" fontId="0" fillId="13" borderId="0" xfId="0" applyFill="1"/>
    <xf numFmtId="0" fontId="14" fillId="13" borderId="14" xfId="2" applyFill="1" applyBorder="1"/>
    <xf numFmtId="0" fontId="0" fillId="13" borderId="12" xfId="0" applyFill="1" applyBorder="1"/>
    <xf numFmtId="0" fontId="0" fillId="13" borderId="0" xfId="0" applyFill="1" applyBorder="1"/>
    <xf numFmtId="0" fontId="14" fillId="13" borderId="13" xfId="2" applyFill="1" applyBorder="1"/>
    <xf numFmtId="0" fontId="18" fillId="13" borderId="12" xfId="2" applyFont="1" applyFill="1" applyBorder="1" applyAlignment="1">
      <alignment horizontal="center"/>
    </xf>
    <xf numFmtId="0" fontId="14" fillId="13" borderId="12" xfId="2" applyFill="1" applyBorder="1"/>
    <xf numFmtId="0" fontId="19" fillId="13" borderId="6" xfId="2" applyFont="1" applyFill="1" applyBorder="1" applyAlignment="1">
      <alignment horizontal="center" vertical="top"/>
    </xf>
    <xf numFmtId="0" fontId="14" fillId="13" borderId="12" xfId="2" applyFill="1" applyBorder="1" applyAlignment="1">
      <alignment horizontal="center"/>
    </xf>
    <xf numFmtId="0" fontId="0" fillId="13" borderId="13" xfId="0" applyFill="1" applyBorder="1"/>
    <xf numFmtId="0" fontId="0" fillId="13" borderId="0" xfId="0" applyFill="1" applyBorder="1" applyAlignment="1">
      <alignment horizontal="center"/>
    </xf>
    <xf numFmtId="0" fontId="14" fillId="13" borderId="15" xfId="2" applyFill="1" applyBorder="1"/>
    <xf numFmtId="0" fontId="14" fillId="13" borderId="16" xfId="2" applyFill="1" applyBorder="1"/>
    <xf numFmtId="0" fontId="14" fillId="13" borderId="17" xfId="2" applyFill="1" applyBorder="1"/>
    <xf numFmtId="0" fontId="14" fillId="13" borderId="15" xfId="2" applyFill="1" applyBorder="1" applyAlignment="1">
      <alignment horizontal="center"/>
    </xf>
    <xf numFmtId="0" fontId="14" fillId="13" borderId="16" xfId="2" applyFill="1" applyBorder="1" applyAlignment="1">
      <alignment horizontal="center"/>
    </xf>
    <xf numFmtId="0" fontId="13" fillId="13" borderId="0" xfId="1" applyFill="1"/>
    <xf numFmtId="0" fontId="23" fillId="13" borderId="10" xfId="2" applyFont="1" applyFill="1" applyBorder="1"/>
    <xf numFmtId="0" fontId="0" fillId="13" borderId="14" xfId="0" applyFill="1" applyBorder="1" applyAlignment="1">
      <alignment horizontal="center"/>
    </xf>
    <xf numFmtId="0" fontId="0" fillId="13" borderId="15" xfId="0" applyFill="1" applyBorder="1"/>
    <xf numFmtId="0" fontId="0" fillId="13" borderId="16" xfId="0" applyFill="1" applyBorder="1"/>
    <xf numFmtId="0" fontId="14" fillId="13" borderId="0" xfId="2" applyFill="1" applyBorder="1" applyAlignment="1">
      <alignment horizontal="left"/>
    </xf>
    <xf numFmtId="0" fontId="0" fillId="13" borderId="17" xfId="0" applyFill="1" applyBorder="1"/>
    <xf numFmtId="0" fontId="3" fillId="13" borderId="0" xfId="0" applyFont="1" applyFill="1"/>
    <xf numFmtId="0" fontId="0" fillId="0" borderId="4" xfId="0" applyBorder="1"/>
    <xf numFmtId="0" fontId="10" fillId="2" borderId="0" xfId="0" applyFont="1" applyFill="1" applyBorder="1" applyAlignment="1">
      <alignment horizontal="center"/>
    </xf>
    <xf numFmtId="0" fontId="19" fillId="13" borderId="14" xfId="0" applyFont="1" applyFill="1" applyBorder="1"/>
    <xf numFmtId="0" fontId="14" fillId="13" borderId="13" xfId="2" applyFill="1" applyBorder="1" applyAlignment="1">
      <alignment horizontal="center"/>
    </xf>
    <xf numFmtId="0" fontId="19" fillId="13" borderId="12" xfId="2" applyFont="1" applyFill="1" applyBorder="1" applyAlignment="1">
      <alignment horizontal="left"/>
    </xf>
    <xf numFmtId="0" fontId="19" fillId="13" borderId="15" xfId="2" applyFont="1" applyFill="1" applyBorder="1" applyAlignment="1">
      <alignment horizontal="left"/>
    </xf>
    <xf numFmtId="0" fontId="15" fillId="13" borderId="12" xfId="2" applyFont="1" applyFill="1" applyBorder="1"/>
    <xf numFmtId="0" fontId="20" fillId="13" borderId="4" xfId="0" applyFont="1" applyFill="1" applyBorder="1" applyAlignment="1">
      <alignment horizontal="center"/>
    </xf>
    <xf numFmtId="0" fontId="20" fillId="13" borderId="6" xfId="0" applyFont="1" applyFill="1" applyBorder="1" applyAlignment="1">
      <alignment horizontal="center"/>
    </xf>
    <xf numFmtId="0" fontId="14" fillId="11" borderId="0" xfId="2" applyFill="1"/>
    <xf numFmtId="0" fontId="14" fillId="11" borderId="0" xfId="2" applyFill="1" applyAlignment="1">
      <alignment horizontal="center"/>
    </xf>
    <xf numFmtId="0" fontId="23" fillId="11" borderId="10" xfId="2" applyFont="1" applyFill="1" applyBorder="1"/>
    <xf numFmtId="0" fontId="0" fillId="11" borderId="0" xfId="0" applyFill="1" applyBorder="1"/>
    <xf numFmtId="0" fontId="14" fillId="11" borderId="0" xfId="2" applyFill="1" applyBorder="1"/>
    <xf numFmtId="0" fontId="14" fillId="11" borderId="13" xfId="2" applyFill="1" applyBorder="1"/>
    <xf numFmtId="0" fontId="14" fillId="11" borderId="12" xfId="2" applyFill="1" applyBorder="1"/>
    <xf numFmtId="0" fontId="0" fillId="11" borderId="13" xfId="0" applyFill="1" applyBorder="1"/>
    <xf numFmtId="0" fontId="0" fillId="11" borderId="0" xfId="0" applyFill="1" applyBorder="1" applyAlignment="1">
      <alignment horizontal="center"/>
    </xf>
    <xf numFmtId="0" fontId="14" fillId="11" borderId="17" xfId="2" applyFill="1" applyBorder="1"/>
    <xf numFmtId="0" fontId="14" fillId="11" borderId="16" xfId="2" applyFill="1" applyBorder="1"/>
    <xf numFmtId="0" fontId="13" fillId="11" borderId="0" xfId="1" applyFill="1"/>
    <xf numFmtId="0" fontId="19" fillId="11" borderId="12" xfId="0" applyFont="1" applyFill="1" applyBorder="1"/>
    <xf numFmtId="0" fontId="8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0" fillId="0" borderId="0" xfId="0" applyFill="1"/>
    <xf numFmtId="0" fontId="4" fillId="0" borderId="0" xfId="0" applyFont="1" applyFill="1"/>
    <xf numFmtId="0" fontId="19" fillId="11" borderId="0" xfId="0" applyFont="1" applyFill="1" applyBorder="1" applyAlignment="1"/>
    <xf numFmtId="0" fontId="15" fillId="11" borderId="3" xfId="2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3" fillId="11" borderId="13" xfId="0" applyFont="1" applyFill="1" applyBorder="1"/>
    <xf numFmtId="0" fontId="0" fillId="11" borderId="26" xfId="0" applyFill="1" applyBorder="1" applyAlignment="1">
      <alignment horizontal="center"/>
    </xf>
    <xf numFmtId="0" fontId="18" fillId="11" borderId="3" xfId="2" applyFont="1" applyFill="1" applyBorder="1" applyAlignment="1">
      <alignment horizontal="center"/>
    </xf>
    <xf numFmtId="0" fontId="3" fillId="11" borderId="0" xfId="0" applyFont="1" applyFill="1" applyBorder="1"/>
    <xf numFmtId="0" fontId="0" fillId="11" borderId="26" xfId="0" applyFill="1" applyBorder="1"/>
    <xf numFmtId="0" fontId="14" fillId="11" borderId="26" xfId="2" applyFill="1" applyBorder="1"/>
    <xf numFmtId="0" fontId="3" fillId="11" borderId="27" xfId="0" applyFont="1" applyFill="1" applyBorder="1"/>
    <xf numFmtId="0" fontId="25" fillId="11" borderId="25" xfId="2" applyFont="1" applyFill="1" applyBorder="1"/>
    <xf numFmtId="0" fontId="25" fillId="11" borderId="25" xfId="2" applyFont="1" applyFill="1" applyBorder="1" applyAlignment="1">
      <alignment vertical="top"/>
    </xf>
    <xf numFmtId="0" fontId="3" fillId="11" borderId="0" xfId="0" applyFont="1" applyFill="1" applyAlignment="1">
      <alignment horizontal="center"/>
    </xf>
    <xf numFmtId="0" fontId="15" fillId="11" borderId="20" xfId="2" applyFont="1" applyFill="1" applyBorder="1" applyAlignment="1">
      <alignment horizontal="center"/>
    </xf>
    <xf numFmtId="11" fontId="19" fillId="11" borderId="16" xfId="2" applyNumberFormat="1" applyFont="1" applyFill="1" applyBorder="1" applyAlignment="1">
      <alignment vertical="top"/>
    </xf>
    <xf numFmtId="0" fontId="3" fillId="11" borderId="26" xfId="0" applyFont="1" applyFill="1" applyBorder="1"/>
    <xf numFmtId="0" fontId="0" fillId="11" borderId="24" xfId="0" applyFill="1" applyBorder="1" applyAlignment="1">
      <alignment horizontal="center"/>
    </xf>
    <xf numFmtId="0" fontId="18" fillId="11" borderId="12" xfId="2" applyFont="1" applyFill="1" applyBorder="1" applyAlignment="1">
      <alignment horizontal="left"/>
    </xf>
    <xf numFmtId="0" fontId="18" fillId="11" borderId="15" xfId="2" applyFont="1" applyFill="1" applyBorder="1" applyAlignment="1">
      <alignment horizontal="left"/>
    </xf>
    <xf numFmtId="0" fontId="14" fillId="11" borderId="27" xfId="2" applyFill="1" applyBorder="1"/>
    <xf numFmtId="0" fontId="19" fillId="11" borderId="28" xfId="2" applyFont="1" applyFill="1" applyBorder="1" applyAlignment="1">
      <alignment horizontal="center" vertical="top"/>
    </xf>
    <xf numFmtId="0" fontId="0" fillId="11" borderId="0" xfId="0" applyFill="1" applyBorder="1" applyAlignment="1">
      <alignment vertical="center"/>
    </xf>
    <xf numFmtId="0" fontId="0" fillId="11" borderId="16" xfId="0" applyFill="1" applyBorder="1" applyAlignment="1">
      <alignment vertical="center"/>
    </xf>
    <xf numFmtId="0" fontId="0" fillId="11" borderId="27" xfId="0" applyFill="1" applyBorder="1"/>
    <xf numFmtId="0" fontId="26" fillId="11" borderId="15" xfId="0" applyFont="1" applyFill="1" applyBorder="1" applyAlignment="1">
      <alignment vertical="center"/>
    </xf>
    <xf numFmtId="0" fontId="6" fillId="14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16" fillId="11" borderId="0" xfId="0" applyFont="1" applyFill="1" applyBorder="1" applyAlignment="1"/>
    <xf numFmtId="0" fontId="8" fillId="2" borderId="1" xfId="0" applyFont="1" applyFill="1" applyBorder="1" applyAlignment="1">
      <alignment horizontal="left"/>
    </xf>
    <xf numFmtId="0" fontId="11" fillId="0" borderId="0" xfId="0" applyFont="1" applyAlignment="1">
      <alignment horizontal="left"/>
    </xf>
    <xf numFmtId="0" fontId="19" fillId="13" borderId="12" xfId="2" applyFont="1" applyFill="1" applyBorder="1"/>
    <xf numFmtId="0" fontId="9" fillId="0" borderId="3" xfId="0" applyFont="1" applyBorder="1" applyAlignment="1">
      <alignment horizontal="center"/>
    </xf>
    <xf numFmtId="0" fontId="11" fillId="0" borderId="31" xfId="0" applyFont="1" applyFill="1" applyBorder="1" applyAlignment="1">
      <alignment horizontal="center"/>
    </xf>
    <xf numFmtId="0" fontId="10" fillId="2" borderId="32" xfId="0" applyFont="1" applyFill="1" applyBorder="1" applyAlignment="1">
      <alignment horizontal="center"/>
    </xf>
    <xf numFmtId="0" fontId="10" fillId="2" borderId="33" xfId="0" applyFont="1" applyFill="1" applyBorder="1" applyAlignment="1">
      <alignment horizontal="center"/>
    </xf>
    <xf numFmtId="0" fontId="11" fillId="0" borderId="34" xfId="0" applyFont="1" applyFill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5" fillId="5" borderId="9" xfId="0" applyFont="1" applyFill="1" applyBorder="1"/>
    <xf numFmtId="1" fontId="6" fillId="6" borderId="9" xfId="0" applyNumberFormat="1" applyFont="1" applyFill="1" applyBorder="1" applyAlignment="1">
      <alignment horizontal="center"/>
    </xf>
    <xf numFmtId="0" fontId="5" fillId="7" borderId="9" xfId="0" applyFont="1" applyFill="1" applyBorder="1"/>
    <xf numFmtId="0" fontId="5" fillId="8" borderId="9" xfId="0" applyFont="1" applyFill="1" applyBorder="1"/>
    <xf numFmtId="0" fontId="5" fillId="3" borderId="9" xfId="0" applyFont="1" applyFill="1" applyBorder="1"/>
    <xf numFmtId="0" fontId="5" fillId="4" borderId="4" xfId="0" applyFont="1" applyFill="1" applyBorder="1"/>
    <xf numFmtId="0" fontId="10" fillId="0" borderId="0" xfId="0" applyFont="1" applyFill="1" applyAlignment="1"/>
    <xf numFmtId="0" fontId="6" fillId="0" borderId="0" xfId="0" applyFont="1" applyFill="1" applyAlignment="1">
      <alignment horizontal="center"/>
    </xf>
    <xf numFmtId="0" fontId="27" fillId="0" borderId="0" xfId="2" applyFont="1" applyFill="1" applyAlignment="1">
      <alignment horizontal="center"/>
    </xf>
    <xf numFmtId="0" fontId="16" fillId="11" borderId="12" xfId="0" applyFont="1" applyFill="1" applyBorder="1"/>
    <xf numFmtId="0" fontId="16" fillId="11" borderId="14" xfId="0" applyFont="1" applyFill="1" applyBorder="1"/>
    <xf numFmtId="0" fontId="16" fillId="11" borderId="11" xfId="0" applyFont="1" applyFill="1" applyBorder="1"/>
    <xf numFmtId="0" fontId="16" fillId="11" borderId="0" xfId="0" applyFont="1" applyFill="1" applyBorder="1"/>
    <xf numFmtId="0" fontId="16" fillId="11" borderId="13" xfId="0" applyFont="1" applyFill="1" applyBorder="1"/>
    <xf numFmtId="0" fontId="16" fillId="11" borderId="15" xfId="0" applyFont="1" applyFill="1" applyBorder="1"/>
    <xf numFmtId="0" fontId="16" fillId="11" borderId="16" xfId="0" applyFont="1" applyFill="1" applyBorder="1"/>
    <xf numFmtId="0" fontId="16" fillId="11" borderId="17" xfId="0" applyFont="1" applyFill="1" applyBorder="1"/>
    <xf numFmtId="0" fontId="3" fillId="11" borderId="13" xfId="0" applyFont="1" applyFill="1" applyBorder="1" applyAlignment="1">
      <alignment horizontal="center"/>
    </xf>
    <xf numFmtId="0" fontId="3" fillId="11" borderId="17" xfId="0" applyFont="1" applyFill="1" applyBorder="1"/>
    <xf numFmtId="0" fontId="0" fillId="15" borderId="0" xfId="0" applyFill="1"/>
    <xf numFmtId="0" fontId="6" fillId="15" borderId="3" xfId="0" applyFont="1" applyFill="1" applyBorder="1" applyAlignment="1">
      <alignment horizontal="center"/>
    </xf>
    <xf numFmtId="0" fontId="6" fillId="15" borderId="8" xfId="0" applyFont="1" applyFill="1" applyBorder="1" applyAlignment="1">
      <alignment horizontal="center"/>
    </xf>
    <xf numFmtId="0" fontId="30" fillId="15" borderId="29" xfId="0" applyFont="1" applyFill="1" applyBorder="1" applyAlignment="1">
      <alignment horizontal="center"/>
    </xf>
    <xf numFmtId="0" fontId="30" fillId="15" borderId="21" xfId="0" applyFont="1" applyFill="1" applyBorder="1" applyAlignment="1">
      <alignment horizontal="center"/>
    </xf>
    <xf numFmtId="0" fontId="30" fillId="15" borderId="5" xfId="0" applyFont="1" applyFill="1" applyBorder="1" applyAlignment="1">
      <alignment horizontal="center"/>
    </xf>
    <xf numFmtId="14" fontId="6" fillId="15" borderId="3" xfId="0" applyNumberFormat="1" applyFont="1" applyFill="1" applyBorder="1" applyAlignment="1">
      <alignment horizontal="center"/>
    </xf>
    <xf numFmtId="0" fontId="0" fillId="15" borderId="3" xfId="0" applyFill="1" applyBorder="1"/>
    <xf numFmtId="0" fontId="0" fillId="15" borderId="0" xfId="0" applyFill="1" applyBorder="1"/>
    <xf numFmtId="0" fontId="6" fillId="15" borderId="0" xfId="0" applyFont="1" applyFill="1" applyBorder="1" applyAlignment="1">
      <alignment horizontal="center"/>
    </xf>
    <xf numFmtId="0" fontId="0" fillId="16" borderId="0" xfId="0" applyFill="1"/>
    <xf numFmtId="0" fontId="25" fillId="16" borderId="25" xfId="2" applyFont="1" applyFill="1" applyBorder="1"/>
    <xf numFmtId="0" fontId="0" fillId="16" borderId="13" xfId="0" applyFill="1" applyBorder="1"/>
    <xf numFmtId="0" fontId="0" fillId="16" borderId="26" xfId="0" applyFill="1" applyBorder="1"/>
    <xf numFmtId="0" fontId="0" fillId="16" borderId="27" xfId="0" applyFill="1" applyBorder="1"/>
    <xf numFmtId="0" fontId="31" fillId="16" borderId="12" xfId="2" applyFont="1" applyFill="1" applyBorder="1"/>
    <xf numFmtId="0" fontId="0" fillId="16" borderId="22" xfId="0" applyFill="1" applyBorder="1"/>
    <xf numFmtId="0" fontId="16" fillId="16" borderId="12" xfId="0" applyFont="1" applyFill="1" applyBorder="1"/>
    <xf numFmtId="0" fontId="16" fillId="16" borderId="13" xfId="0" applyFont="1" applyFill="1" applyBorder="1"/>
    <xf numFmtId="0" fontId="16" fillId="16" borderId="0" xfId="0" applyFont="1" applyFill="1"/>
    <xf numFmtId="0" fontId="16" fillId="16" borderId="15" xfId="0" applyFont="1" applyFill="1" applyBorder="1"/>
    <xf numFmtId="0" fontId="16" fillId="16" borderId="16" xfId="0" applyFont="1" applyFill="1" applyBorder="1"/>
    <xf numFmtId="0" fontId="16" fillId="16" borderId="17" xfId="0" applyFont="1" applyFill="1" applyBorder="1"/>
    <xf numFmtId="0" fontId="16" fillId="16" borderId="0" xfId="0" applyFont="1" applyFill="1" applyBorder="1"/>
    <xf numFmtId="0" fontId="16" fillId="16" borderId="22" xfId="0" applyFont="1" applyFill="1" applyBorder="1" applyAlignment="1">
      <alignment horizontal="center"/>
    </xf>
    <xf numFmtId="0" fontId="16" fillId="16" borderId="47" xfId="0" applyFont="1" applyFill="1" applyBorder="1" applyAlignment="1">
      <alignment horizontal="center"/>
    </xf>
    <xf numFmtId="0" fontId="16" fillId="16" borderId="48" xfId="0" applyFont="1" applyFill="1" applyBorder="1" applyAlignment="1">
      <alignment horizontal="center"/>
    </xf>
    <xf numFmtId="0" fontId="22" fillId="5" borderId="50" xfId="0" applyFont="1" applyFill="1" applyBorder="1"/>
    <xf numFmtId="0" fontId="22" fillId="7" borderId="51" xfId="0" applyFont="1" applyFill="1" applyBorder="1"/>
    <xf numFmtId="0" fontId="22" fillId="8" borderId="51" xfId="0" applyFont="1" applyFill="1" applyBorder="1"/>
    <xf numFmtId="0" fontId="22" fillId="3" borderId="51" xfId="0" applyFont="1" applyFill="1" applyBorder="1"/>
    <xf numFmtId="0" fontId="22" fillId="4" borderId="52" xfId="0" applyFont="1" applyFill="1" applyBorder="1"/>
    <xf numFmtId="0" fontId="16" fillId="16" borderId="25" xfId="0" applyFont="1" applyFill="1" applyBorder="1" applyAlignment="1">
      <alignment horizontal="center"/>
    </xf>
    <xf numFmtId="0" fontId="16" fillId="16" borderId="53" xfId="0" applyFont="1" applyFill="1" applyBorder="1" applyAlignment="1">
      <alignment horizontal="center"/>
    </xf>
    <xf numFmtId="0" fontId="16" fillId="16" borderId="54" xfId="0" applyFont="1" applyFill="1" applyBorder="1" applyAlignment="1">
      <alignment horizontal="center"/>
    </xf>
    <xf numFmtId="0" fontId="16" fillId="16" borderId="55" xfId="0" applyFont="1" applyFill="1" applyBorder="1" applyAlignment="1">
      <alignment horizontal="center"/>
    </xf>
    <xf numFmtId="0" fontId="16" fillId="16" borderId="43" xfId="0" applyFont="1" applyFill="1" applyBorder="1" applyAlignment="1">
      <alignment horizontal="center"/>
    </xf>
    <xf numFmtId="0" fontId="16" fillId="16" borderId="2" xfId="0" applyFont="1" applyFill="1" applyBorder="1" applyAlignment="1">
      <alignment horizontal="center"/>
    </xf>
    <xf numFmtId="0" fontId="16" fillId="16" borderId="23" xfId="0" applyFont="1" applyFill="1" applyBorder="1" applyAlignment="1">
      <alignment horizontal="center"/>
    </xf>
    <xf numFmtId="0" fontId="16" fillId="16" borderId="46" xfId="0" applyFont="1" applyFill="1" applyBorder="1" applyAlignment="1">
      <alignment horizontal="center"/>
    </xf>
    <xf numFmtId="0" fontId="16" fillId="16" borderId="56" xfId="0" applyFont="1" applyFill="1" applyBorder="1" applyAlignment="1">
      <alignment horizontal="center"/>
    </xf>
    <xf numFmtId="0" fontId="16" fillId="16" borderId="15" xfId="0" applyFont="1" applyFill="1" applyBorder="1" applyAlignment="1">
      <alignment horizontal="center"/>
    </xf>
    <xf numFmtId="0" fontId="16" fillId="16" borderId="51" xfId="0" applyFont="1" applyFill="1" applyBorder="1"/>
    <xf numFmtId="0" fontId="16" fillId="16" borderId="41" xfId="0" applyFont="1" applyFill="1" applyBorder="1" applyAlignment="1">
      <alignment horizontal="center"/>
    </xf>
    <xf numFmtId="0" fontId="16" fillId="16" borderId="30" xfId="0" applyFont="1" applyFill="1" applyBorder="1" applyAlignment="1">
      <alignment horizontal="center"/>
    </xf>
    <xf numFmtId="0" fontId="25" fillId="16" borderId="10" xfId="0" applyFont="1" applyFill="1" applyBorder="1" applyAlignment="1"/>
    <xf numFmtId="0" fontId="16" fillId="5" borderId="21" xfId="0" applyFont="1" applyFill="1" applyBorder="1" applyAlignment="1">
      <alignment horizontal="center"/>
    </xf>
    <xf numFmtId="0" fontId="16" fillId="8" borderId="3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0" fontId="16" fillId="4" borderId="3" xfId="0" applyFont="1" applyFill="1" applyBorder="1" applyAlignment="1">
      <alignment horizontal="center"/>
    </xf>
    <xf numFmtId="0" fontId="16" fillId="3" borderId="20" xfId="0" applyFont="1" applyFill="1" applyBorder="1" applyAlignment="1">
      <alignment horizontal="center"/>
    </xf>
    <xf numFmtId="0" fontId="16" fillId="4" borderId="20" xfId="0" applyFont="1" applyFill="1" applyBorder="1" applyAlignment="1">
      <alignment horizontal="center"/>
    </xf>
    <xf numFmtId="0" fontId="16" fillId="3" borderId="24" xfId="0" applyFont="1" applyFill="1" applyBorder="1" applyAlignment="1">
      <alignment horizontal="center"/>
    </xf>
    <xf numFmtId="0" fontId="16" fillId="4" borderId="24" xfId="0" applyFont="1" applyFill="1" applyBorder="1" applyAlignment="1">
      <alignment horizontal="center"/>
    </xf>
    <xf numFmtId="0" fontId="16" fillId="4" borderId="28" xfId="0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/>
    </xf>
    <xf numFmtId="0" fontId="20" fillId="16" borderId="56" xfId="0" applyFont="1" applyFill="1" applyBorder="1" applyAlignment="1">
      <alignment horizontal="center"/>
    </xf>
    <xf numFmtId="0" fontId="20" fillId="16" borderId="37" xfId="0" applyFont="1" applyFill="1" applyBorder="1" applyAlignment="1">
      <alignment horizontal="center"/>
    </xf>
    <xf numFmtId="0" fontId="20" fillId="16" borderId="17" xfId="0" applyFont="1" applyFill="1" applyBorder="1" applyAlignment="1">
      <alignment horizontal="center"/>
    </xf>
    <xf numFmtId="0" fontId="16" fillId="5" borderId="52" xfId="0" applyFont="1" applyFill="1" applyBorder="1" applyAlignment="1">
      <alignment horizontal="center"/>
    </xf>
    <xf numFmtId="0" fontId="16" fillId="4" borderId="55" xfId="0" applyFont="1" applyFill="1" applyBorder="1" applyAlignment="1">
      <alignment horizontal="center"/>
    </xf>
    <xf numFmtId="0" fontId="16" fillId="16" borderId="26" xfId="0" applyFont="1" applyFill="1" applyBorder="1"/>
    <xf numFmtId="0" fontId="16" fillId="16" borderId="27" xfId="0" applyFont="1" applyFill="1" applyBorder="1"/>
    <xf numFmtId="0" fontId="25" fillId="16" borderId="57" xfId="0" applyFont="1" applyFill="1" applyBorder="1" applyAlignment="1"/>
    <xf numFmtId="0" fontId="25" fillId="16" borderId="15" xfId="0" applyFont="1" applyFill="1" applyBorder="1" applyAlignment="1"/>
    <xf numFmtId="0" fontId="25" fillId="16" borderId="56" xfId="0" applyFont="1" applyFill="1" applyBorder="1" applyAlignment="1"/>
    <xf numFmtId="0" fontId="16" fillId="5" borderId="29" xfId="0" applyFont="1" applyFill="1" applyBorder="1" applyAlignment="1">
      <alignment horizontal="center"/>
    </xf>
    <xf numFmtId="0" fontId="16" fillId="3" borderId="19" xfId="0" applyFont="1" applyFill="1" applyBorder="1" applyAlignment="1">
      <alignment horizontal="center"/>
    </xf>
    <xf numFmtId="0" fontId="16" fillId="16" borderId="50" xfId="0" applyFont="1" applyFill="1" applyBorder="1"/>
    <xf numFmtId="0" fontId="16" fillId="16" borderId="52" xfId="0" applyFont="1" applyFill="1" applyBorder="1"/>
    <xf numFmtId="0" fontId="16" fillId="8" borderId="21" xfId="0" applyFont="1" applyFill="1" applyBorder="1" applyAlignment="1">
      <alignment horizontal="center"/>
    </xf>
    <xf numFmtId="0" fontId="16" fillId="3" borderId="45" xfId="0" applyFont="1" applyFill="1" applyBorder="1" applyAlignment="1">
      <alignment horizontal="center"/>
    </xf>
    <xf numFmtId="0" fontId="20" fillId="16" borderId="15" xfId="0" applyFont="1" applyFill="1" applyBorder="1"/>
    <xf numFmtId="0" fontId="11" fillId="15" borderId="3" xfId="0" applyFont="1" applyFill="1" applyBorder="1" applyAlignment="1">
      <alignment horizontal="center"/>
    </xf>
    <xf numFmtId="14" fontId="6" fillId="15" borderId="8" xfId="0" applyNumberFormat="1" applyFont="1" applyFill="1" applyBorder="1" applyAlignment="1">
      <alignment horizontal="center"/>
    </xf>
    <xf numFmtId="0" fontId="11" fillId="15" borderId="8" xfId="0" applyFont="1" applyFill="1" applyBorder="1" applyAlignment="1">
      <alignment horizontal="center"/>
    </xf>
    <xf numFmtId="0" fontId="16" fillId="16" borderId="55" xfId="0" applyFont="1" applyFill="1" applyBorder="1" applyAlignment="1" applyProtection="1">
      <alignment horizontal="center"/>
      <protection locked="0"/>
    </xf>
    <xf numFmtId="0" fontId="19" fillId="11" borderId="55" xfId="2" applyFont="1" applyFill="1" applyBorder="1" applyAlignment="1" applyProtection="1">
      <alignment horizontal="center" vertical="top"/>
      <protection locked="0"/>
    </xf>
    <xf numFmtId="0" fontId="16" fillId="16" borderId="51" xfId="0" applyFont="1" applyFill="1" applyBorder="1" applyAlignment="1" applyProtection="1">
      <alignment horizontal="center"/>
      <protection locked="0"/>
    </xf>
    <xf numFmtId="0" fontId="19" fillId="11" borderId="51" xfId="2" applyFont="1" applyFill="1" applyBorder="1" applyAlignment="1" applyProtection="1">
      <alignment horizontal="center" vertical="top"/>
      <protection locked="0"/>
    </xf>
    <xf numFmtId="0" fontId="16" fillId="16" borderId="52" xfId="0" applyFont="1" applyFill="1" applyBorder="1" applyAlignment="1" applyProtection="1">
      <alignment horizontal="center"/>
      <protection locked="0"/>
    </xf>
    <xf numFmtId="0" fontId="19" fillId="11" borderId="52" xfId="2" applyFont="1" applyFill="1" applyBorder="1" applyAlignment="1" applyProtection="1">
      <alignment horizontal="center" vertical="top"/>
      <protection locked="0"/>
    </xf>
    <xf numFmtId="0" fontId="16" fillId="16" borderId="39" xfId="0" applyFont="1" applyFill="1" applyBorder="1" applyAlignment="1" applyProtection="1">
      <alignment horizontal="center"/>
      <protection locked="0"/>
    </xf>
    <xf numFmtId="0" fontId="19" fillId="11" borderId="56" xfId="2" applyFont="1" applyFill="1" applyBorder="1" applyAlignment="1" applyProtection="1">
      <alignment horizontal="center" vertical="top"/>
      <protection locked="0"/>
    </xf>
    <xf numFmtId="0" fontId="16" fillId="16" borderId="15" xfId="0" applyFont="1" applyFill="1" applyBorder="1" applyAlignment="1" applyProtection="1">
      <alignment horizontal="center"/>
      <protection locked="0"/>
    </xf>
    <xf numFmtId="0" fontId="16" fillId="16" borderId="39" xfId="0" applyFont="1" applyFill="1" applyBorder="1" applyProtection="1">
      <protection locked="0"/>
    </xf>
    <xf numFmtId="0" fontId="16" fillId="16" borderId="2" xfId="0" applyFont="1" applyFill="1" applyBorder="1" applyProtection="1">
      <protection locked="0"/>
    </xf>
    <xf numFmtId="0" fontId="16" fillId="16" borderId="38" xfId="0" applyFont="1" applyFill="1" applyBorder="1" applyProtection="1">
      <protection locked="0"/>
    </xf>
    <xf numFmtId="0" fontId="16" fillId="16" borderId="60" xfId="0" applyFont="1" applyFill="1" applyBorder="1" applyProtection="1">
      <protection locked="0"/>
    </xf>
    <xf numFmtId="0" fontId="16" fillId="16" borderId="1" xfId="0" applyFont="1" applyFill="1" applyBorder="1" applyProtection="1">
      <protection locked="0"/>
    </xf>
    <xf numFmtId="0" fontId="16" fillId="16" borderId="35" xfId="0" applyFont="1" applyFill="1" applyBorder="1" applyProtection="1">
      <protection locked="0"/>
    </xf>
    <xf numFmtId="0" fontId="16" fillId="16" borderId="54" xfId="0" applyFont="1" applyFill="1" applyBorder="1" applyProtection="1">
      <protection locked="0"/>
    </xf>
    <xf numFmtId="0" fontId="16" fillId="16" borderId="23" xfId="0" applyFont="1" applyFill="1" applyBorder="1" applyProtection="1">
      <protection locked="0"/>
    </xf>
    <xf numFmtId="0" fontId="16" fillId="16" borderId="30" xfId="0" applyFont="1" applyFill="1" applyBorder="1" applyProtection="1">
      <protection locked="0"/>
    </xf>
    <xf numFmtId="0" fontId="16" fillId="11" borderId="3" xfId="0" applyFont="1" applyFill="1" applyBorder="1" applyAlignment="1" applyProtection="1">
      <alignment horizontal="center"/>
      <protection locked="0"/>
    </xf>
    <xf numFmtId="0" fontId="16" fillId="11" borderId="24" xfId="0" applyFont="1" applyFill="1" applyBorder="1" applyAlignment="1" applyProtection="1">
      <alignment horizontal="center"/>
      <protection locked="0"/>
    </xf>
    <xf numFmtId="0" fontId="16" fillId="11" borderId="28" xfId="0" applyFont="1" applyFill="1" applyBorder="1" applyAlignment="1" applyProtection="1">
      <alignment horizontal="center"/>
      <protection locked="0"/>
    </xf>
    <xf numFmtId="0" fontId="16" fillId="13" borderId="3" xfId="0" applyFont="1" applyFill="1" applyBorder="1" applyAlignment="1" applyProtection="1">
      <alignment horizontal="center"/>
      <protection locked="0"/>
    </xf>
    <xf numFmtId="0" fontId="19" fillId="13" borderId="3" xfId="2" applyFont="1" applyFill="1" applyBorder="1" applyAlignment="1" applyProtection="1">
      <alignment horizontal="left" vertical="top"/>
      <protection locked="0"/>
    </xf>
    <xf numFmtId="0" fontId="19" fillId="13" borderId="3" xfId="2" applyFont="1" applyFill="1" applyBorder="1" applyAlignment="1" applyProtection="1">
      <alignment vertical="top"/>
      <protection locked="0"/>
    </xf>
    <xf numFmtId="0" fontId="19" fillId="13" borderId="3" xfId="2" applyFont="1" applyFill="1" applyBorder="1" applyAlignment="1" applyProtection="1">
      <alignment horizontal="center" vertical="top"/>
      <protection locked="0"/>
    </xf>
    <xf numFmtId="0" fontId="18" fillId="11" borderId="12" xfId="0" applyFont="1" applyFill="1" applyBorder="1" applyAlignment="1">
      <alignment horizontal="left"/>
    </xf>
    <xf numFmtId="0" fontId="11" fillId="10" borderId="3" xfId="2" applyFont="1" applyBorder="1" applyAlignment="1">
      <alignment horizontal="center"/>
    </xf>
    <xf numFmtId="0" fontId="25" fillId="16" borderId="42" xfId="2" applyFont="1" applyFill="1" applyBorder="1" applyAlignment="1">
      <alignment horizontal="center"/>
    </xf>
    <xf numFmtId="0" fontId="25" fillId="16" borderId="43" xfId="2" applyFont="1" applyFill="1" applyBorder="1" applyAlignment="1">
      <alignment horizontal="center"/>
    </xf>
    <xf numFmtId="0" fontId="25" fillId="16" borderId="44" xfId="2" applyFont="1" applyFill="1" applyBorder="1" applyAlignment="1">
      <alignment horizontal="center"/>
    </xf>
    <xf numFmtId="0" fontId="20" fillId="16" borderId="42" xfId="0" applyFont="1" applyFill="1" applyBorder="1" applyAlignment="1">
      <alignment horizontal="center"/>
    </xf>
    <xf numFmtId="0" fontId="20" fillId="16" borderId="43" xfId="0" applyFont="1" applyFill="1" applyBorder="1" applyAlignment="1">
      <alignment horizontal="center"/>
    </xf>
    <xf numFmtId="0" fontId="20" fillId="16" borderId="44" xfId="0" applyFont="1" applyFill="1" applyBorder="1" applyAlignment="1">
      <alignment horizontal="center"/>
    </xf>
    <xf numFmtId="0" fontId="19" fillId="11" borderId="54" xfId="2" applyFont="1" applyFill="1" applyBorder="1" applyAlignment="1">
      <alignment horizontal="center" vertical="top"/>
    </xf>
    <xf numFmtId="0" fontId="19" fillId="11" borderId="30" xfId="2" applyFont="1" applyFill="1" applyBorder="1" applyAlignment="1">
      <alignment horizontal="center" vertical="top"/>
    </xf>
    <xf numFmtId="0" fontId="20" fillId="16" borderId="59" xfId="0" applyFont="1" applyFill="1" applyBorder="1" applyAlignment="1">
      <alignment horizontal="center"/>
    </xf>
    <xf numFmtId="0" fontId="20" fillId="16" borderId="40" xfId="0" applyFont="1" applyFill="1" applyBorder="1" applyAlignment="1">
      <alignment horizontal="center"/>
    </xf>
    <xf numFmtId="0" fontId="15" fillId="16" borderId="43" xfId="2" applyFont="1" applyFill="1" applyBorder="1" applyAlignment="1">
      <alignment horizontal="center"/>
    </xf>
    <xf numFmtId="0" fontId="15" fillId="16" borderId="44" xfId="2" applyFont="1" applyFill="1" applyBorder="1" applyAlignment="1">
      <alignment horizontal="center"/>
    </xf>
    <xf numFmtId="0" fontId="16" fillId="16" borderId="58" xfId="0" applyFont="1" applyFill="1" applyBorder="1" applyAlignment="1">
      <alignment horizontal="center"/>
    </xf>
    <xf numFmtId="0" fontId="16" fillId="16" borderId="56" xfId="0" applyFont="1" applyFill="1" applyBorder="1" applyAlignment="1">
      <alignment horizontal="center"/>
    </xf>
    <xf numFmtId="14" fontId="19" fillId="11" borderId="3" xfId="2" applyNumberFormat="1" applyFont="1" applyFill="1" applyBorder="1" applyAlignment="1" applyProtection="1">
      <alignment horizontal="center" vertical="top"/>
      <protection locked="0"/>
    </xf>
    <xf numFmtId="0" fontId="19" fillId="11" borderId="3" xfId="2" applyFont="1" applyFill="1" applyBorder="1" applyAlignment="1" applyProtection="1">
      <alignment horizontal="center" vertical="top"/>
      <protection locked="0"/>
    </xf>
    <xf numFmtId="0" fontId="20" fillId="16" borderId="46" xfId="0" applyFont="1" applyFill="1" applyBorder="1" applyAlignment="1">
      <alignment horizontal="center"/>
    </xf>
    <xf numFmtId="0" fontId="20" fillId="16" borderId="49" xfId="0" applyFont="1" applyFill="1" applyBorder="1" applyAlignment="1">
      <alignment horizontal="center"/>
    </xf>
    <xf numFmtId="0" fontId="19" fillId="11" borderId="18" xfId="2" applyFont="1" applyFill="1" applyBorder="1" applyAlignment="1" applyProtection="1">
      <alignment horizontal="center" vertical="top"/>
      <protection locked="0"/>
    </xf>
    <xf numFmtId="0" fontId="19" fillId="11" borderId="19" xfId="2" applyFont="1" applyFill="1" applyBorder="1" applyAlignment="1" applyProtection="1">
      <alignment horizontal="center" vertical="top"/>
      <protection locked="0"/>
    </xf>
    <xf numFmtId="0" fontId="16" fillId="3" borderId="61" xfId="0" applyFont="1" applyFill="1" applyBorder="1" applyAlignment="1">
      <alignment horizontal="center" vertical="center"/>
    </xf>
    <xf numFmtId="0" fontId="16" fillId="3" borderId="55" xfId="0" applyFont="1" applyFill="1" applyBorder="1" applyAlignment="1">
      <alignment horizontal="center" vertical="center"/>
    </xf>
    <xf numFmtId="0" fontId="16" fillId="8" borderId="61" xfId="0" applyFont="1" applyFill="1" applyBorder="1" applyAlignment="1">
      <alignment horizontal="center" vertical="center"/>
    </xf>
    <xf numFmtId="0" fontId="16" fillId="8" borderId="55" xfId="0" applyFont="1" applyFill="1" applyBorder="1" applyAlignment="1">
      <alignment horizontal="center" vertical="center"/>
    </xf>
    <xf numFmtId="0" fontId="19" fillId="11" borderId="60" xfId="2" applyFont="1" applyFill="1" applyBorder="1" applyAlignment="1">
      <alignment horizontal="center" vertical="center"/>
    </xf>
    <xf numFmtId="0" fontId="19" fillId="11" borderId="35" xfId="2" applyFont="1" applyFill="1" applyBorder="1" applyAlignment="1">
      <alignment horizontal="center" vertical="center"/>
    </xf>
    <xf numFmtId="0" fontId="19" fillId="11" borderId="39" xfId="2" applyFont="1" applyFill="1" applyBorder="1" applyAlignment="1">
      <alignment horizontal="center" vertical="center"/>
    </xf>
    <xf numFmtId="0" fontId="19" fillId="11" borderId="38" xfId="2" applyFont="1" applyFill="1" applyBorder="1" applyAlignment="1">
      <alignment horizontal="center" vertical="center"/>
    </xf>
    <xf numFmtId="0" fontId="19" fillId="11" borderId="25" xfId="2" applyFont="1" applyFill="1" applyBorder="1" applyAlignment="1">
      <alignment horizontal="center" vertical="top"/>
    </xf>
    <xf numFmtId="0" fontId="19" fillId="11" borderId="27" xfId="2" applyFont="1" applyFill="1" applyBorder="1" applyAlignment="1">
      <alignment horizontal="center" vertical="top"/>
    </xf>
    <xf numFmtId="0" fontId="16" fillId="11" borderId="4" xfId="0" applyFont="1" applyFill="1" applyBorder="1" applyAlignment="1" applyProtection="1">
      <alignment horizontal="center"/>
      <protection locked="0"/>
    </xf>
    <xf numFmtId="0" fontId="16" fillId="11" borderId="6" xfId="0" applyFont="1" applyFill="1" applyBorder="1" applyAlignment="1" applyProtection="1">
      <alignment horizontal="center"/>
      <protection locked="0"/>
    </xf>
    <xf numFmtId="0" fontId="16" fillId="11" borderId="4" xfId="0" applyFont="1" applyFill="1" applyBorder="1" applyAlignment="1" applyProtection="1">
      <alignment horizontal="center"/>
    </xf>
    <xf numFmtId="0" fontId="16" fillId="11" borderId="6" xfId="0" applyFont="1" applyFill="1" applyBorder="1" applyAlignment="1" applyProtection="1">
      <alignment horizontal="center"/>
    </xf>
    <xf numFmtId="0" fontId="16" fillId="11" borderId="9" xfId="0" applyFont="1" applyFill="1" applyBorder="1" applyAlignment="1" applyProtection="1">
      <alignment horizontal="left" vertical="top" wrapText="1"/>
    </xf>
    <xf numFmtId="0" fontId="16" fillId="11" borderId="1" xfId="0" applyFont="1" applyFill="1" applyBorder="1" applyAlignment="1" applyProtection="1">
      <alignment horizontal="left" vertical="top" wrapText="1"/>
    </xf>
    <xf numFmtId="0" fontId="16" fillId="11" borderId="35" xfId="0" applyFont="1" applyFill="1" applyBorder="1" applyAlignment="1" applyProtection="1">
      <alignment horizontal="left" vertical="top" wrapText="1"/>
    </xf>
    <xf numFmtId="0" fontId="16" fillId="11" borderId="36" xfId="0" applyFont="1" applyFill="1" applyBorder="1" applyAlignment="1" applyProtection="1">
      <alignment horizontal="left" vertical="top" wrapText="1"/>
    </xf>
    <xf numFmtId="0" fontId="16" fillId="11" borderId="0" xfId="0" applyFont="1" applyFill="1" applyBorder="1" applyAlignment="1" applyProtection="1">
      <alignment horizontal="left" vertical="top" wrapText="1"/>
    </xf>
    <xf numFmtId="0" fontId="16" fillId="11" borderId="13" xfId="0" applyFont="1" applyFill="1" applyBorder="1" applyAlignment="1" applyProtection="1">
      <alignment horizontal="left" vertical="top" wrapText="1"/>
    </xf>
    <xf numFmtId="0" fontId="16" fillId="11" borderId="40" xfId="0" applyFont="1" applyFill="1" applyBorder="1" applyAlignment="1" applyProtection="1">
      <alignment horizontal="left" vertical="top" wrapText="1"/>
    </xf>
    <xf numFmtId="0" fontId="16" fillId="11" borderId="16" xfId="0" applyFont="1" applyFill="1" applyBorder="1" applyAlignment="1" applyProtection="1">
      <alignment horizontal="left" vertical="top" wrapText="1"/>
    </xf>
    <xf numFmtId="0" fontId="16" fillId="11" borderId="17" xfId="0" applyFont="1" applyFill="1" applyBorder="1" applyAlignment="1" applyProtection="1">
      <alignment horizontal="left" vertical="top" wrapText="1"/>
    </xf>
    <xf numFmtId="0" fontId="16" fillId="11" borderId="18" xfId="0" applyFont="1" applyFill="1" applyBorder="1" applyAlignment="1" applyProtection="1">
      <alignment horizontal="center"/>
    </xf>
    <xf numFmtId="0" fontId="16" fillId="11" borderId="19" xfId="0" applyFont="1" applyFill="1" applyBorder="1" applyAlignment="1" applyProtection="1">
      <alignment horizontal="center"/>
    </xf>
    <xf numFmtId="0" fontId="19" fillId="11" borderId="18" xfId="2" applyFont="1" applyFill="1" applyBorder="1" applyAlignment="1" applyProtection="1">
      <alignment horizontal="left" vertical="top"/>
      <protection locked="0"/>
    </xf>
    <xf numFmtId="0" fontId="19" fillId="11" borderId="19" xfId="2" applyFont="1" applyFill="1" applyBorder="1" applyAlignment="1" applyProtection="1">
      <alignment horizontal="left" vertical="top"/>
      <protection locked="0"/>
    </xf>
    <xf numFmtId="0" fontId="19" fillId="11" borderId="9" xfId="2" applyFont="1" applyFill="1" applyBorder="1" applyAlignment="1" applyProtection="1">
      <alignment horizontal="left" vertical="top" wrapText="1"/>
      <protection locked="0"/>
    </xf>
    <xf numFmtId="0" fontId="19" fillId="11" borderId="1" xfId="2" applyFont="1" applyFill="1" applyBorder="1" applyAlignment="1" applyProtection="1">
      <alignment horizontal="left" vertical="top" wrapText="1"/>
      <protection locked="0"/>
    </xf>
    <xf numFmtId="0" fontId="19" fillId="11" borderId="35" xfId="2" applyFont="1" applyFill="1" applyBorder="1" applyAlignment="1" applyProtection="1">
      <alignment horizontal="left" vertical="top" wrapText="1"/>
      <protection locked="0"/>
    </xf>
    <xf numFmtId="0" fontId="19" fillId="11" borderId="36" xfId="2" applyFont="1" applyFill="1" applyBorder="1" applyAlignment="1" applyProtection="1">
      <alignment horizontal="left" vertical="top" wrapText="1"/>
      <protection locked="0"/>
    </xf>
    <xf numFmtId="0" fontId="19" fillId="11" borderId="0" xfId="2" applyFont="1" applyFill="1" applyBorder="1" applyAlignment="1" applyProtection="1">
      <alignment horizontal="left" vertical="top" wrapText="1"/>
      <protection locked="0"/>
    </xf>
    <xf numFmtId="0" fontId="19" fillId="11" borderId="13" xfId="2" applyFont="1" applyFill="1" applyBorder="1" applyAlignment="1" applyProtection="1">
      <alignment horizontal="left" vertical="top" wrapText="1"/>
      <protection locked="0"/>
    </xf>
    <xf numFmtId="0" fontId="19" fillId="11" borderId="40" xfId="2" applyFont="1" applyFill="1" applyBorder="1" applyAlignment="1" applyProtection="1">
      <alignment horizontal="left" vertical="top" wrapText="1"/>
      <protection locked="0"/>
    </xf>
    <xf numFmtId="0" fontId="19" fillId="11" borderId="16" xfId="2" applyFont="1" applyFill="1" applyBorder="1" applyAlignment="1" applyProtection="1">
      <alignment horizontal="left" vertical="top" wrapText="1"/>
      <protection locked="0"/>
    </xf>
    <xf numFmtId="0" fontId="19" fillId="11" borderId="17" xfId="2" applyFont="1" applyFill="1" applyBorder="1" applyAlignment="1" applyProtection="1">
      <alignment horizontal="left" vertical="top" wrapText="1"/>
      <protection locked="0"/>
    </xf>
    <xf numFmtId="0" fontId="16" fillId="11" borderId="9" xfId="0" applyFont="1" applyFill="1" applyBorder="1" applyAlignment="1" applyProtection="1">
      <alignment horizontal="center"/>
      <protection locked="0"/>
    </xf>
    <xf numFmtId="0" fontId="16" fillId="11" borderId="7" xfId="0" applyFont="1" applyFill="1" applyBorder="1" applyAlignment="1" applyProtection="1">
      <alignment horizontal="center"/>
      <protection locked="0"/>
    </xf>
    <xf numFmtId="0" fontId="19" fillId="13" borderId="8" xfId="2" applyFont="1" applyFill="1" applyBorder="1" applyAlignment="1">
      <alignment horizontal="left" vertical="top" wrapText="1"/>
    </xf>
    <xf numFmtId="0" fontId="19" fillId="13" borderId="21" xfId="2" applyFont="1" applyFill="1" applyBorder="1" applyAlignment="1">
      <alignment horizontal="left" vertical="top" wrapText="1"/>
    </xf>
    <xf numFmtId="0" fontId="19" fillId="13" borderId="12" xfId="2" applyFont="1" applyFill="1" applyBorder="1" applyAlignment="1">
      <alignment horizontal="left"/>
    </xf>
    <xf numFmtId="0" fontId="19" fillId="13" borderId="0" xfId="2" applyFont="1" applyFill="1" applyBorder="1" applyAlignment="1">
      <alignment horizontal="left"/>
    </xf>
    <xf numFmtId="0" fontId="19" fillId="13" borderId="13" xfId="2" applyFont="1" applyFill="1" applyBorder="1" applyAlignment="1">
      <alignment horizontal="left"/>
    </xf>
    <xf numFmtId="0" fontId="16" fillId="13" borderId="18" xfId="0" applyFont="1" applyFill="1" applyBorder="1" applyAlignment="1" applyProtection="1">
      <alignment horizontal="center"/>
      <protection locked="0"/>
    </xf>
    <xf numFmtId="0" fontId="16" fillId="13" borderId="19" xfId="0" applyFont="1" applyFill="1" applyBorder="1" applyAlignment="1" applyProtection="1">
      <alignment horizontal="center"/>
      <protection locked="0"/>
    </xf>
    <xf numFmtId="0" fontId="15" fillId="13" borderId="4" xfId="2" applyFont="1" applyFill="1" applyBorder="1" applyAlignment="1">
      <alignment horizontal="center"/>
    </xf>
    <xf numFmtId="0" fontId="15" fillId="13" borderId="6" xfId="2" applyFont="1" applyFill="1" applyBorder="1" applyAlignment="1">
      <alignment horizontal="center"/>
    </xf>
    <xf numFmtId="0" fontId="20" fillId="13" borderId="4" xfId="0" applyFont="1" applyFill="1" applyBorder="1" applyAlignment="1">
      <alignment horizontal="center"/>
    </xf>
    <xf numFmtId="0" fontId="20" fillId="13" borderId="6" xfId="0" applyFont="1" applyFill="1" applyBorder="1" applyAlignment="1">
      <alignment horizontal="center"/>
    </xf>
    <xf numFmtId="0" fontId="19" fillId="13" borderId="4" xfId="2" applyFont="1" applyFill="1" applyBorder="1" applyAlignment="1">
      <alignment horizontal="center" vertical="top"/>
    </xf>
    <xf numFmtId="0" fontId="19" fillId="13" borderId="6" xfId="2" applyFont="1" applyFill="1" applyBorder="1" applyAlignment="1">
      <alignment horizontal="center" vertical="top"/>
    </xf>
    <xf numFmtId="0" fontId="19" fillId="13" borderId="4" xfId="2" applyFont="1" applyFill="1" applyBorder="1" applyAlignment="1" applyProtection="1">
      <alignment horizontal="center" vertical="top" wrapText="1"/>
      <protection locked="0"/>
    </xf>
    <xf numFmtId="0" fontId="19" fillId="13" borderId="6" xfId="2" applyFont="1" applyFill="1" applyBorder="1" applyAlignment="1" applyProtection="1">
      <alignment horizontal="center" vertical="top" wrapText="1"/>
      <protection locked="0"/>
    </xf>
    <xf numFmtId="11" fontId="19" fillId="13" borderId="4" xfId="2" applyNumberFormat="1" applyFont="1" applyFill="1" applyBorder="1" applyAlignment="1" applyProtection="1">
      <alignment horizontal="center" vertical="top"/>
      <protection locked="0"/>
    </xf>
    <xf numFmtId="11" fontId="19" fillId="13" borderId="6" xfId="2" applyNumberFormat="1" applyFont="1" applyFill="1" applyBorder="1" applyAlignment="1" applyProtection="1">
      <alignment horizontal="center" vertical="top"/>
      <protection locked="0"/>
    </xf>
    <xf numFmtId="11" fontId="19" fillId="13" borderId="9" xfId="2" applyNumberFormat="1" applyFont="1" applyFill="1" applyBorder="1" applyAlignment="1">
      <alignment horizontal="center" vertical="top"/>
    </xf>
    <xf numFmtId="11" fontId="19" fillId="13" borderId="7" xfId="2" applyNumberFormat="1" applyFont="1" applyFill="1" applyBorder="1" applyAlignment="1">
      <alignment horizontal="center" vertical="top"/>
    </xf>
    <xf numFmtId="0" fontId="9" fillId="15" borderId="3" xfId="0" applyFont="1" applyFill="1" applyBorder="1" applyAlignment="1">
      <alignment horizontal="center"/>
    </xf>
    <xf numFmtId="0" fontId="9" fillId="15" borderId="4" xfId="0" applyFont="1" applyFill="1" applyBorder="1" applyAlignment="1">
      <alignment horizontal="center"/>
    </xf>
    <xf numFmtId="0" fontId="9" fillId="15" borderId="22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0" fillId="15" borderId="22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1" fillId="0" borderId="3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569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CDCD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FFCDCD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theme="6" tint="0.79998168889431442"/>
        </patternFill>
      </fill>
    </dxf>
    <dxf>
      <fill>
        <patternFill>
          <bgColor rgb="FFFFCDCD"/>
        </patternFill>
      </fill>
    </dxf>
    <dxf>
      <fill>
        <patternFill>
          <bgColor theme="6" tint="0.79998168889431442"/>
        </patternFill>
      </fill>
    </dxf>
    <dxf>
      <fill>
        <patternFill>
          <bgColor rgb="FFFECECE"/>
        </patternFill>
      </fill>
    </dxf>
    <dxf>
      <fill>
        <patternFill>
          <bgColor theme="6" tint="0.79998168889431442"/>
        </patternFill>
      </fill>
    </dxf>
    <dxf>
      <fill>
        <patternFill>
          <bgColor rgb="FFFFCDCD"/>
        </patternFill>
      </fill>
    </dxf>
    <dxf>
      <fill>
        <patternFill>
          <bgColor theme="6" tint="0.79998168889431442"/>
        </patternFill>
      </fill>
    </dxf>
    <dxf>
      <fill>
        <patternFill>
          <bgColor rgb="FFFFCDCD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FFCDCD"/>
        </patternFill>
      </fill>
    </dxf>
    <dxf>
      <fill>
        <patternFill>
          <bgColor theme="6" tint="0.79998168889431442"/>
        </patternFill>
      </fill>
    </dxf>
    <dxf>
      <fill>
        <patternFill>
          <bgColor rgb="FFFFCDCD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FFCDCD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rgb="FFFFCDCD"/>
        </patternFill>
      </fill>
    </dxf>
    <dxf>
      <fill>
        <patternFill>
          <bgColor theme="6" tint="0.79998168889431442"/>
        </patternFill>
      </fill>
    </dxf>
    <dxf>
      <fill>
        <patternFill>
          <bgColor rgb="FFFFCDCD"/>
        </patternFill>
      </fill>
    </dxf>
    <dxf>
      <fill>
        <patternFill>
          <bgColor theme="6" tint="0.79998168889431442"/>
        </patternFill>
      </fill>
    </dxf>
    <dxf>
      <fill>
        <patternFill>
          <bgColor rgb="FFFFCDCD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rgb="FFFFDBDB"/>
        </patternFill>
      </fill>
    </dxf>
    <dxf>
      <fill>
        <patternFill>
          <bgColor theme="6" tint="0.79998168889431442"/>
        </patternFill>
      </fill>
    </dxf>
    <dxf>
      <fill>
        <patternFill>
          <bgColor rgb="FFFFDBDB"/>
        </patternFill>
      </fill>
    </dxf>
    <dxf>
      <fill>
        <patternFill>
          <bgColor theme="6" tint="0.79998168889431442"/>
        </patternFill>
      </fill>
    </dxf>
    <dxf>
      <fill>
        <patternFill>
          <bgColor rgb="FFFFDBDB"/>
        </patternFill>
      </fill>
    </dxf>
    <dxf>
      <fill>
        <patternFill>
          <bgColor theme="6" tint="0.79998168889431442"/>
        </patternFill>
      </fill>
    </dxf>
    <dxf>
      <fill>
        <patternFill>
          <bgColor rgb="FFFFDBDB"/>
        </patternFill>
      </fill>
    </dxf>
    <dxf>
      <fill>
        <patternFill>
          <bgColor theme="6" tint="0.79998168889431442"/>
        </patternFill>
      </fill>
    </dxf>
    <dxf>
      <fill>
        <patternFill>
          <bgColor rgb="FFFFDBDB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rgb="FFFFCDCD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rgb="FFFFCDCD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rgb="FFFFDBDB"/>
        </patternFill>
      </fill>
    </dxf>
    <dxf>
      <fill>
        <patternFill>
          <bgColor theme="6" tint="0.79998168889431442"/>
        </patternFill>
      </fill>
    </dxf>
    <dxf>
      <fill>
        <patternFill>
          <bgColor rgb="FFFFDBDB"/>
        </patternFill>
      </fill>
    </dxf>
    <dxf>
      <fill>
        <patternFill>
          <bgColor theme="6" tint="0.79998168889431442"/>
        </patternFill>
      </fill>
    </dxf>
    <dxf>
      <fill>
        <patternFill>
          <bgColor rgb="FFFFDBDB"/>
        </patternFill>
      </fill>
    </dxf>
    <dxf>
      <fill>
        <patternFill>
          <bgColor theme="6" tint="0.79998168889431442"/>
        </patternFill>
      </fill>
    </dxf>
    <dxf>
      <fill>
        <patternFill>
          <bgColor rgb="FFFFDBDB"/>
        </patternFill>
      </fill>
    </dxf>
    <dxf>
      <fill>
        <patternFill>
          <bgColor theme="6" tint="0.79998168889431442"/>
        </patternFill>
      </fill>
    </dxf>
    <dxf>
      <fill>
        <patternFill>
          <bgColor rgb="FFFFDBDB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CCFF"/>
      <color rgb="FFFFCDCD"/>
      <color rgb="FFFECECE"/>
      <color rgb="FFFFDBDB"/>
      <color rgb="FFFEDDDC"/>
      <color rgb="FFFFFF99"/>
      <color rgb="FFFEDFDC"/>
      <color rgb="FFFF5050"/>
      <color rgb="FF99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Relationship Id="rId9" Type="http://schemas.openxmlformats.org/officeDocument/2006/relationships/hyperlink" Target="https://harryhitchman.github.io/expertsyste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hemical Severity'!A1"/><Relationship Id="rId2" Type="http://schemas.openxmlformats.org/officeDocument/2006/relationships/hyperlink" Target="#'Equipment Failure'!A1"/><Relationship Id="rId1" Type="http://schemas.openxmlformats.org/officeDocument/2006/relationships/hyperlink" Target="#Dashboard!A1"/><Relationship Id="rId4" Type="http://schemas.openxmlformats.org/officeDocument/2006/relationships/hyperlink" Target="https://harryhitchman.github.io/expertsystem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Equipment Failure'!A1"/><Relationship Id="rId2" Type="http://schemas.openxmlformats.org/officeDocument/2006/relationships/hyperlink" Target="https://harryhitchman.github.io/expertsystem/chemicals" TargetMode="External"/><Relationship Id="rId1" Type="http://schemas.openxmlformats.org/officeDocument/2006/relationships/hyperlink" Target="#'User Information'!A1"/><Relationship Id="rId5" Type="http://schemas.openxmlformats.org/officeDocument/2006/relationships/image" Target="../media/image11.sv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HAZOP Log'!A1"/><Relationship Id="rId2" Type="http://schemas.openxmlformats.org/officeDocument/2006/relationships/hyperlink" Target="https://harryhitchman.github.io/expertsystem/chemicals" TargetMode="External"/><Relationship Id="rId1" Type="http://schemas.openxmlformats.org/officeDocument/2006/relationships/hyperlink" Target="#'User Information'!A1"/><Relationship Id="rId5" Type="http://schemas.openxmlformats.org/officeDocument/2006/relationships/image" Target="../media/image11.sv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9525</xdr:colOff>
      <xdr:row>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6F20A4F-899A-4B43-A278-CBD673811B58}"/>
            </a:ext>
          </a:extLst>
        </xdr:cNvPr>
        <xdr:cNvSpPr/>
      </xdr:nvSpPr>
      <xdr:spPr>
        <a:xfrm>
          <a:off x="0" y="0"/>
          <a:ext cx="18345150" cy="730250"/>
        </a:xfrm>
        <a:prstGeom prst="rect">
          <a:avLst/>
        </a:prstGeom>
        <a:gradFill>
          <a:gsLst>
            <a:gs pos="50000">
              <a:srgbClr val="002060">
                <a:alpha val="80000"/>
              </a:srgbClr>
            </a:gs>
            <a:gs pos="13000">
              <a:srgbClr val="7030A0">
                <a:alpha val="80000"/>
              </a:srgbClr>
            </a:gs>
            <a:gs pos="67000">
              <a:srgbClr val="0070C0">
                <a:alpha val="80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421542</xdr:colOff>
      <xdr:row>4</xdr:row>
      <xdr:rowOff>179387</xdr:rowOff>
    </xdr:from>
    <xdr:to>
      <xdr:col>20</xdr:col>
      <xdr:colOff>21981</xdr:colOff>
      <xdr:row>35</xdr:row>
      <xdr:rowOff>36634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3E9A9094-1246-4661-9FBF-79BE1F101C59}"/>
            </a:ext>
          </a:extLst>
        </xdr:cNvPr>
        <xdr:cNvSpPr/>
      </xdr:nvSpPr>
      <xdr:spPr>
        <a:xfrm>
          <a:off x="1637811" y="912079"/>
          <a:ext cx="10546862" cy="5535613"/>
        </a:xfrm>
        <a:custGeom>
          <a:avLst/>
          <a:gdLst>
            <a:gd name="connsiteX0" fmla="*/ 3529888 w 10515600"/>
            <a:gd name="connsiteY0" fmla="*/ 2621902 h 5029200"/>
            <a:gd name="connsiteX1" fmla="*/ 6726368 w 10515600"/>
            <a:gd name="connsiteY1" fmla="*/ 2621902 h 5029200"/>
            <a:gd name="connsiteX2" fmla="*/ 6726368 w 10515600"/>
            <a:gd name="connsiteY2" fmla="*/ 5029200 h 5029200"/>
            <a:gd name="connsiteX3" fmla="*/ 3529888 w 10515600"/>
            <a:gd name="connsiteY3" fmla="*/ 5029200 h 5029200"/>
            <a:gd name="connsiteX4" fmla="*/ 0 w 10515600"/>
            <a:gd name="connsiteY4" fmla="*/ 2621902 h 5029200"/>
            <a:gd name="connsiteX5" fmla="*/ 3422586 w 10515600"/>
            <a:gd name="connsiteY5" fmla="*/ 2621902 h 5029200"/>
            <a:gd name="connsiteX6" fmla="*/ 3422586 w 10515600"/>
            <a:gd name="connsiteY6" fmla="*/ 5029200 h 5029200"/>
            <a:gd name="connsiteX7" fmla="*/ 0 w 10515600"/>
            <a:gd name="connsiteY7" fmla="*/ 5029200 h 5029200"/>
            <a:gd name="connsiteX8" fmla="*/ 6833670 w 10515600"/>
            <a:gd name="connsiteY8" fmla="*/ 0 h 5029200"/>
            <a:gd name="connsiteX9" fmla="*/ 10515600 w 10515600"/>
            <a:gd name="connsiteY9" fmla="*/ 0 h 5029200"/>
            <a:gd name="connsiteX10" fmla="*/ 10515600 w 10515600"/>
            <a:gd name="connsiteY10" fmla="*/ 5029200 h 5029200"/>
            <a:gd name="connsiteX11" fmla="*/ 6833670 w 10515600"/>
            <a:gd name="connsiteY11" fmla="*/ 5029200 h 5029200"/>
            <a:gd name="connsiteX12" fmla="*/ 0 w 10515600"/>
            <a:gd name="connsiteY12" fmla="*/ 0 h 5029200"/>
            <a:gd name="connsiteX13" fmla="*/ 6726368 w 10515600"/>
            <a:gd name="connsiteY13" fmla="*/ 0 h 5029200"/>
            <a:gd name="connsiteX14" fmla="*/ 6726368 w 10515600"/>
            <a:gd name="connsiteY14" fmla="*/ 2514600 h 5029200"/>
            <a:gd name="connsiteX15" fmla="*/ 3529888 w 10515600"/>
            <a:gd name="connsiteY15" fmla="*/ 2514600 h 5029200"/>
            <a:gd name="connsiteX16" fmla="*/ 3422586 w 10515600"/>
            <a:gd name="connsiteY16" fmla="*/ 2514600 h 5029200"/>
            <a:gd name="connsiteX17" fmla="*/ 0 w 10515600"/>
            <a:gd name="connsiteY17" fmla="*/ 2514600 h 5029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10515600" h="5029200">
              <a:moveTo>
                <a:pt x="3529888" y="2621902"/>
              </a:moveTo>
              <a:lnTo>
                <a:pt x="6726368" y="2621902"/>
              </a:lnTo>
              <a:lnTo>
                <a:pt x="6726368" y="5029200"/>
              </a:lnTo>
              <a:lnTo>
                <a:pt x="3529888" y="5029200"/>
              </a:lnTo>
              <a:close/>
              <a:moveTo>
                <a:pt x="0" y="2621902"/>
              </a:moveTo>
              <a:lnTo>
                <a:pt x="3422586" y="2621902"/>
              </a:lnTo>
              <a:lnTo>
                <a:pt x="3422586" y="5029200"/>
              </a:lnTo>
              <a:lnTo>
                <a:pt x="0" y="5029200"/>
              </a:lnTo>
              <a:close/>
              <a:moveTo>
                <a:pt x="6833670" y="0"/>
              </a:moveTo>
              <a:lnTo>
                <a:pt x="10515600" y="0"/>
              </a:lnTo>
              <a:lnTo>
                <a:pt x="10515600" y="5029200"/>
              </a:lnTo>
              <a:lnTo>
                <a:pt x="6833670" y="5029200"/>
              </a:lnTo>
              <a:close/>
              <a:moveTo>
                <a:pt x="0" y="0"/>
              </a:moveTo>
              <a:lnTo>
                <a:pt x="6726368" y="0"/>
              </a:lnTo>
              <a:lnTo>
                <a:pt x="6726368" y="2514600"/>
              </a:lnTo>
              <a:lnTo>
                <a:pt x="3529888" y="2514600"/>
              </a:lnTo>
              <a:lnTo>
                <a:pt x="3422586" y="2514600"/>
              </a:lnTo>
              <a:lnTo>
                <a:pt x="0" y="2514600"/>
              </a:lnTo>
              <a:close/>
            </a:path>
          </a:pathLst>
        </a:custGeom>
        <a:gradFill>
          <a:gsLst>
            <a:gs pos="0">
              <a:srgbClr val="7030A0">
                <a:alpha val="80000"/>
              </a:srgbClr>
            </a:gs>
            <a:gs pos="50000">
              <a:srgbClr val="002060">
                <a:alpha val="80000"/>
              </a:srgbClr>
            </a:gs>
            <a:gs pos="100000">
              <a:srgbClr val="0070C0">
                <a:alpha val="80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/>
        </a:p>
      </xdr:txBody>
    </xdr:sp>
    <xdr:clientData/>
  </xdr:twoCellAnchor>
  <xdr:twoCellAnchor>
    <xdr:from>
      <xdr:col>5</xdr:col>
      <xdr:colOff>587375</xdr:colOff>
      <xdr:row>0</xdr:row>
      <xdr:rowOff>44450</xdr:rowOff>
    </xdr:from>
    <xdr:to>
      <xdr:col>18</xdr:col>
      <xdr:colOff>11111</xdr:colOff>
      <xdr:row>3</xdr:row>
      <xdr:rowOff>85724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B266D18-94DC-4262-B348-EB8F871C98C6}"/>
            </a:ext>
          </a:extLst>
        </xdr:cNvPr>
        <xdr:cNvSpPr txBox="1"/>
      </xdr:nvSpPr>
      <xdr:spPr>
        <a:xfrm>
          <a:off x="3643313" y="44450"/>
          <a:ext cx="7369173" cy="5889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1"/>
              </a:solidFill>
              <a:latin typeface="Arial Narrow" panose="020B0606020202030204" pitchFamily="34" charset="0"/>
            </a:rPr>
            <a:t>EXPERT SYSTEM DASHBOARD</a:t>
          </a:r>
        </a:p>
      </xdr:txBody>
    </xdr:sp>
    <xdr:clientData/>
  </xdr:twoCellAnchor>
  <xdr:twoCellAnchor>
    <xdr:from>
      <xdr:col>2</xdr:col>
      <xdr:colOff>467946</xdr:colOff>
      <xdr:row>5</xdr:row>
      <xdr:rowOff>40302</xdr:rowOff>
    </xdr:from>
    <xdr:to>
      <xdr:col>5</xdr:col>
      <xdr:colOff>183662</xdr:colOff>
      <xdr:row>6</xdr:row>
      <xdr:rowOff>163151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04D9231-680A-4623-8CEB-F938E459F2DC}"/>
            </a:ext>
          </a:extLst>
        </xdr:cNvPr>
        <xdr:cNvSpPr/>
      </xdr:nvSpPr>
      <xdr:spPr>
        <a:xfrm>
          <a:off x="1684215" y="956167"/>
          <a:ext cx="1540120" cy="306022"/>
        </a:xfrm>
        <a:prstGeom prst="roundRect">
          <a:avLst>
            <a:gd name="adj" fmla="val 49496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550740</xdr:colOff>
      <xdr:row>5</xdr:row>
      <xdr:rowOff>43177</xdr:rowOff>
    </xdr:from>
    <xdr:to>
      <xdr:col>3</xdr:col>
      <xdr:colOff>217264</xdr:colOff>
      <xdr:row>6</xdr:row>
      <xdr:rowOff>171451</xdr:rowOff>
    </xdr:to>
    <xdr:pic>
      <xdr:nvPicPr>
        <xdr:cNvPr id="13" name="Graphic 12" descr="Bar graph with upward trend with solid fill">
          <a:extLst>
            <a:ext uri="{FF2B5EF4-FFF2-40B4-BE49-F238E27FC236}">
              <a16:creationId xmlns:a16="http://schemas.microsoft.com/office/drawing/2014/main" id="{990C4DE3-E3A6-4025-A0C5-02D2404AD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7009" y="959042"/>
          <a:ext cx="274659" cy="311447"/>
        </a:xfrm>
        <a:prstGeom prst="rect">
          <a:avLst/>
        </a:prstGeom>
      </xdr:spPr>
    </xdr:pic>
    <xdr:clientData/>
  </xdr:twoCellAnchor>
  <xdr:twoCellAnchor editAs="oneCell">
    <xdr:from>
      <xdr:col>14</xdr:col>
      <xdr:colOff>52888</xdr:colOff>
      <xdr:row>5</xdr:row>
      <xdr:rowOff>48793</xdr:rowOff>
    </xdr:from>
    <xdr:to>
      <xdr:col>14</xdr:col>
      <xdr:colOff>323224</xdr:colOff>
      <xdr:row>6</xdr:row>
      <xdr:rowOff>151056</xdr:rowOff>
    </xdr:to>
    <xdr:pic>
      <xdr:nvPicPr>
        <xdr:cNvPr id="15" name="Graphic 14" descr="Good Idea with solid fill">
          <a:extLst>
            <a:ext uri="{FF2B5EF4-FFF2-40B4-BE49-F238E27FC236}">
              <a16:creationId xmlns:a16="http://schemas.microsoft.com/office/drawing/2014/main" id="{7E883437-3119-4097-9C5B-048E21CCC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6773" y="964658"/>
          <a:ext cx="270336" cy="285436"/>
        </a:xfrm>
        <a:prstGeom prst="rect">
          <a:avLst/>
        </a:prstGeom>
      </xdr:spPr>
    </xdr:pic>
    <xdr:clientData/>
  </xdr:twoCellAnchor>
  <xdr:twoCellAnchor editAs="oneCell">
    <xdr:from>
      <xdr:col>8</xdr:col>
      <xdr:colOff>401018</xdr:colOff>
      <xdr:row>21</xdr:row>
      <xdr:rowOff>12159</xdr:rowOff>
    </xdr:from>
    <xdr:to>
      <xdr:col>9</xdr:col>
      <xdr:colOff>114268</xdr:colOff>
      <xdr:row>22</xdr:row>
      <xdr:rowOff>101723</xdr:rowOff>
    </xdr:to>
    <xdr:pic>
      <xdr:nvPicPr>
        <xdr:cNvPr id="17" name="Graphic 16" descr="Questions with solid fill">
          <a:extLst>
            <a:ext uri="{FF2B5EF4-FFF2-40B4-BE49-F238E27FC236}">
              <a16:creationId xmlns:a16="http://schemas.microsoft.com/office/drawing/2014/main" id="{CCEA1D9F-6C93-4109-8BB8-8FBB89D6A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66095" y="3858794"/>
          <a:ext cx="321385" cy="272737"/>
        </a:xfrm>
        <a:prstGeom prst="rect">
          <a:avLst/>
        </a:prstGeom>
      </xdr:spPr>
    </xdr:pic>
    <xdr:clientData/>
  </xdr:twoCellAnchor>
  <xdr:twoCellAnchor editAs="oneCell">
    <xdr:from>
      <xdr:col>2</xdr:col>
      <xdr:colOff>534472</xdr:colOff>
      <xdr:row>21</xdr:row>
      <xdr:rowOff>12211</xdr:rowOff>
    </xdr:from>
    <xdr:to>
      <xdr:col>3</xdr:col>
      <xdr:colOff>238735</xdr:colOff>
      <xdr:row>22</xdr:row>
      <xdr:rowOff>124000</xdr:rowOff>
    </xdr:to>
    <xdr:pic>
      <xdr:nvPicPr>
        <xdr:cNvPr id="19" name="Graphic 18" descr="Daily calendar with solid fill">
          <a:extLst>
            <a:ext uri="{FF2B5EF4-FFF2-40B4-BE49-F238E27FC236}">
              <a16:creationId xmlns:a16="http://schemas.microsoft.com/office/drawing/2014/main" id="{07E1AF3A-D291-44A4-B634-D7BA31D01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50741" y="3858846"/>
          <a:ext cx="306048" cy="288612"/>
        </a:xfrm>
        <a:prstGeom prst="rect">
          <a:avLst/>
        </a:prstGeom>
      </xdr:spPr>
    </xdr:pic>
    <xdr:clientData/>
  </xdr:twoCellAnchor>
  <xdr:twoCellAnchor>
    <xdr:from>
      <xdr:col>3</xdr:col>
      <xdr:colOff>176459</xdr:colOff>
      <xdr:row>5</xdr:row>
      <xdr:rowOff>7206</xdr:rowOff>
    </xdr:from>
    <xdr:to>
      <xdr:col>5</xdr:col>
      <xdr:colOff>176460</xdr:colOff>
      <xdr:row>7</xdr:row>
      <xdr:rowOff>855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988764F1-24A3-4542-B807-364DF0C7D796}"/>
            </a:ext>
          </a:extLst>
        </xdr:cNvPr>
        <xdr:cNvSpPr txBox="1"/>
      </xdr:nvSpPr>
      <xdr:spPr>
        <a:xfrm>
          <a:off x="2000863" y="923071"/>
          <a:ext cx="1216270" cy="3599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Arial Narrow" panose="020B0606020202030204" pitchFamily="34" charset="0"/>
            </a:rPr>
            <a:t>Introduction</a:t>
          </a:r>
        </a:p>
      </xdr:txBody>
    </xdr:sp>
    <xdr:clientData/>
  </xdr:twoCellAnchor>
  <xdr:twoCellAnchor>
    <xdr:from>
      <xdr:col>2</xdr:col>
      <xdr:colOff>463794</xdr:colOff>
      <xdr:row>21</xdr:row>
      <xdr:rowOff>6837</xdr:rowOff>
    </xdr:from>
    <xdr:to>
      <xdr:col>5</xdr:col>
      <xdr:colOff>179510</xdr:colOff>
      <xdr:row>22</xdr:row>
      <xdr:rowOff>142386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7495D57A-1C5E-4AD3-845D-E9057E4F4A25}"/>
            </a:ext>
          </a:extLst>
        </xdr:cNvPr>
        <xdr:cNvSpPr/>
      </xdr:nvSpPr>
      <xdr:spPr>
        <a:xfrm>
          <a:off x="1676067" y="3825496"/>
          <a:ext cx="1534125" cy="317390"/>
        </a:xfrm>
        <a:prstGeom prst="roundRect">
          <a:avLst>
            <a:gd name="adj" fmla="val 49496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35776</xdr:colOff>
      <xdr:row>20</xdr:row>
      <xdr:rowOff>130969</xdr:rowOff>
    </xdr:from>
    <xdr:to>
      <xdr:col>5</xdr:col>
      <xdr:colOff>30884</xdr:colOff>
      <xdr:row>23</xdr:row>
      <xdr:rowOff>30586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95DCCAA-D2E8-46AB-B634-AA4DD5E690BC}"/>
            </a:ext>
          </a:extLst>
        </xdr:cNvPr>
        <xdr:cNvSpPr txBox="1"/>
      </xdr:nvSpPr>
      <xdr:spPr>
        <a:xfrm>
          <a:off x="1864576" y="3750469"/>
          <a:ext cx="1214308" cy="4425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Arial Narrow" panose="020B0606020202030204" pitchFamily="34" charset="0"/>
            </a:rPr>
            <a:t>Excel </a:t>
          </a:r>
        </a:p>
      </xdr:txBody>
    </xdr:sp>
    <xdr:clientData/>
  </xdr:twoCellAnchor>
  <xdr:twoCellAnchor>
    <xdr:from>
      <xdr:col>8</xdr:col>
      <xdr:colOff>357674</xdr:colOff>
      <xdr:row>21</xdr:row>
      <xdr:rowOff>7813</xdr:rowOff>
    </xdr:from>
    <xdr:to>
      <xdr:col>11</xdr:col>
      <xdr:colOff>92439</xdr:colOff>
      <xdr:row>22</xdr:row>
      <xdr:rowOff>142752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17050C3A-3936-4AAC-94CC-2B1FD4D98173}"/>
            </a:ext>
          </a:extLst>
        </xdr:cNvPr>
        <xdr:cNvSpPr/>
      </xdr:nvSpPr>
      <xdr:spPr>
        <a:xfrm>
          <a:off x="5222751" y="3854448"/>
          <a:ext cx="1559169" cy="318112"/>
        </a:xfrm>
        <a:prstGeom prst="roundRect">
          <a:avLst>
            <a:gd name="adj" fmla="val 49496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40296</xdr:colOff>
      <xdr:row>20</xdr:row>
      <xdr:rowOff>182074</xdr:rowOff>
    </xdr:from>
    <xdr:to>
      <xdr:col>11</xdr:col>
      <xdr:colOff>40296</xdr:colOff>
      <xdr:row>22</xdr:row>
      <xdr:rowOff>140189</xdr:rowOff>
    </xdr:to>
    <xdr:sp macro="" textlink="">
      <xdr:nvSpPr>
        <xdr:cNvPr id="31" name="TextBox 3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D4026BE-F1D9-4531-8EF5-626FE10B9A8C}"/>
            </a:ext>
          </a:extLst>
        </xdr:cNvPr>
        <xdr:cNvSpPr txBox="1"/>
      </xdr:nvSpPr>
      <xdr:spPr>
        <a:xfrm>
          <a:off x="5513508" y="3845536"/>
          <a:ext cx="1216269" cy="3244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Arial Narrow" panose="020B0606020202030204" pitchFamily="34" charset="0"/>
            </a:rPr>
            <a:t>Webpage</a:t>
          </a:r>
        </a:p>
      </xdr:txBody>
    </xdr:sp>
    <xdr:clientData/>
  </xdr:twoCellAnchor>
  <xdr:twoCellAnchor>
    <xdr:from>
      <xdr:col>14</xdr:col>
      <xdr:colOff>21474</xdr:colOff>
      <xdr:row>5</xdr:row>
      <xdr:rowOff>44692</xdr:rowOff>
    </xdr:from>
    <xdr:to>
      <xdr:col>16</xdr:col>
      <xdr:colOff>354849</xdr:colOff>
      <xdr:row>6</xdr:row>
      <xdr:rowOff>163755</xdr:rowOff>
    </xdr:to>
    <xdr:sp macro="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9C1D57AF-FF6D-4ED5-9519-4D959BF63829}"/>
            </a:ext>
          </a:extLst>
        </xdr:cNvPr>
        <xdr:cNvSpPr/>
      </xdr:nvSpPr>
      <xdr:spPr>
        <a:xfrm>
          <a:off x="8535359" y="960557"/>
          <a:ext cx="1549644" cy="302236"/>
        </a:xfrm>
        <a:prstGeom prst="roundRect">
          <a:avLst>
            <a:gd name="adj" fmla="val 49496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285371</xdr:colOff>
      <xdr:row>5</xdr:row>
      <xdr:rowOff>28208</xdr:rowOff>
    </xdr:from>
    <xdr:to>
      <xdr:col>16</xdr:col>
      <xdr:colOff>285371</xdr:colOff>
      <xdr:row>6</xdr:row>
      <xdr:rowOff>163756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E63B42D5-3778-47BF-9DBE-EC02EC5F5CF3}"/>
            </a:ext>
          </a:extLst>
        </xdr:cNvPr>
        <xdr:cNvSpPr txBox="1"/>
      </xdr:nvSpPr>
      <xdr:spPr>
        <a:xfrm>
          <a:off x="8799256" y="944073"/>
          <a:ext cx="1216269" cy="318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Arial Narrow" panose="020B0606020202030204" pitchFamily="34" charset="0"/>
            </a:rPr>
            <a:t>Key Points</a:t>
          </a:r>
        </a:p>
      </xdr:txBody>
    </xdr:sp>
    <xdr:clientData/>
  </xdr:twoCellAnchor>
  <xdr:twoCellAnchor>
    <xdr:from>
      <xdr:col>14</xdr:col>
      <xdr:colOff>0</xdr:colOff>
      <xdr:row>7</xdr:row>
      <xdr:rowOff>17319</xdr:rowOff>
    </xdr:from>
    <xdr:to>
      <xdr:col>20</xdr:col>
      <xdr:colOff>11833</xdr:colOff>
      <xdr:row>35</xdr:row>
      <xdr:rowOff>17318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90CECA2-D81F-4922-BE01-8E64E30A71E9}"/>
            </a:ext>
          </a:extLst>
        </xdr:cNvPr>
        <xdr:cNvSpPr txBox="1"/>
      </xdr:nvSpPr>
      <xdr:spPr>
        <a:xfrm>
          <a:off x="8485909" y="1290205"/>
          <a:ext cx="3648651" cy="50915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>
              <a:solidFill>
                <a:schemeClr val="bg1"/>
              </a:solidFill>
              <a:latin typeface="Arial Narrow" panose="020B0606020202030204" pitchFamily="34" charset="0"/>
            </a:rPr>
            <a:t>The key</a:t>
          </a:r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 benefits of the Expert System include its:</a:t>
          </a:r>
        </a:p>
        <a:p>
          <a:endParaRPr lang="en-GB" sz="1200" baseline="0">
            <a:solidFill>
              <a:schemeClr val="bg1"/>
            </a:solidFill>
            <a:latin typeface="Arial Narrow" panose="020B0606020202030204" pitchFamily="34" charset="0"/>
          </a:endParaRPr>
        </a:p>
        <a:p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-- Semi-quantitative nature, reducing reliance on expert experience and the uncertainty associated with estimating the frequency of equipment failure.</a:t>
          </a:r>
        </a:p>
        <a:p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-- Versatility, configured in a process-general way to maintain its applicability to a wide variety of processes.</a:t>
          </a:r>
        </a:p>
        <a:p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-- Suitability for use either before (e.g. to screen hazards) or after (e.g. to validate risk) the HAZOP study.</a:t>
          </a:r>
        </a:p>
        <a:p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-- Applicability to both new and existing processes.</a:t>
          </a:r>
        </a:p>
        <a:p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-- Intuative design, making it simple to use.</a:t>
          </a:r>
        </a:p>
        <a:p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-- Customisable features, to harmonise the tool with the organisation using it.</a:t>
          </a:r>
        </a:p>
      </xdr:txBody>
    </xdr:sp>
    <xdr:clientData/>
  </xdr:twoCellAnchor>
  <xdr:twoCellAnchor>
    <xdr:from>
      <xdr:col>2</xdr:col>
      <xdr:colOff>427469</xdr:colOff>
      <xdr:row>6</xdr:row>
      <xdr:rowOff>173182</xdr:rowOff>
    </xdr:from>
    <xdr:to>
      <xdr:col>13</xdr:col>
      <xdr:colOff>467590</xdr:colOff>
      <xdr:row>20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4C842A8-69E4-4C7C-97D6-FC0347E0DF85}"/>
            </a:ext>
          </a:extLst>
        </xdr:cNvPr>
        <xdr:cNvSpPr txBox="1"/>
      </xdr:nvSpPr>
      <xdr:spPr>
        <a:xfrm>
          <a:off x="1639742" y="1264227"/>
          <a:ext cx="6707621" cy="2372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>
              <a:solidFill>
                <a:schemeClr val="bg1"/>
              </a:solidFill>
              <a:latin typeface="Arial Narrow" panose="020B0606020202030204" pitchFamily="34" charset="0"/>
            </a:rPr>
            <a:t>Welcome</a:t>
          </a:r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 to the Expert System Dashboard.</a:t>
          </a:r>
        </a:p>
        <a:p>
          <a:endParaRPr lang="en-GB" sz="1200" baseline="0">
            <a:solidFill>
              <a:schemeClr val="bg1"/>
            </a:solidFill>
            <a:latin typeface="Arial Narrow" panose="020B0606020202030204" pitchFamily="34" charset="0"/>
          </a:endParaRPr>
        </a:p>
        <a:p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The Expert System is a semi-quantitative, two-part system consisting of a Excel workbook and an accompanying static webpage. The two parts address different aspects of the HAZOP study, interacting with one another to:</a:t>
          </a:r>
        </a:p>
        <a:p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(1) Identify high-level hazards.</a:t>
          </a:r>
        </a:p>
        <a:p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(2) Quantify risk.</a:t>
          </a:r>
        </a:p>
        <a:p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(3) Suggest appropriate risk-reduction measures.</a:t>
          </a:r>
        </a:p>
        <a:p>
          <a:endParaRPr lang="en-GB" sz="1200" baseline="0">
            <a:solidFill>
              <a:schemeClr val="bg1"/>
            </a:solidFill>
          </a:endParaRPr>
        </a:p>
        <a:p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The system can be integrated with design to function as a high-level screening tool within the CPI, enhancing organisational process safety performance and alleviating the concerns associated with an ageing workforce. </a:t>
          </a:r>
        </a:p>
      </xdr:txBody>
    </xdr:sp>
    <xdr:clientData/>
  </xdr:twoCellAnchor>
  <xdr:twoCellAnchor>
    <xdr:from>
      <xdr:col>8</xdr:col>
      <xdr:colOff>320386</xdr:colOff>
      <xdr:row>22</xdr:row>
      <xdr:rowOff>173183</xdr:rowOff>
    </xdr:from>
    <xdr:to>
      <xdr:col>13</xdr:col>
      <xdr:colOff>476250</xdr:colOff>
      <xdr:row>35</xdr:row>
      <xdr:rowOff>29152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66CE274-4454-4EAA-B1A0-9A2A095202D3}"/>
            </a:ext>
          </a:extLst>
        </xdr:cNvPr>
        <xdr:cNvSpPr txBox="1"/>
      </xdr:nvSpPr>
      <xdr:spPr>
        <a:xfrm>
          <a:off x="5169477" y="4173683"/>
          <a:ext cx="3186546" cy="221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>
              <a:solidFill>
                <a:schemeClr val="bg1"/>
              </a:solidFill>
              <a:latin typeface="Arial Narrow" panose="020B0606020202030204" pitchFamily="34" charset="0"/>
            </a:rPr>
            <a:t>The webpage extends the scope of the system</a:t>
          </a:r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 to address recommended mitigations and design rules for the high-level hazards identified. It contains six elements (or 'hubs'), and mirrors the structure of the Excel workbook, with the </a:t>
          </a:r>
          <a:r>
            <a:rPr lang="en-GB" sz="1200" i="1" baseline="0">
              <a:solidFill>
                <a:schemeClr val="bg1"/>
              </a:solidFill>
              <a:latin typeface="Arial Narrow" panose="020B0606020202030204" pitchFamily="34" charset="0"/>
            </a:rPr>
            <a:t>Chemicals</a:t>
          </a:r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 and </a:t>
          </a:r>
          <a:r>
            <a:rPr lang="en-GB" sz="1200" i="1" baseline="0">
              <a:solidFill>
                <a:schemeClr val="bg1"/>
              </a:solidFill>
              <a:latin typeface="Arial Narrow" panose="020B0606020202030204" pitchFamily="34" charset="0"/>
            </a:rPr>
            <a:t>Equipment</a:t>
          </a:r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 hubs forming the core of the webpage design. The remaining elements are principally included for informative purposes. Click on the webpage button above to access the site.</a:t>
          </a:r>
          <a:endParaRPr lang="en-GB" sz="1200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2</xdr:col>
      <xdr:colOff>410152</xdr:colOff>
      <xdr:row>22</xdr:row>
      <xdr:rowOff>155864</xdr:rowOff>
    </xdr:from>
    <xdr:to>
      <xdr:col>8</xdr:col>
      <xdr:colOff>202334</xdr:colOff>
      <xdr:row>35</xdr:row>
      <xdr:rowOff>17318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E3BE79AB-A037-4003-BD5C-24C1065D2C96}"/>
            </a:ext>
          </a:extLst>
        </xdr:cNvPr>
        <xdr:cNvSpPr txBox="1"/>
      </xdr:nvSpPr>
      <xdr:spPr>
        <a:xfrm>
          <a:off x="1622425" y="4156364"/>
          <a:ext cx="3429000" cy="22253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>
              <a:solidFill>
                <a:schemeClr val="bg1"/>
              </a:solidFill>
              <a:latin typeface="Arial Narrow" panose="020B0606020202030204" pitchFamily="34" charset="0"/>
            </a:rPr>
            <a:t>The Excel</a:t>
          </a:r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 workbook functions to identify high-level hazards and quantify process risk. It consists of five parts (or 'tabs'). The </a:t>
          </a:r>
          <a:r>
            <a:rPr lang="en-GB" sz="1200" i="1" baseline="0">
              <a:solidFill>
                <a:schemeClr val="bg1"/>
              </a:solidFill>
              <a:latin typeface="Arial Narrow" panose="020B0606020202030204" pitchFamily="34" charset="0"/>
            </a:rPr>
            <a:t>Chemical Severity </a:t>
          </a:r>
          <a:r>
            <a:rPr lang="en-GB" sz="1200" baseline="0">
              <a:solidFill>
                <a:schemeClr val="bg1"/>
              </a:solidFill>
              <a:latin typeface="Arial Narrow" panose="020B0606020202030204" pitchFamily="34" charset="0"/>
            </a:rPr>
            <a:t>and </a:t>
          </a:r>
          <a:r>
            <a:rPr lang="en-GB" sz="1200" i="1" baseline="0">
              <a:solidFill>
                <a:schemeClr val="bg1"/>
              </a:solidFill>
              <a:latin typeface="Arial Narrow" panose="020B0606020202030204" pitchFamily="34" charset="0"/>
            </a:rPr>
            <a:t>Equipment Failure </a:t>
          </a:r>
          <a:r>
            <a:rPr lang="en-GB" sz="1200" i="0" baseline="0">
              <a:solidFill>
                <a:schemeClr val="bg1"/>
              </a:solidFill>
              <a:latin typeface="Arial Narrow" panose="020B0606020202030204" pitchFamily="34" charset="0"/>
            </a:rPr>
            <a:t>tabs are the core elements of the workbook, interacting with one another to develop an overall picture for the scenario. The </a:t>
          </a:r>
          <a:r>
            <a:rPr lang="en-GB" sz="1200" i="1" baseline="0">
              <a:solidFill>
                <a:schemeClr val="bg1"/>
              </a:solidFill>
              <a:latin typeface="Arial Narrow" panose="020B0606020202030204" pitchFamily="34" charset="0"/>
            </a:rPr>
            <a:t>Dashboard</a:t>
          </a:r>
          <a:r>
            <a:rPr lang="en-GB" sz="1200" i="0" baseline="0">
              <a:solidFill>
                <a:schemeClr val="bg1"/>
              </a:solidFill>
              <a:latin typeface="Arial Narrow" panose="020B0606020202030204" pitchFamily="34" charset="0"/>
            </a:rPr>
            <a:t>, </a:t>
          </a:r>
          <a:r>
            <a:rPr lang="en-GB" sz="1200" i="1" baseline="0">
              <a:solidFill>
                <a:schemeClr val="bg1"/>
              </a:solidFill>
              <a:latin typeface="Arial Narrow" panose="020B0606020202030204" pitchFamily="34" charset="0"/>
            </a:rPr>
            <a:t>User Information </a:t>
          </a:r>
          <a:r>
            <a:rPr lang="en-GB" sz="1200" i="0" baseline="0">
              <a:solidFill>
                <a:schemeClr val="bg1"/>
              </a:solidFill>
              <a:latin typeface="Arial Narrow" panose="020B0606020202030204" pitchFamily="34" charset="0"/>
            </a:rPr>
            <a:t>and </a:t>
          </a:r>
          <a:r>
            <a:rPr lang="en-GB" sz="1200" i="1" baseline="0">
              <a:solidFill>
                <a:schemeClr val="bg1"/>
              </a:solidFill>
              <a:latin typeface="Arial Narrow" panose="020B0606020202030204" pitchFamily="34" charset="0"/>
            </a:rPr>
            <a:t>HAZOP Log </a:t>
          </a:r>
          <a:r>
            <a:rPr lang="en-GB" sz="1200" i="0" baseline="0">
              <a:solidFill>
                <a:schemeClr val="bg1"/>
              </a:solidFill>
              <a:latin typeface="Arial Narrow" panose="020B0606020202030204" pitchFamily="34" charset="0"/>
            </a:rPr>
            <a:t>tabs are intended to supplement these tabs; however, they still provide an important contribution to delivering the overall objective function of the Expert System tool. </a:t>
          </a:r>
          <a:endParaRPr lang="en-GB" sz="1200" i="1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66676</xdr:rowOff>
    </xdr:from>
    <xdr:to>
      <xdr:col>25</xdr:col>
      <xdr:colOff>0</xdr:colOff>
      <xdr:row>2</xdr:row>
      <xdr:rowOff>134940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19446E98-532C-4595-8CF9-5F8350353E0E}"/>
            </a:ext>
          </a:extLst>
        </xdr:cNvPr>
        <xdr:cNvSpPr/>
      </xdr:nvSpPr>
      <xdr:spPr>
        <a:xfrm>
          <a:off x="181841" y="66676"/>
          <a:ext cx="20703886" cy="431946"/>
        </a:xfrm>
        <a:prstGeom prst="rect">
          <a:avLst/>
        </a:prstGeom>
        <a:gradFill>
          <a:gsLst>
            <a:gs pos="50000">
              <a:srgbClr val="002060">
                <a:alpha val="80000"/>
              </a:srgbClr>
            </a:gs>
            <a:gs pos="13000">
              <a:srgbClr val="7030A0">
                <a:alpha val="80000"/>
              </a:srgbClr>
            </a:gs>
            <a:gs pos="67000">
              <a:srgbClr val="0070C0">
                <a:alpha val="80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8803</xdr:colOff>
      <xdr:row>0</xdr:row>
      <xdr:rowOff>55418</xdr:rowOff>
    </xdr:from>
    <xdr:to>
      <xdr:col>14</xdr:col>
      <xdr:colOff>0</xdr:colOff>
      <xdr:row>2</xdr:row>
      <xdr:rowOff>131618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E1842AB-D695-4AF5-B54A-F36CF7817827}"/>
            </a:ext>
          </a:extLst>
        </xdr:cNvPr>
        <xdr:cNvSpPr txBox="1"/>
      </xdr:nvSpPr>
      <xdr:spPr>
        <a:xfrm>
          <a:off x="5749780" y="55418"/>
          <a:ext cx="4247717" cy="4398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 b="1">
              <a:solidFill>
                <a:schemeClr val="bg1"/>
              </a:solidFill>
              <a:latin typeface="Arial Narrow" panose="020B0606020202030204" pitchFamily="34" charset="0"/>
            </a:rPr>
            <a:t>USER INFORMATION</a:t>
          </a:r>
        </a:p>
      </xdr:txBody>
    </xdr:sp>
    <xdr:clientData/>
  </xdr:twoCellAnchor>
  <xdr:twoCellAnchor>
    <xdr:from>
      <xdr:col>1</xdr:col>
      <xdr:colOff>6350</xdr:colOff>
      <xdr:row>3</xdr:row>
      <xdr:rowOff>63500</xdr:rowOff>
    </xdr:from>
    <xdr:to>
      <xdr:col>2</xdr:col>
      <xdr:colOff>419100</xdr:colOff>
      <xdr:row>4</xdr:row>
      <xdr:rowOff>130175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E150AF-41DA-4B2D-8711-4F20C241B091}"/>
            </a:ext>
          </a:extLst>
        </xdr:cNvPr>
        <xdr:cNvSpPr/>
      </xdr:nvSpPr>
      <xdr:spPr>
        <a:xfrm>
          <a:off x="187325" y="606425"/>
          <a:ext cx="1470025" cy="247650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rgbClr val="FF0000"/>
              </a:solidFill>
              <a:latin typeface="Arial Narrow" panose="020B0606020202030204" pitchFamily="34" charset="0"/>
            </a:rPr>
            <a:t>Return To Dashboard</a:t>
          </a:r>
        </a:p>
      </xdr:txBody>
    </xdr:sp>
    <xdr:clientData/>
  </xdr:twoCellAnchor>
  <xdr:twoCellAnchor>
    <xdr:from>
      <xdr:col>6</xdr:col>
      <xdr:colOff>19052</xdr:colOff>
      <xdr:row>3</xdr:row>
      <xdr:rowOff>63500</xdr:rowOff>
    </xdr:from>
    <xdr:to>
      <xdr:col>8</xdr:col>
      <xdr:colOff>381001</xdr:colOff>
      <xdr:row>4</xdr:row>
      <xdr:rowOff>153988</xdr:rowOff>
    </xdr:to>
    <xdr:sp macro="" textlink="">
      <xdr:nvSpPr>
        <xdr:cNvPr id="12" name="Rectangl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0025D5-6B94-41FA-918A-8B3E1116FB25}"/>
            </a:ext>
          </a:extLst>
        </xdr:cNvPr>
        <xdr:cNvSpPr/>
      </xdr:nvSpPr>
      <xdr:spPr>
        <a:xfrm>
          <a:off x="5143502" y="606425"/>
          <a:ext cx="1533524" cy="271463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rgbClr val="FF0000"/>
              </a:solidFill>
              <a:latin typeface="Arial Narrow" panose="020B0606020202030204" pitchFamily="34" charset="0"/>
            </a:rPr>
            <a:t>Equipment Failure Tab</a:t>
          </a:r>
          <a:r>
            <a:rPr lang="en-GB" sz="1200" b="1" baseline="0">
              <a:solidFill>
                <a:srgbClr val="FF0000"/>
              </a:solidFill>
              <a:latin typeface="Arial Narrow" panose="020B0606020202030204" pitchFamily="34" charset="0"/>
            </a:rPr>
            <a:t> </a:t>
          </a:r>
          <a:endParaRPr lang="en-GB" sz="1200" b="1">
            <a:solidFill>
              <a:srgbClr val="FF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6</xdr:col>
      <xdr:colOff>28576</xdr:colOff>
      <xdr:row>14</xdr:row>
      <xdr:rowOff>53975</xdr:rowOff>
    </xdr:from>
    <xdr:to>
      <xdr:col>8</xdr:col>
      <xdr:colOff>390525</xdr:colOff>
      <xdr:row>15</xdr:row>
      <xdr:rowOff>144463</xdr:rowOff>
    </xdr:to>
    <xdr:sp macro="" textlink="">
      <xdr:nvSpPr>
        <xdr:cNvPr id="13" name="Rectangle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52C39A1-0332-42B0-AEFF-DB3C35C02305}"/>
            </a:ext>
          </a:extLst>
        </xdr:cNvPr>
        <xdr:cNvSpPr/>
      </xdr:nvSpPr>
      <xdr:spPr>
        <a:xfrm>
          <a:off x="5153026" y="2759075"/>
          <a:ext cx="1533524" cy="271463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rgbClr val="FF0000"/>
              </a:solidFill>
              <a:latin typeface="Arial Narrow" panose="020B0606020202030204" pitchFamily="34" charset="0"/>
            </a:rPr>
            <a:t>Chemical Severity Tab</a:t>
          </a:r>
          <a:r>
            <a:rPr lang="en-GB" sz="1200" b="1" baseline="0">
              <a:solidFill>
                <a:srgbClr val="FF0000"/>
              </a:solidFill>
              <a:latin typeface="Arial Narrow" panose="020B0606020202030204" pitchFamily="34" charset="0"/>
            </a:rPr>
            <a:t> </a:t>
          </a:r>
          <a:endParaRPr lang="en-GB" sz="1200" b="1">
            <a:solidFill>
              <a:srgbClr val="FF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3</xdr:col>
      <xdr:colOff>904875</xdr:colOff>
      <xdr:row>3</xdr:row>
      <xdr:rowOff>63500</xdr:rowOff>
    </xdr:from>
    <xdr:to>
      <xdr:col>5</xdr:col>
      <xdr:colOff>20639</xdr:colOff>
      <xdr:row>4</xdr:row>
      <xdr:rowOff>130175</xdr:rowOff>
    </xdr:to>
    <xdr:sp macro="" textlink="">
      <xdr:nvSpPr>
        <xdr:cNvPr id="15" name="Rectangle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E8F7E7-5645-43DB-AE5C-4EAE73FD426A}"/>
            </a:ext>
          </a:extLst>
        </xdr:cNvPr>
        <xdr:cNvSpPr/>
      </xdr:nvSpPr>
      <xdr:spPr>
        <a:xfrm>
          <a:off x="2752725" y="606425"/>
          <a:ext cx="1649414" cy="247650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rgbClr val="FF0000"/>
              </a:solidFill>
              <a:latin typeface="Arial Narrow" panose="020B0606020202030204" pitchFamily="34" charset="0"/>
            </a:rPr>
            <a:t>Expert</a:t>
          </a:r>
          <a:r>
            <a:rPr lang="en-GB" sz="1200" b="1" baseline="0">
              <a:solidFill>
                <a:srgbClr val="FF0000"/>
              </a:solidFill>
              <a:latin typeface="Arial Narrow" panose="020B0606020202030204" pitchFamily="34" charset="0"/>
            </a:rPr>
            <a:t> System Webpage</a:t>
          </a:r>
          <a:endParaRPr lang="en-GB" sz="1200" b="1">
            <a:solidFill>
              <a:srgbClr val="FF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14</xdr:col>
      <xdr:colOff>12699</xdr:colOff>
      <xdr:row>8</xdr:row>
      <xdr:rowOff>174624</xdr:rowOff>
    </xdr:from>
    <xdr:to>
      <xdr:col>14</xdr:col>
      <xdr:colOff>998540</xdr:colOff>
      <xdr:row>10</xdr:row>
      <xdr:rowOff>77786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A41B3BB6-C488-41FF-B1EF-0DEBF1114D11}"/>
            </a:ext>
          </a:extLst>
        </xdr:cNvPr>
        <xdr:cNvSpPr txBox="1"/>
      </xdr:nvSpPr>
      <xdr:spPr>
        <a:xfrm>
          <a:off x="11776074" y="1689099"/>
          <a:ext cx="985841" cy="3032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 b="1">
              <a:latin typeface="Arial Narrow" panose="020B0606020202030204" pitchFamily="34" charset="0"/>
            </a:rPr>
            <a:t>LIKELIHOOD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1586</xdr:colOff>
      <xdr:row>3</xdr:row>
      <xdr:rowOff>85726</xdr:rowOff>
    </xdr:from>
    <xdr:to>
      <xdr:col>2</xdr:col>
      <xdr:colOff>66675</xdr:colOff>
      <xdr:row>4</xdr:row>
      <xdr:rowOff>139701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EAD3ED-254C-4C31-9E10-9DDA5B6310E6}"/>
            </a:ext>
          </a:extLst>
        </xdr:cNvPr>
        <xdr:cNvSpPr/>
      </xdr:nvSpPr>
      <xdr:spPr>
        <a:xfrm>
          <a:off x="182561" y="628651"/>
          <a:ext cx="1684339" cy="234950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rgbClr val="FF0000"/>
              </a:solidFill>
              <a:latin typeface="Arial Narrow" panose="020B0606020202030204" pitchFamily="34" charset="0"/>
            </a:rPr>
            <a:t>&lt;&lt; Return To Information</a:t>
          </a:r>
        </a:p>
      </xdr:txBody>
    </xdr:sp>
    <xdr:clientData/>
  </xdr:twoCellAnchor>
  <xdr:twoCellAnchor>
    <xdr:from>
      <xdr:col>8</xdr:col>
      <xdr:colOff>169864</xdr:colOff>
      <xdr:row>16</xdr:row>
      <xdr:rowOff>133082</xdr:rowOff>
    </xdr:from>
    <xdr:to>
      <xdr:col>8</xdr:col>
      <xdr:colOff>1931988</xdr:colOff>
      <xdr:row>19</xdr:row>
      <xdr:rowOff>76200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960965-6699-46EB-8DC8-24D331A26E0B}"/>
            </a:ext>
          </a:extLst>
        </xdr:cNvPr>
        <xdr:cNvSpPr/>
      </xdr:nvSpPr>
      <xdr:spPr>
        <a:xfrm>
          <a:off x="6865939" y="3200132"/>
          <a:ext cx="1762124" cy="524143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rgbClr val="00B050"/>
              </a:solidFill>
              <a:latin typeface="Arial Narrow" panose="020B0606020202030204" pitchFamily="34" charset="0"/>
            </a:rPr>
            <a:t>Chemical Guidance</a:t>
          </a:r>
          <a:r>
            <a:rPr lang="en-GB" sz="1200" b="1" baseline="0">
              <a:solidFill>
                <a:srgbClr val="00B050"/>
              </a:solidFill>
              <a:latin typeface="Arial Narrow" panose="020B0606020202030204" pitchFamily="34" charset="0"/>
            </a:rPr>
            <a:t> (Expert System Webpage)</a:t>
          </a:r>
          <a:endParaRPr lang="en-GB" sz="12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</xdr:col>
      <xdr:colOff>7936</xdr:colOff>
      <xdr:row>0</xdr:row>
      <xdr:rowOff>66675</xdr:rowOff>
    </xdr:from>
    <xdr:to>
      <xdr:col>30</xdr:col>
      <xdr:colOff>15874</xdr:colOff>
      <xdr:row>2</xdr:row>
      <xdr:rowOff>134939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BC627AF-8DD8-4876-90AF-11E4947C853A}"/>
            </a:ext>
          </a:extLst>
        </xdr:cNvPr>
        <xdr:cNvSpPr/>
      </xdr:nvSpPr>
      <xdr:spPr>
        <a:xfrm>
          <a:off x="190499" y="66675"/>
          <a:ext cx="24717375" cy="433389"/>
        </a:xfrm>
        <a:prstGeom prst="rect">
          <a:avLst/>
        </a:prstGeom>
        <a:gradFill>
          <a:gsLst>
            <a:gs pos="50000">
              <a:srgbClr val="002060">
                <a:alpha val="80000"/>
              </a:srgbClr>
            </a:gs>
            <a:gs pos="13000">
              <a:srgbClr val="7030A0">
                <a:alpha val="80000"/>
              </a:srgbClr>
            </a:gs>
            <a:gs pos="67000">
              <a:srgbClr val="0070C0">
                <a:alpha val="80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631834</xdr:colOff>
      <xdr:row>0</xdr:row>
      <xdr:rowOff>58737</xdr:rowOff>
    </xdr:from>
    <xdr:to>
      <xdr:col>8</xdr:col>
      <xdr:colOff>1736733</xdr:colOff>
      <xdr:row>2</xdr:row>
      <xdr:rowOff>134937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A4940D0-82AE-460C-BCAC-EFC8BA10C75F}"/>
            </a:ext>
          </a:extLst>
        </xdr:cNvPr>
        <xdr:cNvSpPr txBox="1"/>
      </xdr:nvSpPr>
      <xdr:spPr>
        <a:xfrm>
          <a:off x="5775334" y="58737"/>
          <a:ext cx="2652712" cy="441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 b="1">
              <a:solidFill>
                <a:schemeClr val="bg1"/>
              </a:solidFill>
              <a:latin typeface="Arial Narrow" panose="020B0606020202030204" pitchFamily="34" charset="0"/>
            </a:rPr>
            <a:t>CHEMICAL SEVERITY</a:t>
          </a:r>
        </a:p>
      </xdr:txBody>
    </xdr:sp>
    <xdr:clientData/>
  </xdr:twoCellAnchor>
  <xdr:twoCellAnchor>
    <xdr:from>
      <xdr:col>2</xdr:col>
      <xdr:colOff>1003300</xdr:colOff>
      <xdr:row>3</xdr:row>
      <xdr:rowOff>76201</xdr:rowOff>
    </xdr:from>
    <xdr:to>
      <xdr:col>4</xdr:col>
      <xdr:colOff>508000</xdr:colOff>
      <xdr:row>4</xdr:row>
      <xdr:rowOff>139701</xdr:rowOff>
    </xdr:to>
    <xdr:sp macro="[0]!Clear_ChemicalSeverity" textlink="">
      <xdr:nvSpPr>
        <xdr:cNvPr id="6" name="Rectangle 5">
          <a:extLst>
            <a:ext uri="{FF2B5EF4-FFF2-40B4-BE49-F238E27FC236}">
              <a16:creationId xmlns:a16="http://schemas.microsoft.com/office/drawing/2014/main" id="{B3E51E05-CBC7-401E-9916-CCE02B163791}"/>
            </a:ext>
          </a:extLst>
        </xdr:cNvPr>
        <xdr:cNvSpPr/>
      </xdr:nvSpPr>
      <xdr:spPr>
        <a:xfrm>
          <a:off x="2805113" y="623889"/>
          <a:ext cx="1568450" cy="246062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rgbClr val="FF0000"/>
              </a:solidFill>
              <a:latin typeface="Arial Narrow" panose="020B0606020202030204" pitchFamily="34" charset="0"/>
            </a:rPr>
            <a:t>Clear Entire</a:t>
          </a:r>
          <a:r>
            <a:rPr lang="en-GB" sz="1200" b="1" baseline="0">
              <a:solidFill>
                <a:srgbClr val="FF0000"/>
              </a:solidFill>
              <a:latin typeface="Arial Narrow" panose="020B0606020202030204" pitchFamily="34" charset="0"/>
            </a:rPr>
            <a:t> Worksheet</a:t>
          </a:r>
          <a:endParaRPr lang="en-GB" sz="1200" b="1">
            <a:solidFill>
              <a:srgbClr val="FF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12</xdr:col>
      <xdr:colOff>542924</xdr:colOff>
      <xdr:row>25</xdr:row>
      <xdr:rowOff>61922</xdr:rowOff>
    </xdr:from>
    <xdr:to>
      <xdr:col>13</xdr:col>
      <xdr:colOff>142875</xdr:colOff>
      <xdr:row>26</xdr:row>
      <xdr:rowOff>133359</xdr:rowOff>
    </xdr:to>
    <xdr:sp macro="" textlink="">
      <xdr:nvSpPr>
        <xdr:cNvPr id="13" name="Rectangle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7C1D66-86E0-4A1C-9AB0-DB6119157ADA}"/>
            </a:ext>
          </a:extLst>
        </xdr:cNvPr>
        <xdr:cNvSpPr/>
      </xdr:nvSpPr>
      <xdr:spPr>
        <a:xfrm>
          <a:off x="11742737" y="4681547"/>
          <a:ext cx="1743076" cy="254000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rgbClr val="FF0000"/>
              </a:solidFill>
              <a:latin typeface="Arial Narrow" panose="020B0606020202030204" pitchFamily="34" charset="0"/>
            </a:rPr>
            <a:t>Equipment Failure Tab </a:t>
          </a:r>
          <a:r>
            <a:rPr lang="en-GB" sz="1200" b="1" baseline="0">
              <a:solidFill>
                <a:srgbClr val="FF0000"/>
              </a:solidFill>
              <a:latin typeface="Arial Narrow" panose="020B0606020202030204" pitchFamily="34" charset="0"/>
            </a:rPr>
            <a:t>&gt;&gt;</a:t>
          </a:r>
          <a:endParaRPr lang="en-GB" sz="1200" b="1">
            <a:solidFill>
              <a:srgbClr val="FF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8</xdr:col>
      <xdr:colOff>868362</xdr:colOff>
      <xdr:row>20</xdr:row>
      <xdr:rowOff>11125</xdr:rowOff>
    </xdr:from>
    <xdr:to>
      <xdr:col>8</xdr:col>
      <xdr:colOff>1231898</xdr:colOff>
      <xdr:row>22</xdr:row>
      <xdr:rowOff>55576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5088A32C-F903-4DCB-85E5-C21F49C62697}"/>
            </a:ext>
          </a:extLst>
        </xdr:cNvPr>
        <xdr:cNvSpPr/>
      </xdr:nvSpPr>
      <xdr:spPr>
        <a:xfrm rot="5400000">
          <a:off x="7528717" y="3894945"/>
          <a:ext cx="434976" cy="363536"/>
        </a:xfrm>
        <a:prstGeom prst="rightArrow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57150</xdr:colOff>
      <xdr:row>7</xdr:row>
      <xdr:rowOff>149225</xdr:rowOff>
    </xdr:from>
    <xdr:to>
      <xdr:col>4</xdr:col>
      <xdr:colOff>315912</xdr:colOff>
      <xdr:row>9</xdr:row>
      <xdr:rowOff>17462</xdr:rowOff>
    </xdr:to>
    <xdr:sp macro="" textlink="">
      <xdr:nvSpPr>
        <xdr:cNvPr id="20" name="Star: 5 Points 19">
          <a:extLst>
            <a:ext uri="{FF2B5EF4-FFF2-40B4-BE49-F238E27FC236}">
              <a16:creationId xmlns:a16="http://schemas.microsoft.com/office/drawing/2014/main" id="{2AD054C6-E1ED-4447-9DD4-3A158D326444}"/>
            </a:ext>
          </a:extLst>
        </xdr:cNvPr>
        <xdr:cNvSpPr/>
      </xdr:nvSpPr>
      <xdr:spPr>
        <a:xfrm>
          <a:off x="3924300" y="1463675"/>
          <a:ext cx="258762" cy="268287"/>
        </a:xfrm>
        <a:prstGeom prst="star5">
          <a:avLst/>
        </a:prstGeom>
        <a:solidFill>
          <a:srgbClr val="FFFF99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11112</xdr:colOff>
      <xdr:row>6</xdr:row>
      <xdr:rowOff>142875</xdr:rowOff>
    </xdr:from>
    <xdr:to>
      <xdr:col>10</xdr:col>
      <xdr:colOff>1438275</xdr:colOff>
      <xdr:row>7</xdr:row>
      <xdr:rowOff>198437</xdr:rowOff>
    </xdr:to>
    <xdr:sp macro="" textlink="">
      <xdr:nvSpPr>
        <xdr:cNvPr id="24" name="Rectangle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AE12CC-9128-4104-BC70-7FD1F40E23A1}"/>
            </a:ext>
          </a:extLst>
        </xdr:cNvPr>
        <xdr:cNvSpPr/>
      </xdr:nvSpPr>
      <xdr:spPr>
        <a:xfrm>
          <a:off x="8964612" y="1257300"/>
          <a:ext cx="1427163" cy="236537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rgbClr val="00B050"/>
              </a:solidFill>
              <a:latin typeface="Arial Narrow" panose="020B0606020202030204" pitchFamily="34" charset="0"/>
            </a:rPr>
            <a:t>Risk Ranking Matrix</a:t>
          </a:r>
        </a:p>
      </xdr:txBody>
    </xdr:sp>
    <xdr:clientData/>
  </xdr:twoCellAnchor>
  <xdr:twoCellAnchor>
    <xdr:from>
      <xdr:col>8</xdr:col>
      <xdr:colOff>868363</xdr:colOff>
      <xdr:row>13</xdr:row>
      <xdr:rowOff>115893</xdr:rowOff>
    </xdr:from>
    <xdr:to>
      <xdr:col>8</xdr:col>
      <xdr:colOff>1238249</xdr:colOff>
      <xdr:row>15</xdr:row>
      <xdr:rowOff>150819</xdr:rowOff>
    </xdr:to>
    <xdr:sp macro="" textlink="">
      <xdr:nvSpPr>
        <xdr:cNvPr id="25" name="Arrow: Right 24">
          <a:extLst>
            <a:ext uri="{FF2B5EF4-FFF2-40B4-BE49-F238E27FC236}">
              <a16:creationId xmlns:a16="http://schemas.microsoft.com/office/drawing/2014/main" id="{EA4A1229-1A1F-448F-976A-1204BCA99FFF}"/>
            </a:ext>
          </a:extLst>
        </xdr:cNvPr>
        <xdr:cNvSpPr/>
      </xdr:nvSpPr>
      <xdr:spPr>
        <a:xfrm rot="5400000">
          <a:off x="7541418" y="2624938"/>
          <a:ext cx="415926" cy="369886"/>
        </a:xfrm>
        <a:prstGeom prst="rightArrow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7143</xdr:colOff>
      <xdr:row>25</xdr:row>
      <xdr:rowOff>38903</xdr:rowOff>
    </xdr:from>
    <xdr:to>
      <xdr:col>12</xdr:col>
      <xdr:colOff>426244</xdr:colOff>
      <xdr:row>27</xdr:row>
      <xdr:rowOff>801</xdr:rowOff>
    </xdr:to>
    <xdr:sp macro="" textlink="">
      <xdr:nvSpPr>
        <xdr:cNvPr id="26" name="Arrow: Right 25">
          <a:extLst>
            <a:ext uri="{FF2B5EF4-FFF2-40B4-BE49-F238E27FC236}">
              <a16:creationId xmlns:a16="http://schemas.microsoft.com/office/drawing/2014/main" id="{07352F6F-53E4-4463-99D6-DBB695F12EB7}"/>
            </a:ext>
          </a:extLst>
        </xdr:cNvPr>
        <xdr:cNvSpPr/>
      </xdr:nvSpPr>
      <xdr:spPr>
        <a:xfrm>
          <a:off x="11218068" y="5068103"/>
          <a:ext cx="419101" cy="342898"/>
        </a:xfrm>
        <a:prstGeom prst="rightArrow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4</xdr:col>
      <xdr:colOff>22224</xdr:colOff>
      <xdr:row>29</xdr:row>
      <xdr:rowOff>172924</xdr:rowOff>
    </xdr:from>
    <xdr:to>
      <xdr:col>4</xdr:col>
      <xdr:colOff>265112</xdr:colOff>
      <xdr:row>31</xdr:row>
      <xdr:rowOff>16302</xdr:rowOff>
    </xdr:to>
    <xdr:pic>
      <xdr:nvPicPr>
        <xdr:cNvPr id="15" name="Graphic 14" descr="Magnifying glass with solid fill">
          <a:extLst>
            <a:ext uri="{FF2B5EF4-FFF2-40B4-BE49-F238E27FC236}">
              <a16:creationId xmlns:a16="http://schemas.microsoft.com/office/drawing/2014/main" id="{0EB36459-C469-4939-8AA7-A10FDE322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flipH="1">
          <a:off x="3889374" y="6745174"/>
          <a:ext cx="242888" cy="2243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2132013</xdr:colOff>
      <xdr:row>35</xdr:row>
      <xdr:rowOff>46046</xdr:rowOff>
    </xdr:from>
    <xdr:to>
      <xdr:col>10</xdr:col>
      <xdr:colOff>639764</xdr:colOff>
      <xdr:row>37</xdr:row>
      <xdr:rowOff>55567</xdr:rowOff>
    </xdr:to>
    <xdr:sp macro="" textlink="">
      <xdr:nvSpPr>
        <xdr:cNvPr id="21" name="Arrow: Bent-Up 20">
          <a:extLst>
            <a:ext uri="{FF2B5EF4-FFF2-40B4-BE49-F238E27FC236}">
              <a16:creationId xmlns:a16="http://schemas.microsoft.com/office/drawing/2014/main" id="{391E9A65-1FB0-4F60-8AEE-448EB326C6FB}"/>
            </a:ext>
          </a:extLst>
        </xdr:cNvPr>
        <xdr:cNvSpPr/>
      </xdr:nvSpPr>
      <xdr:spPr>
        <a:xfrm rot="5400000">
          <a:off x="10009191" y="6575431"/>
          <a:ext cx="374646" cy="873126"/>
        </a:xfrm>
        <a:prstGeom prst="bentUpArrow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GB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2068513</xdr:colOff>
      <xdr:row>20</xdr:row>
      <xdr:rowOff>76199</xdr:rowOff>
    </xdr:from>
    <xdr:to>
      <xdr:col>10</xdr:col>
      <xdr:colOff>95249</xdr:colOff>
      <xdr:row>22</xdr:row>
      <xdr:rowOff>142875</xdr:rowOff>
    </xdr:to>
    <xdr:sp macro="" textlink="">
      <xdr:nvSpPr>
        <xdr:cNvPr id="30" name="Arrow: Right 29">
          <a:extLst>
            <a:ext uri="{FF2B5EF4-FFF2-40B4-BE49-F238E27FC236}">
              <a16:creationId xmlns:a16="http://schemas.microsoft.com/office/drawing/2014/main" id="{C6463447-48B9-48A7-B0D1-3B56E37C014E}"/>
            </a:ext>
          </a:extLst>
        </xdr:cNvPr>
        <xdr:cNvSpPr/>
      </xdr:nvSpPr>
      <xdr:spPr>
        <a:xfrm rot="5400000">
          <a:off x="9605169" y="4009231"/>
          <a:ext cx="447676" cy="392111"/>
        </a:xfrm>
        <a:prstGeom prst="rightArrow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50006</xdr:colOff>
      <xdr:row>9</xdr:row>
      <xdr:rowOff>102395</xdr:rowOff>
    </xdr:from>
    <xdr:to>
      <xdr:col>4</xdr:col>
      <xdr:colOff>488157</xdr:colOff>
      <xdr:row>11</xdr:row>
      <xdr:rowOff>88106</xdr:rowOff>
    </xdr:to>
    <xdr:sp macro="" textlink="">
      <xdr:nvSpPr>
        <xdr:cNvPr id="31" name="Arrow: Right 30">
          <a:extLst>
            <a:ext uri="{FF2B5EF4-FFF2-40B4-BE49-F238E27FC236}">
              <a16:creationId xmlns:a16="http://schemas.microsoft.com/office/drawing/2014/main" id="{EB04BD19-DC3C-4E97-A4A3-C28CCE7AD7DE}"/>
            </a:ext>
          </a:extLst>
        </xdr:cNvPr>
        <xdr:cNvSpPr/>
      </xdr:nvSpPr>
      <xdr:spPr>
        <a:xfrm>
          <a:off x="5217319" y="1848645"/>
          <a:ext cx="438151" cy="382586"/>
        </a:xfrm>
        <a:prstGeom prst="rightArrow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26192</xdr:colOff>
      <xdr:row>35</xdr:row>
      <xdr:rowOff>115095</xdr:rowOff>
    </xdr:from>
    <xdr:to>
      <xdr:col>13</xdr:col>
      <xdr:colOff>257968</xdr:colOff>
      <xdr:row>37</xdr:row>
      <xdr:rowOff>138906</xdr:rowOff>
    </xdr:to>
    <xdr:sp macro="" textlink="">
      <xdr:nvSpPr>
        <xdr:cNvPr id="32" name="Arrow: Right 31">
          <a:extLst>
            <a:ext uri="{FF2B5EF4-FFF2-40B4-BE49-F238E27FC236}">
              <a16:creationId xmlns:a16="http://schemas.microsoft.com/office/drawing/2014/main" id="{101C618C-7673-4621-8BBE-2A0A97FD832B}"/>
            </a:ext>
          </a:extLst>
        </xdr:cNvPr>
        <xdr:cNvSpPr/>
      </xdr:nvSpPr>
      <xdr:spPr>
        <a:xfrm>
          <a:off x="12162630" y="6893720"/>
          <a:ext cx="454026" cy="388936"/>
        </a:xfrm>
        <a:prstGeom prst="rightArrow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11112</xdr:colOff>
      <xdr:row>0</xdr:row>
      <xdr:rowOff>63500</xdr:rowOff>
    </xdr:from>
    <xdr:to>
      <xdr:col>14</xdr:col>
      <xdr:colOff>103187</xdr:colOff>
      <xdr:row>2</xdr:row>
      <xdr:rowOff>134939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D29FD2F1-E0BB-4B94-887A-0F0D1A3DC4FC}"/>
            </a:ext>
          </a:extLst>
        </xdr:cNvPr>
        <xdr:cNvSpPr/>
      </xdr:nvSpPr>
      <xdr:spPr>
        <a:xfrm>
          <a:off x="193675" y="63500"/>
          <a:ext cx="14760575" cy="436564"/>
        </a:xfrm>
        <a:prstGeom prst="rect">
          <a:avLst/>
        </a:prstGeom>
        <a:gradFill>
          <a:gsLst>
            <a:gs pos="50000">
              <a:srgbClr val="002060">
                <a:alpha val="80000"/>
              </a:srgbClr>
            </a:gs>
            <a:gs pos="13000">
              <a:srgbClr val="7030A0">
                <a:alpha val="80000"/>
              </a:srgbClr>
            </a:gs>
            <a:gs pos="67000">
              <a:srgbClr val="0070C0">
                <a:alpha val="80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12699</xdr:colOff>
      <xdr:row>0</xdr:row>
      <xdr:rowOff>69849</xdr:rowOff>
    </xdr:from>
    <xdr:to>
      <xdr:col>7</xdr:col>
      <xdr:colOff>1484311</xdr:colOff>
      <xdr:row>2</xdr:row>
      <xdr:rowOff>146049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BA73D38-7AB6-496A-AB2B-74577314399B}"/>
            </a:ext>
          </a:extLst>
        </xdr:cNvPr>
        <xdr:cNvSpPr txBox="1"/>
      </xdr:nvSpPr>
      <xdr:spPr>
        <a:xfrm>
          <a:off x="5060949" y="69849"/>
          <a:ext cx="4051300" cy="441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 b="1">
              <a:solidFill>
                <a:schemeClr val="bg1"/>
              </a:solidFill>
              <a:latin typeface="Arial Narrow" panose="020B0606020202030204" pitchFamily="34" charset="0"/>
            </a:rPr>
            <a:t>EQUIPMENT FAILURE</a:t>
          </a:r>
        </a:p>
      </xdr:txBody>
    </xdr:sp>
    <xdr:clientData/>
  </xdr:twoCellAnchor>
  <xdr:twoCellAnchor>
    <xdr:from>
      <xdr:col>3</xdr:col>
      <xdr:colOff>92075</xdr:colOff>
      <xdr:row>6</xdr:row>
      <xdr:rowOff>142875</xdr:rowOff>
    </xdr:from>
    <xdr:to>
      <xdr:col>3</xdr:col>
      <xdr:colOff>357187</xdr:colOff>
      <xdr:row>8</xdr:row>
      <xdr:rowOff>7937</xdr:rowOff>
    </xdr:to>
    <xdr:sp macro="" textlink="">
      <xdr:nvSpPr>
        <xdr:cNvPr id="29" name="Star: 5 Points 28">
          <a:extLst>
            <a:ext uri="{FF2B5EF4-FFF2-40B4-BE49-F238E27FC236}">
              <a16:creationId xmlns:a16="http://schemas.microsoft.com/office/drawing/2014/main" id="{35401834-E7E4-4BE7-AC3B-26BB59D86C41}"/>
            </a:ext>
          </a:extLst>
        </xdr:cNvPr>
        <xdr:cNvSpPr/>
      </xdr:nvSpPr>
      <xdr:spPr>
        <a:xfrm>
          <a:off x="4751388" y="1285875"/>
          <a:ext cx="265112" cy="261937"/>
        </a:xfrm>
        <a:prstGeom prst="star5">
          <a:avLst/>
        </a:prstGeom>
        <a:solidFill>
          <a:srgbClr val="FFFF99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7938</xdr:colOff>
      <xdr:row>3</xdr:row>
      <xdr:rowOff>79375</xdr:rowOff>
    </xdr:from>
    <xdr:to>
      <xdr:col>2</xdr:col>
      <xdr:colOff>73027</xdr:colOff>
      <xdr:row>4</xdr:row>
      <xdr:rowOff>126999</xdr:rowOff>
    </xdr:to>
    <xdr:sp macro="" textlink="">
      <xdr:nvSpPr>
        <xdr:cNvPr id="15" name="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E0B1EF-036D-4F3C-912D-60C9CFE8DA48}"/>
            </a:ext>
          </a:extLst>
        </xdr:cNvPr>
        <xdr:cNvSpPr/>
      </xdr:nvSpPr>
      <xdr:spPr>
        <a:xfrm>
          <a:off x="190501" y="635000"/>
          <a:ext cx="1684339" cy="246062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rgbClr val="FF0000"/>
              </a:solidFill>
              <a:latin typeface="Arial Narrow" panose="020B0606020202030204" pitchFamily="34" charset="0"/>
            </a:rPr>
            <a:t>&lt;&lt; Return To Information</a:t>
          </a:r>
        </a:p>
      </xdr:txBody>
    </xdr:sp>
    <xdr:clientData/>
  </xdr:twoCellAnchor>
  <xdr:twoCellAnchor>
    <xdr:from>
      <xdr:col>2</xdr:col>
      <xdr:colOff>1739901</xdr:colOff>
      <xdr:row>3</xdr:row>
      <xdr:rowOff>87312</xdr:rowOff>
    </xdr:from>
    <xdr:to>
      <xdr:col>4</xdr:col>
      <xdr:colOff>7939</xdr:colOff>
      <xdr:row>4</xdr:row>
      <xdr:rowOff>127000</xdr:rowOff>
    </xdr:to>
    <xdr:sp macro="[0]!Clear_EquipmentFailure" textlink="">
      <xdr:nvSpPr>
        <xdr:cNvPr id="17" name="Rectangle 16">
          <a:extLst>
            <a:ext uri="{FF2B5EF4-FFF2-40B4-BE49-F238E27FC236}">
              <a16:creationId xmlns:a16="http://schemas.microsoft.com/office/drawing/2014/main" id="{61F6A2C4-5A93-4AD8-9F07-230EDDE57658}"/>
            </a:ext>
          </a:extLst>
        </xdr:cNvPr>
        <xdr:cNvSpPr/>
      </xdr:nvSpPr>
      <xdr:spPr>
        <a:xfrm>
          <a:off x="3543301" y="646112"/>
          <a:ext cx="1658938" cy="236538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rgbClr val="FF0000"/>
              </a:solidFill>
              <a:latin typeface="Arial Narrow" panose="020B0606020202030204" pitchFamily="34" charset="0"/>
            </a:rPr>
            <a:t>Clear Entire</a:t>
          </a:r>
          <a:r>
            <a:rPr lang="en-GB" sz="1200" b="1" baseline="0">
              <a:solidFill>
                <a:srgbClr val="FF0000"/>
              </a:solidFill>
              <a:latin typeface="Arial Narrow" panose="020B0606020202030204" pitchFamily="34" charset="0"/>
            </a:rPr>
            <a:t> Worksheet</a:t>
          </a:r>
          <a:endParaRPr lang="en-GB" sz="1200" b="1">
            <a:solidFill>
              <a:srgbClr val="FF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8</xdr:col>
      <xdr:colOff>71437</xdr:colOff>
      <xdr:row>5</xdr:row>
      <xdr:rowOff>95250</xdr:rowOff>
    </xdr:from>
    <xdr:to>
      <xdr:col>10</xdr:col>
      <xdr:colOff>1760536</xdr:colOff>
      <xdr:row>6</xdr:row>
      <xdr:rowOff>134937</xdr:rowOff>
    </xdr:to>
    <xdr:sp macro="" textlink="">
      <xdr:nvSpPr>
        <xdr:cNvPr id="22" name="Rectangle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2E013A-D53E-4C69-B391-18471E7DDE2C}"/>
            </a:ext>
          </a:extLst>
        </xdr:cNvPr>
        <xdr:cNvSpPr/>
      </xdr:nvSpPr>
      <xdr:spPr>
        <a:xfrm>
          <a:off x="10167937" y="1039813"/>
          <a:ext cx="1951037" cy="238124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rgbClr val="00B050"/>
              </a:solidFill>
              <a:latin typeface="Arial Narrow" panose="020B0606020202030204" pitchFamily="34" charset="0"/>
            </a:rPr>
            <a:t>Risk Ranking Matrix </a:t>
          </a:r>
        </a:p>
      </xdr:txBody>
    </xdr:sp>
    <xdr:clientData/>
  </xdr:twoCellAnchor>
  <xdr:twoCellAnchor>
    <xdr:from>
      <xdr:col>7</xdr:col>
      <xdr:colOff>565150</xdr:colOff>
      <xdr:row>18</xdr:row>
      <xdr:rowOff>84139</xdr:rowOff>
    </xdr:from>
    <xdr:to>
      <xdr:col>10</xdr:col>
      <xdr:colOff>1809750</xdr:colOff>
      <xdr:row>19</xdr:row>
      <xdr:rowOff>171452</xdr:rowOff>
    </xdr:to>
    <xdr:sp macro="" textlink="">
      <xdr:nvSpPr>
        <xdr:cNvPr id="23" name="Rectangle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409ED69-5E1A-48AF-9A15-9633BB8B19D6}"/>
            </a:ext>
          </a:extLst>
        </xdr:cNvPr>
        <xdr:cNvSpPr/>
      </xdr:nvSpPr>
      <xdr:spPr>
        <a:xfrm>
          <a:off x="8518525" y="3616327"/>
          <a:ext cx="3649663" cy="285750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rgbClr val="00B050"/>
              </a:solidFill>
              <a:latin typeface="Arial Narrow" panose="020B0606020202030204" pitchFamily="34" charset="0"/>
            </a:rPr>
            <a:t>Equipment Recommendations </a:t>
          </a:r>
          <a:r>
            <a:rPr lang="en-GB" sz="1200" b="1" baseline="0">
              <a:solidFill>
                <a:srgbClr val="00B050"/>
              </a:solidFill>
              <a:latin typeface="Arial Narrow" panose="020B0606020202030204" pitchFamily="34" charset="0"/>
            </a:rPr>
            <a:t>(Expert System Webpage)</a:t>
          </a:r>
          <a:endParaRPr lang="en-GB" sz="12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13</xdr:col>
      <xdr:colOff>373067</xdr:colOff>
      <xdr:row>36</xdr:row>
      <xdr:rowOff>25400</xdr:rowOff>
    </xdr:from>
    <xdr:to>
      <xdr:col>13</xdr:col>
      <xdr:colOff>1484318</xdr:colOff>
      <xdr:row>37</xdr:row>
      <xdr:rowOff>84138</xdr:rowOff>
    </xdr:to>
    <xdr:sp macro="" textlink="">
      <xdr:nvSpPr>
        <xdr:cNvPr id="25" name="Rectangle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14DB44-840B-42D6-BAB6-E77CA4DDCA2B}"/>
            </a:ext>
          </a:extLst>
        </xdr:cNvPr>
        <xdr:cNvSpPr/>
      </xdr:nvSpPr>
      <xdr:spPr>
        <a:xfrm>
          <a:off x="13136567" y="7018338"/>
          <a:ext cx="1111251" cy="241300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rgbClr val="FF0000"/>
              </a:solidFill>
              <a:latin typeface="Arial Narrow" panose="020B0606020202030204" pitchFamily="34" charset="0"/>
            </a:rPr>
            <a:t>HAZOP Log </a:t>
          </a:r>
          <a:r>
            <a:rPr lang="en-GB" sz="1200" b="1" baseline="0">
              <a:solidFill>
                <a:srgbClr val="FF0000"/>
              </a:solidFill>
              <a:latin typeface="Arial Narrow" panose="020B0606020202030204" pitchFamily="34" charset="0"/>
            </a:rPr>
            <a:t>&gt;&gt;</a:t>
          </a:r>
          <a:endParaRPr lang="en-GB" sz="1200" b="1">
            <a:solidFill>
              <a:srgbClr val="FF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730248</xdr:colOff>
      <xdr:row>36</xdr:row>
      <xdr:rowOff>6350</xdr:rowOff>
    </xdr:from>
    <xdr:to>
      <xdr:col>10</xdr:col>
      <xdr:colOff>2044699</xdr:colOff>
      <xdr:row>37</xdr:row>
      <xdr:rowOff>93663</xdr:rowOff>
    </xdr:to>
    <xdr:sp macro="[0]!Submit_Worksheet" textlink="">
      <xdr:nvSpPr>
        <xdr:cNvPr id="26" name="Rectangle 25">
          <a:extLst>
            <a:ext uri="{FF2B5EF4-FFF2-40B4-BE49-F238E27FC236}">
              <a16:creationId xmlns:a16="http://schemas.microsoft.com/office/drawing/2014/main" id="{FD388D40-FD01-412F-92C4-6797F9C3031E}"/>
            </a:ext>
          </a:extLst>
        </xdr:cNvPr>
        <xdr:cNvSpPr/>
      </xdr:nvSpPr>
      <xdr:spPr>
        <a:xfrm>
          <a:off x="11088686" y="6999288"/>
          <a:ext cx="1314451" cy="269875"/>
        </a:xfrm>
        <a:prstGeom prst="rect">
          <a:avLst/>
        </a:prstGeom>
        <a:solidFill>
          <a:schemeClr val="bg2"/>
        </a:solidFill>
        <a:ln w="190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rgbClr val="00B050"/>
              </a:solidFill>
              <a:latin typeface="Arial Narrow" panose="020B0606020202030204" pitchFamily="34" charset="0"/>
            </a:rPr>
            <a:t>Submit Worksheet</a:t>
          </a:r>
        </a:p>
      </xdr:txBody>
    </xdr:sp>
    <xdr:clientData/>
  </xdr:twoCellAnchor>
  <xdr:twoCellAnchor editAs="oneCell">
    <xdr:from>
      <xdr:col>3</xdr:col>
      <xdr:colOff>41276</xdr:colOff>
      <xdr:row>20</xdr:row>
      <xdr:rowOff>152400</xdr:rowOff>
    </xdr:from>
    <xdr:to>
      <xdr:col>3</xdr:col>
      <xdr:colOff>295199</xdr:colOff>
      <xdr:row>22</xdr:row>
      <xdr:rowOff>25827</xdr:rowOff>
    </xdr:to>
    <xdr:pic>
      <xdr:nvPicPr>
        <xdr:cNvPr id="27" name="Graphic 26" descr="Magnifying glass with solid fill">
          <a:extLst>
            <a:ext uri="{FF2B5EF4-FFF2-40B4-BE49-F238E27FC236}">
              <a16:creationId xmlns:a16="http://schemas.microsoft.com/office/drawing/2014/main" id="{DC8C0A07-826A-47BC-8772-6D5424B58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flipH="1">
          <a:off x="4629151" y="4049713"/>
          <a:ext cx="260273" cy="25442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0</xdr:row>
      <xdr:rowOff>78468</xdr:rowOff>
    </xdr:from>
    <xdr:to>
      <xdr:col>27</xdr:col>
      <xdr:colOff>9525</xdr:colOff>
      <xdr:row>2</xdr:row>
      <xdr:rowOff>154896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85E07C6-FF07-4F26-9FC8-94B6AD4A1A3D}"/>
            </a:ext>
          </a:extLst>
        </xdr:cNvPr>
        <xdr:cNvSpPr/>
      </xdr:nvSpPr>
      <xdr:spPr>
        <a:xfrm>
          <a:off x="120650" y="78468"/>
          <a:ext cx="24015700" cy="438378"/>
        </a:xfrm>
        <a:prstGeom prst="rect">
          <a:avLst/>
        </a:prstGeom>
        <a:gradFill>
          <a:gsLst>
            <a:gs pos="50000">
              <a:srgbClr val="002060">
                <a:alpha val="80000"/>
              </a:srgbClr>
            </a:gs>
            <a:gs pos="13000">
              <a:srgbClr val="7030A0">
                <a:alpha val="80000"/>
              </a:srgbClr>
            </a:gs>
            <a:gs pos="67000">
              <a:srgbClr val="0070C0">
                <a:alpha val="80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592138</xdr:colOff>
      <xdr:row>0</xdr:row>
      <xdr:rowOff>92075</xdr:rowOff>
    </xdr:from>
    <xdr:to>
      <xdr:col>12</xdr:col>
      <xdr:colOff>977900</xdr:colOff>
      <xdr:row>2</xdr:row>
      <xdr:rowOff>168275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51D67BA-A543-4BDB-9102-5677DB1E1219}"/>
            </a:ext>
          </a:extLst>
        </xdr:cNvPr>
        <xdr:cNvSpPr txBox="1"/>
      </xdr:nvSpPr>
      <xdr:spPr>
        <a:xfrm>
          <a:off x="3370263" y="92075"/>
          <a:ext cx="8291512" cy="441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 b="1">
              <a:solidFill>
                <a:schemeClr val="bg1"/>
              </a:solidFill>
              <a:latin typeface="Arial Narrow" panose="020B0606020202030204" pitchFamily="34" charset="0"/>
            </a:rPr>
            <a:t>HAZOP Log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rry/AppData/Roaming/Microsoft/Excel/riskanalysisscreeningtoolv3-1%20(version%201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arch%20Chemica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Main Menu"/>
      <sheetName val="Workbook Notes"/>
      <sheetName val="LOPA Menu"/>
      <sheetName val="Chemical Properties"/>
      <sheetName val="Equipment Table"/>
      <sheetName val="Chemical Data"/>
      <sheetName val="Equipment Input"/>
      <sheetName val="New Chemical"/>
      <sheetName val="Process Conditions"/>
      <sheetName val="Plant Layout"/>
      <sheetName val="Reaction Input"/>
      <sheetName val="Input Guidance"/>
      <sheetName val="Input Error Check"/>
      <sheetName val="FEI &amp; CEI"/>
      <sheetName val="Hazards &amp; Consequences"/>
      <sheetName val="Scenario List"/>
      <sheetName val="Pool Fire Frequency"/>
      <sheetName val="Relief Effluent"/>
      <sheetName val="Scenario Identification"/>
      <sheetName val="Scenario Descriptors"/>
      <sheetName val="User Scenario"/>
      <sheetName val="Scenario Analysis"/>
      <sheetName val="Scenario Selection Guidance"/>
      <sheetName val="Scenario Results"/>
      <sheetName val="MART_MALR"/>
      <sheetName val="IPL List"/>
      <sheetName val="Risk Summary"/>
      <sheetName val="LOPA Worksheet"/>
      <sheetName val="Release Calculations"/>
      <sheetName val="Special Calcs"/>
      <sheetName val="Revision History"/>
      <sheetName val="Study Parameters"/>
      <sheetName val="IPL Credits"/>
      <sheetName val="Unit Conversion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4">
          <cell r="Q4" t="str">
            <v>atm</v>
          </cell>
        </row>
        <row r="5">
          <cell r="Q5" t="str">
            <v>bar</v>
          </cell>
        </row>
        <row r="6">
          <cell r="Q6" t="str">
            <v>kPa</v>
          </cell>
        </row>
        <row r="7">
          <cell r="Q7" t="str">
            <v>psi</v>
          </cell>
        </row>
        <row r="10">
          <cell r="Q10" t="str">
            <v>in</v>
          </cell>
        </row>
        <row r="11">
          <cell r="Q11" t="str">
            <v>cm</v>
          </cell>
        </row>
        <row r="12">
          <cell r="Q12" t="str">
            <v>mm</v>
          </cell>
        </row>
        <row r="20">
          <cell r="M20" t="str">
            <v>Yes</v>
          </cell>
        </row>
        <row r="21">
          <cell r="M21" t="str">
            <v>No</v>
          </cell>
        </row>
        <row r="25">
          <cell r="Q25" t="str">
            <v>C</v>
          </cell>
        </row>
        <row r="26">
          <cell r="Q26" t="str">
            <v>F</v>
          </cell>
        </row>
        <row r="41">
          <cell r="O41" t="str">
            <v>gal</v>
          </cell>
        </row>
        <row r="42">
          <cell r="O42" t="str">
            <v>liter</v>
          </cell>
        </row>
        <row r="43">
          <cell r="O43" t="str">
            <v>cu m</v>
          </cell>
        </row>
        <row r="44">
          <cell r="O44" t="str">
            <v>cu ft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arch Chemical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97C2326-AA44-4128-BD77-03BFFF00F671}" name="TableHAZOPLog" displayName="TableHAZOPLog" ref="B5:AA9" totalsRowShown="0" headerRowDxfId="345" dataDxfId="343" headerRowBorderDxfId="344" tableBorderDxfId="342" totalsRowBorderDxfId="341">
  <autoFilter ref="B5:AA9" xr:uid="{BE61A679-2C7F-445A-8C33-BFE739196EE4}"/>
  <tableColumns count="26">
    <tableColumn id="1" xr3:uid="{634B9303-78FF-4B6F-AA4C-F5DAC9551FE9}" name="Date" dataDxfId="340"/>
    <tableColumn id="2" xr3:uid="{B308A82F-1913-4EBF-8FC3-F40B888A50ED}" name="Node" dataDxfId="339"/>
    <tableColumn id="12" xr3:uid="{FF8AF6C2-52F2-449E-B1EC-D11586149375}" name="Participants" dataDxfId="338"/>
    <tableColumn id="3" xr3:uid="{07CE4B56-9C20-4FA2-9EB1-DFBFCD91F53D}" name="Chemical" dataDxfId="337"/>
    <tableColumn id="10" xr3:uid="{58BDBEB1-B313-48BD-B1C2-837ABC10D4C6}" name="Property" dataDxfId="336"/>
    <tableColumn id="4" xr3:uid="{E181C57A-E0B7-48B0-B507-7DE94272BE4F}" name="Severity Ranking" dataDxfId="335"/>
    <tableColumn id="5" xr3:uid="{F505269B-B493-4858-A34C-BA73E1C73EF3}" name="Actions" dataDxfId="334"/>
    <tableColumn id="6" xr3:uid="{D75679B4-4B2D-48A4-8916-CB33CF3E86A6}" name="Category" dataDxfId="333"/>
    <tableColumn id="14" xr3:uid="{AFC7ACC0-E70A-4ED5-9722-7751710E6567}" name="Conditions" dataDxfId="332"/>
    <tableColumn id="7" xr3:uid="{ED9901B2-DB25-400A-A351-90DA54030ACF}" name="Item" dataDxfId="331"/>
    <tableColumn id="20" xr3:uid="{F8D63B62-EB81-4995-B7B1-A6EC0FEC8F86}" name="Type" dataDxfId="330"/>
    <tableColumn id="11" xr3:uid="{9D7BB8EC-660E-4A91-A687-41E4F78BAD13}" name="P&amp;ID Tag" dataDxfId="329"/>
    <tableColumn id="8" xr3:uid="{EEC32B6F-2795-48F4-A549-5E743E012C6A}" name="Severity of Release" dataDxfId="328"/>
    <tableColumn id="9" xr3:uid="{E2AC0A2D-E12B-4784-A4EE-4F2A1C43B0BC}" name="Likelihood Ranking" dataDxfId="327"/>
    <tableColumn id="15" xr3:uid="{23687201-E188-4523-9422-164D8EFD484B}" name="Risk" dataDxfId="326"/>
    <tableColumn id="16" xr3:uid="{1F85FFBF-8695-47A1-B48E-B08509C056B1}" name="Tolerability" dataDxfId="325"/>
    <tableColumn id="17" xr3:uid="{030B3B12-9C28-40BF-A0F9-F0BD1C00EA0D}" name="Safeguards" dataDxfId="324"/>
    <tableColumn id="26" xr3:uid="{25F56EB1-007B-49A2-BC5C-C426DC9CD36E}" name="Risk_" dataDxfId="323"/>
    <tableColumn id="25" xr3:uid="{47004950-1945-4ACB-A3E6-7C6DB36B2885}" name="Tolerability_" dataDxfId="322"/>
    <tableColumn id="18" xr3:uid="{4C4B1B27-F452-4E84-A4DA-D7230F65287D}" name="Safeguards_" dataDxfId="321"/>
    <tableColumn id="31" xr3:uid="{BCC25793-C1E6-4F32-874A-3F17AFA906CB}" name="Risk." dataDxfId="320"/>
    <tableColumn id="30" xr3:uid="{FDA77685-B0B1-412D-A1FB-22840C229220}" name="Tolerability." dataDxfId="319"/>
    <tableColumn id="29" xr3:uid="{8BD7A9F1-C3E5-4404-A3E8-FEAE49DC9500}" name="Safeguards." dataDxfId="318"/>
    <tableColumn id="19" xr3:uid="{11224464-E342-4862-82BD-11DFF003E101}" name="Department" dataDxfId="317"/>
    <tableColumn id="21" xr3:uid="{5735EF1B-F1E6-4042-94D1-8296F06045F0}" name="Action Status" dataDxfId="316"/>
    <tableColumn id="22" xr3:uid="{BAB1AC94-CBE8-445F-A726-6355AADCD3CA}" name="Priority" dataDxfId="3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DFDD5F3-E28C-44C8-A672-39CCF0FBD341}" name="TableOrganic" displayName="TableOrganic" ref="C2:C7" totalsRowShown="0" headerRowDxfId="314" dataDxfId="313">
  <autoFilter ref="C2:C7" xr:uid="{9193CBCD-E983-48DE-81D2-EAA89F221003}"/>
  <tableColumns count="1">
    <tableColumn id="1" xr3:uid="{6A5D340B-05AC-4607-AD94-4DB6878673EA}" name="Organic" dataDxfId="3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6FE0E58-BC10-45A1-A68E-FD1FB3CB1E66}" name="TableAlcohols" displayName="TableAlcohols" ref="F2:F4" totalsRowShown="0" headerRowDxfId="311" dataDxfId="310">
  <autoFilter ref="F2:F4" xr:uid="{642625D9-389B-47B1-898A-90C7A705B76B}"/>
  <tableColumns count="1">
    <tableColumn id="1" xr3:uid="{4EFED627-0D3B-4C8F-A733-FB4B80DD2B88}" name="Alcohols" dataDxfId="30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D278D23-A5F9-42A6-A959-92A835AC4CC3}" name="TableChlorinated_Hydrocarbons" displayName="TableChlorinated_Hydrocarbons" ref="I2:I3" totalsRowShown="0" headerRowDxfId="308" dataDxfId="307">
  <autoFilter ref="I2:I3" xr:uid="{F110631A-D4E7-4500-BF78-BC4190C63F6F}"/>
  <tableColumns count="1">
    <tableColumn id="1" xr3:uid="{0BA6C6A0-8570-4961-8EBC-5E4053BE2642}" name="Chlorinated_Hydrocarbons" dataDxfId="3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84690CB-A979-4B60-8611-543140413946}" name="TableCarbonates" displayName="TableCarbonates" ref="H2:H3" totalsRowShown="0" headerRowDxfId="305" dataDxfId="304">
  <autoFilter ref="H2:H3" xr:uid="{87CADE0F-B234-4564-B538-BDF7FD2E1F2F}"/>
  <tableColumns count="1">
    <tableColumn id="1" xr3:uid="{A74F6D0C-ACC8-4B91-AE9A-CEB531036346}" name="Carbonates" dataDxfId="30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7F25FB3-277D-42DC-A245-D80ECAC9303C}" name="TableChemicalCategory" displayName="TableChemicalCategory" ref="A2:A4" totalsRowShown="0" headerRowDxfId="302" dataDxfId="301">
  <autoFilter ref="A2:A4" xr:uid="{F81DBE33-FE55-4373-8624-D6A677201372}"/>
  <tableColumns count="1">
    <tableColumn id="1" xr3:uid="{E5AC8474-B6BF-4C57-B3E8-A7462D136A58}" name="CategoryChemicals" dataDxfId="30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3A88702-1B63-4DF1-8C57-6AC689EAB17C}" name="TableInorganic" displayName="TableInorganic" ref="D2:D6" totalsRowShown="0" headerRowDxfId="299" dataDxfId="298">
  <autoFilter ref="D2:D6" xr:uid="{38F12537-C870-4E4E-A80B-3C4304B36A35}"/>
  <tableColumns count="1">
    <tableColumn id="1" xr3:uid="{F3709BA3-C6CC-43CF-8CF4-B2CF0E0F576F}" name="Inorganic" dataDxfId="29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41C5141-D11A-48A8-89E6-BC3A0FB0A8ED}" name="TableHydrocarbons" displayName="TableHydrocarbons" ref="J2:J8" totalsRowShown="0" headerRowDxfId="296" dataDxfId="295">
  <autoFilter ref="J2:J8" xr:uid="{2AD30006-04A9-46E2-A57B-47A1228D4406}"/>
  <sortState xmlns:xlrd2="http://schemas.microsoft.com/office/spreadsheetml/2017/richdata2" ref="J3:J7">
    <sortCondition ref="J3:J7"/>
  </sortState>
  <tableColumns count="1">
    <tableColumn id="1" xr3:uid="{94C04B44-D28D-4281-974B-FBC6C48B6EA9}" name="Hydrocarbons" dataDxfId="29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11D391D-8C7A-4DD2-BC3A-260B11D9A572}" name="TableSynthetic_Chemicals" displayName="TableSynthetic_Chemicals" ref="K2:K3" totalsRowShown="0" headerRowDxfId="293" dataDxfId="292">
  <autoFilter ref="K2:K3" xr:uid="{CF896597-D78A-4842-ADC8-84802F5AB0DA}"/>
  <tableColumns count="1">
    <tableColumn id="1" xr3:uid="{A2B79E20-3022-4339-B6F4-287E86EDF504}" name="Synthetic_Chemicals" dataDxfId="29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FFF575E-0212-49D4-9886-779B05812223}" name="TableAcids" displayName="TableAcids" ref="L2:L6" totalsRowShown="0" headerRowDxfId="290" dataDxfId="289">
  <autoFilter ref="L2:L6" xr:uid="{0C516AE9-59FE-42BB-BC66-55296419911C}"/>
  <sortState xmlns:xlrd2="http://schemas.microsoft.com/office/spreadsheetml/2017/richdata2" ref="L3:L6">
    <sortCondition ref="L3:L6"/>
  </sortState>
  <tableColumns count="1">
    <tableColumn id="1" xr3:uid="{77DC5E3E-B9A8-41B3-B05B-104ABCFAC2F1}" name="Acids" dataDxfId="2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05D8929-1A3A-441B-8F5E-8D837860E5B3}" name="TableAlkalis_and_Salts" displayName="TableAlkalis_and_Salts" ref="M2:M9" totalsRowShown="0" headerRowDxfId="287" dataDxfId="286">
  <autoFilter ref="M2:M9" xr:uid="{797193FE-C2CD-4D73-827B-A700E0824227}"/>
  <sortState xmlns:xlrd2="http://schemas.microsoft.com/office/spreadsheetml/2017/richdata2" ref="M3:M9">
    <sortCondition ref="M3:M9"/>
  </sortState>
  <tableColumns count="1">
    <tableColumn id="1" xr3:uid="{3F472368-6613-4BCB-9CB7-78DF0B626A88}" name="Alkalis_and_Salts" dataDxfId="28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12466A8-F756-447E-833A-1476F0DD3F2C}" name="TableOtherCompounds" displayName="TableOtherCompounds" ref="N2:N4" totalsRowShown="0" headerRowDxfId="284" dataDxfId="283">
  <autoFilter ref="N2:N4" xr:uid="{07713140-68BB-43BE-855F-82D89B491D2B}"/>
  <sortState xmlns:xlrd2="http://schemas.microsoft.com/office/spreadsheetml/2017/richdata2" ref="N3:N4">
    <sortCondition ref="N3:N4"/>
  </sortState>
  <tableColumns count="1">
    <tableColumn id="1" xr3:uid="{844582F3-5EC4-4B10-8D57-F1B555078D2E}" name="Others" dataDxfId="28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17CE2908-9A1E-4D12-9126-457435E80FC0}" name="TableProperties" displayName="TableProperties" ref="C16:C20" totalsRowShown="0" headerRowDxfId="281" dataDxfId="280">
  <autoFilter ref="C16:C20" xr:uid="{44D21F02-A205-4859-B76A-6215FF28AD76}"/>
  <tableColumns count="1">
    <tableColumn id="1" xr3:uid="{3CFCDD99-EA7E-4B1B-9BB9-C8B9EC449B5C}" name="Properties" dataDxfId="27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7CE9C6C6-7BF2-461E-9408-F1E3D5FC7C83}" name="TablePhase" displayName="TablePhase" ref="A16:A20" totalsRowShown="0" headerRowDxfId="278" dataDxfId="277">
  <autoFilter ref="A16:A20" xr:uid="{3818A7A8-D998-435E-A5FB-5FA19323330F}"/>
  <tableColumns count="1">
    <tableColumn id="1" xr3:uid="{6F2B2FB9-5E42-4857-AC9E-7B7A1D65DCC5}" name="Phase" dataDxfId="27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265F17-BE08-4656-83DB-A7727253BE76}" name="TableTemperature" displayName="TableTemperature" ref="I16:I17" totalsRowShown="0" headerRowDxfId="275" dataDxfId="274">
  <autoFilter ref="I16:I17" xr:uid="{14D494DC-C431-4759-BA41-EA19AD2B8DC6}"/>
  <tableColumns count="1">
    <tableColumn id="1" xr3:uid="{CC7EA4B8-0186-4BB0-9AAE-C93AEC3AE471}" name="Temperature" dataDxfId="27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9EE25E-6465-4348-8173-91F0A2450073}" name="TablePressure" displayName="TablePressure" ref="J16:J17" totalsRowShown="0" headerRowDxfId="272" dataDxfId="271">
  <autoFilter ref="J16:J17" xr:uid="{563E62DB-5BAD-4717-A23B-D8AFC613E89A}"/>
  <tableColumns count="1">
    <tableColumn id="1" xr3:uid="{A6FE5145-9152-47E7-B5F8-3E470EE1160F}" name="Pressure" dataDxfId="27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35DA75-110E-4345-AD06-E0179FEB96EC}" name="TableToxicity" displayName="TableToxicity" ref="K16:K19" totalsRowShown="0" headerRowDxfId="269" dataDxfId="268">
  <autoFilter ref="K16:K19" xr:uid="{3135B2A9-609A-4174-9444-6F741CBADDCF}"/>
  <tableColumns count="1">
    <tableColumn id="1" xr3:uid="{8DCE6DD0-2C6E-4DC3-A499-744DE6E1D22E}" name="Toxicity" dataDxfId="26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59948D5-97E8-471A-A2FD-41300D78CFE6}" name="TableAlehydes_and_Ketones" displayName="TableAlehydes_and_Ketones" ref="G2:G3" totalsRowShown="0" headerRowDxfId="266" dataDxfId="265">
  <autoFilter ref="G2:G3" xr:uid="{6AF9C0D7-7FE6-4FFC-8189-E8E6A3EC059B}"/>
  <tableColumns count="1">
    <tableColumn id="1" xr3:uid="{2AFA3930-08D0-4DF1-B91F-C104FEC2F1F7}" name="Aldehydes_and_Ketones" dataDxfId="26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6FE8A6-4271-47E8-88F3-0794BF12411F}" name="TblCategory" displayName="TblCategory" ref="A2:A4" totalsRowShown="0" headerRowDxfId="263" dataDxfId="262">
  <autoFilter ref="A2:A4" xr:uid="{847F5BA4-7CC5-4157-825A-C71285DFAA14}"/>
  <tableColumns count="1">
    <tableColumn id="1" xr3:uid="{FB884DC8-CD89-4BA2-A3A6-62BF35C9CC99}" name="Category" dataDxfId="26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7A263A-01AF-430D-9C43-A90DE62CC6B8}" name="TblVessels" displayName="TblVessels" ref="C2:C5" totalsRowShown="0" headerRowDxfId="260" dataDxfId="259">
  <autoFilter ref="C2:C5" xr:uid="{B0C94B2B-F7BD-4E7A-93A2-539C7324EF88}"/>
  <sortState xmlns:xlrd2="http://schemas.microsoft.com/office/spreadsheetml/2017/richdata2" ref="C3:C5">
    <sortCondition ref="C3:C5"/>
  </sortState>
  <tableColumns count="1">
    <tableColumn id="1" xr3:uid="{6CBAD8E8-1605-4A31-BB39-7657A2D77934}" name="Vessels" dataDxfId="25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A7E5CFC-3893-4C70-A0AB-AEC83FC6621B}" name="TblComponents" displayName="TblComponents" ref="D2:D3" totalsRowShown="0" headerRowDxfId="257" dataDxfId="256">
  <autoFilter ref="D2:D3" xr:uid="{989D7BDD-7213-4790-A292-244DBFC8607E}"/>
  <tableColumns count="1">
    <tableColumn id="1" xr3:uid="{A76F1D74-D125-4BFB-949B-AD9FC59664E7}" name="Components" dataDxfId="255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AA3E0E1-FCF5-495C-B621-F3E2A9907FB8}" name="TblAmbient" displayName="TblAmbient" ref="F2:F3" totalsRowShown="0" headerRowDxfId="254" dataDxfId="253">
  <autoFilter ref="F2:F3" xr:uid="{E0298B5A-165F-493E-BC6D-38212CAA0129}"/>
  <tableColumns count="1">
    <tableColumn id="1" xr3:uid="{F769704B-CD73-4490-B9D3-D2633F3229EE}" name="Ambient" dataDxfId="25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9021C9-D318-4484-929D-32AE18D7438C}" name="TblRefrigerated" displayName="TblRefrigerated" ref="G2:G5" totalsRowShown="0" headerRowDxfId="251" dataDxfId="250">
  <autoFilter ref="G2:G5" xr:uid="{E6A3421E-D446-47E2-BDD7-450A61E2615F}"/>
  <sortState xmlns:xlrd2="http://schemas.microsoft.com/office/spreadsheetml/2017/richdata2" ref="G3:G5">
    <sortCondition ref="G3:G5"/>
  </sortState>
  <tableColumns count="1">
    <tableColumn id="1" xr3:uid="{905D5E21-86D4-476D-AE7F-7F23DB9D9A8A}" name="Refrigerated" dataDxfId="24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F010C6-37FA-4528-9659-B77107FEFCAF}" name="TblPressurised" displayName="TblPressurised" ref="H2:H3" totalsRowShown="0" headerRowDxfId="248" dataDxfId="247">
  <autoFilter ref="H2:H3" xr:uid="{1B510FE8-5AFE-46FD-889A-2839A1928D7B}"/>
  <tableColumns count="1">
    <tableColumn id="1" xr3:uid="{8B000B4C-1D1D-406C-AFD1-D542DDDBE361}" name="Pressurised" dataDxfId="24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BA4813C-4FAD-4344-B3E7-DF6EDBB48EED}" name="TblOther" displayName="TblOther" ref="I2:I12" totalsRowShown="0" headerRowDxfId="245" dataDxfId="244">
  <autoFilter ref="I2:I12" xr:uid="{6C4557C1-1DDA-4A63-9772-2814C9AD1416}"/>
  <sortState xmlns:xlrd2="http://schemas.microsoft.com/office/spreadsheetml/2017/richdata2" ref="I3:I13">
    <sortCondition ref="I3:I13"/>
  </sortState>
  <tableColumns count="1">
    <tableColumn id="1" xr3:uid="{C29C6B99-B41D-4FAD-97D7-31B8907C2E45}" name="Other" dataDxfId="24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62C5B22-3493-419C-AEF0-CFBA9919589B}" name="TableTemperature_and_Pressure" displayName="TableTemperature_and_Pressure" ref="K2:K5" totalsRowShown="0" headerRowDxfId="242" dataDxfId="241">
  <autoFilter ref="K2:K5" xr:uid="{39385E41-DE2E-4B73-A051-9F1ABC98A7D4}"/>
  <tableColumns count="1">
    <tableColumn id="1" xr3:uid="{9E50EDFB-376F-4CA1-B3CA-51B49B462EE4}" name="Temperature_and_Pressure" dataDxfId="24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F3B14F3-7999-4BE4-84EF-E3BD0AB0BD96}" name="TableLiquid_Oxygen" displayName="TableLiquid_Oxygen" ref="L2:L4" totalsRowShown="0" headerRowDxfId="239" dataDxfId="238">
  <autoFilter ref="L2:L4" xr:uid="{5F180EB2-B6EE-4B3C-BF60-13CC6D18325C}"/>
  <tableColumns count="1">
    <tableColumn id="1" xr3:uid="{BE9CCDB1-6313-4B80-82CD-BA86A9C77986}" name="Liquid_Oxygen" dataDxfId="237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A9644CC-0873-4FB0-9210-62CE63BF0442}" name="TableLNG" displayName="TableLNG" ref="M2:M5" totalsRowShown="0" headerRowDxfId="236" dataDxfId="235">
  <autoFilter ref="M2:M5" xr:uid="{01EDBFC0-06CB-4DC4-A1FB-F8053312A092}"/>
  <tableColumns count="1">
    <tableColumn id="1" xr3:uid="{D0B835F2-AFB0-459F-BE0A-1E702BAD838F}" name="LNG" dataDxfId="23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4B23779-54DA-4D13-9CE7-83D3393D5D8A}" name="TableAmbient_Pressure" displayName="TableAmbient_Pressure" ref="N2:N8" totalsRowShown="0" headerRowDxfId="233" dataDxfId="232">
  <autoFilter ref="N2:N8" xr:uid="{BF20A7EE-3DC7-47D7-994E-2C33F9DAAFA5}"/>
  <tableColumns count="1">
    <tableColumn id="1" xr3:uid="{61C3CB59-542B-4F2A-B83A-4DB11D9AE86D}" name="Ambient_Pressure" dataDxfId="23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9E714F3-85F4-48BC-BDB0-2CB9E64E0638}" name="TableStandard" displayName="TableStandard" ref="O2:O7" totalsRowShown="0" headerRowDxfId="230" dataDxfId="229">
  <autoFilter ref="O2:O7" xr:uid="{F096DDB8-1ADA-43C0-A452-D5716FDA3338}"/>
  <sortState xmlns:xlrd2="http://schemas.microsoft.com/office/spreadsheetml/2017/richdata2" ref="O3:O7">
    <sortCondition ref="O3:O7"/>
  </sortState>
  <tableColumns count="1">
    <tableColumn id="1" xr3:uid="{52DA8FF0-4E67-4E36-B081-AAF6EA575D87}" name="Standard" dataDxfId="22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E840EF6-9050-40A1-B269-A93A2B887A70}" name="TableValves" displayName="TableValves" ref="P2:P6" totalsRowShown="0" headerRowDxfId="227" dataDxfId="226">
  <autoFilter ref="P2:P6" xr:uid="{04C06B46-952C-4DFE-B00A-10CE6ECA931F}"/>
  <sortState xmlns:xlrd2="http://schemas.microsoft.com/office/spreadsheetml/2017/richdata2" ref="P3:P6">
    <sortCondition ref="P3:P6"/>
  </sortState>
  <tableColumns count="1">
    <tableColumn id="1" xr3:uid="{45185AEB-CD87-4264-A3CE-4F4BC91A2FE5}" name="Valves" dataDxfId="22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BFA615C-84FA-479A-A50C-C74F26C4799F}" name="TablePumps" displayName="TablePumps" ref="Q2:Q3" totalsRowShown="0" headerRowDxfId="224" dataDxfId="223">
  <autoFilter ref="Q2:Q3" xr:uid="{0A907DBE-DE5B-4FEA-93FA-95D22A47B0B0}"/>
  <tableColumns count="1">
    <tableColumn id="1" xr3:uid="{8A1A9F73-4A73-4235-ACA2-59649E2720DF}" name="Pumps" dataDxfId="22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D11C317-A53B-4954-91DC-919854CD512B}" name="TableHoses_and_Couplings" displayName="TableHoses_and_Couplings" ref="R2:R5" totalsRowShown="0" headerRowDxfId="221" dataDxfId="220">
  <autoFilter ref="R2:R5" xr:uid="{95E5A17C-822E-43F9-B5EC-7BBD189FCF7E}"/>
  <tableColumns count="1">
    <tableColumn id="1" xr3:uid="{FA7183CC-C376-471A-8918-B45C6EDF2951}" name="Hoses_and_Couplings" dataDxfId="219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CFA27907-AAA7-478C-AE5E-DB1FAA8B3C2D}" name="TableFlanges_and_Gaskets" displayName="TableFlanges_and_Gaskets" ref="S2:S3" totalsRowShown="0" headerRowDxfId="218" dataDxfId="217">
  <autoFilter ref="S2:S3" xr:uid="{81F8725C-8E89-403E-978A-A1961D79C8A4}"/>
  <tableColumns count="1">
    <tableColumn id="1" xr3:uid="{65ED3210-CEC9-4D88-924E-4CAF43BB3C0A}" name="Flanges_and_Gaskets" dataDxfId="216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49E263-90AE-460B-A687-DE37C30F6772}" name="TablePipework" displayName="TablePipework" ref="T2:T7" totalsRowShown="0" headerRowDxfId="215" dataDxfId="214">
  <autoFilter ref="T2:T7" xr:uid="{5FD9C58A-D55A-4393-BD2B-43840BC4E82A}"/>
  <tableColumns count="1">
    <tableColumn id="1" xr3:uid="{5F5BEEDB-0B9E-40F2-9764-CC437737679B}" name="Pipework" dataDxfId="213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95308B2-1C52-48EC-8030-D4B2EF464E35}" name="TableCompressors" displayName="TableCompressors" ref="U2:U4" totalsRowShown="0" headerRowDxfId="212" dataDxfId="211">
  <autoFilter ref="U2:U4" xr:uid="{07C6C47B-3E2B-44AA-8D8C-2FC34644EE9A}"/>
  <tableColumns count="1">
    <tableColumn id="1" xr3:uid="{40027F3F-ABD9-4F66-9836-D01682779BC3}" name="Compressors" dataDxfId="21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4D6B9B1-5187-49E8-9214-EB28E2CD71AE}" name="TableTankers" displayName="TableTankers" ref="V2:V4" totalsRowShown="0" headerRowDxfId="209" dataDxfId="208">
  <autoFilter ref="V2:V4" xr:uid="{4D1CACD2-FC26-444B-865B-C7B345961A48}"/>
  <tableColumns count="1">
    <tableColumn id="1" xr3:uid="{0C09C9BB-34E5-464E-929F-7C3BE27F2D43}" name="Tankers" dataDxfId="207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9D434DF1-3D99-496E-8EC8-05E93531686E}" name="TableRoad_Tankers" displayName="TableRoad_Tankers" ref="W2:W3" totalsRowShown="0" headerRowDxfId="206" dataDxfId="205">
  <autoFilter ref="W2:W3" xr:uid="{A94CE117-EF9A-40C9-9EB2-668F14E5DA8B}"/>
  <tableColumns count="1">
    <tableColumn id="1" xr3:uid="{C0115C78-796C-4B89-91F7-A294AC087D67}" name="Road_Tankers" dataDxfId="204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D8C09E7-7DD5-4B83-A9CA-38405E58D5F2}" name="TableLPG_Road_Tankers" displayName="TableLPG_Road_Tankers" ref="X2:X4" totalsRowShown="0" headerRowDxfId="203" dataDxfId="202">
  <autoFilter ref="X2:X4" xr:uid="{89C78E52-980C-40B9-B3DC-4DE114760933}"/>
  <tableColumns count="1">
    <tableColumn id="1" xr3:uid="{69D9B0AA-C2BA-4837-96C3-CDFD516E387F}" name="LPG_Road_Tankers" dataDxfId="20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6F43FF1-637B-475A-B0EB-58527D1A6D8E}" name="TableSpray_Release_Frequency" displayName="TableSpray_Release_Frequency" ref="Y2:Y6" totalsRowShown="0" headerRowDxfId="200" dataDxfId="199">
  <autoFilter ref="Y2:Y6" xr:uid="{85BB4370-8F0B-45D3-BA16-05D836D22834}"/>
  <sortState xmlns:xlrd2="http://schemas.microsoft.com/office/spreadsheetml/2017/richdata2" ref="Y3:Y6">
    <sortCondition ref="Y3:Y6"/>
  </sortState>
  <tableColumns count="1">
    <tableColumn id="1" xr3:uid="{069F3800-B81A-41BB-905A-4A5AF92C30AF}" name="Spray_Release_Frequency" dataDxfId="198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0137518-5DA6-4F5D-AD75-A47C92AA49F6}" name="TableLarge" displayName="TableLarge" ref="A26:A30" totalsRowShown="0" headerRowDxfId="197" dataDxfId="196">
  <autoFilter ref="A26:A30" xr:uid="{CF5A96C8-0515-49A8-942C-7861A5C258A0}"/>
  <tableColumns count="1">
    <tableColumn id="1" xr3:uid="{0D6E430A-44C1-4633-9864-A80B1DBF4065}" name="Large" dataDxfId="195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C3E4863A-00F9-4C2C-99DE-C4469F336A30}" name="TableMedium" displayName="TableMedium" ref="B26:B32" totalsRowShown="0" headerRowDxfId="194" dataDxfId="193">
  <autoFilter ref="B26:B32" xr:uid="{209060D0-CD0D-46F7-94EB-D395F0ED2BDC}"/>
  <tableColumns count="1">
    <tableColumn id="1" xr3:uid="{28607590-76C4-4496-97BF-65015AB7D5CF}" name="Medium" dataDxfId="192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392AF5F9-C095-486A-903C-AD966321027D}" name="TableCluster_Tanks" displayName="TableCluster_Tanks" ref="E26:E30" totalsRowShown="0" headerRowDxfId="191" dataDxfId="190">
  <autoFilter ref="E26:E30" xr:uid="{C9EFB111-E4D9-407C-A03E-E795D8EA85F0}"/>
  <tableColumns count="1">
    <tableColumn id="1" xr3:uid="{71305AC5-C662-4544-90F8-CB2E7741217D}" name="Cluster_Tanks" dataDxfId="189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16320035-D015-4AA5-AED5-5041293801E0}" name="TableSingle.Walled" displayName="TableSingle.Walled" ref="F26:F30" totalsRowShown="0" headerRowDxfId="188" dataDxfId="187">
  <autoFilter ref="F26:F30" xr:uid="{D42BC877-D3FD-4395-80BC-27D88B7D591E}"/>
  <tableColumns count="1">
    <tableColumn id="1" xr3:uid="{114C57ED-9271-40C9-9EEF-4E77A72A8BA4}" name="Single.Walled" dataDxfId="186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E547539-F6D4-4CEC-B9FA-83E20E0A8835}" name="TableDouble.Walled" displayName="TableDouble.Walled" ref="G26:G30" totalsRowShown="0" headerRowDxfId="185" dataDxfId="184">
  <autoFilter ref="G26:G30" xr:uid="{03CE255A-5894-430C-A061-BE4CDF54D121}"/>
  <tableColumns count="1">
    <tableColumn id="1" xr3:uid="{CB20939D-FC21-4C37-9B2E-D77973315728}" name="Double.Walled" dataDxfId="183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ACB17765-2055-4C9B-93CD-66F55F669427}" name="TableFull.Containment" displayName="TableFull.Containment" ref="H26:H30" totalsRowShown="0" headerRowDxfId="182" dataDxfId="181">
  <autoFilter ref="H26:H30" xr:uid="{01AECDB2-04CC-4ECD-9B36-F188DB566FEB}"/>
  <tableColumns count="1">
    <tableColumn id="1" xr3:uid="{D1306E0A-9729-4FFF-845B-7CC3C74E73FD}" name="Full.Containment" dataDxfId="180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86E11D66-C869-4F06-A8D0-71CE90FDA0E0}" name="TableSingle_Walled" displayName="TableSingle_Walled" ref="I26:I30" totalsRowShown="0" headerRowDxfId="179" dataDxfId="178">
  <autoFilter ref="I26:I30" xr:uid="{8893227B-37E7-4F98-A1A9-47FC21554F21}"/>
  <tableColumns count="1">
    <tableColumn id="1" xr3:uid="{991F2B5E-8F43-4D3A-91A1-5DE164FDD49D}" name="Single_Walled" dataDxfId="177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C99C1B1F-EBA3-4323-BA73-1C590181C596}" name="TableSingle_Walled_LNG" displayName="TableSingle_Walled_LNG" ref="J26:J30" totalsRowShown="0" headerRowDxfId="176" dataDxfId="175">
  <autoFilter ref="J26:J30" xr:uid="{8F88D3D2-57F3-4774-A5AF-7AC143729A69}"/>
  <tableColumns count="1">
    <tableColumn id="1" xr3:uid="{79BB9000-BDEE-4062-B974-B00013D826CC}" name="Single_Walled_LNG" dataDxfId="174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9323E1EA-F268-44F4-9352-9AB7639E6372}" name="TableDouble_Walled" displayName="TableDouble_Walled" ref="K26:K30" totalsRowShown="0" headerRowDxfId="173" dataDxfId="172">
  <autoFilter ref="K26:K30" xr:uid="{3B71B948-F698-462E-8E1F-38D08CEB7389}"/>
  <tableColumns count="1">
    <tableColumn id="1" xr3:uid="{6B4DDDE5-C869-4E52-9B2B-94C53B32A14F}" name="Double_Walled" dataDxfId="17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F94CF00-277D-4A7D-9DFC-680CADEE6491}" name="TableDouble_Walled_LNG" displayName="TableDouble_Walled_LNG" ref="L26:L30" totalsRowShown="0" headerRowDxfId="170" dataDxfId="169">
  <autoFilter ref="L26:L30" xr:uid="{9480640C-A4A8-45C1-8A8A-68115A3615E9}"/>
  <tableColumns count="1">
    <tableColumn id="1" xr3:uid="{4CAEDE08-1654-4491-BC77-00ADE982434E}" name="Double_Walled_LNG" dataDxfId="168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4933E585-3BC8-487E-9F1E-D2E17B06B7F5}" name="TableFull_Containment" displayName="TableFull_Containment" ref="M26:M30" totalsRowShown="0" headerRowDxfId="167" dataDxfId="166">
  <autoFilter ref="M26:M30" xr:uid="{BDAB784B-8519-46F5-8430-FBFE25D3DFCD}"/>
  <tableColumns count="1">
    <tableColumn id="1" xr3:uid="{0D434C7F-544E-4FC1-A498-2E845BF365C6}" name="Full_Containment" dataDxfId="165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CC6F1C2-917F-45CD-A9AA-2ABCE5695F21}" name="TableSingle_Walled_LO" displayName="TableSingle_Walled_LO" ref="D26:D29" totalsRowShown="0" headerRowDxfId="164" dataDxfId="163">
  <autoFilter ref="D26:D29" xr:uid="{6D21DF43-E234-4F44-ADF6-84F1FA1113FF}"/>
  <tableColumns count="1">
    <tableColumn id="1" xr3:uid="{2D54AFF8-CD55-43E7-8907-DD416A0E2810}" name="Single_Walled_LO" dataDxfId="162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379143-1FFC-4B69-8900-926AF6031B35}" name="TableFull_Containment_LNG" displayName="TableFull_Containment_LNG" ref="N26:N30" totalsRowShown="0" headerRowDxfId="161" dataDxfId="160">
  <autoFilter ref="N26:N30" xr:uid="{58DEB227-DF97-4E2A-A59F-15EE9F1420D8}"/>
  <tableColumns count="1">
    <tableColumn id="1" xr3:uid="{CC566E56-B6A8-4E9D-A381-0A99BF3086E6}" name="Full_Containment_LNG" dataDxfId="159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686A723-42E3-46B4-AFCD-48E4E358BF95}" name="TableGeneric" displayName="TableGeneric" ref="O26:O30" totalsRowShown="0" headerRowDxfId="158" dataDxfId="157">
  <autoFilter ref="O26:O30" xr:uid="{0D9E139B-F2BD-43F7-87BE-BA48B311B03A}"/>
  <tableColumns count="1">
    <tableColumn id="1" xr3:uid="{28F59027-B0E0-40D2-94B1-95CF25D3FB1B}" name="Generic " dataDxfId="156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F035746A-774E-4D9A-8B40-D71A58741EF1}" name="TableChlorine" displayName="TableChlorine" ref="P26:P30" totalsRowShown="0" headerRowDxfId="155" dataDxfId="154">
  <autoFilter ref="P26:P30" xr:uid="{09D98075-10FD-403E-82DB-0ACBE5B9C231}"/>
  <tableColumns count="1">
    <tableColumn id="1" xr3:uid="{F8C2E18C-6768-4C1B-9F2D-9F4FB30F1278}" name="Chlorine" dataDxfId="153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1B417581-5977-4ED8-AB65-A67906172550}" name="TableLPG" displayName="TableLPG" ref="Q26:Q30" totalsRowShown="0" headerRowDxfId="152" dataDxfId="151">
  <autoFilter ref="Q26:Q30" xr:uid="{DB2C9D70-252B-4334-8E38-EED6782C6586}"/>
  <tableColumns count="1">
    <tableColumn id="1" xr3:uid="{668B182F-B9A0-455C-96B6-4EF21A765166}" name="LPG" dataDxfId="150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2D7D2511-74C6-423C-A2ED-44BC2205B446}" name="TableSpherical" displayName="TableSpherical" ref="R26:R30" totalsRowShown="0" headerRowDxfId="149" dataDxfId="148">
  <autoFilter ref="R26:R30" xr:uid="{5A101E68-1B00-4590-930D-BD91246B31F5}"/>
  <tableColumns count="1">
    <tableColumn id="1" xr3:uid="{4C20EBFF-F935-44D9-89E6-5ABD67C58DD1}" name="Spherical" dataDxfId="147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84BA0A57-3EF5-4E6E-965A-0E44EF710DDD}" name="TableChemical_Reactors" displayName="TableChemical_Reactors" ref="S26:S30" totalsRowShown="0" headerRowDxfId="146" dataDxfId="145">
  <autoFilter ref="S26:S30" xr:uid="{89C8F8CE-1307-4384-9064-E254695858AD}"/>
  <tableColumns count="1">
    <tableColumn id="1" xr3:uid="{B9F69126-BCB4-47C1-8084-11165ED1104D}" name="Chemical_Reactors" dataDxfId="144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AF564CB-A16E-4FA2-A032-25AEC5AAF801}" name="TableManual" displayName="TableManual" ref="T26:T27" totalsRowShown="0" headerRowDxfId="143" dataDxfId="142">
  <autoFilter ref="T26:T27" xr:uid="{66647CA7-6665-431F-9CB8-DDC17479C8D4}"/>
  <tableColumns count="1">
    <tableColumn id="1" xr3:uid="{A7F2FA33-080D-4462-979B-0FF1547835DC}" name="Manual" dataDxfId="141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C59BF1FF-9CDD-422D-A969-FB19C0550079}" name="TableROSO" displayName="TableROSO" ref="U26:U27" totalsRowShown="0" headerRowDxfId="140" dataDxfId="139">
  <autoFilter ref="U26:U27" xr:uid="{759763D6-1269-41F4-A3F7-C82B1877BC7F}"/>
  <tableColumns count="1">
    <tableColumn id="1" xr3:uid="{31BD6090-0850-4524-9888-C749C0098257}" name="ROSO" dataDxfId="138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83B7D8E-ED51-4A42-A729-2E2BB672B33F}" name="TableASO" displayName="TableASO" ref="V26:V27" totalsRowShown="0" headerRowDxfId="137" dataDxfId="136">
  <autoFilter ref="V26:V27" xr:uid="{D83FCACC-6756-4F0E-BA8D-A55494A21519}"/>
  <tableColumns count="1">
    <tableColumn id="1" xr3:uid="{297F85FE-6A08-441D-B365-7B0C5DA3CBBD}" name="ASO" dataDxfId="135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2FE8B84-AD48-4B21-A1D3-83DBE95563D0}" name="TableXSF" displayName="TableXSF" ref="W26:W27" totalsRowShown="0" headerRowDxfId="134" dataDxfId="133">
  <autoFilter ref="W26:W27" xr:uid="{6D9AC42E-FFB3-45BF-A308-BDB154CE2E1A}"/>
  <tableColumns count="1">
    <tableColumn id="1" xr3:uid="{490BE3A9-5049-4367-902B-02C4A89ABB28}" name="XSF" dataDxfId="132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CAA90446-F06F-4FC0-8F93-00195B5D8DB1}" name="TableCatastrophic" displayName="TableCatastrophic" ref="X26:X27" totalsRowShown="0" headerRowDxfId="131" dataDxfId="130">
  <autoFilter ref="X26:X27" xr:uid="{B6E30FD4-410E-4693-8D5D-E305121C4EF2}"/>
  <tableColumns count="1">
    <tableColumn id="1" xr3:uid="{DB2E26A8-12B2-42C9-B27D-54EF03F50322}" name="Casing" dataDxfId="129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A54C4229-DE10-4908-A0F9-692F5D4C599A}" name="TableBasic_Facilities" displayName="TableBasic_Facilities" ref="Y26:Y29" totalsRowShown="0" headerRowDxfId="128" dataDxfId="127">
  <autoFilter ref="Y26:Y29" xr:uid="{5E06CE5E-2AD8-4328-BC1E-472AF0016FF3}"/>
  <tableColumns count="1">
    <tableColumn id="1" xr3:uid="{1673920B-321B-4102-AA44-B81BA3A56DFF}" name="Basic_Facilities" dataDxfId="126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A9D6922-F4E8-4165-9A49-777BAAF9C7AE}" name="TableAverage_Facilities" displayName="TableAverage_Facilities" ref="Z26:Z29" totalsRowShown="0" headerRowDxfId="125" dataDxfId="124">
  <autoFilter ref="Z26:Z29" xr:uid="{681D0131-9FB1-4A74-B4B1-1EC76C29A9CF}"/>
  <tableColumns count="1">
    <tableColumn id="1" xr3:uid="{5884D637-F23E-410C-AC31-0DA54F84909C}" name="Average_Facilities" dataDxfId="123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F04779C-C6D1-4025-A232-BE963FE8217F}" name="TableMulti_Safety_System_Facilities" displayName="TableMulti_Safety_System_Facilities" ref="AA26:AA29" totalsRowShown="0" headerRowDxfId="122" dataDxfId="121">
  <autoFilter ref="AA26:AA29" xr:uid="{779889CA-9511-4D39-AEA6-D8C2870A2CA6}"/>
  <tableColumns count="1">
    <tableColumn id="1" xr3:uid="{7BCB900B-29A6-49C5-B170-3AB9D5E16144}" name="Multi_Safety_System_Facilities" dataDxfId="120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F804F3FB-AC92-4097-85F5-E3DED6F69DD3}" name="TableNot.Applicable" displayName="TableNot.Applicable" ref="AB26:AB28" totalsRowShown="0" headerRowDxfId="119" dataDxfId="118">
  <autoFilter ref="AB26:AB28" xr:uid="{27875899-C5DD-40C5-BE37-696EB2C3F67A}"/>
  <tableColumns count="1">
    <tableColumn id="1" xr3:uid="{93A3EC65-8B3A-48EF-83AD-6CACA38B7579}" name="Not.Applicable" dataDxfId="117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EC1043D1-D84B-491E-905F-611FA7D6568F}" name="Table_0_to_49mm" displayName="Table_0_to_49mm" ref="AC26:AC31" totalsRowShown="0" headerRowDxfId="116" dataDxfId="115">
  <autoFilter ref="AC26:AC31" xr:uid="{BFA96567-18E8-4B3E-A1D6-648775D5759F}"/>
  <tableColumns count="1">
    <tableColumn id="1" xr3:uid="{459A48FF-B2F3-4BD6-A3F8-87CEFF7EDAEB}" name="_0_to_49mm" dataDxfId="114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32C761E4-500C-4157-A43E-353DA9804869}" name="Table_50_to_149mm" displayName="Table_50_to_149mm" ref="AD26:AD31" totalsRowShown="0" headerRowDxfId="113" dataDxfId="112">
  <autoFilter ref="AD26:AD31" xr:uid="{92964C5F-C35C-46C8-B714-6495C05924F7}"/>
  <tableColumns count="1">
    <tableColumn id="1" xr3:uid="{40DB4D4E-0B3B-498A-9251-EC6E6F6D2CAA}" name="_50_to_149mm" dataDxfId="111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9EB92105-A26D-421E-971B-097ADC28148B}" name="Table_150_to_299mm" displayName="Table_150_to_299mm" ref="AE26:AE31" totalsRowShown="0" headerRowDxfId="110" dataDxfId="109">
  <autoFilter ref="AE26:AE31" xr:uid="{AB3DD18A-6C49-4D90-9EA2-C8C35F304A2D}"/>
  <tableColumns count="1">
    <tableColumn id="1" xr3:uid="{71706F0F-AE75-4084-8F6E-B18484F119B1}" name="_150_to_299mm" dataDxfId="108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999550C4-24B2-438A-88DE-D0EADC94F2DC}" name="Table_200_to_499mm" displayName="Table_200_to_499mm" ref="AF26:AF31" totalsRowShown="0" headerRowDxfId="107" dataDxfId="106">
  <autoFilter ref="AF26:AF31" xr:uid="{5BDDB4C0-0B91-406E-B787-F76D0DE9A744}"/>
  <tableColumns count="1">
    <tableColumn id="1" xr3:uid="{137C1F0A-21AC-462F-8622-7270D754CCB6}" name="_200_to_499mm" dataDxfId="105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5F9ED75C-BDE6-4989-B018-62705199BEB2}" name="Table_500_to_1000mm" displayName="Table_500_to_1000mm" ref="AG26:AG31" totalsRowShown="0" headerRowDxfId="104" dataDxfId="103">
  <autoFilter ref="AG26:AG31" xr:uid="{AD240AA6-AD51-40B7-803F-B653F5DC4F80}"/>
  <tableColumns count="1">
    <tableColumn id="1" xr3:uid="{576D2D74-9373-40D1-8CBC-211FDA8A9113}" name="_500_to_1000mm" dataDxfId="102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FEDEE438-2789-40B3-A63A-69AF61B15AAF}" name="TableCentrifugal" displayName="TableCentrifugal" ref="AH26:AH30" totalsRowShown="0" headerRowDxfId="101" dataDxfId="100">
  <autoFilter ref="AH26:AH30" xr:uid="{EF6EFB5A-81BD-453A-8284-44815D30F4D7}"/>
  <tableColumns count="1">
    <tableColumn id="1" xr3:uid="{D1E80003-1C0B-4AC6-871B-A97690C2CE63}" name="Centrifugal" dataDxfId="99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878F7C06-B76C-469A-A7E3-89BC58F37219}" name="TableReciprocating" displayName="TableReciprocating" ref="AI26:AI30" totalsRowShown="0" headerRowDxfId="98" dataDxfId="97">
  <autoFilter ref="AI26:AI30" xr:uid="{7CD9B6BF-6C76-42B3-A1D3-77E99051AFD6}"/>
  <tableColumns count="1">
    <tableColumn id="1" xr3:uid="{04CA2195-4D86-4BF3-839E-160775D887AE}" name="Reciprocating" dataDxfId="96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1F96AA7E-3918-4A84-9E95-D56FECF56131}" name="TableLifting" displayName="TableLifting" ref="AJ26:AJ33" totalsRowShown="0" headerRowDxfId="95" dataDxfId="94">
  <autoFilter ref="AJ26:AJ33" xr:uid="{DE4ECDD8-7634-41B8-9BC7-BB08BCE86729}"/>
  <tableColumns count="1">
    <tableColumn id="1" xr3:uid="{494C3219-4289-48F9-837D-17362BA190F7}" name="Lifting" dataDxfId="93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76DF9FA-7263-486F-A3CD-8410CB4A6626}" name="TableNo_Lifting" displayName="TableNo_Lifting" ref="AK26:AK29" totalsRowShown="0" headerRowDxfId="92" dataDxfId="91">
  <autoFilter ref="AK26:AK29" xr:uid="{DF38723A-1ECD-4281-982E-7398E28E896E}"/>
  <tableColumns count="1">
    <tableColumn id="1" xr3:uid="{ED099151-1AF6-4C5A-A385-840FBAD2658B}" name="No_Lifting" dataDxfId="90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D1F45C31-60DC-4B27-8F04-B1CEC8A33392}" name="TableGeneral" displayName="TableGeneral" ref="AL26:AL27" totalsRowShown="0" headerRowDxfId="89" dataDxfId="88">
  <autoFilter ref="AL26:AL27" xr:uid="{9541BB1E-E68F-4DE1-9D74-C3F2EFFE9C96}"/>
  <tableColumns count="1">
    <tableColumn id="1" xr3:uid="{499FDA3B-F48C-4EF1-BDF4-05B356A8E9C0}" name="General" dataDxfId="87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60E240F-0349-43AC-8032-B6E57AF640A5}" name="TableSmaller" displayName="TableSmaller" ref="AM26:AM27" totalsRowShown="0" headerRowDxfId="86" dataDxfId="85">
  <autoFilter ref="AM26:AM27" xr:uid="{A573D4BE-40C2-44F7-A7E1-FC66F8BB46AB}"/>
  <tableColumns count="1">
    <tableColumn id="1" xr3:uid="{F739948A-839E-4513-90FC-2444F9946C25}" name="Smaller" dataDxfId="84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A63CF8C8-01D2-4F37-BFC6-865DD3B906AF}" name="TableLarger" displayName="TableLarger" ref="AN26:AN27" totalsRowShown="0" headerRowDxfId="83" dataDxfId="82">
  <autoFilter ref="AN26:AN27" xr:uid="{5EEEB4AF-2EB3-4677-B617-89D2108C6866}"/>
  <tableColumns count="1">
    <tableColumn id="1" xr3:uid="{7154A659-3678-4B15-AA5B-84A76B7B1131}" name="Larger" dataDxfId="81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F87CBDA0-8568-4161-8D50-77326533E63E}" name="TableValve" displayName="TableValve" ref="AO26:AO27" totalsRowShown="0" headerRowDxfId="80" dataDxfId="79">
  <autoFilter ref="AO26:AO27" xr:uid="{F10CB9FC-9ED7-492D-BE7D-F04868523F42}"/>
  <tableColumns count="1">
    <tableColumn id="1" xr3:uid="{D26FFB00-2267-42B4-ADE5-BBC32BA05DD6}" name="Valve" dataDxfId="78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56C3574E-6DCE-4D76-B813-44984AB6A6E9}" name="TablePump" displayName="TablePump" ref="AP26:AP28" totalsRowShown="0" headerRowDxfId="77" dataDxfId="76">
  <autoFilter ref="AP26:AP28" xr:uid="{AD56A809-DC35-4613-B1DB-2C75C6EDE39F}"/>
  <tableColumns count="1">
    <tableColumn id="1" xr3:uid="{773B852F-2F91-4CA1-B5C0-394C8E6FD8AF}" name="Pump" dataDxfId="75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A1E7C1D4-EEE6-4133-B35E-3F04CB5C1110}" name="TableHose_and_Coupling" displayName="TableHose_and_Coupling" ref="AQ26:AQ27" totalsRowShown="0" headerRowDxfId="74" dataDxfId="73">
  <autoFilter ref="AQ26:AQ27" xr:uid="{130BE0C0-56CE-415A-A665-84E972CDDD48}"/>
  <tableColumns count="1">
    <tableColumn id="1" xr3:uid="{5444BCC4-3950-431A-A1F7-5AAE374346ED}" name="Hose_and_Coupling" dataDxfId="72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1EF4387E-B446-4BE2-A268-0B8CCA2FA8C1}" name="TablePipe" displayName="TablePipe" ref="AR26:AR28" totalsRowShown="0" headerRowDxfId="71" dataDxfId="70">
  <autoFilter ref="AR26:AR28" xr:uid="{46582304-ED35-4889-BB0C-15B88546F322}"/>
  <tableColumns count="1">
    <tableColumn id="1" xr3:uid="{A7C630FA-F908-4D18-9FDF-45B7A2AFBBAF}" name="Pipe" dataDxfId="69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BDC649-1A38-4D5E-9851-33EC455484A2}" name="TableSmall" displayName="TableSmall" ref="C26:C32" totalsRowShown="0" headerRowDxfId="68" dataDxfId="67">
  <autoFilter ref="C26:C32" xr:uid="{720FF8B8-1306-4605-968D-7F4C7256C5C1}"/>
  <tableColumns count="1">
    <tableColumn id="1" xr3:uid="{B42986E5-CA7A-4D76-A9F0-7AED3C62672C}" name="Small" dataDxfId="6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30.xml"/><Relationship Id="rId18" Type="http://schemas.openxmlformats.org/officeDocument/2006/relationships/table" Target="../tables/table35.xml"/><Relationship Id="rId26" Type="http://schemas.openxmlformats.org/officeDocument/2006/relationships/table" Target="../tables/table43.xml"/><Relationship Id="rId39" Type="http://schemas.openxmlformats.org/officeDocument/2006/relationships/table" Target="../tables/table56.xml"/><Relationship Id="rId21" Type="http://schemas.openxmlformats.org/officeDocument/2006/relationships/table" Target="../tables/table38.xml"/><Relationship Id="rId34" Type="http://schemas.openxmlformats.org/officeDocument/2006/relationships/table" Target="../tables/table51.xml"/><Relationship Id="rId42" Type="http://schemas.openxmlformats.org/officeDocument/2006/relationships/table" Target="../tables/table59.xml"/><Relationship Id="rId47" Type="http://schemas.openxmlformats.org/officeDocument/2006/relationships/table" Target="../tables/table64.xml"/><Relationship Id="rId50" Type="http://schemas.openxmlformats.org/officeDocument/2006/relationships/table" Target="../tables/table67.xml"/><Relationship Id="rId55" Type="http://schemas.openxmlformats.org/officeDocument/2006/relationships/table" Target="../tables/table72.xml"/><Relationship Id="rId63" Type="http://schemas.openxmlformats.org/officeDocument/2006/relationships/table" Target="../tables/table80.xml"/><Relationship Id="rId7" Type="http://schemas.openxmlformats.org/officeDocument/2006/relationships/table" Target="../tables/table24.xml"/><Relationship Id="rId2" Type="http://schemas.openxmlformats.org/officeDocument/2006/relationships/table" Target="../tables/table19.xml"/><Relationship Id="rId16" Type="http://schemas.openxmlformats.org/officeDocument/2006/relationships/table" Target="../tables/table33.xml"/><Relationship Id="rId29" Type="http://schemas.openxmlformats.org/officeDocument/2006/relationships/table" Target="../tables/table4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11" Type="http://schemas.openxmlformats.org/officeDocument/2006/relationships/table" Target="../tables/table28.xml"/><Relationship Id="rId24" Type="http://schemas.openxmlformats.org/officeDocument/2006/relationships/table" Target="../tables/table41.xml"/><Relationship Id="rId32" Type="http://schemas.openxmlformats.org/officeDocument/2006/relationships/table" Target="../tables/table49.xml"/><Relationship Id="rId37" Type="http://schemas.openxmlformats.org/officeDocument/2006/relationships/table" Target="../tables/table54.xml"/><Relationship Id="rId40" Type="http://schemas.openxmlformats.org/officeDocument/2006/relationships/table" Target="../tables/table57.xml"/><Relationship Id="rId45" Type="http://schemas.openxmlformats.org/officeDocument/2006/relationships/table" Target="../tables/table62.xml"/><Relationship Id="rId53" Type="http://schemas.openxmlformats.org/officeDocument/2006/relationships/table" Target="../tables/table70.xml"/><Relationship Id="rId58" Type="http://schemas.openxmlformats.org/officeDocument/2006/relationships/table" Target="../tables/table75.xml"/><Relationship Id="rId66" Type="http://schemas.openxmlformats.org/officeDocument/2006/relationships/table" Target="../tables/table83.xml"/><Relationship Id="rId5" Type="http://schemas.openxmlformats.org/officeDocument/2006/relationships/table" Target="../tables/table22.xml"/><Relationship Id="rId15" Type="http://schemas.openxmlformats.org/officeDocument/2006/relationships/table" Target="../tables/table32.xml"/><Relationship Id="rId23" Type="http://schemas.openxmlformats.org/officeDocument/2006/relationships/table" Target="../tables/table40.xml"/><Relationship Id="rId28" Type="http://schemas.openxmlformats.org/officeDocument/2006/relationships/table" Target="../tables/table45.xml"/><Relationship Id="rId36" Type="http://schemas.openxmlformats.org/officeDocument/2006/relationships/table" Target="../tables/table53.xml"/><Relationship Id="rId49" Type="http://schemas.openxmlformats.org/officeDocument/2006/relationships/table" Target="../tables/table66.xml"/><Relationship Id="rId57" Type="http://schemas.openxmlformats.org/officeDocument/2006/relationships/table" Target="../tables/table74.xml"/><Relationship Id="rId61" Type="http://schemas.openxmlformats.org/officeDocument/2006/relationships/table" Target="../tables/table78.xml"/><Relationship Id="rId10" Type="http://schemas.openxmlformats.org/officeDocument/2006/relationships/table" Target="../tables/table27.xml"/><Relationship Id="rId19" Type="http://schemas.openxmlformats.org/officeDocument/2006/relationships/table" Target="../tables/table36.xml"/><Relationship Id="rId31" Type="http://schemas.openxmlformats.org/officeDocument/2006/relationships/table" Target="../tables/table48.xml"/><Relationship Id="rId44" Type="http://schemas.openxmlformats.org/officeDocument/2006/relationships/table" Target="../tables/table61.xml"/><Relationship Id="rId52" Type="http://schemas.openxmlformats.org/officeDocument/2006/relationships/table" Target="../tables/table69.xml"/><Relationship Id="rId60" Type="http://schemas.openxmlformats.org/officeDocument/2006/relationships/table" Target="../tables/table77.xml"/><Relationship Id="rId65" Type="http://schemas.openxmlformats.org/officeDocument/2006/relationships/table" Target="../tables/table82.xml"/><Relationship Id="rId4" Type="http://schemas.openxmlformats.org/officeDocument/2006/relationships/table" Target="../tables/table21.xml"/><Relationship Id="rId9" Type="http://schemas.openxmlformats.org/officeDocument/2006/relationships/table" Target="../tables/table26.xml"/><Relationship Id="rId14" Type="http://schemas.openxmlformats.org/officeDocument/2006/relationships/table" Target="../tables/table31.xml"/><Relationship Id="rId22" Type="http://schemas.openxmlformats.org/officeDocument/2006/relationships/table" Target="../tables/table39.xml"/><Relationship Id="rId27" Type="http://schemas.openxmlformats.org/officeDocument/2006/relationships/table" Target="../tables/table44.xml"/><Relationship Id="rId30" Type="http://schemas.openxmlformats.org/officeDocument/2006/relationships/table" Target="../tables/table47.xml"/><Relationship Id="rId35" Type="http://schemas.openxmlformats.org/officeDocument/2006/relationships/table" Target="../tables/table52.xml"/><Relationship Id="rId43" Type="http://schemas.openxmlformats.org/officeDocument/2006/relationships/table" Target="../tables/table60.xml"/><Relationship Id="rId48" Type="http://schemas.openxmlformats.org/officeDocument/2006/relationships/table" Target="../tables/table65.xml"/><Relationship Id="rId56" Type="http://schemas.openxmlformats.org/officeDocument/2006/relationships/table" Target="../tables/table73.xml"/><Relationship Id="rId64" Type="http://schemas.openxmlformats.org/officeDocument/2006/relationships/table" Target="../tables/table81.xml"/><Relationship Id="rId8" Type="http://schemas.openxmlformats.org/officeDocument/2006/relationships/table" Target="../tables/table25.xml"/><Relationship Id="rId51" Type="http://schemas.openxmlformats.org/officeDocument/2006/relationships/table" Target="../tables/table68.xml"/><Relationship Id="rId3" Type="http://schemas.openxmlformats.org/officeDocument/2006/relationships/table" Target="../tables/table20.xml"/><Relationship Id="rId12" Type="http://schemas.openxmlformats.org/officeDocument/2006/relationships/table" Target="../tables/table29.xml"/><Relationship Id="rId17" Type="http://schemas.openxmlformats.org/officeDocument/2006/relationships/table" Target="../tables/table34.xml"/><Relationship Id="rId25" Type="http://schemas.openxmlformats.org/officeDocument/2006/relationships/table" Target="../tables/table42.xml"/><Relationship Id="rId33" Type="http://schemas.openxmlformats.org/officeDocument/2006/relationships/table" Target="../tables/table50.xml"/><Relationship Id="rId38" Type="http://schemas.openxmlformats.org/officeDocument/2006/relationships/table" Target="../tables/table55.xml"/><Relationship Id="rId46" Type="http://schemas.openxmlformats.org/officeDocument/2006/relationships/table" Target="../tables/table63.xml"/><Relationship Id="rId59" Type="http://schemas.openxmlformats.org/officeDocument/2006/relationships/table" Target="../tables/table76.xml"/><Relationship Id="rId67" Type="http://schemas.openxmlformats.org/officeDocument/2006/relationships/table" Target="../tables/table84.xml"/><Relationship Id="rId20" Type="http://schemas.openxmlformats.org/officeDocument/2006/relationships/table" Target="../tables/table37.xml"/><Relationship Id="rId41" Type="http://schemas.openxmlformats.org/officeDocument/2006/relationships/table" Target="../tables/table58.xml"/><Relationship Id="rId54" Type="http://schemas.openxmlformats.org/officeDocument/2006/relationships/table" Target="../tables/table71.xml"/><Relationship Id="rId62" Type="http://schemas.openxmlformats.org/officeDocument/2006/relationships/table" Target="../tables/table7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1DECA-959A-4BDD-8DDD-51342241B47C}">
  <sheetPr codeName="Sheet2">
    <tabColor theme="1" tint="0.249977111117893"/>
  </sheetPr>
  <dimension ref="A1"/>
  <sheetViews>
    <sheetView showGridLines="0" showRowColHeaders="0" zoomScale="120" zoomScaleNormal="120" workbookViewId="0">
      <selection activeCell="W15" sqref="W15"/>
    </sheetView>
  </sheetViews>
  <sheetFormatPr defaultRowHeight="15" x14ac:dyDescent="0.25"/>
  <sheetData/>
  <sheetProtection algorithmName="SHA-512" hashValue="8oPLxgGfebJ2obHfBEf+UMPKUMaaCa9i/hv5Yf8NF1jpH7X6bqrF3lON2UDaYoF32ml0Dar+ctumXvdPhLIL/A==" saltValue="7jpd09xeUWKNBlfhlI48Ww==" spinCount="100000" sheet="1" objects="1" scenarios="1"/>
  <pageMargins left="0.7" right="0.7" top="0.75" bottom="0.75" header="0.3" footer="0.3"/>
  <pageSetup paperSize="9" orientation="portrait" verticalDpi="30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490A-8E04-449C-8F72-F091FF2607AF}">
  <sheetPr codeName="Sheet1">
    <tabColor theme="3" tint="0.39997558519241921"/>
  </sheetPr>
  <dimension ref="B5:U46"/>
  <sheetViews>
    <sheetView showGridLines="0" tabSelected="1" zoomScaleNormal="100" workbookViewId="0">
      <selection activeCell="C8" sqref="C8:D8"/>
    </sheetView>
  </sheetViews>
  <sheetFormatPr defaultColWidth="8.7109375" defaultRowHeight="15" x14ac:dyDescent="0.25"/>
  <cols>
    <col min="1" max="1" width="2.5703125" style="193" customWidth="1"/>
    <col min="2" max="2" width="15.140625" style="193" customWidth="1"/>
    <col min="3" max="3" width="8.7109375" style="193"/>
    <col min="4" max="4" width="15.5703125" style="193" customWidth="1"/>
    <col min="5" max="5" width="20.5703125" style="193" customWidth="1"/>
    <col min="6" max="6" width="5.5703125" style="193" customWidth="1"/>
    <col min="7" max="7" width="1.5703125" style="193" customWidth="1"/>
    <col min="8" max="8" width="15.140625" style="193" bestFit="1" customWidth="1"/>
    <col min="9" max="9" width="20.7109375" style="193" bestFit="1" customWidth="1"/>
    <col min="10" max="10" width="15.140625" style="193" bestFit="1" customWidth="1"/>
    <col min="11" max="11" width="11.7109375" style="193" hidden="1" customWidth="1"/>
    <col min="12" max="12" width="17" style="193" bestFit="1" customWidth="1"/>
    <col min="13" max="13" width="12.85546875" style="193" bestFit="1" customWidth="1"/>
    <col min="14" max="14" width="5.5703125" style="193" customWidth="1"/>
    <col min="15" max="15" width="15.140625" style="193" bestFit="1" customWidth="1"/>
    <col min="16" max="16" width="17" style="193" customWidth="1"/>
    <col min="17" max="20" width="12.5703125" style="193" customWidth="1"/>
    <col min="21" max="21" width="14.140625" style="193" customWidth="1"/>
    <col min="22" max="16384" width="8.7109375" style="193"/>
  </cols>
  <sheetData>
    <row r="5" spans="2:21" ht="15.75" thickBot="1" x14ac:dyDescent="0.3"/>
    <row r="6" spans="2:21" ht="17.25" thickBot="1" x14ac:dyDescent="0.35">
      <c r="B6" s="194" t="s">
        <v>582</v>
      </c>
      <c r="C6" s="196"/>
      <c r="D6" s="196"/>
      <c r="E6" s="197"/>
      <c r="G6" s="286" t="s">
        <v>619</v>
      </c>
      <c r="H6" s="287"/>
      <c r="I6" s="287"/>
      <c r="J6" s="287"/>
      <c r="K6" s="287"/>
      <c r="L6" s="288"/>
      <c r="O6" s="228" t="s">
        <v>608</v>
      </c>
      <c r="P6" s="246"/>
      <c r="Q6" s="296" t="s">
        <v>606</v>
      </c>
      <c r="R6" s="296"/>
      <c r="S6" s="296"/>
      <c r="T6" s="296"/>
      <c r="U6" s="297"/>
    </row>
    <row r="7" spans="2:21" ht="17.25" thickBot="1" x14ac:dyDescent="0.35">
      <c r="B7" s="198" t="s">
        <v>586</v>
      </c>
      <c r="C7" s="199"/>
      <c r="D7" s="199"/>
      <c r="E7" s="195"/>
      <c r="G7" s="302" t="s">
        <v>43</v>
      </c>
      <c r="H7" s="303"/>
      <c r="I7" s="240" t="s">
        <v>587</v>
      </c>
      <c r="J7" s="240" t="s">
        <v>588</v>
      </c>
      <c r="K7" s="219" t="s">
        <v>589</v>
      </c>
      <c r="L7" s="240" t="s">
        <v>117</v>
      </c>
      <c r="O7" s="247" t="s">
        <v>609</v>
      </c>
      <c r="P7" s="248"/>
      <c r="Q7" s="222" t="str">
        <f>M19</f>
        <v>[1] Minor</v>
      </c>
      <c r="R7" s="208" t="str">
        <f>M20</f>
        <v>[2] Significant</v>
      </c>
      <c r="S7" s="208" t="str">
        <f>M21</f>
        <v>[3] Serious</v>
      </c>
      <c r="T7" s="208" t="str">
        <f>M22</f>
        <v>[4] Major</v>
      </c>
      <c r="U7" s="209" t="str">
        <f>M23</f>
        <v>[5] Catastrophic</v>
      </c>
    </row>
    <row r="8" spans="2:21" ht="16.5" x14ac:dyDescent="0.3">
      <c r="B8" s="200" t="s">
        <v>584</v>
      </c>
      <c r="C8" s="300"/>
      <c r="D8" s="301"/>
      <c r="E8" s="201"/>
      <c r="F8" s="202"/>
      <c r="G8" s="210"/>
      <c r="H8" s="215" t="s">
        <v>590</v>
      </c>
      <c r="I8" s="259" t="s">
        <v>124</v>
      </c>
      <c r="J8" s="260">
        <v>0</v>
      </c>
      <c r="K8" s="220">
        <f>J9</f>
        <v>9.9999999999999995E-7</v>
      </c>
      <c r="L8" s="218" t="str">
        <f>"[1]"&amp;H8</f>
        <v>[1] Extremely Unlikely</v>
      </c>
      <c r="O8" s="298"/>
      <c r="P8" s="251" t="str">
        <f>L8</f>
        <v>[1] Extremely Unlikely</v>
      </c>
      <c r="Q8" s="249">
        <v>1</v>
      </c>
      <c r="R8" s="229">
        <v>2</v>
      </c>
      <c r="S8" s="229">
        <v>3</v>
      </c>
      <c r="T8" s="253">
        <v>4</v>
      </c>
      <c r="U8" s="254">
        <v>5</v>
      </c>
    </row>
    <row r="9" spans="2:21" ht="16.5" x14ac:dyDescent="0.3">
      <c r="B9" s="200" t="s">
        <v>583</v>
      </c>
      <c r="C9" s="301"/>
      <c r="D9" s="301"/>
      <c r="E9" s="201"/>
      <c r="F9" s="202"/>
      <c r="G9" s="211"/>
      <c r="H9" s="216" t="s">
        <v>591</v>
      </c>
      <c r="I9" s="261" t="s">
        <v>125</v>
      </c>
      <c r="J9" s="262">
        <v>9.9999999999999995E-7</v>
      </c>
      <c r="K9" s="207">
        <f>J10</f>
        <v>1E-4</v>
      </c>
      <c r="L9" s="218" t="str">
        <f>"[2]"&amp;H9</f>
        <v>[2] Very Unlikely</v>
      </c>
      <c r="O9" s="298"/>
      <c r="P9" s="225" t="str">
        <f>L9</f>
        <v>[2] Very Unlikely</v>
      </c>
      <c r="Q9" s="249">
        <v>2</v>
      </c>
      <c r="R9" s="229">
        <v>4</v>
      </c>
      <c r="S9" s="230">
        <v>6</v>
      </c>
      <c r="T9" s="231">
        <v>8</v>
      </c>
      <c r="U9" s="233">
        <v>10</v>
      </c>
    </row>
    <row r="10" spans="2:21" ht="17.25" thickBot="1" x14ac:dyDescent="0.35">
      <c r="B10" s="255" t="s">
        <v>585</v>
      </c>
      <c r="C10" s="304"/>
      <c r="D10" s="305"/>
      <c r="E10" s="205"/>
      <c r="F10" s="202"/>
      <c r="G10" s="212"/>
      <c r="H10" s="216" t="s">
        <v>592</v>
      </c>
      <c r="I10" s="261" t="s">
        <v>126</v>
      </c>
      <c r="J10" s="262">
        <v>1E-4</v>
      </c>
      <c r="K10" s="207">
        <f>J11</f>
        <v>0.01</v>
      </c>
      <c r="L10" s="218" t="str">
        <f>"[3]"&amp;H10</f>
        <v>[3] Unlikely</v>
      </c>
      <c r="O10" s="298"/>
      <c r="P10" s="225" t="str">
        <f>L10</f>
        <v>[3] Unlikely</v>
      </c>
      <c r="Q10" s="249">
        <v>3</v>
      </c>
      <c r="R10" s="230">
        <v>6</v>
      </c>
      <c r="S10" s="231">
        <v>9</v>
      </c>
      <c r="T10" s="231">
        <v>12</v>
      </c>
      <c r="U10" s="234">
        <v>15</v>
      </c>
    </row>
    <row r="11" spans="2:21" ht="16.5" x14ac:dyDescent="0.3">
      <c r="B11" s="202"/>
      <c r="C11" s="202"/>
      <c r="D11" s="202"/>
      <c r="E11" s="202"/>
      <c r="F11" s="202"/>
      <c r="G11" s="213"/>
      <c r="H11" s="216" t="s">
        <v>593</v>
      </c>
      <c r="I11" s="261" t="s">
        <v>128</v>
      </c>
      <c r="J11" s="262">
        <v>0.01</v>
      </c>
      <c r="K11" s="207">
        <f>J12</f>
        <v>1</v>
      </c>
      <c r="L11" s="218" t="str">
        <f>"[4]"&amp;H11</f>
        <v>[4] Possible</v>
      </c>
      <c r="O11" s="298"/>
      <c r="P11" s="225" t="str">
        <f>L11</f>
        <v>[4] Possible</v>
      </c>
      <c r="Q11" s="238">
        <v>4</v>
      </c>
      <c r="R11" s="231">
        <v>8</v>
      </c>
      <c r="S11" s="231">
        <v>12</v>
      </c>
      <c r="T11" s="232">
        <v>16</v>
      </c>
      <c r="U11" s="234">
        <v>20</v>
      </c>
    </row>
    <row r="12" spans="2:21" ht="17.25" thickBot="1" x14ac:dyDescent="0.35">
      <c r="F12" s="202"/>
      <c r="G12" s="214"/>
      <c r="H12" s="217" t="s">
        <v>594</v>
      </c>
      <c r="I12" s="263" t="s">
        <v>127</v>
      </c>
      <c r="J12" s="264">
        <v>1</v>
      </c>
      <c r="K12" s="221">
        <v>1000000</v>
      </c>
      <c r="L12" s="223" t="str">
        <f>"[5]"&amp;H12</f>
        <v>[5] Probable</v>
      </c>
      <c r="O12" s="299"/>
      <c r="P12" s="252" t="str">
        <f>L12</f>
        <v>[5] Probable</v>
      </c>
      <c r="Q12" s="250">
        <v>5</v>
      </c>
      <c r="R12" s="235">
        <v>10</v>
      </c>
      <c r="S12" s="236">
        <v>15</v>
      </c>
      <c r="T12" s="236">
        <v>20</v>
      </c>
      <c r="U12" s="237">
        <v>25</v>
      </c>
    </row>
    <row r="13" spans="2:21" ht="16.5" x14ac:dyDescent="0.3">
      <c r="B13" s="194" t="s">
        <v>338</v>
      </c>
      <c r="C13" s="244"/>
      <c r="D13" s="244"/>
      <c r="E13" s="245"/>
      <c r="F13" s="202"/>
      <c r="H13" s="206"/>
      <c r="I13" s="202"/>
      <c r="J13" s="202"/>
      <c r="K13" s="202"/>
      <c r="L13" s="202"/>
    </row>
    <row r="14" spans="2:21" ht="16.5" x14ac:dyDescent="0.3">
      <c r="B14" s="200" t="s">
        <v>624</v>
      </c>
      <c r="C14" s="206"/>
      <c r="D14" s="206"/>
      <c r="E14" s="201"/>
      <c r="H14" s="206"/>
      <c r="I14" s="202"/>
      <c r="J14" s="202"/>
      <c r="K14" s="202"/>
      <c r="L14" s="202"/>
    </row>
    <row r="15" spans="2:21" ht="17.25" thickBot="1" x14ac:dyDescent="0.35">
      <c r="B15" s="200" t="s">
        <v>602</v>
      </c>
      <c r="C15" s="206"/>
      <c r="D15" s="206"/>
      <c r="E15" s="201"/>
    </row>
    <row r="16" spans="2:21" ht="17.25" thickBot="1" x14ac:dyDescent="0.35">
      <c r="B16" s="200" t="s">
        <v>621</v>
      </c>
      <c r="C16" s="206"/>
      <c r="D16" s="206"/>
      <c r="E16" s="201"/>
      <c r="O16" s="286" t="s">
        <v>607</v>
      </c>
      <c r="P16" s="287"/>
      <c r="Q16" s="287"/>
      <c r="R16" s="287"/>
      <c r="S16" s="287"/>
      <c r="T16" s="287"/>
      <c r="U16" s="288"/>
    </row>
    <row r="17" spans="2:21" ht="17.25" thickBot="1" x14ac:dyDescent="0.35">
      <c r="B17" s="200" t="s">
        <v>605</v>
      </c>
      <c r="C17" s="206"/>
      <c r="D17" s="206"/>
      <c r="E17" s="201"/>
      <c r="G17" s="286" t="s">
        <v>620</v>
      </c>
      <c r="H17" s="287"/>
      <c r="I17" s="287"/>
      <c r="J17" s="287"/>
      <c r="K17" s="287"/>
      <c r="L17" s="287"/>
      <c r="M17" s="288"/>
      <c r="O17" s="240" t="s">
        <v>610</v>
      </c>
      <c r="P17" s="289" t="s">
        <v>34</v>
      </c>
      <c r="Q17" s="291"/>
      <c r="R17" s="289" t="s">
        <v>43</v>
      </c>
      <c r="S17" s="290"/>
      <c r="T17" s="290"/>
      <c r="U17" s="291"/>
    </row>
    <row r="18" spans="2:21" ht="17.25" thickBot="1" x14ac:dyDescent="0.35">
      <c r="B18" s="200" t="s">
        <v>604</v>
      </c>
      <c r="C18" s="206"/>
      <c r="D18" s="206"/>
      <c r="E18" s="201"/>
      <c r="G18" s="294" t="s">
        <v>43</v>
      </c>
      <c r="H18" s="295"/>
      <c r="I18" s="239" t="s">
        <v>218</v>
      </c>
      <c r="J18" s="239" t="s">
        <v>219</v>
      </c>
      <c r="K18" s="224" t="s">
        <v>220</v>
      </c>
      <c r="L18" s="240" t="s">
        <v>220</v>
      </c>
      <c r="M18" s="241" t="s">
        <v>117</v>
      </c>
      <c r="O18" s="243" t="s">
        <v>611</v>
      </c>
      <c r="P18" s="314" t="s">
        <v>239</v>
      </c>
      <c r="Q18" s="315"/>
      <c r="R18" s="268" t="s">
        <v>240</v>
      </c>
      <c r="S18" s="269"/>
      <c r="T18" s="269"/>
      <c r="U18" s="270"/>
    </row>
    <row r="19" spans="2:21" ht="16.5" x14ac:dyDescent="0.3">
      <c r="B19" s="200" t="s">
        <v>622</v>
      </c>
      <c r="C19" s="206"/>
      <c r="D19" s="206"/>
      <c r="E19" s="201"/>
      <c r="G19" s="210"/>
      <c r="H19" s="215" t="s">
        <v>595</v>
      </c>
      <c r="I19" s="260" t="s">
        <v>221</v>
      </c>
      <c r="J19" s="260" t="s">
        <v>226</v>
      </c>
      <c r="K19" s="265" t="s">
        <v>231</v>
      </c>
      <c r="L19" s="260" t="s">
        <v>231</v>
      </c>
      <c r="M19" s="226" t="str">
        <f>"[1]"&amp;H19</f>
        <v>[1] Minor</v>
      </c>
      <c r="O19" s="306" t="s">
        <v>580</v>
      </c>
      <c r="P19" s="310" t="s">
        <v>612</v>
      </c>
      <c r="Q19" s="311"/>
      <c r="R19" s="271" t="s">
        <v>617</v>
      </c>
      <c r="S19" s="272"/>
      <c r="T19" s="272"/>
      <c r="U19" s="273"/>
    </row>
    <row r="20" spans="2:21" ht="16.5" x14ac:dyDescent="0.3">
      <c r="B20" s="200" t="s">
        <v>623</v>
      </c>
      <c r="C20" s="206"/>
      <c r="D20" s="206"/>
      <c r="E20" s="201"/>
      <c r="G20" s="211"/>
      <c r="H20" s="216" t="s">
        <v>596</v>
      </c>
      <c r="I20" s="260" t="s">
        <v>222</v>
      </c>
      <c r="J20" s="260" t="s">
        <v>227</v>
      </c>
      <c r="K20" s="265" t="s">
        <v>232</v>
      </c>
      <c r="L20" s="260" t="s">
        <v>232</v>
      </c>
      <c r="M20" s="226" t="str">
        <f>"[2]"&amp;H20</f>
        <v>[2] Significant</v>
      </c>
      <c r="O20" s="307"/>
      <c r="P20" s="312"/>
      <c r="Q20" s="313"/>
      <c r="R20" s="268" t="s">
        <v>615</v>
      </c>
      <c r="S20" s="269"/>
      <c r="T20" s="269"/>
      <c r="U20" s="270"/>
    </row>
    <row r="21" spans="2:21" ht="17.25" thickBot="1" x14ac:dyDescent="0.35">
      <c r="B21" s="203" t="s">
        <v>618</v>
      </c>
      <c r="C21" s="204"/>
      <c r="D21" s="204"/>
      <c r="E21" s="205"/>
      <c r="G21" s="212"/>
      <c r="H21" s="216" t="s">
        <v>597</v>
      </c>
      <c r="I21" s="260" t="s">
        <v>223</v>
      </c>
      <c r="J21" s="260" t="s">
        <v>228</v>
      </c>
      <c r="K21" s="265" t="s">
        <v>233</v>
      </c>
      <c r="L21" s="260" t="s">
        <v>233</v>
      </c>
      <c r="M21" s="226" t="str">
        <f>"[3]"&amp;H21</f>
        <v>[3] Serious</v>
      </c>
      <c r="O21" s="308" t="s">
        <v>168</v>
      </c>
      <c r="P21" s="310" t="s">
        <v>613</v>
      </c>
      <c r="Q21" s="311"/>
      <c r="R21" s="271" t="s">
        <v>614</v>
      </c>
      <c r="S21" s="272"/>
      <c r="T21" s="272"/>
      <c r="U21" s="273"/>
    </row>
    <row r="22" spans="2:21" ht="16.5" x14ac:dyDescent="0.3">
      <c r="B22" s="202"/>
      <c r="C22" s="202"/>
      <c r="D22" s="202"/>
      <c r="E22" s="202"/>
      <c r="G22" s="213"/>
      <c r="H22" s="216" t="s">
        <v>598</v>
      </c>
      <c r="I22" s="260" t="s">
        <v>224</v>
      </c>
      <c r="J22" s="260" t="s">
        <v>229</v>
      </c>
      <c r="K22" s="265" t="s">
        <v>234</v>
      </c>
      <c r="L22" s="260" t="s">
        <v>234</v>
      </c>
      <c r="M22" s="226" t="str">
        <f>"[4]"&amp;H22</f>
        <v>[4] Major</v>
      </c>
      <c r="O22" s="309"/>
      <c r="P22" s="312"/>
      <c r="Q22" s="313"/>
      <c r="R22" s="268" t="s">
        <v>616</v>
      </c>
      <c r="S22" s="269"/>
      <c r="T22" s="269"/>
      <c r="U22" s="270"/>
    </row>
    <row r="23" spans="2:21" ht="17.25" thickBot="1" x14ac:dyDescent="0.35">
      <c r="B23" s="202"/>
      <c r="C23" s="202"/>
      <c r="D23" s="202"/>
      <c r="E23" s="202"/>
      <c r="G23" s="214"/>
      <c r="H23" s="217" t="s">
        <v>599</v>
      </c>
      <c r="I23" s="266" t="s">
        <v>225</v>
      </c>
      <c r="J23" s="266" t="s">
        <v>230</v>
      </c>
      <c r="K23" s="267" t="s">
        <v>235</v>
      </c>
      <c r="L23" s="266" t="s">
        <v>235</v>
      </c>
      <c r="M23" s="227" t="str">
        <f>"[5]"&amp;H23</f>
        <v>[5] Catastrophic</v>
      </c>
      <c r="O23" s="242" t="s">
        <v>579</v>
      </c>
      <c r="P23" s="292" t="s">
        <v>35</v>
      </c>
      <c r="Q23" s="293"/>
      <c r="R23" s="274" t="s">
        <v>241</v>
      </c>
      <c r="S23" s="275"/>
      <c r="T23" s="275"/>
      <c r="U23" s="276"/>
    </row>
    <row r="24" spans="2:21" ht="16.5" x14ac:dyDescent="0.3">
      <c r="B24" s="194" t="s">
        <v>603</v>
      </c>
      <c r="C24" s="196"/>
      <c r="D24" s="196"/>
      <c r="E24" s="197"/>
      <c r="O24" s="202"/>
      <c r="P24" s="202"/>
    </row>
    <row r="25" spans="2:21" ht="16.5" x14ac:dyDescent="0.3">
      <c r="B25" s="200" t="s">
        <v>600</v>
      </c>
      <c r="C25" s="206"/>
      <c r="D25" s="206"/>
      <c r="E25" s="201"/>
      <c r="O25" s="202"/>
      <c r="P25" s="202"/>
    </row>
    <row r="26" spans="2:21" ht="16.5" x14ac:dyDescent="0.3">
      <c r="B26" s="200" t="s">
        <v>601</v>
      </c>
      <c r="C26" s="206"/>
      <c r="D26" s="206"/>
      <c r="E26" s="201"/>
      <c r="O26" s="202"/>
      <c r="P26" s="202"/>
    </row>
    <row r="27" spans="2:21" ht="16.5" x14ac:dyDescent="0.3">
      <c r="B27" s="200" t="s">
        <v>625</v>
      </c>
      <c r="C27" s="206"/>
      <c r="D27" s="206"/>
      <c r="E27" s="201"/>
      <c r="O27" s="202"/>
      <c r="P27" s="202"/>
    </row>
    <row r="28" spans="2:21" ht="16.5" x14ac:dyDescent="0.3">
      <c r="B28" s="200" t="s">
        <v>628</v>
      </c>
      <c r="C28" s="206"/>
      <c r="D28" s="206"/>
      <c r="E28" s="201"/>
      <c r="F28" s="202"/>
      <c r="G28" s="202"/>
      <c r="H28" s="202"/>
      <c r="I28" s="202"/>
      <c r="J28" s="202"/>
      <c r="K28" s="202"/>
      <c r="L28" s="202"/>
      <c r="M28" s="202"/>
      <c r="N28" s="202"/>
      <c r="O28" s="202"/>
      <c r="P28" s="202"/>
    </row>
    <row r="29" spans="2:21" ht="17.25" thickBot="1" x14ac:dyDescent="0.35">
      <c r="B29" s="203" t="s">
        <v>626</v>
      </c>
      <c r="C29" s="204"/>
      <c r="D29" s="204"/>
      <c r="E29" s="205"/>
      <c r="F29" s="202"/>
      <c r="G29" s="202"/>
      <c r="H29" s="202"/>
      <c r="I29" s="202"/>
      <c r="J29" s="202"/>
      <c r="K29" s="202"/>
      <c r="L29" s="202"/>
      <c r="M29" s="202"/>
      <c r="N29" s="202"/>
      <c r="O29" s="202"/>
      <c r="P29" s="202"/>
    </row>
    <row r="30" spans="2:21" ht="16.5" x14ac:dyDescent="0.3"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2"/>
      <c r="P30" s="202"/>
    </row>
    <row r="31" spans="2:21" ht="16.5" x14ac:dyDescent="0.3">
      <c r="B31" s="202"/>
      <c r="C31" s="202"/>
      <c r="D31" s="202"/>
      <c r="E31" s="202"/>
      <c r="F31" s="202"/>
      <c r="G31" s="202"/>
      <c r="H31" s="202"/>
      <c r="I31" s="202"/>
      <c r="J31" s="202"/>
      <c r="K31" s="202"/>
      <c r="L31" s="202"/>
      <c r="M31" s="202"/>
      <c r="N31" s="202"/>
      <c r="O31" s="202"/>
      <c r="P31" s="202"/>
    </row>
    <row r="32" spans="2:21" ht="16.5" x14ac:dyDescent="0.3">
      <c r="B32" s="202"/>
      <c r="C32" s="202"/>
      <c r="D32" s="202"/>
      <c r="E32" s="202"/>
      <c r="F32" s="202"/>
      <c r="G32" s="202"/>
      <c r="H32" s="202"/>
      <c r="I32" s="202"/>
      <c r="J32" s="202"/>
      <c r="K32" s="202"/>
      <c r="L32" s="202"/>
      <c r="M32" s="202"/>
      <c r="N32" s="202"/>
      <c r="O32" s="202"/>
      <c r="P32" s="202"/>
    </row>
    <row r="33" spans="2:16" ht="16.5" x14ac:dyDescent="0.3"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</row>
    <row r="34" spans="2:16" ht="16.5" x14ac:dyDescent="0.3">
      <c r="B34" s="202"/>
      <c r="C34" s="202"/>
      <c r="D34" s="202"/>
      <c r="E34" s="202"/>
      <c r="F34" s="202"/>
      <c r="G34" s="202"/>
      <c r="H34" s="202"/>
      <c r="I34" s="202"/>
      <c r="J34" s="202"/>
      <c r="K34" s="202"/>
      <c r="L34" s="202"/>
      <c r="M34" s="202"/>
      <c r="N34" s="202"/>
      <c r="O34" s="202"/>
    </row>
    <row r="35" spans="2:16" ht="16.5" x14ac:dyDescent="0.3">
      <c r="F35" s="202"/>
      <c r="G35" s="202"/>
      <c r="H35" s="202"/>
      <c r="I35" s="202"/>
      <c r="J35" s="202"/>
      <c r="K35" s="202"/>
      <c r="L35" s="202"/>
      <c r="M35" s="202"/>
      <c r="N35" s="202"/>
      <c r="O35" s="202"/>
    </row>
    <row r="36" spans="2:16" ht="16.5" x14ac:dyDescent="0.3">
      <c r="F36" s="202"/>
      <c r="G36" s="202"/>
      <c r="H36" s="202"/>
      <c r="I36" s="202"/>
      <c r="J36" s="202"/>
      <c r="K36" s="202"/>
      <c r="L36" s="202"/>
      <c r="M36" s="202"/>
      <c r="N36" s="202"/>
      <c r="O36" s="202"/>
    </row>
    <row r="37" spans="2:16" ht="16.5" x14ac:dyDescent="0.3">
      <c r="F37" s="202"/>
      <c r="G37" s="202"/>
      <c r="H37" s="202"/>
      <c r="I37" s="202"/>
      <c r="J37" s="202"/>
      <c r="K37" s="202"/>
      <c r="L37" s="202"/>
      <c r="M37" s="202"/>
      <c r="N37" s="202"/>
      <c r="O37" s="202"/>
    </row>
    <row r="38" spans="2:16" ht="16.5" x14ac:dyDescent="0.3">
      <c r="F38" s="202"/>
      <c r="G38" s="202"/>
      <c r="H38" s="202"/>
      <c r="I38" s="202"/>
      <c r="J38" s="202"/>
      <c r="K38" s="202"/>
      <c r="L38" s="202"/>
      <c r="M38" s="202"/>
      <c r="N38" s="202"/>
      <c r="O38" s="202"/>
    </row>
    <row r="39" spans="2:16" ht="16.5" x14ac:dyDescent="0.3">
      <c r="F39" s="202"/>
      <c r="G39" s="202"/>
      <c r="H39" s="202"/>
      <c r="I39" s="202"/>
      <c r="J39" s="202"/>
      <c r="K39" s="202"/>
      <c r="L39" s="202"/>
      <c r="M39" s="202"/>
      <c r="N39" s="202"/>
      <c r="O39" s="202"/>
    </row>
    <row r="40" spans="2:16" ht="16.5" x14ac:dyDescent="0.3">
      <c r="F40" s="202"/>
      <c r="G40" s="202"/>
      <c r="H40" s="202"/>
      <c r="I40" s="202"/>
      <c r="J40" s="202"/>
      <c r="K40" s="202"/>
      <c r="L40" s="202"/>
      <c r="M40" s="202"/>
      <c r="N40" s="202"/>
      <c r="O40" s="202"/>
    </row>
    <row r="41" spans="2:16" ht="16.5" x14ac:dyDescent="0.3">
      <c r="F41" s="202"/>
      <c r="G41" s="202"/>
      <c r="H41" s="202"/>
      <c r="I41" s="202"/>
      <c r="J41" s="202"/>
      <c r="K41" s="202"/>
      <c r="L41" s="202"/>
      <c r="M41" s="202"/>
      <c r="N41" s="202"/>
      <c r="O41" s="202"/>
    </row>
    <row r="42" spans="2:16" ht="16.5" x14ac:dyDescent="0.3">
      <c r="F42" s="202"/>
      <c r="G42" s="202"/>
      <c r="H42" s="202"/>
      <c r="I42" s="202"/>
      <c r="J42" s="202"/>
      <c r="K42" s="202"/>
      <c r="L42" s="202"/>
      <c r="M42" s="202"/>
      <c r="N42" s="202"/>
      <c r="O42" s="202"/>
    </row>
    <row r="43" spans="2:16" ht="16.5" x14ac:dyDescent="0.3">
      <c r="F43" s="202"/>
      <c r="G43" s="202"/>
      <c r="H43" s="202"/>
      <c r="I43" s="202"/>
      <c r="J43" s="202"/>
      <c r="K43" s="202"/>
      <c r="L43" s="202"/>
      <c r="M43" s="202"/>
      <c r="N43" s="202"/>
      <c r="O43" s="202"/>
    </row>
    <row r="44" spans="2:16" ht="16.5" x14ac:dyDescent="0.3">
      <c r="F44" s="202"/>
      <c r="G44" s="202"/>
      <c r="H44" s="202"/>
      <c r="I44" s="202"/>
      <c r="J44" s="202"/>
      <c r="K44" s="202"/>
      <c r="L44" s="202"/>
      <c r="M44" s="202"/>
      <c r="N44" s="202"/>
      <c r="O44" s="202"/>
    </row>
    <row r="45" spans="2:16" ht="16.5" x14ac:dyDescent="0.3">
      <c r="F45" s="202"/>
      <c r="G45" s="202"/>
      <c r="H45" s="202"/>
      <c r="I45" s="202"/>
      <c r="J45" s="202"/>
      <c r="K45" s="202"/>
      <c r="L45" s="202"/>
      <c r="M45" s="202"/>
      <c r="N45" s="202"/>
      <c r="O45" s="202"/>
    </row>
    <row r="46" spans="2:16" ht="16.5" x14ac:dyDescent="0.3">
      <c r="F46" s="202"/>
      <c r="G46" s="202"/>
      <c r="H46" s="202"/>
      <c r="I46" s="202"/>
      <c r="J46" s="202"/>
      <c r="K46" s="202"/>
      <c r="L46" s="202"/>
      <c r="M46" s="202"/>
      <c r="N46" s="202"/>
      <c r="O46" s="202"/>
    </row>
  </sheetData>
  <sheetProtection algorithmName="SHA-512" hashValue="2X6arD2sKOiPJXNsSwpZ9d1mXHk5wZIHY4wzC1uwt05fLnaaT95N91tVITz+1mOlOyLNRqfK5/loShldsHsJVg==" saltValue="3amElSd1pEKJP9JLmkWBOA==" spinCount="100000" sheet="1" objects="1" scenarios="1"/>
  <mergeCells count="18">
    <mergeCell ref="C8:D8"/>
    <mergeCell ref="C9:D9"/>
    <mergeCell ref="G7:H7"/>
    <mergeCell ref="G6:L6"/>
    <mergeCell ref="C10:D10"/>
    <mergeCell ref="O16:U16"/>
    <mergeCell ref="R17:U17"/>
    <mergeCell ref="P23:Q23"/>
    <mergeCell ref="G18:H18"/>
    <mergeCell ref="Q6:U6"/>
    <mergeCell ref="O8:O12"/>
    <mergeCell ref="O19:O20"/>
    <mergeCell ref="O21:O22"/>
    <mergeCell ref="G17:M17"/>
    <mergeCell ref="P21:Q22"/>
    <mergeCell ref="P19:Q20"/>
    <mergeCell ref="P17:Q17"/>
    <mergeCell ref="P18:Q18"/>
  </mergeCells>
  <conditionalFormatting sqref="C8 P18:P19 P21 P23">
    <cfRule type="containsBlanks" dxfId="568" priority="60" stopIfTrue="1">
      <formula>LEN(TRIM(C8))=0</formula>
    </cfRule>
    <cfRule type="notContainsBlanks" dxfId="567" priority="61">
      <formula>LEN(TRIM(C8))&gt;0</formula>
    </cfRule>
  </conditionalFormatting>
  <conditionalFormatting sqref="C9">
    <cfRule type="containsBlanks" dxfId="566" priority="58" stopIfTrue="1">
      <formula>LEN(TRIM(C9))=0</formula>
    </cfRule>
    <cfRule type="notContainsBlanks" dxfId="565" priority="59">
      <formula>LEN(TRIM(C9))&gt;0</formula>
    </cfRule>
  </conditionalFormatting>
  <conditionalFormatting sqref="C10">
    <cfRule type="containsBlanks" dxfId="564" priority="56" stopIfTrue="1">
      <formula>LEN(TRIM(C10))=0</formula>
    </cfRule>
    <cfRule type="notContainsBlanks" dxfId="563" priority="57">
      <formula>LEN(TRIM(C10))&gt;0</formula>
    </cfRule>
  </conditionalFormatting>
  <conditionalFormatting sqref="J8:J12">
    <cfRule type="containsBlanks" dxfId="562" priority="42" stopIfTrue="1">
      <formula>LEN(TRIM(J8))=0</formula>
    </cfRule>
    <cfRule type="notContainsBlanks" dxfId="561" priority="43">
      <formula>LEN(TRIM(J8))&gt;0</formula>
    </cfRule>
  </conditionalFormatting>
  <conditionalFormatting sqref="G23 G12">
    <cfRule type="expression" dxfId="560" priority="28">
      <formula>NOT(#REF!="")</formula>
    </cfRule>
  </conditionalFormatting>
  <conditionalFormatting sqref="G20 G14 G9">
    <cfRule type="expression" dxfId="559" priority="31">
      <formula>NOT(#REF!="")</formula>
    </cfRule>
  </conditionalFormatting>
  <conditionalFormatting sqref="G21 G10">
    <cfRule type="expression" dxfId="558" priority="30">
      <formula>NOT(#REF!="")</formula>
    </cfRule>
  </conditionalFormatting>
  <conditionalFormatting sqref="G22 G11">
    <cfRule type="expression" dxfId="557" priority="29">
      <formula>NOT(#REF!="")</formula>
    </cfRule>
  </conditionalFormatting>
  <conditionalFormatting sqref="L19:L23">
    <cfRule type="containsBlanks" dxfId="556" priority="16" stopIfTrue="1">
      <formula>LEN(TRIM(L19))=0</formula>
    </cfRule>
    <cfRule type="notContainsBlanks" dxfId="555" priority="17">
      <formula>LEN(TRIM(L19))&gt;0</formula>
    </cfRule>
  </conditionalFormatting>
  <conditionalFormatting sqref="I19:I23">
    <cfRule type="containsBlanks" dxfId="554" priority="20" stopIfTrue="1">
      <formula>LEN(TRIM(I19))=0</formula>
    </cfRule>
    <cfRule type="notContainsBlanks" dxfId="553" priority="21">
      <formula>LEN(TRIM(I19))&gt;0</formula>
    </cfRule>
  </conditionalFormatting>
  <conditionalFormatting sqref="J19:J23">
    <cfRule type="containsBlanks" dxfId="552" priority="18" stopIfTrue="1">
      <formula>LEN(TRIM(J19))=0</formula>
    </cfRule>
    <cfRule type="notContainsBlanks" dxfId="551" priority="19">
      <formula>LEN(TRIM(J19))&gt;0</formula>
    </cfRule>
  </conditionalFormatting>
  <conditionalFormatting sqref="Q8">
    <cfRule type="colorScale" priority="15">
      <colorScale>
        <cfvo type="num" val="$Q$5"/>
        <cfvo type="num" val="$R$5"/>
        <color theme="9" tint="-0.249977111117893"/>
        <color theme="9" tint="0.59999389629810485"/>
      </colorScale>
    </cfRule>
  </conditionalFormatting>
  <conditionalFormatting sqref="Q9">
    <cfRule type="colorScale" priority="14">
      <colorScale>
        <cfvo type="num" val="$Q$5"/>
        <cfvo type="num" val="$R$5"/>
        <color theme="9" tint="-0.249977111117893"/>
        <color theme="9" tint="0.59999389629810485"/>
      </colorScale>
    </cfRule>
  </conditionalFormatting>
  <conditionalFormatting sqref="Q10">
    <cfRule type="colorScale" priority="13">
      <colorScale>
        <cfvo type="num" val="$Q$5"/>
        <cfvo type="num" val="$R$5"/>
        <color theme="9" tint="-0.249977111117893"/>
        <color theme="9" tint="0.59999389629810485"/>
      </colorScale>
    </cfRule>
  </conditionalFormatting>
  <conditionalFormatting sqref="R8">
    <cfRule type="colorScale" priority="12">
      <colorScale>
        <cfvo type="num" val="$Q$5"/>
        <cfvo type="num" val="$R$5"/>
        <color theme="9" tint="-0.249977111117893"/>
        <color theme="9" tint="0.59999389629810485"/>
      </colorScale>
    </cfRule>
  </conditionalFormatting>
  <conditionalFormatting sqref="S8">
    <cfRule type="colorScale" priority="11">
      <colorScale>
        <cfvo type="num" val="$Q$5"/>
        <cfvo type="num" val="$R$5"/>
        <color theme="9" tint="-0.249977111117893"/>
        <color theme="9" tint="0.59999389629810485"/>
      </colorScale>
    </cfRule>
  </conditionalFormatting>
  <conditionalFormatting sqref="R9">
    <cfRule type="colorScale" priority="10">
      <colorScale>
        <cfvo type="num" val="$Q$5"/>
        <cfvo type="num" val="$R$5"/>
        <color theme="9" tint="-0.249977111117893"/>
        <color theme="9" tint="0.59999389629810485"/>
      </colorScale>
    </cfRule>
  </conditionalFormatting>
  <conditionalFormatting sqref="G8 G13 G19">
    <cfRule type="expression" dxfId="550" priority="896">
      <formula>NOT($N$5="")</formula>
    </cfRule>
    <cfRule type="colorScale" priority="897">
      <colorScale>
        <cfvo type="num" val="$M$5"/>
        <cfvo type="num" val="#REF!"/>
        <color theme="9" tint="-0.249977111117893"/>
        <color theme="9" tint="0.59999389629810485"/>
      </colorScale>
    </cfRule>
  </conditionalFormatting>
  <conditionalFormatting sqref="O23">
    <cfRule type="colorScale" priority="1">
      <colorScale>
        <cfvo type="num" val="$Q$5"/>
        <cfvo type="num" val="$R$5"/>
        <color theme="9" tint="-0.249977111117893"/>
        <color theme="9" tint="0.59999389629810485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9AB2B-996B-44AE-983E-21D9757A89CD}">
  <sheetPr codeName="Sheet16">
    <tabColor theme="7" tint="0.59999389629810485"/>
  </sheetPr>
  <dimension ref="A1:AF51"/>
  <sheetViews>
    <sheetView showGridLines="0" showRowColHeaders="0" zoomScaleNormal="100" workbookViewId="0">
      <selection activeCell="C14" sqref="C14:D14"/>
    </sheetView>
  </sheetViews>
  <sheetFormatPr defaultRowHeight="15" x14ac:dyDescent="0.25"/>
  <cols>
    <col min="1" max="1" width="2.5703125" customWidth="1"/>
    <col min="2" max="3" width="23.140625" customWidth="1"/>
    <col min="4" max="4" width="6.42578125" customWidth="1"/>
    <col min="5" max="5" width="7.5703125" customWidth="1"/>
    <col min="6" max="6" width="10.5703125" style="20" customWidth="1"/>
    <col min="7" max="7" width="20.5703125" style="20" customWidth="1"/>
    <col min="8" max="8" width="1.5703125" customWidth="1"/>
    <col min="9" max="9" width="30.5703125" customWidth="1"/>
    <col min="10" max="10" width="1.5703125" customWidth="1"/>
    <col min="11" max="11" width="30.5703125" customWidth="1"/>
    <col min="12" max="12" width="1.5703125" customWidth="1"/>
    <col min="13" max="13" width="30.5703125" customWidth="1"/>
    <col min="14" max="15" width="5.5703125" customWidth="1"/>
    <col min="16" max="16" width="1.5703125" customWidth="1"/>
    <col min="17" max="17" width="30.5703125" customWidth="1"/>
    <col min="18" max="18" width="1.5703125" customWidth="1"/>
    <col min="19" max="19" width="30.5703125" customWidth="1"/>
    <col min="20" max="20" width="1.5703125" customWidth="1"/>
    <col min="32" max="32" width="26.7109375" hidden="1" customWidth="1"/>
  </cols>
  <sheetData>
    <row r="1" spans="1:32" x14ac:dyDescent="0.25">
      <c r="A1" s="97"/>
      <c r="B1" s="97"/>
      <c r="C1" s="97"/>
      <c r="D1" s="97"/>
      <c r="E1" s="97"/>
      <c r="F1" s="98"/>
      <c r="G1" s="98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</row>
    <row r="2" spans="1:32" ht="16.5" x14ac:dyDescent="0.3">
      <c r="A2" s="97"/>
      <c r="B2" s="97"/>
      <c r="C2" s="97"/>
      <c r="D2" s="97"/>
      <c r="E2" s="97"/>
      <c r="F2" s="98"/>
      <c r="G2" s="98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49" t="s">
        <v>398</v>
      </c>
    </row>
    <row r="3" spans="1:32" ht="16.5" x14ac:dyDescent="0.3">
      <c r="A3" s="97"/>
      <c r="B3" s="97"/>
      <c r="C3" s="97"/>
      <c r="D3" s="97"/>
      <c r="E3" s="97"/>
      <c r="F3" s="98"/>
      <c r="G3" s="98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48" t="str">
        <f>C14&amp;C15&amp;C16</f>
        <v/>
      </c>
    </row>
    <row r="4" spans="1:32" x14ac:dyDescent="0.25">
      <c r="A4" s="97"/>
      <c r="B4" s="97"/>
      <c r="C4" s="97"/>
      <c r="D4" s="97"/>
      <c r="E4" s="97"/>
      <c r="F4" s="118"/>
      <c r="G4" s="118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97"/>
      <c r="Z4" s="97"/>
      <c r="AA4" s="97"/>
      <c r="AB4" s="97"/>
      <c r="AC4" s="97"/>
      <c r="AD4" s="97"/>
      <c r="AE4" s="97"/>
      <c r="AF4" t="str">
        <f>_xlfn.IFNA(VLOOKUP(AF3,'[2]Search Chemicals'!$A$2:$G$100005,5,FALSE),"")</f>
        <v/>
      </c>
    </row>
    <row r="5" spans="1:32" ht="15.75" thickBot="1" x14ac:dyDescent="0.3">
      <c r="A5" s="97"/>
      <c r="B5" s="97"/>
      <c r="C5" s="97"/>
      <c r="D5" s="97"/>
      <c r="E5" s="97"/>
      <c r="F5" s="118"/>
      <c r="G5" s="118"/>
      <c r="H5" s="40"/>
      <c r="I5" s="40"/>
      <c r="J5" s="10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97"/>
      <c r="Z5" s="97"/>
      <c r="AA5" s="97"/>
      <c r="AB5" s="97"/>
      <c r="AC5" s="97"/>
      <c r="AD5" s="97"/>
      <c r="AE5" s="97"/>
    </row>
    <row r="6" spans="1:32" ht="15.75" x14ac:dyDescent="0.25">
      <c r="A6" s="97"/>
      <c r="B6" s="130" t="s">
        <v>461</v>
      </c>
      <c r="C6" s="127"/>
      <c r="D6" s="128"/>
      <c r="E6" s="129"/>
      <c r="F6" s="118"/>
      <c r="G6" s="130" t="s">
        <v>396</v>
      </c>
      <c r="H6" s="127"/>
      <c r="I6" s="139"/>
      <c r="J6" s="126"/>
      <c r="K6" s="126"/>
      <c r="L6" s="40"/>
      <c r="M6" s="40"/>
      <c r="N6" s="126"/>
      <c r="O6" s="126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97"/>
      <c r="AC6" s="97"/>
      <c r="AD6" s="97"/>
      <c r="AE6" s="97"/>
    </row>
    <row r="7" spans="1:32" ht="16.5" x14ac:dyDescent="0.3">
      <c r="A7" s="97"/>
      <c r="B7" s="109" t="s">
        <v>370</v>
      </c>
      <c r="C7" s="100"/>
      <c r="D7" s="101"/>
      <c r="E7" s="102"/>
      <c r="F7" s="118"/>
      <c r="G7" s="109" t="s">
        <v>471</v>
      </c>
      <c r="H7" s="100"/>
      <c r="I7" s="102"/>
      <c r="J7" s="101"/>
      <c r="K7" s="101"/>
      <c r="L7" s="40"/>
      <c r="M7" s="40"/>
      <c r="N7" s="101"/>
      <c r="O7" s="101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97"/>
      <c r="AC7" s="97"/>
      <c r="AD7" s="97"/>
      <c r="AE7" s="97"/>
      <c r="AF7" s="49" t="s">
        <v>466</v>
      </c>
    </row>
    <row r="8" spans="1:32" ht="17.25" thickBot="1" x14ac:dyDescent="0.35">
      <c r="A8" s="97"/>
      <c r="B8" s="103"/>
      <c r="C8" s="125" t="s">
        <v>118</v>
      </c>
      <c r="D8" s="125" t="s">
        <v>395</v>
      </c>
      <c r="E8" s="123"/>
      <c r="F8" s="118"/>
      <c r="G8" s="138" t="s">
        <v>206</v>
      </c>
      <c r="H8" s="136"/>
      <c r="I8" s="140" t="str">
        <f>IF(C24="","",(IFERROR(VLOOKUP('Search Chemicals '!V10,'Back End Tables (2)'!G36:H40,2,FALSE),IFERROR(VLOOKUP('Search Chemicals '!V10,'Back End Tables (2)'!G48:H52,2,FALSE),IFERROR('Search Chemicals '!W20,"No Data Available")))))</f>
        <v/>
      </c>
      <c r="J8" s="101"/>
      <c r="K8" s="101"/>
      <c r="L8" s="40"/>
      <c r="M8" s="40"/>
      <c r="N8" s="126"/>
      <c r="O8" s="126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97"/>
      <c r="AC8" s="97"/>
      <c r="AD8" s="97"/>
      <c r="AE8" s="97"/>
      <c r="AF8" s="48" t="str">
        <f>C14&amp;C15&amp;C16&amp;C24</f>
        <v/>
      </c>
    </row>
    <row r="9" spans="1:32" ht="17.25" thickBot="1" x14ac:dyDescent="0.35">
      <c r="A9" s="97"/>
      <c r="B9" s="137" t="s">
        <v>463</v>
      </c>
      <c r="C9" s="277"/>
      <c r="D9" s="277"/>
      <c r="E9" s="102"/>
      <c r="F9" s="118"/>
      <c r="G9" s="118"/>
      <c r="H9" s="118"/>
      <c r="I9" s="118"/>
      <c r="J9" s="118"/>
      <c r="K9" s="118"/>
      <c r="L9" s="40"/>
      <c r="M9" s="40"/>
      <c r="N9" s="118"/>
      <c r="O9" s="101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97"/>
      <c r="AC9" s="97"/>
      <c r="AD9" s="97"/>
      <c r="AE9" s="97"/>
      <c r="AF9" s="49" t="s">
        <v>467</v>
      </c>
    </row>
    <row r="10" spans="1:32" ht="17.25" thickBot="1" x14ac:dyDescent="0.35">
      <c r="A10" s="97"/>
      <c r="B10" s="138" t="s">
        <v>462</v>
      </c>
      <c r="C10" s="278"/>
      <c r="D10" s="278"/>
      <c r="E10" s="182"/>
      <c r="F10" s="118"/>
      <c r="G10" s="130" t="s">
        <v>469</v>
      </c>
      <c r="H10" s="135"/>
      <c r="I10" s="135"/>
      <c r="J10" s="135"/>
      <c r="K10" s="135"/>
      <c r="L10" s="135"/>
      <c r="M10" s="129"/>
      <c r="N10" s="126"/>
      <c r="O10" s="126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97"/>
      <c r="AC10" s="97"/>
      <c r="AD10" s="97"/>
      <c r="AE10" s="97"/>
      <c r="AF10" s="39">
        <f>_xlfn.IFNA(VLOOKUP(AF8,'Search Chemicals '!B12:G100025,6,FALSE),"")</f>
        <v>0</v>
      </c>
    </row>
    <row r="11" spans="1:32" ht="17.25" thickBot="1" x14ac:dyDescent="0.35">
      <c r="A11" s="97"/>
      <c r="B11" s="118"/>
      <c r="C11" s="118"/>
      <c r="D11" s="118"/>
      <c r="E11" s="118"/>
      <c r="F11" s="118"/>
      <c r="G11" s="109" t="s">
        <v>470</v>
      </c>
      <c r="H11" s="100"/>
      <c r="I11" s="100"/>
      <c r="J11" s="100"/>
      <c r="K11" s="100"/>
      <c r="L11" s="100"/>
      <c r="M11" s="104"/>
      <c r="N11" s="101"/>
      <c r="O11" s="101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97"/>
      <c r="AC11" s="97"/>
      <c r="AD11" s="97"/>
      <c r="AE11" s="97"/>
      <c r="AF11" s="114"/>
    </row>
    <row r="12" spans="1:32" ht="16.5" x14ac:dyDescent="0.3">
      <c r="A12" s="97"/>
      <c r="B12" s="131" t="s">
        <v>484</v>
      </c>
      <c r="C12" s="124"/>
      <c r="D12" s="124"/>
      <c r="E12" s="129"/>
      <c r="F12" s="118"/>
      <c r="G12" s="284" t="s">
        <v>250</v>
      </c>
      <c r="H12" s="141"/>
      <c r="I12" s="117" t="s">
        <v>218</v>
      </c>
      <c r="J12" s="101"/>
      <c r="K12" s="117" t="s">
        <v>219</v>
      </c>
      <c r="L12" s="101"/>
      <c r="M12" s="133" t="s">
        <v>220</v>
      </c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97"/>
      <c r="AC12" s="97"/>
      <c r="AD12" s="97"/>
      <c r="AE12" s="97"/>
      <c r="AF12" s="115"/>
    </row>
    <row r="13" spans="1:32" ht="17.25" thickBot="1" x14ac:dyDescent="0.35">
      <c r="A13" s="97"/>
      <c r="B13" s="109" t="s">
        <v>371</v>
      </c>
      <c r="C13" s="116"/>
      <c r="D13" s="116"/>
      <c r="E13" s="102"/>
      <c r="F13" s="118"/>
      <c r="G13" s="144" t="s">
        <v>483</v>
      </c>
      <c r="H13" s="142"/>
      <c r="I13" s="278"/>
      <c r="J13" s="134"/>
      <c r="K13" s="278"/>
      <c r="L13" s="107"/>
      <c r="M13" s="279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97"/>
      <c r="AC13" s="97"/>
      <c r="AD13" s="97"/>
      <c r="AE13" s="97"/>
    </row>
    <row r="14" spans="1:32" ht="16.5" x14ac:dyDescent="0.3">
      <c r="A14" s="97"/>
      <c r="B14" s="137" t="s">
        <v>368</v>
      </c>
      <c r="C14" s="316"/>
      <c r="D14" s="317"/>
      <c r="E14" s="102"/>
      <c r="F14" s="118"/>
      <c r="G14" s="118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97"/>
      <c r="AC14" s="97"/>
      <c r="AD14" s="97"/>
      <c r="AE14" s="97"/>
      <c r="AF14" s="49"/>
    </row>
    <row r="15" spans="1:32" ht="16.5" x14ac:dyDescent="0.3">
      <c r="A15" s="97"/>
      <c r="B15" s="137" t="s">
        <v>330</v>
      </c>
      <c r="C15" s="316"/>
      <c r="D15" s="317"/>
      <c r="E15" s="102"/>
      <c r="F15" s="118"/>
      <c r="G15" s="118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97"/>
      <c r="AC15" s="97"/>
      <c r="AD15" s="97"/>
      <c r="AE15" s="97"/>
      <c r="AF15" s="48"/>
    </row>
    <row r="16" spans="1:32" ht="16.5" x14ac:dyDescent="0.3">
      <c r="A16" s="97"/>
      <c r="B16" s="137" t="s">
        <v>369</v>
      </c>
      <c r="C16" s="316"/>
      <c r="D16" s="317"/>
      <c r="E16" s="102"/>
      <c r="F16" s="118"/>
      <c r="G16" s="118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97"/>
      <c r="AC16" s="97"/>
      <c r="AD16" s="97"/>
      <c r="AE16" s="97"/>
      <c r="AF16" s="39" t="str">
        <f>IFERROR('Search Chemicals '!W20,"")</f>
        <v xml:space="preserve">[1] Minor </v>
      </c>
    </row>
    <row r="17" spans="1:32" ht="16.5" x14ac:dyDescent="0.3">
      <c r="A17" s="97"/>
      <c r="B17" s="119"/>
      <c r="C17" s="105"/>
      <c r="D17" s="105"/>
      <c r="E17" s="121"/>
      <c r="F17" s="118"/>
      <c r="G17" s="118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97"/>
      <c r="AC17" s="97"/>
      <c r="AD17" s="97"/>
      <c r="AE17" s="97"/>
      <c r="AF17" s="49"/>
    </row>
    <row r="18" spans="1:32" ht="16.5" x14ac:dyDescent="0.3">
      <c r="A18" s="97"/>
      <c r="B18" s="137" t="s">
        <v>427</v>
      </c>
      <c r="C18" s="318" t="str">
        <f>'Search Chemicals '!AB33</f>
        <v/>
      </c>
      <c r="D18" s="319"/>
      <c r="E18" s="121"/>
      <c r="F18" s="118"/>
      <c r="G18" s="132"/>
      <c r="H18" s="118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97"/>
      <c r="AC18" s="97"/>
      <c r="AD18" s="97"/>
      <c r="AE18" s="97"/>
    </row>
    <row r="19" spans="1:32" ht="16.5" x14ac:dyDescent="0.3">
      <c r="A19" s="97"/>
      <c r="B19" s="137" t="s">
        <v>567</v>
      </c>
      <c r="C19" s="318" t="str">
        <f>IFERROR(IF(C18="","",'Search Chemicals '!W25),"")</f>
        <v/>
      </c>
      <c r="D19" s="319"/>
      <c r="E19" s="121"/>
      <c r="F19" s="118"/>
      <c r="G19" s="132"/>
      <c r="H19" s="118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97"/>
      <c r="AC19" s="97"/>
      <c r="AD19" s="97"/>
      <c r="AE19" s="97"/>
    </row>
    <row r="20" spans="1:32" ht="17.25" thickBot="1" x14ac:dyDescent="0.35">
      <c r="A20" s="97"/>
      <c r="B20" s="138" t="s">
        <v>465</v>
      </c>
      <c r="C20" s="329" t="str">
        <f>IFERROR(IF(C18="","",'Search Chemicals '!W26),"")</f>
        <v/>
      </c>
      <c r="D20" s="330"/>
      <c r="E20" s="122"/>
      <c r="F20" s="118"/>
      <c r="G20" s="132"/>
      <c r="H20" s="118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97"/>
      <c r="AC20" s="97"/>
      <c r="AD20" s="97"/>
      <c r="AE20" s="97"/>
    </row>
    <row r="21" spans="1:32" ht="15.75" thickBot="1" x14ac:dyDescent="0.3">
      <c r="A21" s="97"/>
      <c r="B21" s="118"/>
      <c r="C21" s="118"/>
      <c r="D21" s="118"/>
      <c r="E21" s="118"/>
      <c r="F21" s="132"/>
      <c r="G21" s="118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97"/>
      <c r="AC21" s="97"/>
      <c r="AD21" s="97"/>
      <c r="AE21" s="97"/>
    </row>
    <row r="22" spans="1:32" ht="15.75" x14ac:dyDescent="0.25">
      <c r="A22" s="97"/>
      <c r="B22" s="131" t="s">
        <v>400</v>
      </c>
      <c r="C22" s="124"/>
      <c r="D22" s="124"/>
      <c r="E22" s="129"/>
      <c r="F22" s="118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118"/>
      <c r="R22" s="118"/>
      <c r="S22" s="40"/>
      <c r="T22" s="100"/>
      <c r="U22" s="40"/>
      <c r="V22" s="101"/>
      <c r="W22" s="40"/>
      <c r="X22" s="40"/>
      <c r="Y22" s="40"/>
      <c r="Z22" s="97"/>
      <c r="AA22" s="97"/>
      <c r="AB22" s="97"/>
      <c r="AC22" s="97"/>
      <c r="AD22" s="97"/>
      <c r="AE22" s="97"/>
    </row>
    <row r="23" spans="1:32" ht="17.25" thickBot="1" x14ac:dyDescent="0.35">
      <c r="A23" s="97"/>
      <c r="B23" s="109" t="s">
        <v>372</v>
      </c>
      <c r="C23" s="116"/>
      <c r="D23" s="116"/>
      <c r="E23" s="181"/>
      <c r="F23" s="132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97"/>
      <c r="AA23" s="97"/>
      <c r="AB23" s="97"/>
      <c r="AC23" s="97"/>
      <c r="AD23" s="97"/>
      <c r="AE23" s="97"/>
    </row>
    <row r="24" spans="1:32" ht="16.5" x14ac:dyDescent="0.3">
      <c r="A24" s="97"/>
      <c r="B24" s="137" t="s">
        <v>401</v>
      </c>
      <c r="C24" s="342"/>
      <c r="D24" s="343"/>
      <c r="E24" s="181"/>
      <c r="F24" s="132"/>
      <c r="G24" s="131" t="s">
        <v>473</v>
      </c>
      <c r="H24" s="124"/>
      <c r="I24" s="124"/>
      <c r="J24" s="127"/>
      <c r="K24" s="143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97"/>
      <c r="AA24" s="97"/>
      <c r="AB24" s="97"/>
      <c r="AC24" s="97"/>
      <c r="AD24" s="97"/>
      <c r="AE24" s="97"/>
      <c r="AF24" s="49"/>
    </row>
    <row r="25" spans="1:32" ht="15.6" customHeight="1" x14ac:dyDescent="0.3">
      <c r="A25" s="98"/>
      <c r="B25" s="137" t="s">
        <v>568</v>
      </c>
      <c r="C25" s="320" t="str">
        <f>IFERROR(VLOOKUP(C24,'Search Data Entry'!M3:O999,2,FALSE),"")</f>
        <v/>
      </c>
      <c r="D25" s="321"/>
      <c r="E25" s="322"/>
      <c r="F25" s="118"/>
      <c r="G25" s="109" t="s">
        <v>475</v>
      </c>
      <c r="H25" s="116"/>
      <c r="I25" s="116"/>
      <c r="J25" s="100"/>
      <c r="K25" s="104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97"/>
      <c r="AA25" s="97"/>
      <c r="AB25" s="97"/>
      <c r="AC25" s="97"/>
      <c r="AD25" s="97"/>
      <c r="AE25" s="97"/>
      <c r="AF25" s="39"/>
    </row>
    <row r="26" spans="1:32" ht="15.6" customHeight="1" x14ac:dyDescent="0.3">
      <c r="A26" s="98"/>
      <c r="B26" s="119"/>
      <c r="C26" s="323"/>
      <c r="D26" s="324"/>
      <c r="E26" s="325"/>
      <c r="F26" s="118"/>
      <c r="G26" s="137" t="s">
        <v>474</v>
      </c>
      <c r="H26" s="333"/>
      <c r="I26" s="334"/>
      <c r="J26" s="334"/>
      <c r="K26" s="335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97"/>
      <c r="AA26" s="97"/>
      <c r="AB26" s="97"/>
      <c r="AC26" s="97"/>
      <c r="AD26" s="97"/>
      <c r="AE26" s="97"/>
      <c r="AF26" s="49"/>
    </row>
    <row r="27" spans="1:32" ht="15.6" customHeight="1" thickBot="1" x14ac:dyDescent="0.3">
      <c r="A27" s="98"/>
      <c r="B27" s="120"/>
      <c r="C27" s="326"/>
      <c r="D27" s="327"/>
      <c r="E27" s="328"/>
      <c r="F27" s="118"/>
      <c r="G27" s="119"/>
      <c r="H27" s="336"/>
      <c r="I27" s="337"/>
      <c r="J27" s="337"/>
      <c r="K27" s="338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97"/>
      <c r="AA27" s="97"/>
      <c r="AB27" s="97"/>
      <c r="AC27" s="97"/>
      <c r="AD27" s="97"/>
      <c r="AE27" s="97"/>
    </row>
    <row r="28" spans="1:32" ht="15.75" thickBot="1" x14ac:dyDescent="0.3">
      <c r="A28" s="97"/>
      <c r="B28" s="132"/>
      <c r="C28" s="132"/>
      <c r="D28" s="132"/>
      <c r="E28" s="132"/>
      <c r="F28" s="118"/>
      <c r="G28" s="120"/>
      <c r="H28" s="339"/>
      <c r="I28" s="340"/>
      <c r="J28" s="340"/>
      <c r="K28" s="341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97"/>
      <c r="AA28" s="97"/>
      <c r="AB28" s="97"/>
      <c r="AC28" s="97"/>
      <c r="AD28" s="97"/>
      <c r="AE28" s="97"/>
    </row>
    <row r="29" spans="1:32" ht="15.75" x14ac:dyDescent="0.25">
      <c r="A29" s="97"/>
      <c r="B29" s="131" t="s">
        <v>337</v>
      </c>
      <c r="C29" s="124"/>
      <c r="D29" s="124"/>
      <c r="E29" s="129"/>
      <c r="F29" s="118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97"/>
      <c r="AA29" s="97"/>
      <c r="AB29" s="97"/>
      <c r="AC29" s="97"/>
      <c r="AD29" s="97"/>
      <c r="AE29" s="97"/>
    </row>
    <row r="30" spans="1:32" ht="16.5" x14ac:dyDescent="0.3">
      <c r="A30" s="97"/>
      <c r="B30" s="109" t="s">
        <v>472</v>
      </c>
      <c r="C30" s="116"/>
      <c r="D30" s="116"/>
      <c r="E30" s="102"/>
      <c r="F30" s="40"/>
      <c r="G30" s="118"/>
      <c r="H30" s="40"/>
      <c r="I30" s="105"/>
      <c r="J30" s="40"/>
      <c r="K30" s="105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97"/>
      <c r="AA30" s="97"/>
      <c r="AB30" s="97"/>
      <c r="AC30" s="97"/>
      <c r="AD30" s="97"/>
      <c r="AE30" s="97"/>
    </row>
    <row r="31" spans="1:32" ht="16.5" x14ac:dyDescent="0.3">
      <c r="A31" s="97"/>
      <c r="B31" s="137" t="s">
        <v>468</v>
      </c>
      <c r="C31" s="316"/>
      <c r="D31" s="317"/>
      <c r="E31" s="102"/>
      <c r="F31" s="118"/>
      <c r="G31" s="40"/>
      <c r="H31" s="118"/>
      <c r="I31" s="105"/>
      <c r="J31" s="118"/>
      <c r="K31" s="105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97"/>
      <c r="AA31" s="97"/>
      <c r="AB31" s="97"/>
      <c r="AC31" s="97"/>
      <c r="AD31" s="97"/>
      <c r="AE31" s="97"/>
    </row>
    <row r="32" spans="1:32" ht="17.25" thickBot="1" x14ac:dyDescent="0.3">
      <c r="A32" s="97"/>
      <c r="B32" s="138" t="s">
        <v>203</v>
      </c>
      <c r="C32" s="331"/>
      <c r="D32" s="332"/>
      <c r="E32" s="106"/>
      <c r="F32" s="118"/>
      <c r="G32" s="40"/>
      <c r="H32" s="118"/>
      <c r="I32" s="105"/>
      <c r="J32" s="118"/>
      <c r="K32" s="105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97"/>
      <c r="AA32" s="97"/>
      <c r="AB32" s="97"/>
      <c r="AC32" s="97"/>
      <c r="AD32" s="97"/>
      <c r="AE32" s="97"/>
    </row>
    <row r="33" spans="1:31" ht="15.6" customHeight="1" thickBot="1" x14ac:dyDescent="0.3">
      <c r="A33" s="97"/>
      <c r="B33" s="105"/>
      <c r="C33" s="105"/>
      <c r="D33" s="105"/>
      <c r="E33" s="105"/>
      <c r="F33" s="105"/>
      <c r="G33" s="40"/>
      <c r="H33" s="40"/>
      <c r="I33" s="105"/>
      <c r="J33" s="40"/>
      <c r="K33" s="105"/>
      <c r="L33" s="105"/>
      <c r="M33" s="40"/>
      <c r="N33" s="40"/>
      <c r="O33" s="40"/>
      <c r="P33" s="40"/>
      <c r="Q33" s="118"/>
      <c r="R33" s="118"/>
      <c r="S33" s="118"/>
      <c r="T33" s="118"/>
      <c r="U33" s="118"/>
      <c r="V33" s="118"/>
      <c r="W33" s="118"/>
      <c r="X33" s="40"/>
      <c r="Y33" s="40"/>
      <c r="Z33" s="97"/>
      <c r="AA33" s="97"/>
      <c r="AB33" s="97"/>
      <c r="AC33" s="97"/>
      <c r="AD33" s="97"/>
      <c r="AE33" s="97"/>
    </row>
    <row r="34" spans="1:31" ht="14.45" customHeight="1" x14ac:dyDescent="0.3">
      <c r="A34" s="97"/>
      <c r="B34" s="99" t="s">
        <v>338</v>
      </c>
      <c r="C34" s="174"/>
      <c r="D34" s="174"/>
      <c r="E34" s="175"/>
      <c r="F34" s="105"/>
      <c r="G34" s="40"/>
      <c r="H34" s="40"/>
      <c r="I34" s="105"/>
      <c r="J34" s="40"/>
      <c r="K34" s="105"/>
      <c r="L34" s="40"/>
      <c r="M34" s="40"/>
      <c r="N34" s="40"/>
      <c r="O34" s="40"/>
      <c r="P34" s="40"/>
      <c r="Q34" s="118"/>
      <c r="R34" s="118"/>
      <c r="S34" s="118"/>
      <c r="T34" s="118"/>
      <c r="U34" s="118"/>
      <c r="V34" s="118"/>
      <c r="W34" s="118"/>
      <c r="X34" s="40"/>
      <c r="Y34" s="40"/>
      <c r="Z34" s="97"/>
      <c r="AA34" s="97"/>
      <c r="AB34" s="97"/>
      <c r="AC34" s="97"/>
      <c r="AD34" s="97"/>
      <c r="AE34" s="97"/>
    </row>
    <row r="35" spans="1:31" ht="16.5" x14ac:dyDescent="0.3">
      <c r="A35" s="97"/>
      <c r="B35" s="173" t="s">
        <v>569</v>
      </c>
      <c r="C35" s="176"/>
      <c r="D35" s="176"/>
      <c r="E35" s="177"/>
      <c r="F35" s="105"/>
      <c r="G35" s="40"/>
      <c r="H35" s="40"/>
      <c r="I35" s="105"/>
      <c r="J35" s="40"/>
      <c r="K35" s="105"/>
      <c r="L35" s="40"/>
      <c r="M35" s="40"/>
      <c r="N35" s="40"/>
      <c r="O35" s="40"/>
      <c r="P35" s="40"/>
      <c r="Q35" s="118"/>
      <c r="R35" s="118"/>
      <c r="S35" s="118"/>
      <c r="T35" s="118"/>
      <c r="U35" s="118"/>
      <c r="V35" s="118"/>
      <c r="W35" s="118"/>
      <c r="X35" s="40"/>
      <c r="Y35" s="40"/>
      <c r="Z35" s="97"/>
      <c r="AA35" s="97"/>
      <c r="AB35" s="97"/>
      <c r="AC35" s="97"/>
      <c r="AD35" s="97"/>
      <c r="AE35" s="97"/>
    </row>
    <row r="36" spans="1:31" ht="16.5" x14ac:dyDescent="0.3">
      <c r="A36" s="97"/>
      <c r="B36" s="173" t="s">
        <v>577</v>
      </c>
      <c r="C36" s="176"/>
      <c r="D36" s="176"/>
      <c r="E36" s="177"/>
      <c r="F36" s="105"/>
      <c r="G36" s="40"/>
      <c r="H36" s="40"/>
      <c r="I36" s="105"/>
      <c r="J36" s="40"/>
      <c r="K36" s="105"/>
      <c r="L36" s="40"/>
      <c r="M36" s="147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97"/>
      <c r="Z36" s="97"/>
      <c r="AA36" s="97"/>
      <c r="AB36" s="97"/>
      <c r="AC36" s="97"/>
      <c r="AD36" s="97"/>
      <c r="AE36" s="97"/>
    </row>
    <row r="37" spans="1:31" ht="16.5" x14ac:dyDescent="0.3">
      <c r="A37" s="97"/>
      <c r="B37" s="173" t="s">
        <v>571</v>
      </c>
      <c r="C37" s="176"/>
      <c r="D37" s="176"/>
      <c r="E37" s="177"/>
      <c r="F37" s="105"/>
      <c r="G37" s="40"/>
      <c r="H37" s="40"/>
      <c r="I37" s="105"/>
      <c r="J37" s="40"/>
      <c r="K37" s="105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97"/>
      <c r="Z37" s="97"/>
      <c r="AA37" s="97"/>
      <c r="AB37" s="97"/>
      <c r="AC37" s="97"/>
      <c r="AD37" s="97"/>
      <c r="AE37" s="97"/>
    </row>
    <row r="38" spans="1:31" ht="15.6" customHeight="1" x14ac:dyDescent="0.3">
      <c r="A38" s="101"/>
      <c r="B38" s="173" t="s">
        <v>576</v>
      </c>
      <c r="C38" s="176"/>
      <c r="D38" s="176"/>
      <c r="E38" s="177"/>
      <c r="F38" s="105"/>
      <c r="G38" s="40"/>
      <c r="H38" s="40"/>
      <c r="I38" s="105"/>
      <c r="J38" s="40"/>
      <c r="K38" s="105"/>
      <c r="L38" s="40"/>
      <c r="M38" s="40"/>
      <c r="N38" s="40"/>
      <c r="O38" s="40"/>
      <c r="P38" s="40"/>
      <c r="Q38" s="40"/>
      <c r="R38" s="40"/>
      <c r="S38" s="40"/>
      <c r="T38" s="40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</row>
    <row r="39" spans="1:31" ht="16.5" x14ac:dyDescent="0.3">
      <c r="A39" s="97"/>
      <c r="B39" s="173" t="s">
        <v>575</v>
      </c>
      <c r="C39" s="105"/>
      <c r="D39" s="105"/>
      <c r="E39" s="121"/>
      <c r="F39" s="105"/>
      <c r="G39" s="40"/>
      <c r="H39" s="40"/>
      <c r="I39" s="105"/>
      <c r="J39" s="40"/>
      <c r="K39" s="105"/>
      <c r="L39" s="40"/>
      <c r="M39" s="40"/>
      <c r="N39" s="40"/>
      <c r="O39" s="40"/>
      <c r="P39" s="40"/>
      <c r="Q39" s="40"/>
      <c r="R39" s="40"/>
      <c r="S39" s="40"/>
      <c r="T39" s="40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108"/>
    </row>
    <row r="40" spans="1:31" ht="16.5" x14ac:dyDescent="0.3">
      <c r="A40" s="40"/>
      <c r="B40" s="173" t="s">
        <v>649</v>
      </c>
      <c r="C40" s="176"/>
      <c r="D40" s="176"/>
      <c r="E40" s="177"/>
      <c r="F40" s="105"/>
      <c r="G40" s="40"/>
      <c r="H40" s="40"/>
      <c r="I40" s="105"/>
      <c r="J40" s="40"/>
      <c r="K40" s="105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</row>
    <row r="41" spans="1:31" ht="16.5" x14ac:dyDescent="0.3">
      <c r="A41" s="40"/>
      <c r="B41" s="173" t="s">
        <v>574</v>
      </c>
      <c r="C41" s="176"/>
      <c r="D41" s="176"/>
      <c r="E41" s="177"/>
      <c r="F41" s="105"/>
      <c r="G41" s="40"/>
      <c r="H41" s="40"/>
      <c r="I41" s="105"/>
      <c r="J41" s="40"/>
      <c r="K41" s="105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</row>
    <row r="42" spans="1:31" ht="17.25" thickBot="1" x14ac:dyDescent="0.35">
      <c r="A42" s="105"/>
      <c r="B42" s="178" t="s">
        <v>570</v>
      </c>
      <c r="C42" s="179"/>
      <c r="D42" s="179"/>
      <c r="E42" s="180"/>
      <c r="F42" s="105"/>
      <c r="G42" s="118"/>
      <c r="H42" s="40"/>
      <c r="I42" s="105"/>
      <c r="J42" s="40"/>
      <c r="K42" s="105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</row>
    <row r="43" spans="1:31" x14ac:dyDescent="0.25">
      <c r="A43" s="105"/>
      <c r="B43" s="105"/>
      <c r="C43" s="105"/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</row>
    <row r="44" spans="1:31" x14ac:dyDescent="0.25">
      <c r="A44" s="105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  <c r="U44" s="105"/>
      <c r="V44" s="105"/>
      <c r="W44" s="105"/>
      <c r="X44" s="105"/>
      <c r="Y44" s="105"/>
      <c r="Z44" s="105"/>
      <c r="AA44" s="105"/>
      <c r="AB44" s="105"/>
      <c r="AC44" s="105"/>
      <c r="AD44" s="105"/>
      <c r="AE44" s="105"/>
    </row>
    <row r="45" spans="1:31" x14ac:dyDescent="0.25">
      <c r="A45" s="105"/>
      <c r="B45" s="105"/>
      <c r="C45" s="105"/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05"/>
      <c r="R45" s="105"/>
      <c r="S45" s="105"/>
      <c r="T45" s="105"/>
      <c r="U45" s="105"/>
      <c r="V45" s="105"/>
      <c r="W45" s="105"/>
      <c r="X45" s="105"/>
      <c r="Y45" s="105"/>
      <c r="Z45" s="105"/>
      <c r="AA45" s="105"/>
      <c r="AB45" s="105"/>
      <c r="AC45" s="105"/>
      <c r="AD45" s="105"/>
      <c r="AE45" s="105"/>
    </row>
    <row r="46" spans="1:31" x14ac:dyDescent="0.25">
      <c r="A46" s="105"/>
      <c r="B46" s="105"/>
      <c r="C46" s="105"/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05"/>
      <c r="AA46" s="105"/>
      <c r="AB46" s="105"/>
      <c r="AC46" s="105"/>
      <c r="AD46" s="105"/>
      <c r="AE46" s="105"/>
    </row>
    <row r="47" spans="1:31" x14ac:dyDescent="0.25">
      <c r="A47" s="105"/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105"/>
      <c r="Y47" s="105"/>
      <c r="Z47" s="105"/>
      <c r="AA47" s="105"/>
      <c r="AB47" s="105"/>
      <c r="AC47" s="105"/>
      <c r="AD47" s="105"/>
      <c r="AE47" s="105"/>
    </row>
    <row r="48" spans="1:31" x14ac:dyDescent="0.25">
      <c r="A48" s="105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105"/>
      <c r="U48" s="105"/>
      <c r="V48" s="105"/>
      <c r="W48" s="105"/>
      <c r="X48" s="105"/>
      <c r="Y48" s="105"/>
      <c r="Z48" s="105"/>
      <c r="AA48" s="105"/>
      <c r="AB48" s="105"/>
      <c r="AC48" s="105"/>
      <c r="AD48" s="105"/>
      <c r="AE48" s="105"/>
    </row>
    <row r="49" spans="1:31" x14ac:dyDescent="0.2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</row>
    <row r="50" spans="1:31" x14ac:dyDescent="0.25">
      <c r="A50" s="105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</row>
    <row r="51" spans="1:31" x14ac:dyDescent="0.25">
      <c r="A51" s="105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</row>
  </sheetData>
  <sheetProtection algorithmName="SHA-512" hashValue="VRBnXD9dAZjfYVqAd1fn5Ceyx4ySOhreT7aAptGilk/2XbLogMzBF4Ip3Y2iFg3StF2AqjhXBWCbboM7/Jsr9A==" saltValue="E8W/i5IM3cKCwybBUITYOA==" spinCount="100000" sheet="1" objects="1" scenarios="1"/>
  <mergeCells count="11">
    <mergeCell ref="C32:D32"/>
    <mergeCell ref="H26:K28"/>
    <mergeCell ref="C24:D24"/>
    <mergeCell ref="C15:D15"/>
    <mergeCell ref="C16:D16"/>
    <mergeCell ref="C19:D19"/>
    <mergeCell ref="C14:D14"/>
    <mergeCell ref="C18:D18"/>
    <mergeCell ref="C25:E27"/>
    <mergeCell ref="C20:D20"/>
    <mergeCell ref="C31:D31"/>
  </mergeCells>
  <conditionalFormatting sqref="C15">
    <cfRule type="containsBlanks" dxfId="549" priority="127" stopIfTrue="1">
      <formula>LEN(TRIM(C15))=0</formula>
    </cfRule>
    <cfRule type="notContainsBlanks" dxfId="548" priority="128">
      <formula>LEN(TRIM(C15))&gt;0</formula>
    </cfRule>
  </conditionalFormatting>
  <conditionalFormatting sqref="C16">
    <cfRule type="containsBlanks" dxfId="547" priority="118" stopIfTrue="1">
      <formula>LEN(TRIM(C16))=0</formula>
    </cfRule>
    <cfRule type="notContainsBlanks" dxfId="546" priority="119">
      <formula>LEN(TRIM(C16))&gt;0</formula>
    </cfRule>
  </conditionalFormatting>
  <conditionalFormatting sqref="C14">
    <cfRule type="containsBlanks" dxfId="545" priority="116" stopIfTrue="1">
      <formula>LEN(TRIM(C14))=0</formula>
    </cfRule>
    <cfRule type="notContainsBlanks" dxfId="544" priority="117">
      <formula>LEN(TRIM(C14))&gt;0</formula>
    </cfRule>
  </conditionalFormatting>
  <conditionalFormatting sqref="D9">
    <cfRule type="containsBlanks" dxfId="543" priority="114" stopIfTrue="1">
      <formula>LEN(TRIM(D9))=0</formula>
    </cfRule>
    <cfRule type="notContainsBlanks" dxfId="542" priority="115">
      <formula>LEN(TRIM(D9))&gt;0</formula>
    </cfRule>
  </conditionalFormatting>
  <conditionalFormatting sqref="D10">
    <cfRule type="containsBlanks" dxfId="541" priority="112" stopIfTrue="1">
      <formula>LEN(TRIM(D10))=0</formula>
    </cfRule>
    <cfRule type="notContainsBlanks" dxfId="540" priority="113">
      <formula>LEN(TRIM(D10))&gt;0</formula>
    </cfRule>
  </conditionalFormatting>
  <conditionalFormatting sqref="I8">
    <cfRule type="containsBlanks" dxfId="539" priority="107" stopIfTrue="1">
      <formula>LEN(TRIM(I8))=0</formula>
    </cfRule>
    <cfRule type="notContainsBlanks" dxfId="538" priority="108">
      <formula>LEN(TRIM(I8))&gt;0</formula>
    </cfRule>
  </conditionalFormatting>
  <conditionalFormatting sqref="H8">
    <cfRule type="expression" dxfId="537" priority="129" stopIfTrue="1">
      <formula>I8=""</formula>
    </cfRule>
  </conditionalFormatting>
  <conditionalFormatting sqref="C18:C20">
    <cfRule type="notContainsBlanks" dxfId="536" priority="89">
      <formula>LEN(TRIM(C18))&gt;0</formula>
    </cfRule>
    <cfRule type="containsBlanks" dxfId="535" priority="90" stopIfTrue="1">
      <formula>LEN(TRIM(C18))=0</formula>
    </cfRule>
  </conditionalFormatting>
  <conditionalFormatting sqref="C24">
    <cfRule type="containsBlanks" dxfId="534" priority="75" stopIfTrue="1">
      <formula>LEN(TRIM(C24))=0</formula>
    </cfRule>
    <cfRule type="notContainsBlanks" dxfId="533" priority="75">
      <formula>LEN(TRIM(C24))&gt;0</formula>
    </cfRule>
  </conditionalFormatting>
  <conditionalFormatting sqref="C31">
    <cfRule type="notContainsBlanks" dxfId="532" priority="63" stopIfTrue="1">
      <formula>LEN(TRIM(C31))&gt;0</formula>
    </cfRule>
    <cfRule type="expression" dxfId="531" priority="64">
      <formula>$C$8=""</formula>
    </cfRule>
    <cfRule type="containsBlanks" dxfId="530" priority="65">
      <formula>LEN(TRIM(C31))=0</formula>
    </cfRule>
    <cfRule type="expression" dxfId="529" priority="66">
      <formula>NOT(ISBLANK($C$8))</formula>
    </cfRule>
  </conditionalFormatting>
  <conditionalFormatting sqref="C32">
    <cfRule type="containsBlanks" dxfId="528" priority="61" stopIfTrue="1">
      <formula>LEN(TRIM(C32))=0</formula>
    </cfRule>
    <cfRule type="notContainsBlanks" dxfId="527" priority="62">
      <formula>LEN(TRIM(C32))&gt;0</formula>
    </cfRule>
  </conditionalFormatting>
  <conditionalFormatting sqref="C9">
    <cfRule type="containsBlanks" dxfId="526" priority="25" stopIfTrue="1">
      <formula>LEN(TRIM(C9))=0</formula>
    </cfRule>
    <cfRule type="notContainsBlanks" dxfId="525" priority="26">
      <formula>LEN(TRIM(C9))&gt;0</formula>
    </cfRule>
  </conditionalFormatting>
  <conditionalFormatting sqref="C10">
    <cfRule type="containsBlanks" dxfId="524" priority="23" stopIfTrue="1">
      <formula>LEN(TRIM(C10))=0</formula>
    </cfRule>
    <cfRule type="notContainsBlanks" dxfId="523" priority="24">
      <formula>LEN(TRIM(C10))&gt;0</formula>
    </cfRule>
  </conditionalFormatting>
  <conditionalFormatting sqref="M13">
    <cfRule type="containsBlanks" dxfId="522" priority="15" stopIfTrue="1">
      <formula>LEN(TRIM(M13))=0</formula>
    </cfRule>
    <cfRule type="notContainsBlanks" dxfId="521" priority="16">
      <formula>LEN(TRIM(M13))&gt;0</formula>
    </cfRule>
  </conditionalFormatting>
  <conditionalFormatting sqref="I13">
    <cfRule type="containsBlanks" dxfId="520" priority="19" stopIfTrue="1">
      <formula>LEN(TRIM(I13))=0</formula>
    </cfRule>
    <cfRule type="notContainsBlanks" dxfId="519" priority="20">
      <formula>LEN(TRIM(I13))&gt;0</formula>
    </cfRule>
  </conditionalFormatting>
  <conditionalFormatting sqref="K13">
    <cfRule type="containsBlanks" dxfId="518" priority="17" stopIfTrue="1">
      <formula>LEN(TRIM(K13))=0</formula>
    </cfRule>
    <cfRule type="notContainsBlanks" dxfId="517" priority="18">
      <formula>LEN(TRIM(K13))&gt;0</formula>
    </cfRule>
  </conditionalFormatting>
  <conditionalFormatting sqref="H26">
    <cfRule type="containsBlanks" dxfId="516" priority="7" stopIfTrue="1">
      <formula>LEN(TRIM(H26))=0</formula>
    </cfRule>
    <cfRule type="notContainsBlanks" dxfId="515" priority="8">
      <formula>LEN(TRIM(H26))&gt;0</formula>
    </cfRule>
  </conditionalFormatting>
  <conditionalFormatting sqref="C25">
    <cfRule type="notContainsBlanks" dxfId="514" priority="1">
      <formula>LEN(TRIM(C25))&gt;0</formula>
    </cfRule>
    <cfRule type="containsBlanks" dxfId="513" priority="2" stopIfTrue="1">
      <formula>LEN(TRIM(C25))=0</formula>
    </cfRule>
  </conditionalFormatting>
  <dataValidations xWindow="523" yWindow="360" count="7">
    <dataValidation type="list" allowBlank="1" showInputMessage="1" showErrorMessage="1" sqref="AF15" xr:uid="{7AC48440-98EC-4F2F-A850-4196741E1BBD}">
      <formula1>Phase</formula1>
    </dataValidation>
    <dataValidation type="list" allowBlank="1" showInputMessage="1" showErrorMessage="1" sqref="D10" xr:uid="{E8A03550-DEC6-45A7-B19B-86877ADB7D13}">
      <formula1>Pressure</formula1>
    </dataValidation>
    <dataValidation type="list" allowBlank="1" showInputMessage="1" showErrorMessage="1" sqref="D9" xr:uid="{B652F99D-BFE2-44B3-8E1D-C6AA77DA1D06}">
      <formula1>Temperature</formula1>
    </dataValidation>
    <dataValidation type="list" allowBlank="1" showInputMessage="1" showErrorMessage="1" errorTitle="Unknown Property" error="Please select a chemical property from the drop-down list." promptTitle="What to select here?" prompt="Select the appropriate chemical property from the pre-defined options in the drop-down list." sqref="C24" xr:uid="{89EC23E1-A5A7-4A10-AE9A-72C19220C08B}">
      <formula1>Properties</formula1>
    </dataValidation>
    <dataValidation type="list" allowBlank="1" showInputMessage="1" showErrorMessage="1" errorTitle="Unknown Chemistry" error="Please select a chemistry type from the drop-down list." promptTitle="What to select here?" prompt="Select the appropriate chemistry from the pre-defined options in the drop-down list." sqref="C14" xr:uid="{E515367F-68E1-4CAB-BC7B-E46700A08C64}">
      <formula1>CategoryChemicals</formula1>
    </dataValidation>
    <dataValidation type="list" allowBlank="1" showInputMessage="1" showErrorMessage="1" errorTitle="Unknown Type" error="Please select an available compound type from the drop-down list." promptTitle="What to select here?" prompt="Select the appropriate compound type from the pre-defined options in the drop-down list." sqref="C15" xr:uid="{F8945405-E66B-413E-AEFD-DB3482202CE6}">
      <formula1>INDIRECT($C14)</formula1>
    </dataValidation>
    <dataValidation type="list" allowBlank="1" showInputMessage="1" showErrorMessage="1" errorTitle="Unknown Compound" error="Please select an available compound from the drop-down list." promptTitle="What to select here?" prompt="Select the desired compound from the pre-defined options in the drop-down list." sqref="C16" xr:uid="{6A88330F-BD22-4B13-8B6F-6285BB226D45}">
      <formula1>INDIRECT($C15)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0" id="{F00BEDA8-B377-496A-AFBD-4C7CB19B9BF1}">
            <xm:f>I8='Back End Tables (1)'!$P$16</xm:f>
            <x14:dxf>
              <fill>
                <patternFill>
                  <bgColor theme="4"/>
                </patternFill>
              </fill>
            </x14:dxf>
          </x14:cfRule>
          <x14:cfRule type="expression" priority="131" id="{C3BE26DC-EEED-4A60-9762-0FD234FD7775}">
            <xm:f>I8='Back End Tables (1)'!$P$17</xm:f>
            <x14:dxf>
              <fill>
                <patternFill>
                  <bgColor rgb="FFFFFF00"/>
                </patternFill>
              </fill>
            </x14:dxf>
          </x14:cfRule>
          <xm:sqref>H8</xm:sqref>
        </x14:conditionalFormatting>
        <x14:conditionalFormatting xmlns:xm="http://schemas.microsoft.com/office/excel/2006/main">
          <x14:cfRule type="expression" priority="132" id="{54817228-4477-4A9F-A731-AD8C53155994}">
            <xm:f>I8='Back End Tables (1)'!$P$19</xm:f>
            <x14:dxf>
              <fill>
                <patternFill>
                  <bgColor rgb="FFFF0000"/>
                </patternFill>
              </fill>
            </x14:dxf>
          </x14:cfRule>
          <x14:cfRule type="expression" priority="133" id="{FB09191C-0623-46F4-8D1D-1C9A9652C2BB}">
            <xm:f>I8='Back End Tables (1)'!$P$18</xm:f>
            <x14:dxf>
              <fill>
                <patternFill>
                  <bgColor rgb="FFFFC000"/>
                </patternFill>
              </fill>
            </x14:dxf>
          </x14:cfRule>
          <x14:cfRule type="expression" priority="134" id="{8F79E595-3119-4DB6-90F2-79C4DC821E11}">
            <xm:f>I8='Back End Tables (1)'!$P$15</xm:f>
            <x14:dxf>
              <fill>
                <patternFill>
                  <bgColor rgb="FF92D050"/>
                </patternFill>
              </fill>
            </x14:dxf>
          </x14:cfRule>
          <xm:sqref>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523" yWindow="360" count="4">
        <x14:dataValidation type="list" allowBlank="1" showInputMessage="1" showErrorMessage="1" xr:uid="{515D56A9-4DAA-430D-A02B-247BB1D104FC}">
          <x14:formula1>
            <xm:f>'Back End Tables (1)'!$O$15:$O$19</xm:f>
          </x14:formula1>
          <xm:sqref>M13</xm:sqref>
        </x14:dataValidation>
        <x14:dataValidation type="list" allowBlank="1" showInputMessage="1" showErrorMessage="1" xr:uid="{E6867EC5-754F-4ED9-9224-1B6A197EE709}">
          <x14:formula1>
            <xm:f>'Back End Tables (1)'!$N$15:$N$19</xm:f>
          </x14:formula1>
          <xm:sqref>K13</xm:sqref>
        </x14:dataValidation>
        <x14:dataValidation type="list" allowBlank="1" showInputMessage="1" showErrorMessage="1" xr:uid="{F514073F-C689-4E9D-B45B-0F612000529B}">
          <x14:formula1>
            <xm:f>'Back End Tables (1)'!$M$15:$M$19</xm:f>
          </x14:formula1>
          <xm:sqref>I13:J13</xm:sqref>
        </x14:dataValidation>
        <x14:dataValidation type="list" allowBlank="1" showInputMessage="1" promptTitle="What to select here?" prompt="Search for the desired chemical within the database._x000a_Tip: You can type directly into this search bar." xr:uid="{5C8E3B9F-058E-4AC0-BD4C-DD379585B067}">
          <x14:formula1>
            <xm:f>_xlfn.ANCHORARRAY('Search Data Entry'!$I$3)</xm:f>
          </x14:formula1>
          <xm:sqref>C31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F3EF5-775F-478F-A499-3C00C842AF8C}">
  <sheetPr codeName="Sheet12">
    <tabColor theme="8" tint="0.59999389629810485"/>
  </sheetPr>
  <dimension ref="A1:AA50"/>
  <sheetViews>
    <sheetView showGridLines="0" zoomScaleNormal="100" workbookViewId="0"/>
  </sheetViews>
  <sheetFormatPr defaultRowHeight="15" x14ac:dyDescent="0.25"/>
  <cols>
    <col min="1" max="1" width="1.5703125" customWidth="1"/>
    <col min="2" max="2" width="23.140625" customWidth="1"/>
    <col min="3" max="3" width="40.85546875" customWidth="1"/>
    <col min="4" max="4" width="10.140625" customWidth="1"/>
    <col min="5" max="5" width="7.5703125" customWidth="1"/>
    <col min="6" max="6" width="32.140625" customWidth="1"/>
    <col min="7" max="7" width="1.5703125" style="19" customWidth="1"/>
    <col min="8" max="8" width="30.5703125" customWidth="1"/>
    <col min="9" max="9" width="2.140625" customWidth="1"/>
    <col min="10" max="10" width="1.5703125" customWidth="1"/>
    <col min="11" max="11" width="30.5703125" customWidth="1"/>
    <col min="12" max="12" width="2.140625" customWidth="1"/>
    <col min="13" max="13" width="1.5703125" customWidth="1"/>
    <col min="14" max="14" width="30.5703125" customWidth="1"/>
    <col min="15" max="15" width="1.5703125" customWidth="1"/>
    <col min="27" max="27" width="8.7109375" hidden="1" customWidth="1"/>
  </cols>
  <sheetData>
    <row r="1" spans="1:27" x14ac:dyDescent="0.25">
      <c r="A1" s="52"/>
      <c r="B1" s="52"/>
      <c r="C1" s="52"/>
      <c r="D1" s="52"/>
      <c r="E1" s="52"/>
      <c r="F1" s="52"/>
      <c r="G1" s="53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</row>
    <row r="2" spans="1:27" x14ac:dyDescent="0.25">
      <c r="A2" s="52"/>
      <c r="B2" s="52"/>
      <c r="C2" s="52"/>
      <c r="D2" s="52"/>
      <c r="E2" s="52"/>
      <c r="F2" s="52"/>
      <c r="G2" s="53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1:27" ht="15.75" thickBot="1" x14ac:dyDescent="0.3">
      <c r="A3" s="52"/>
      <c r="B3" s="52"/>
      <c r="C3" s="52"/>
      <c r="D3" s="52"/>
      <c r="E3" s="52"/>
      <c r="F3" s="52"/>
      <c r="G3" s="53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spans="1:27" ht="16.5" x14ac:dyDescent="0.3">
      <c r="A4" s="52"/>
      <c r="B4" s="52"/>
      <c r="C4" s="52"/>
      <c r="D4" s="52"/>
      <c r="E4" s="52"/>
      <c r="F4" s="81" t="s">
        <v>491</v>
      </c>
      <c r="G4" s="62"/>
      <c r="H4" s="90" t="s">
        <v>372</v>
      </c>
      <c r="I4" s="62"/>
      <c r="J4" s="62"/>
      <c r="K4" s="62"/>
      <c r="L4" s="62"/>
      <c r="M4" s="62"/>
      <c r="N4" s="65"/>
      <c r="O4" s="63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spans="1:27" ht="15.75" thickBot="1" x14ac:dyDescent="0.3">
      <c r="A5" s="52"/>
      <c r="B5" s="52"/>
      <c r="C5" s="52"/>
      <c r="D5" s="52"/>
      <c r="E5" s="52"/>
      <c r="F5" s="66"/>
      <c r="G5" s="67"/>
      <c r="H5" s="55"/>
      <c r="I5" s="55"/>
      <c r="J5" s="56"/>
      <c r="K5" s="55"/>
      <c r="L5" s="55"/>
      <c r="M5" s="55"/>
      <c r="N5" s="55"/>
      <c r="O5" s="68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spans="1:27" ht="16.5" x14ac:dyDescent="0.3">
      <c r="A6" s="52"/>
      <c r="B6" s="81" t="s">
        <v>336</v>
      </c>
      <c r="C6" s="90" t="s">
        <v>370</v>
      </c>
      <c r="D6" s="63"/>
      <c r="E6" s="87"/>
      <c r="F6" s="69" t="s">
        <v>236</v>
      </c>
      <c r="G6" s="361" t="str">
        <f>_xlfn.IFNA(VLOOKUP(AA7,'Search Equipment'!$A$2:$L$100002,12,FALSE),"")</f>
        <v/>
      </c>
      <c r="H6" s="362"/>
      <c r="I6" s="67"/>
      <c r="J6" s="67"/>
      <c r="K6" s="55"/>
      <c r="L6" s="55"/>
      <c r="M6" s="55"/>
      <c r="N6" s="55"/>
      <c r="O6" s="68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49" t="s">
        <v>255</v>
      </c>
    </row>
    <row r="7" spans="1:27" ht="16.5" x14ac:dyDescent="0.3">
      <c r="A7" s="52"/>
      <c r="B7" s="66"/>
      <c r="C7" s="67"/>
      <c r="D7" s="68"/>
      <c r="E7" s="52"/>
      <c r="F7" s="69" t="s">
        <v>205</v>
      </c>
      <c r="G7" s="57"/>
      <c r="H7" s="71" t="str">
        <f>IFERROR(LOOKUP(G6,'Back End Tables (1)'!$N$5:$N$9,'Back End Tables (1)'!$P$5:$P$9),"")</f>
        <v/>
      </c>
      <c r="I7" s="67"/>
      <c r="J7" s="67"/>
      <c r="K7" s="55"/>
      <c r="L7" s="55"/>
      <c r="M7" s="55"/>
      <c r="N7" s="55"/>
      <c r="O7" s="68"/>
      <c r="P7" s="64"/>
      <c r="Q7" s="52"/>
      <c r="R7" s="52"/>
      <c r="S7" s="52"/>
      <c r="T7" s="52"/>
      <c r="U7" s="52"/>
      <c r="V7" s="52"/>
      <c r="W7" s="52"/>
      <c r="X7" s="52"/>
      <c r="Y7" s="52"/>
      <c r="Z7" s="52"/>
      <c r="AA7" s="48" t="str">
        <f>C11&amp;C9&amp;C10&amp;C8&amp;C13</f>
        <v/>
      </c>
    </row>
    <row r="8" spans="1:27" ht="16.5" x14ac:dyDescent="0.3">
      <c r="A8" s="52"/>
      <c r="B8" s="69" t="s">
        <v>328</v>
      </c>
      <c r="C8" s="280"/>
      <c r="D8" s="68"/>
      <c r="E8" s="87"/>
      <c r="F8" s="72"/>
      <c r="G8" s="56"/>
      <c r="H8" s="55"/>
      <c r="I8" s="59"/>
      <c r="J8" s="56"/>
      <c r="K8" s="55"/>
      <c r="L8" s="55"/>
      <c r="M8" s="55"/>
      <c r="N8" s="55"/>
      <c r="O8" s="68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7" ht="18.75" x14ac:dyDescent="0.3">
      <c r="A9" s="52"/>
      <c r="B9" s="69" t="s">
        <v>332</v>
      </c>
      <c r="C9" s="280"/>
      <c r="D9" s="68"/>
      <c r="E9" s="52"/>
      <c r="F9" s="69" t="str">
        <f>'Back End Tables (1)'!K14</f>
        <v>Description:</v>
      </c>
      <c r="G9" s="351" t="str">
        <f>'Back End Tables (1)'!M14</f>
        <v>People</v>
      </c>
      <c r="H9" s="352"/>
      <c r="I9" s="56"/>
      <c r="J9" s="351" t="str">
        <f>'Back End Tables (1)'!N14</f>
        <v>Assets</v>
      </c>
      <c r="K9" s="352"/>
      <c r="L9" s="55"/>
      <c r="M9" s="351" t="str">
        <f>'Back End Tables (1)'!O14</f>
        <v>Environment</v>
      </c>
      <c r="N9" s="352"/>
      <c r="O9" s="68"/>
      <c r="P9" s="54"/>
      <c r="Q9" s="64"/>
      <c r="R9" s="52"/>
      <c r="S9" s="52"/>
      <c r="T9" s="52"/>
      <c r="U9" s="52"/>
      <c r="V9" s="52"/>
      <c r="W9" s="52"/>
      <c r="X9" s="52"/>
      <c r="Y9" s="52"/>
      <c r="Z9" s="52"/>
    </row>
    <row r="10" spans="1:27" ht="16.5" x14ac:dyDescent="0.3">
      <c r="A10" s="52"/>
      <c r="B10" s="69" t="s">
        <v>331</v>
      </c>
      <c r="C10" s="280"/>
      <c r="D10" s="68"/>
      <c r="E10" s="87"/>
      <c r="F10" s="69" t="s">
        <v>333</v>
      </c>
      <c r="G10" s="359"/>
      <c r="H10" s="360"/>
      <c r="I10" s="55"/>
      <c r="J10" s="359"/>
      <c r="K10" s="360"/>
      <c r="L10" s="55"/>
      <c r="M10" s="359"/>
      <c r="N10" s="360"/>
      <c r="O10" s="73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7" ht="16.5" x14ac:dyDescent="0.3">
      <c r="A11" s="52"/>
      <c r="B11" s="69" t="s">
        <v>330</v>
      </c>
      <c r="C11" s="280"/>
      <c r="D11" s="68"/>
      <c r="E11" s="52"/>
      <c r="F11" s="69" t="s">
        <v>206</v>
      </c>
      <c r="G11" s="57"/>
      <c r="H11" s="58" t="str">
        <f>IFERROR(VLOOKUP(G10,'Back End Tables (1)'!$M$15:$P$19,4,FALSE),"")</f>
        <v/>
      </c>
      <c r="I11" s="55"/>
      <c r="J11" s="57"/>
      <c r="K11" s="58" t="str">
        <f>IFERROR(VLOOKUP(J10,'Back End Tables (1)'!$N$15:$P$19,3,FALSE),"")</f>
        <v/>
      </c>
      <c r="L11" s="55"/>
      <c r="M11" s="57"/>
      <c r="N11" s="58" t="str">
        <f>IFERROR(VLOOKUP(M10,'Back End Tables (1)'!$O$15:$P$19,2,FALSE),"")</f>
        <v/>
      </c>
      <c r="O11" s="73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7" x14ac:dyDescent="0.25">
      <c r="A12" s="52"/>
      <c r="B12" s="72"/>
      <c r="C12" s="56"/>
      <c r="D12" s="68"/>
      <c r="E12" s="87"/>
      <c r="F12" s="66"/>
      <c r="G12" s="74"/>
      <c r="H12" s="67"/>
      <c r="I12" s="55"/>
      <c r="J12" s="67"/>
      <c r="K12" s="67"/>
      <c r="L12" s="67"/>
      <c r="M12" s="67"/>
      <c r="N12" s="67"/>
      <c r="O12" s="73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7" ht="16.5" x14ac:dyDescent="0.3">
      <c r="A13" s="52"/>
      <c r="B13" s="69" t="s">
        <v>329</v>
      </c>
      <c r="C13" s="280"/>
      <c r="D13" s="68"/>
      <c r="E13" s="52"/>
      <c r="F13" s="66"/>
      <c r="G13" s="74"/>
      <c r="H13" s="67"/>
      <c r="I13" s="67"/>
      <c r="J13" s="67"/>
      <c r="K13" s="67"/>
      <c r="L13" s="67"/>
      <c r="M13" s="67"/>
      <c r="N13" s="67"/>
      <c r="O13" s="68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spans="1:27" ht="16.5" x14ac:dyDescent="0.25">
      <c r="A14" s="52"/>
      <c r="B14" s="72"/>
      <c r="C14" s="56"/>
      <c r="D14" s="68"/>
      <c r="E14" s="87"/>
      <c r="F14" s="69" t="s">
        <v>251</v>
      </c>
      <c r="G14" s="355" t="str">
        <f>IFERROR(VLOOKUP(H7&amp;H11,'Back End Tables (1)'!R4:V28,4,FALSE),"")</f>
        <v/>
      </c>
      <c r="H14" s="356"/>
      <c r="I14" s="67"/>
      <c r="J14" s="355" t="str">
        <f>IFERROR(VLOOKUP(H7&amp;K11,'Back End Tables (1)'!R4:V28,4,FALSE),"")</f>
        <v/>
      </c>
      <c r="K14" s="356"/>
      <c r="L14" s="67"/>
      <c r="M14" s="355" t="str">
        <f>IFERROR(VLOOKUP(H7&amp;N11,'Back End Tables (1)'!R4:V28,4,FALSE),"")</f>
        <v/>
      </c>
      <c r="N14" s="356"/>
      <c r="O14" s="68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spans="1:27" ht="16.5" x14ac:dyDescent="0.25">
      <c r="A15" s="52"/>
      <c r="B15" s="69" t="s">
        <v>510</v>
      </c>
      <c r="C15" s="344" t="str">
        <f>IF(C11="","",_xlfn.IFNA(VLOOKUP(AA7,'Search Equipment'!$A$2:$M$100002,13,FALSE),"No notes available."))</f>
        <v/>
      </c>
      <c r="D15" s="68"/>
      <c r="E15" s="52"/>
      <c r="F15" s="69" t="s">
        <v>207</v>
      </c>
      <c r="G15" s="57"/>
      <c r="H15" s="60" t="str">
        <f>IFERROR(VLOOKUP(H7&amp;H11,'Back End Tables (1)'!R4:V28,5,FALSE),"")</f>
        <v/>
      </c>
      <c r="I15" s="67"/>
      <c r="J15" s="57"/>
      <c r="K15" s="60" t="str">
        <f>IFERROR(VLOOKUP(H7&amp;K11,'Back End Tables (1)'!R4:V28,5,FALSE),"")</f>
        <v/>
      </c>
      <c r="L15" s="67"/>
      <c r="M15" s="57"/>
      <c r="N15" s="60" t="str">
        <f>IFERROR(VLOOKUP(H7&amp;N11,'Back End Tables (1)'!R4:V28,5,FALSE),"")</f>
        <v/>
      </c>
      <c r="O15" s="73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spans="1:27" x14ac:dyDescent="0.25">
      <c r="A16" s="52"/>
      <c r="B16" s="66"/>
      <c r="C16" s="345"/>
      <c r="D16" s="68"/>
      <c r="E16" s="87"/>
      <c r="F16" s="66"/>
      <c r="G16" s="74"/>
      <c r="H16" s="67"/>
      <c r="I16" s="67"/>
      <c r="J16" s="67"/>
      <c r="K16" s="67"/>
      <c r="L16" s="67"/>
      <c r="M16" s="67"/>
      <c r="N16" s="67"/>
      <c r="O16" s="73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ht="17.25" thickBot="1" x14ac:dyDescent="0.35">
      <c r="A17" s="52"/>
      <c r="B17" s="83"/>
      <c r="C17" s="84"/>
      <c r="D17" s="77"/>
      <c r="E17" s="52"/>
      <c r="F17" s="69" t="s">
        <v>44</v>
      </c>
      <c r="G17" s="57"/>
      <c r="H17" s="61" t="str">
        <f>IFERROR(VLOOKUP(H15,'Back End Tables (1)'!V4:Y28,4,FALSE),"")</f>
        <v/>
      </c>
      <c r="I17" s="67"/>
      <c r="J17" s="57"/>
      <c r="K17" s="61" t="str">
        <f>IFERROR(VLOOKUP(K15,'Back End Tables (1)'!V4:Y28,4,FALSE),"")</f>
        <v/>
      </c>
      <c r="L17" s="67"/>
      <c r="M17" s="57"/>
      <c r="N17" s="61" t="str">
        <f>IFERROR(VLOOKUP(N15,'Back End Tables (1)'!V4:Y28,4,FALSE),"")</f>
        <v/>
      </c>
      <c r="O17" s="68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ht="15.75" thickBot="1" x14ac:dyDescent="0.3">
      <c r="A18" s="53"/>
      <c r="B18" s="53"/>
      <c r="C18" s="53"/>
      <c r="D18" s="53"/>
      <c r="E18" s="53"/>
      <c r="F18" s="78"/>
      <c r="G18" s="79"/>
      <c r="H18" s="76"/>
      <c r="I18" s="76"/>
      <c r="J18" s="76"/>
      <c r="K18" s="76"/>
      <c r="L18" s="76"/>
      <c r="M18" s="76"/>
      <c r="N18" s="76"/>
      <c r="O18" s="77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ht="15.75" x14ac:dyDescent="0.25">
      <c r="A19" s="53"/>
      <c r="B19" s="81" t="s">
        <v>490</v>
      </c>
      <c r="C19" s="65"/>
      <c r="D19" s="63"/>
      <c r="E19" s="53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1:26" ht="16.5" x14ac:dyDescent="0.3">
      <c r="A20" s="52"/>
      <c r="B20" s="150" t="s">
        <v>541</v>
      </c>
      <c r="C20" s="55"/>
      <c r="D20" s="68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1:26" x14ac:dyDescent="0.25">
      <c r="A21" s="52"/>
      <c r="B21" s="66"/>
      <c r="C21" s="67"/>
      <c r="D21" s="68"/>
      <c r="E21" s="52"/>
      <c r="F21" s="53"/>
      <c r="G21" s="53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ht="16.5" x14ac:dyDescent="0.3">
      <c r="A22" s="52"/>
      <c r="B22" s="69" t="s">
        <v>202</v>
      </c>
      <c r="C22" s="280"/>
      <c r="D22" s="68"/>
      <c r="E22" s="87"/>
      <c r="F22" s="64"/>
      <c r="G22" s="52"/>
      <c r="H22" s="52"/>
      <c r="I22" s="52"/>
      <c r="J22" s="53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ht="15.75" thickBot="1" x14ac:dyDescent="0.3">
      <c r="A23" s="53"/>
      <c r="B23" s="72"/>
      <c r="C23" s="56"/>
      <c r="D23" s="68"/>
      <c r="E23" s="87"/>
      <c r="F23" s="64"/>
      <c r="G23" s="52"/>
      <c r="H23" s="52"/>
      <c r="I23" s="52"/>
      <c r="J23" s="53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1:26" ht="16.5" x14ac:dyDescent="0.3">
      <c r="A24" s="53"/>
      <c r="B24" s="69" t="s">
        <v>204</v>
      </c>
      <c r="C24" s="281"/>
      <c r="D24" s="68"/>
      <c r="E24" s="52"/>
      <c r="F24" s="81" t="s">
        <v>492</v>
      </c>
      <c r="G24" s="82"/>
      <c r="H24" s="90" t="s">
        <v>372</v>
      </c>
      <c r="I24" s="62"/>
      <c r="J24" s="62"/>
      <c r="K24" s="62"/>
      <c r="L24" s="62"/>
      <c r="M24" s="62"/>
      <c r="N24" s="62"/>
      <c r="O24" s="63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1:26" ht="16.5" x14ac:dyDescent="0.25">
      <c r="A25" s="53"/>
      <c r="B25" s="69" t="s">
        <v>203</v>
      </c>
      <c r="C25" s="282"/>
      <c r="D25" s="68"/>
      <c r="E25" s="52"/>
      <c r="F25" s="70"/>
      <c r="G25" s="55"/>
      <c r="H25" s="55"/>
      <c r="I25" s="55"/>
      <c r="J25" s="55"/>
      <c r="K25" s="55"/>
      <c r="L25" s="55"/>
      <c r="M25" s="55"/>
      <c r="N25" s="55"/>
      <c r="O25" s="68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1:26" ht="17.25" thickBot="1" x14ac:dyDescent="0.3">
      <c r="A26" s="52"/>
      <c r="B26" s="75"/>
      <c r="C26" s="76"/>
      <c r="D26" s="77"/>
      <c r="E26" s="52"/>
      <c r="F26" s="69" t="s">
        <v>256</v>
      </c>
      <c r="G26" s="357"/>
      <c r="H26" s="358"/>
      <c r="I26" s="85"/>
      <c r="J26" s="357"/>
      <c r="K26" s="358"/>
      <c r="L26" s="85"/>
      <c r="M26" s="357"/>
      <c r="N26" s="358"/>
      <c r="O26" s="73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1:26" ht="15.75" thickBot="1" x14ac:dyDescent="0.3">
      <c r="A27" s="52"/>
      <c r="B27" s="64"/>
      <c r="C27" s="64"/>
      <c r="D27" s="64"/>
      <c r="E27" s="52"/>
      <c r="F27" s="70"/>
      <c r="G27" s="55"/>
      <c r="H27" s="55"/>
      <c r="I27" s="55"/>
      <c r="J27" s="55"/>
      <c r="K27" s="55"/>
      <c r="L27" s="55"/>
      <c r="M27" s="55"/>
      <c r="N27" s="55"/>
      <c r="O27" s="73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1:26" ht="16.5" x14ac:dyDescent="0.3">
      <c r="A28" s="52"/>
      <c r="B28" s="81" t="s">
        <v>338</v>
      </c>
      <c r="C28" s="65"/>
      <c r="D28" s="63"/>
      <c r="E28" s="87"/>
      <c r="F28" s="72"/>
      <c r="G28" s="351" t="str">
        <f>'Back End Tables (1)'!M14</f>
        <v>People</v>
      </c>
      <c r="H28" s="352"/>
      <c r="I28" s="55"/>
      <c r="J28" s="95"/>
      <c r="K28" s="96" t="str">
        <f>'Back End Tables (1)'!N14</f>
        <v>Assets</v>
      </c>
      <c r="L28" s="67"/>
      <c r="M28" s="353" t="str">
        <f>'Back End Tables (1)'!O14</f>
        <v>Environment</v>
      </c>
      <c r="N28" s="354"/>
      <c r="O28" s="73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1:26" ht="16.5" x14ac:dyDescent="0.3">
      <c r="A29" s="52"/>
      <c r="B29" s="94" t="s">
        <v>339</v>
      </c>
      <c r="C29" s="55"/>
      <c r="D29" s="68"/>
      <c r="E29" s="52"/>
      <c r="F29" s="69" t="s">
        <v>334</v>
      </c>
      <c r="G29" s="57"/>
      <c r="H29" s="283"/>
      <c r="I29" s="55"/>
      <c r="J29" s="57"/>
      <c r="K29" s="283"/>
      <c r="L29" s="55"/>
      <c r="M29" s="57"/>
      <c r="N29" s="283"/>
      <c r="O29" s="73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</row>
    <row r="30" spans="1:26" ht="16.5" x14ac:dyDescent="0.3">
      <c r="A30" s="52"/>
      <c r="B30" s="346" t="s">
        <v>408</v>
      </c>
      <c r="C30" s="347"/>
      <c r="D30" s="348"/>
      <c r="E30" s="52"/>
      <c r="F30" s="69" t="s">
        <v>258</v>
      </c>
      <c r="G30" s="57"/>
      <c r="H30" s="60" t="str">
        <f>IFERROR(VLOOKUP(H29&amp;H11,'Back End Tables (1)'!R4:V28,5,FALSE),"")</f>
        <v/>
      </c>
      <c r="I30" s="55"/>
      <c r="J30" s="57"/>
      <c r="K30" s="60" t="str">
        <f>IFERROR(VLOOKUP(K29&amp;K11,'Back End Tables (1)'!R4:V28,5,FALSE),"")</f>
        <v/>
      </c>
      <c r="L30" s="55"/>
      <c r="M30" s="57"/>
      <c r="N30" s="60" t="str">
        <f>IFERROR(VLOOKUP(N29&amp;N11,'Back End Tables (1)'!R4:V28,5,FALSE),"")</f>
        <v/>
      </c>
      <c r="O30" s="73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</row>
    <row r="31" spans="1:26" ht="16.5" x14ac:dyDescent="0.3">
      <c r="A31" s="52"/>
      <c r="B31" s="92" t="s">
        <v>539</v>
      </c>
      <c r="C31" s="55"/>
      <c r="D31" s="68"/>
      <c r="E31" s="52"/>
      <c r="F31" s="70"/>
      <c r="G31" s="55"/>
      <c r="H31" s="56"/>
      <c r="I31" s="55"/>
      <c r="J31" s="55"/>
      <c r="K31" s="55"/>
      <c r="L31" s="55"/>
      <c r="M31" s="55"/>
      <c r="N31" s="55"/>
      <c r="O31" s="73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</row>
    <row r="32" spans="1:26" ht="14.45" customHeight="1" x14ac:dyDescent="0.3">
      <c r="A32" s="52"/>
      <c r="B32" s="92" t="s">
        <v>409</v>
      </c>
      <c r="C32" s="56"/>
      <c r="D32" s="91"/>
      <c r="E32" s="52"/>
      <c r="F32" s="69" t="s">
        <v>257</v>
      </c>
      <c r="G32" s="57"/>
      <c r="H32" s="61" t="str">
        <f>IFERROR(VLOOKUP(H30,'Back End Tables (1)'!V4:Y28,4,FALSE),"")</f>
        <v/>
      </c>
      <c r="I32" s="55"/>
      <c r="J32" s="57"/>
      <c r="K32" s="61" t="str">
        <f>IFERROR(VLOOKUP(K30,'Back End Tables (1)'!V4:Y28,4,FALSE),"")</f>
        <v/>
      </c>
      <c r="L32" s="55"/>
      <c r="M32" s="57"/>
      <c r="N32" s="61" t="str">
        <f>IFERROR(VLOOKUP(N30,'Back End Tables (1)'!V4:Y28,4,FALSE),"")</f>
        <v/>
      </c>
      <c r="O32" s="68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</row>
    <row r="33" spans="1:26" ht="16.5" x14ac:dyDescent="0.3">
      <c r="A33" s="52"/>
      <c r="B33" s="92" t="s">
        <v>650</v>
      </c>
      <c r="C33" s="56"/>
      <c r="D33" s="91"/>
      <c r="E33" s="87"/>
      <c r="F33" s="66"/>
      <c r="G33" s="67"/>
      <c r="H33" s="67"/>
      <c r="I33" s="67"/>
      <c r="J33" s="67"/>
      <c r="K33" s="67"/>
      <c r="L33" s="67"/>
      <c r="M33" s="67"/>
      <c r="N33" s="67"/>
      <c r="O33" s="73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</row>
    <row r="34" spans="1:26" ht="16.5" x14ac:dyDescent="0.3">
      <c r="A34" s="52"/>
      <c r="B34" s="92" t="s">
        <v>540</v>
      </c>
      <c r="C34" s="55"/>
      <c r="D34" s="68"/>
      <c r="E34" s="52"/>
      <c r="F34" s="69" t="s">
        <v>335</v>
      </c>
      <c r="G34" s="351" t="s">
        <v>259</v>
      </c>
      <c r="H34" s="352"/>
      <c r="I34" s="55"/>
      <c r="J34" s="351" t="s">
        <v>260</v>
      </c>
      <c r="K34" s="352"/>
      <c r="L34" s="67"/>
      <c r="M34" s="351" t="s">
        <v>261</v>
      </c>
      <c r="N34" s="352"/>
      <c r="O34" s="73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</row>
    <row r="35" spans="1:26" ht="17.25" thickBot="1" x14ac:dyDescent="0.35">
      <c r="A35" s="52"/>
      <c r="B35" s="92" t="s">
        <v>493</v>
      </c>
      <c r="C35" s="56"/>
      <c r="D35" s="91"/>
      <c r="E35" s="52"/>
      <c r="F35" s="75"/>
      <c r="G35" s="349"/>
      <c r="H35" s="350"/>
      <c r="I35" s="76"/>
      <c r="J35" s="349"/>
      <c r="K35" s="350"/>
      <c r="L35" s="76"/>
      <c r="M35" s="349"/>
      <c r="N35" s="350"/>
      <c r="O35" s="86"/>
      <c r="P35" s="64"/>
      <c r="Q35" s="64"/>
      <c r="R35" s="52"/>
      <c r="S35" s="52"/>
      <c r="T35" s="52"/>
      <c r="U35" s="52"/>
      <c r="V35" s="52"/>
      <c r="W35" s="52"/>
      <c r="X35" s="52"/>
      <c r="Y35" s="52"/>
      <c r="Z35" s="52"/>
    </row>
    <row r="36" spans="1:26" ht="17.25" thickBot="1" x14ac:dyDescent="0.35">
      <c r="A36" s="52"/>
      <c r="B36" s="93" t="s">
        <v>340</v>
      </c>
      <c r="C36" s="84"/>
      <c r="D36" s="86"/>
      <c r="E36" s="52"/>
      <c r="F36" s="64"/>
      <c r="G36" s="64"/>
      <c r="H36" s="64"/>
      <c r="I36" s="64"/>
      <c r="J36" s="64"/>
      <c r="K36" s="64"/>
      <c r="L36" s="64"/>
      <c r="M36" s="52"/>
      <c r="N36" s="52"/>
      <c r="O36" s="64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</row>
    <row r="37" spans="1:26" x14ac:dyDescent="0.25">
      <c r="A37" s="52"/>
      <c r="B37" s="52"/>
      <c r="C37" s="52"/>
      <c r="D37" s="52"/>
      <c r="E37" s="52"/>
      <c r="F37" s="64"/>
      <c r="G37" s="52"/>
      <c r="H37" s="64"/>
      <c r="I37" s="52"/>
      <c r="J37" s="64"/>
      <c r="K37" s="64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80"/>
    </row>
    <row r="38" spans="1:26" x14ac:dyDescent="0.25">
      <c r="A38" s="52"/>
      <c r="B38" s="52"/>
      <c r="C38" s="52"/>
      <c r="D38" s="52"/>
      <c r="E38" s="52"/>
      <c r="F38" s="64"/>
      <c r="G38" s="52"/>
      <c r="H38" s="64"/>
      <c r="I38" s="52"/>
      <c r="J38" s="64"/>
      <c r="K38" s="64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80"/>
    </row>
    <row r="39" spans="1:26" x14ac:dyDescent="0.25">
      <c r="A39" s="52"/>
      <c r="B39" s="52"/>
      <c r="C39" s="52"/>
      <c r="D39" s="52"/>
      <c r="E39" s="52"/>
      <c r="F39" s="64"/>
      <c r="G39" s="52"/>
      <c r="H39" s="64"/>
      <c r="I39" s="52"/>
      <c r="J39" s="64"/>
      <c r="K39" s="64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80"/>
      <c r="Y39" s="80"/>
      <c r="Z39" s="80"/>
    </row>
    <row r="40" spans="1:26" x14ac:dyDescent="0.25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</row>
    <row r="41" spans="1:26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</row>
    <row r="42" spans="1:26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</row>
    <row r="43" spans="1:26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</row>
    <row r="44" spans="1:26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</row>
    <row r="45" spans="1:26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</row>
    <row r="46" spans="1:26" x14ac:dyDescent="0.25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</row>
    <row r="47" spans="1:26" x14ac:dyDescent="0.2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</row>
    <row r="48" spans="1:26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</row>
    <row r="49" spans="1:26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</row>
    <row r="50" spans="1:26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</row>
  </sheetData>
  <sheetProtection algorithmName="SHA-512" hashValue="+a0H08NTVFr6d+wz/ERE+1ExiZnDB05/WMgo/sEtvY4fH/qxc3Dsucy+xHdxUGNQG6aJFSfm/z4jtXNu8cWSzA==" saltValue="bxBGx8V9fUqkW0CJP82MMg==" spinCount="100000" sheet="1" objects="1" scenarios="1"/>
  <mergeCells count="23">
    <mergeCell ref="G6:H6"/>
    <mergeCell ref="G10:H10"/>
    <mergeCell ref="J10:K10"/>
    <mergeCell ref="G9:H9"/>
    <mergeCell ref="J9:K9"/>
    <mergeCell ref="M9:N9"/>
    <mergeCell ref="G14:H14"/>
    <mergeCell ref="J14:K14"/>
    <mergeCell ref="M14:N14"/>
    <mergeCell ref="G26:H26"/>
    <mergeCell ref="J26:K26"/>
    <mergeCell ref="M26:N26"/>
    <mergeCell ref="M10:N10"/>
    <mergeCell ref="C15:C16"/>
    <mergeCell ref="B30:D30"/>
    <mergeCell ref="G35:H35"/>
    <mergeCell ref="G28:H28"/>
    <mergeCell ref="M28:N28"/>
    <mergeCell ref="J34:K34"/>
    <mergeCell ref="J35:K35"/>
    <mergeCell ref="M34:N34"/>
    <mergeCell ref="M35:N35"/>
    <mergeCell ref="G34:H34"/>
  </mergeCells>
  <conditionalFormatting sqref="C8">
    <cfRule type="containsBlanks" dxfId="507" priority="876" stopIfTrue="1">
      <formula>LEN(TRIM(C8))=0</formula>
    </cfRule>
    <cfRule type="notContainsBlanks" dxfId="506" priority="876">
      <formula>LEN(TRIM(C8))&gt;0</formula>
    </cfRule>
  </conditionalFormatting>
  <conditionalFormatting sqref="C11">
    <cfRule type="containsBlanks" dxfId="505" priority="840" stopIfTrue="1">
      <formula>LEN(TRIM(C11))=0</formula>
    </cfRule>
    <cfRule type="notContainsBlanks" dxfId="504" priority="880">
      <formula>LEN(TRIM(C11))&gt;0</formula>
    </cfRule>
  </conditionalFormatting>
  <conditionalFormatting sqref="C13">
    <cfRule type="containsBlanks" dxfId="503" priority="881" stopIfTrue="1">
      <formula>LEN(TRIM(C13))=0</formula>
    </cfRule>
    <cfRule type="notContainsBlanks" dxfId="502" priority="881">
      <formula>LEN(TRIM(C13))&gt;0</formula>
    </cfRule>
  </conditionalFormatting>
  <conditionalFormatting sqref="C25">
    <cfRule type="containsBlanks" dxfId="501" priority="523" stopIfTrue="1">
      <formula>LEN(TRIM(C25))=0</formula>
    </cfRule>
    <cfRule type="notContainsBlanks" dxfId="500" priority="843">
      <formula>LEN(TRIM(C25))&gt;0</formula>
    </cfRule>
  </conditionalFormatting>
  <conditionalFormatting sqref="C24">
    <cfRule type="containsBlanks" dxfId="499" priority="519" stopIfTrue="1">
      <formula>LEN(TRIM(C24))=0</formula>
    </cfRule>
    <cfRule type="notContainsBlanks" dxfId="498" priority="842">
      <formula>LEN(TRIM(C24))&gt;0</formula>
    </cfRule>
  </conditionalFormatting>
  <conditionalFormatting sqref="G6">
    <cfRule type="containsBlanks" dxfId="497" priority="498" stopIfTrue="1">
      <formula>LEN(TRIM(G6))=0</formula>
    </cfRule>
    <cfRule type="notContainsBlanks" dxfId="496" priority="844">
      <formula>LEN(TRIM(G6))&gt;0</formula>
    </cfRule>
  </conditionalFormatting>
  <conditionalFormatting sqref="H7">
    <cfRule type="containsBlanks" dxfId="495" priority="497" stopIfTrue="1">
      <formula>LEN(TRIM(H7))=0</formula>
    </cfRule>
    <cfRule type="notContainsBlanks" dxfId="494" priority="845">
      <formula>LEN(TRIM(H7))&gt;0</formula>
    </cfRule>
  </conditionalFormatting>
  <conditionalFormatting sqref="G14">
    <cfRule type="containsBlanks" dxfId="493" priority="495" stopIfTrue="1">
      <formula>LEN(TRIM(G14))=0</formula>
    </cfRule>
    <cfRule type="notContainsBlanks" dxfId="492" priority="852">
      <formula>LEN(TRIM(G14))&gt;0</formula>
    </cfRule>
  </conditionalFormatting>
  <conditionalFormatting sqref="J14">
    <cfRule type="containsBlanks" dxfId="491" priority="447" stopIfTrue="1">
      <formula>LEN(TRIM(J14))=0</formula>
    </cfRule>
    <cfRule type="notContainsBlanks" dxfId="490" priority="854">
      <formula>LEN(TRIM(J14))&gt;0</formula>
    </cfRule>
  </conditionalFormatting>
  <conditionalFormatting sqref="M14">
    <cfRule type="containsBlanks" dxfId="489" priority="441" stopIfTrue="1">
      <formula>LEN(TRIM(M14))=0</formula>
    </cfRule>
    <cfRule type="notContainsBlanks" dxfId="488" priority="856">
      <formula>LEN(TRIM(M14))&gt;0</formula>
    </cfRule>
  </conditionalFormatting>
  <conditionalFormatting sqref="G10">
    <cfRule type="notContainsBlanks" dxfId="487" priority="846">
      <formula>LEN(TRIM(G10))&gt;0</formula>
    </cfRule>
    <cfRule type="containsBlanks" dxfId="486" priority="882" stopIfTrue="1">
      <formula>LEN(TRIM(G10))=0</formula>
    </cfRule>
  </conditionalFormatting>
  <conditionalFormatting sqref="H11">
    <cfRule type="containsBlanks" dxfId="485" priority="395" stopIfTrue="1">
      <formula>LEN(TRIM(H11))=0</formula>
    </cfRule>
    <cfRule type="notContainsBlanks" dxfId="484" priority="849">
      <formula>LEN(TRIM(H11))&gt;0</formula>
    </cfRule>
  </conditionalFormatting>
  <conditionalFormatting sqref="K11">
    <cfRule type="containsBlanks" dxfId="483" priority="393" stopIfTrue="1">
      <formula>LEN(TRIM(K11))=0</formula>
    </cfRule>
    <cfRule type="notContainsBlanks" dxfId="482" priority="850">
      <formula>LEN(TRIM(K11))&gt;0</formula>
    </cfRule>
  </conditionalFormatting>
  <conditionalFormatting sqref="N11">
    <cfRule type="containsBlanks" dxfId="481" priority="391" stopIfTrue="1">
      <formula>LEN(TRIM(N11))=0</formula>
    </cfRule>
    <cfRule type="notContainsBlanks" dxfId="480" priority="851">
      <formula>LEN(TRIM(N11))&gt;0</formula>
    </cfRule>
  </conditionalFormatting>
  <conditionalFormatting sqref="J10">
    <cfRule type="notContainsBlanks" dxfId="479" priority="847">
      <formula>LEN(TRIM(J10))&gt;0</formula>
    </cfRule>
    <cfRule type="containsBlanks" dxfId="478" priority="883" stopIfTrue="1">
      <formula>LEN(TRIM(J10))=0</formula>
    </cfRule>
  </conditionalFormatting>
  <conditionalFormatting sqref="M10">
    <cfRule type="notContainsBlanks" dxfId="477" priority="848">
      <formula>LEN(TRIM(M10))&gt;0</formula>
    </cfRule>
    <cfRule type="containsBlanks" dxfId="476" priority="884" stopIfTrue="1">
      <formula>LEN(TRIM(M10))=0</formula>
    </cfRule>
  </conditionalFormatting>
  <conditionalFormatting sqref="H15">
    <cfRule type="containsBlanks" dxfId="475" priority="311" stopIfTrue="1">
      <formula>LEN(TRIM(H15))=0</formula>
    </cfRule>
    <cfRule type="notContainsBlanks" dxfId="474" priority="853">
      <formula>LEN(TRIM(H15))&gt;0</formula>
    </cfRule>
  </conditionalFormatting>
  <conditionalFormatting sqref="K15">
    <cfRule type="containsBlanks" dxfId="473" priority="343" stopIfTrue="1">
      <formula>LEN(TRIM(K15))=0</formula>
    </cfRule>
    <cfRule type="notContainsBlanks" dxfId="472" priority="855">
      <formula>LEN(TRIM(K15))&gt;0</formula>
    </cfRule>
  </conditionalFormatting>
  <conditionalFormatting sqref="N15">
    <cfRule type="containsBlanks" dxfId="471" priority="341" stopIfTrue="1">
      <formula>LEN(TRIM(N15))=0</formula>
    </cfRule>
    <cfRule type="notContainsBlanks" dxfId="470" priority="857">
      <formula>LEN(TRIM(N15))&gt;0</formula>
    </cfRule>
  </conditionalFormatting>
  <conditionalFormatting sqref="H17">
    <cfRule type="notContainsBlanks" dxfId="469" priority="858">
      <formula>LEN(TRIM(H17))&gt;0</formula>
    </cfRule>
    <cfRule type="containsBlanks" dxfId="468" priority="891" stopIfTrue="1">
      <formula>LEN(TRIM(H17))=0</formula>
    </cfRule>
  </conditionalFormatting>
  <conditionalFormatting sqref="K17">
    <cfRule type="notContainsBlanks" dxfId="467" priority="859">
      <formula>LEN(TRIM(K17))&gt;0</formula>
    </cfRule>
    <cfRule type="containsBlanks" dxfId="466" priority="892" stopIfTrue="1">
      <formula>LEN(TRIM(K17))=0</formula>
    </cfRule>
  </conditionalFormatting>
  <conditionalFormatting sqref="N17">
    <cfRule type="notContainsBlanks" dxfId="465" priority="860">
      <formula>LEN(TRIM(N17))&gt;0</formula>
    </cfRule>
    <cfRule type="containsBlanks" dxfId="464" priority="893" stopIfTrue="1">
      <formula>LEN(TRIM(N17))=0</formula>
    </cfRule>
  </conditionalFormatting>
  <conditionalFormatting sqref="G35">
    <cfRule type="notContainsBlanks" dxfId="463" priority="861">
      <formula>LEN(TRIM(G35))&gt;0</formula>
    </cfRule>
    <cfRule type="containsBlanks" dxfId="462" priority="888" stopIfTrue="1">
      <formula>LEN(TRIM(G35))=0</formula>
    </cfRule>
  </conditionalFormatting>
  <conditionalFormatting sqref="G7 G29">
    <cfRule type="expression" dxfId="461" priority="741" stopIfTrue="1">
      <formula>$H7=""</formula>
    </cfRule>
  </conditionalFormatting>
  <conditionalFormatting sqref="G11">
    <cfRule type="expression" dxfId="460" priority="747" stopIfTrue="1">
      <formula>$H11=""</formula>
    </cfRule>
  </conditionalFormatting>
  <conditionalFormatting sqref="J11">
    <cfRule type="expression" dxfId="459" priority="753" stopIfTrue="1">
      <formula>$K11=""</formula>
    </cfRule>
  </conditionalFormatting>
  <conditionalFormatting sqref="M11">
    <cfRule type="expression" dxfId="458" priority="759" stopIfTrue="1">
      <formula>$N11=""</formula>
    </cfRule>
  </conditionalFormatting>
  <conditionalFormatting sqref="G17 G32">
    <cfRule type="expression" dxfId="457" priority="781" stopIfTrue="1">
      <formula>$H17=""</formula>
    </cfRule>
  </conditionalFormatting>
  <conditionalFormatting sqref="J17">
    <cfRule type="expression" dxfId="456" priority="790" stopIfTrue="1">
      <formula>$K17=""</formula>
    </cfRule>
  </conditionalFormatting>
  <conditionalFormatting sqref="M17">
    <cfRule type="expression" dxfId="455" priority="797" stopIfTrue="1">
      <formula>$N17=""</formula>
    </cfRule>
  </conditionalFormatting>
  <conditionalFormatting sqref="G15 G30">
    <cfRule type="expression" dxfId="454" priority="767" stopIfTrue="1">
      <formula>$H15=""</formula>
    </cfRule>
    <cfRule type="expression" dxfId="453" priority="810">
      <formula>$H$17="Broadly Acceptable"</formula>
    </cfRule>
  </conditionalFormatting>
  <conditionalFormatting sqref="J15 J30">
    <cfRule type="expression" dxfId="452" priority="773" stopIfTrue="1">
      <formula>$K15=""</formula>
    </cfRule>
    <cfRule type="expression" dxfId="451" priority="819">
      <formula>$K$17="Broadly Acceptable"</formula>
    </cfRule>
  </conditionalFormatting>
  <conditionalFormatting sqref="M15">
    <cfRule type="expression" dxfId="450" priority="778" stopIfTrue="1">
      <formula>$N15=""</formula>
    </cfRule>
    <cfRule type="expression" dxfId="449" priority="826">
      <formula>$N$17="Broadly Acceptable"</formula>
    </cfRule>
  </conditionalFormatting>
  <conditionalFormatting sqref="G26">
    <cfRule type="containsBlanks" dxfId="448" priority="183" stopIfTrue="1">
      <formula>LEN(TRIM(G26))=0</formula>
    </cfRule>
    <cfRule type="notContainsBlanks" dxfId="447" priority="184">
      <formula>LEN(TRIM(G26))&gt;0</formula>
    </cfRule>
  </conditionalFormatting>
  <conditionalFormatting sqref="H30">
    <cfRule type="containsBlanks" dxfId="446" priority="144" stopIfTrue="1">
      <formula>LEN(TRIM(H30))=0</formula>
    </cfRule>
    <cfRule type="notContainsBlanks" dxfId="445" priority="151">
      <formula>LEN(TRIM(H30))&gt;0</formula>
    </cfRule>
  </conditionalFormatting>
  <conditionalFormatting sqref="K30">
    <cfRule type="containsBlanks" dxfId="444" priority="136" stopIfTrue="1">
      <formula>LEN(TRIM(K30))=0</formula>
    </cfRule>
    <cfRule type="notContainsBlanks" dxfId="443" priority="143">
      <formula>LEN(TRIM(K30))&gt;0</formula>
    </cfRule>
  </conditionalFormatting>
  <conditionalFormatting sqref="N30">
    <cfRule type="containsBlanks" dxfId="442" priority="128" stopIfTrue="1">
      <formula>LEN(TRIM(N30))=0</formula>
    </cfRule>
    <cfRule type="notContainsBlanks" dxfId="441" priority="135">
      <formula>LEN(TRIM(N30))&gt;0</formula>
    </cfRule>
  </conditionalFormatting>
  <conditionalFormatting sqref="M30">
    <cfRule type="expression" dxfId="440" priority="129" stopIfTrue="1">
      <formula>$N30=""</formula>
    </cfRule>
    <cfRule type="expression" dxfId="439" priority="134">
      <formula>$H$17="Broadly Acceptable"</formula>
    </cfRule>
  </conditionalFormatting>
  <conditionalFormatting sqref="H32">
    <cfRule type="containsBlanks" dxfId="438" priority="127" stopIfTrue="1">
      <formula>LEN(TRIM(H32))=0</formula>
    </cfRule>
    <cfRule type="notContainsBlanks" dxfId="437" priority="894">
      <formula>LEN(TRIM(H32))&gt;0</formula>
    </cfRule>
  </conditionalFormatting>
  <conditionalFormatting sqref="K32">
    <cfRule type="containsBlanks" dxfId="436" priority="120" stopIfTrue="1">
      <formula>LEN(TRIM(K32))=0</formula>
    </cfRule>
    <cfRule type="notContainsBlanks" dxfId="435" priority="895">
      <formula>LEN(TRIM(K32))&gt;0</formula>
    </cfRule>
  </conditionalFormatting>
  <conditionalFormatting sqref="J32">
    <cfRule type="expression" dxfId="434" priority="115" stopIfTrue="1">
      <formula>$K32=""</formula>
    </cfRule>
  </conditionalFormatting>
  <conditionalFormatting sqref="N32">
    <cfRule type="notContainsBlanks" dxfId="433" priority="113">
      <formula>LEN(TRIM(N32))&gt;0</formula>
    </cfRule>
    <cfRule type="containsBlanks" dxfId="432" priority="896" stopIfTrue="1">
      <formula>LEN(TRIM(N32))=0</formula>
    </cfRule>
  </conditionalFormatting>
  <conditionalFormatting sqref="M32">
    <cfRule type="expression" dxfId="431" priority="108" stopIfTrue="1">
      <formula>$N32=""</formula>
    </cfRule>
  </conditionalFormatting>
  <conditionalFormatting sqref="J35">
    <cfRule type="notContainsBlanks" dxfId="430" priority="104">
      <formula>LEN(TRIM(J35))&gt;0</formula>
    </cfRule>
    <cfRule type="containsBlanks" dxfId="429" priority="889" stopIfTrue="1">
      <formula>LEN(TRIM(J35))=0</formula>
    </cfRule>
  </conditionalFormatting>
  <conditionalFormatting sqref="M35">
    <cfRule type="notContainsBlanks" dxfId="428" priority="102">
      <formula>LEN(TRIM(M35))&gt;0</formula>
    </cfRule>
    <cfRule type="containsBlanks" dxfId="427" priority="890" stopIfTrue="1">
      <formula>LEN(TRIM(M35))=0</formula>
    </cfRule>
  </conditionalFormatting>
  <conditionalFormatting sqref="H29">
    <cfRule type="notContainsBlanks" dxfId="426" priority="100">
      <formula>LEN(TRIM(H29))&gt;0</formula>
    </cfRule>
    <cfRule type="containsBlanks" dxfId="425" priority="885" stopIfTrue="1">
      <formula>LEN(TRIM(H29))=0</formula>
    </cfRule>
  </conditionalFormatting>
  <conditionalFormatting sqref="K29">
    <cfRule type="notContainsBlanks" dxfId="424" priority="92">
      <formula>LEN(TRIM(K29))&gt;0</formula>
    </cfRule>
    <cfRule type="containsBlanks" dxfId="423" priority="886" stopIfTrue="1">
      <formula>LEN(TRIM(K29))=0</formula>
    </cfRule>
  </conditionalFormatting>
  <conditionalFormatting sqref="N29">
    <cfRule type="notContainsBlanks" dxfId="422" priority="84">
      <formula>LEN(TRIM(N29))&gt;0</formula>
    </cfRule>
    <cfRule type="containsBlanks" dxfId="421" priority="887" stopIfTrue="1">
      <formula>LEN(TRIM(N29))=0</formula>
    </cfRule>
  </conditionalFormatting>
  <conditionalFormatting sqref="J29">
    <cfRule type="expression" dxfId="420" priority="36" stopIfTrue="1">
      <formula>$K29=""</formula>
    </cfRule>
  </conditionalFormatting>
  <conditionalFormatting sqref="M29">
    <cfRule type="expression" dxfId="419" priority="30" stopIfTrue="1">
      <formula>$N29=""</formula>
    </cfRule>
  </conditionalFormatting>
  <conditionalFormatting sqref="C22">
    <cfRule type="notContainsBlanks" dxfId="418" priority="870" stopIfTrue="1">
      <formula>LEN(TRIM(C22))&gt;0</formula>
    </cfRule>
    <cfRule type="expression" dxfId="417" priority="871">
      <formula>$C$8=""</formula>
    </cfRule>
    <cfRule type="containsBlanks" dxfId="416" priority="872">
      <formula>LEN(TRIM(C22))=0</formula>
    </cfRule>
    <cfRule type="expression" dxfId="415" priority="873">
      <formula>NOT(ISBLANK($C$8))</formula>
    </cfRule>
  </conditionalFormatting>
  <conditionalFormatting sqref="C15">
    <cfRule type="containsBlanks" dxfId="414" priority="11" stopIfTrue="1">
      <formula>LEN(TRIM(C15))=0</formula>
    </cfRule>
    <cfRule type="notContainsBlanks" dxfId="413" priority="12">
      <formula>LEN(TRIM(C15))&gt;0</formula>
    </cfRule>
  </conditionalFormatting>
  <conditionalFormatting sqref="C10">
    <cfRule type="notContainsBlanks" dxfId="412" priority="7">
      <formula>LEN(TRIM(C10))&gt;0</formula>
    </cfRule>
    <cfRule type="containsBlanks" dxfId="411" priority="7" stopIfTrue="1">
      <formula>LEN(TRIM(C10))=0</formula>
    </cfRule>
  </conditionalFormatting>
  <conditionalFormatting sqref="J26">
    <cfRule type="containsBlanks" dxfId="410" priority="5" stopIfTrue="1">
      <formula>LEN(TRIM(J26))=0</formula>
    </cfRule>
    <cfRule type="notContainsBlanks" dxfId="409" priority="6">
      <formula>LEN(TRIM(J26))&gt;0</formula>
    </cfRule>
  </conditionalFormatting>
  <conditionalFormatting sqref="M26">
    <cfRule type="containsBlanks" dxfId="408" priority="3" stopIfTrue="1">
      <formula>LEN(TRIM(M26))=0</formula>
    </cfRule>
    <cfRule type="notContainsBlanks" dxfId="407" priority="4">
      <formula>LEN(TRIM(M26))&gt;0</formula>
    </cfRule>
  </conditionalFormatting>
  <conditionalFormatting sqref="C9">
    <cfRule type="containsBlanks" dxfId="406" priority="1" stopIfTrue="1">
      <formula>LEN(TRIM(C9))=0</formula>
    </cfRule>
  </conditionalFormatting>
  <dataValidations xWindow="607" yWindow="451" count="6">
    <dataValidation type="list" allowBlank="1" showInputMessage="1" showErrorMessage="1" errorTitle="Unknown Category" error="Please select a category from the drop-down list." promptTitle="What to select here?" prompt="Select the appropriate equipment category from the pre-defined options in the drop-down list." sqref="C8" xr:uid="{FB905C47-42E8-4A27-B79A-D923F33CF271}">
      <formula1>Category</formula1>
    </dataValidation>
    <dataValidation allowBlank="1" showInputMessage="1" showErrorMessage="1" errorTitle="Unknown Status" error="Please select an action status from the drop-down list." sqref="J34" xr:uid="{A3D84D40-F235-4746-AF10-B99E858AB644}"/>
    <dataValidation type="list" allowBlank="1" showInputMessage="1" showErrorMessage="1" errorTitle="Unknown Conditions" error="Please select an available condition from the drop-down list." promptTitle="What to select here?" prompt="Select the appropriate conditions from the pre-defined options in the drop-down list." sqref="C9" xr:uid="{7E6C8FE1-6DA7-4A6E-9824-AAE988853969}">
      <formula1>INDIRECT($C8)</formula1>
    </dataValidation>
    <dataValidation type="list" allowBlank="1" showInputMessage="1" showErrorMessage="1" errorTitle="Unknown Item" error="Please select an available item from the drop-down list." promptTitle="What to select here?" prompt="Select the desired equipment item from the pre-defined options in the drop-down list." sqref="C10" xr:uid="{AC3556C6-B341-474A-8118-4848D2BC7A90}">
      <formula1>INDIRECT($C9)</formula1>
    </dataValidation>
    <dataValidation type="list" allowBlank="1" showInputMessage="1" showErrorMessage="1" errorTitle="Unknown Type" error="Please select an available type from the drop-down list." promptTitle="What to select here?" prompt="Select the desired equipment type from the pre-defined options in the drop-down list." sqref="C11" xr:uid="{057C5E5F-6B71-46CB-AA2B-98429B56CEF7}">
      <formula1>INDIRECT($C10)</formula1>
    </dataValidation>
    <dataValidation type="list" allowBlank="1" showInputMessage="1" showErrorMessage="1" errorTitle="Unknown Severity of Release" error="Please select an available severity of release from the drop-down list." promptTitle="What to select here?" prompt="Select the severity of release from the pre-defined options in the drop-down list." sqref="C13" xr:uid="{ABAF9C32-EA52-44EF-BC75-8F1D0DFA4335}">
      <formula1>INDIRECT($C11)</formula1>
    </dataValidation>
  </dataValidation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42" id="{ECC47EF0-8C57-4133-82EE-1C61CC7DEAC8}">
            <xm:f>$H7='Back End Tables (1)'!$P$6</xm:f>
            <x14:dxf>
              <fill>
                <patternFill>
                  <bgColor theme="4"/>
                </patternFill>
              </fill>
            </x14:dxf>
          </x14:cfRule>
          <x14:cfRule type="expression" priority="743" id="{BAE67BC5-873E-4D76-A661-DAFCB1205EF9}">
            <xm:f>$H7='Back End Tables (1)'!$P$7</xm:f>
            <x14:dxf>
              <fill>
                <patternFill>
                  <bgColor rgb="FFFFFF00"/>
                </patternFill>
              </fill>
            </x14:dxf>
          </x14:cfRule>
          <xm:sqref>G7 G29</xm:sqref>
        </x14:conditionalFormatting>
        <x14:conditionalFormatting xmlns:xm="http://schemas.microsoft.com/office/excel/2006/main">
          <x14:cfRule type="expression" priority="744" id="{711098BE-FFF6-42CA-8C4C-E329E851B889}">
            <xm:f>$H7='Back End Tables (1)'!$P$9</xm:f>
            <x14:dxf>
              <fill>
                <patternFill>
                  <bgColor rgb="FFFF0000"/>
                </patternFill>
              </fill>
            </x14:dxf>
          </x14:cfRule>
          <x14:cfRule type="expression" priority="745" id="{AC578934-B24B-4E5B-8C61-2E302D983C34}">
            <xm:f>$H7='Back End Tables (1)'!$P$8</xm:f>
            <x14:dxf>
              <fill>
                <patternFill>
                  <bgColor rgb="FFFFC000"/>
                </patternFill>
              </fill>
            </x14:dxf>
          </x14:cfRule>
          <x14:cfRule type="expression" priority="746" id="{E186296B-DFE3-42EF-B8D3-DD5D8EA25CEB}">
            <xm:f>$H7='Back End Tables (1)'!$P$5</xm:f>
            <x14:dxf>
              <fill>
                <patternFill>
                  <bgColor rgb="FF92D050"/>
                </patternFill>
              </fill>
            </x14:dxf>
          </x14:cfRule>
          <xm:sqref>G7 G29</xm:sqref>
        </x14:conditionalFormatting>
        <x14:conditionalFormatting xmlns:xm="http://schemas.microsoft.com/office/excel/2006/main">
          <x14:cfRule type="expression" priority="748" id="{A3E2CD44-0AF3-42BD-9513-EB68AB017D37}">
            <xm:f>$H11='Back End Tables (1)'!$P$16</xm:f>
            <x14:dxf>
              <fill>
                <patternFill>
                  <bgColor theme="4"/>
                </patternFill>
              </fill>
            </x14:dxf>
          </x14:cfRule>
          <x14:cfRule type="expression" priority="749" id="{2AE1C961-966E-4813-89B3-6ECB3770461A}">
            <xm:f>$H11='Back End Tables (1)'!$P$17</xm:f>
            <x14:dxf>
              <fill>
                <patternFill>
                  <bgColor rgb="FFFFFF00"/>
                </patternFill>
              </fill>
            </x14:dxf>
          </x14:cfRule>
          <xm:sqref>G11</xm:sqref>
        </x14:conditionalFormatting>
        <x14:conditionalFormatting xmlns:xm="http://schemas.microsoft.com/office/excel/2006/main">
          <x14:cfRule type="expression" priority="750" id="{866AA1E8-0303-4B16-B28B-08096360F972}">
            <xm:f>$H11='Back End Tables (1)'!$P$19</xm:f>
            <x14:dxf>
              <fill>
                <patternFill>
                  <bgColor rgb="FFFF0000"/>
                </patternFill>
              </fill>
            </x14:dxf>
          </x14:cfRule>
          <x14:cfRule type="expression" priority="751" id="{D2FD4DC6-F70D-44FA-A645-068434CD99EC}">
            <xm:f>$H11='Back End Tables (1)'!$P$18</xm:f>
            <x14:dxf>
              <fill>
                <patternFill>
                  <bgColor rgb="FFFFC000"/>
                </patternFill>
              </fill>
            </x14:dxf>
          </x14:cfRule>
          <x14:cfRule type="expression" priority="752" id="{617F6495-24DC-46B2-A66A-C91B41107EB6}">
            <xm:f>$H11='Back End Tables (1)'!$P$15</xm:f>
            <x14:dxf>
              <fill>
                <patternFill>
                  <bgColor rgb="FF92D050"/>
                </patternFill>
              </fill>
            </x14:dxf>
          </x14:cfRule>
          <xm:sqref>G11</xm:sqref>
        </x14:conditionalFormatting>
        <x14:conditionalFormatting xmlns:xm="http://schemas.microsoft.com/office/excel/2006/main">
          <x14:cfRule type="expression" priority="754" id="{21DE3535-072A-4732-964F-A2B07EF55A6B}">
            <xm:f>$K11='Back End Tables (1)'!$P$16</xm:f>
            <x14:dxf>
              <fill>
                <patternFill>
                  <bgColor theme="4"/>
                </patternFill>
              </fill>
            </x14:dxf>
          </x14:cfRule>
          <x14:cfRule type="expression" priority="755" id="{707CFAA7-98B5-43AF-952D-480862E6627F}">
            <xm:f>$K11='Back End Tables (1)'!$P$17</xm:f>
            <x14:dxf>
              <fill>
                <patternFill>
                  <bgColor rgb="FFFFFF0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756" id="{F78F90B3-FF42-4AC0-B61B-9B67FC123695}">
            <xm:f>$K11='Back End Tables (1)'!$P$19</xm:f>
            <x14:dxf>
              <fill>
                <patternFill>
                  <bgColor rgb="FFFF0000"/>
                </patternFill>
              </fill>
            </x14:dxf>
          </x14:cfRule>
          <x14:cfRule type="expression" priority="757" id="{7E949B4D-54A5-435E-A058-EE0A919B0178}">
            <xm:f>$K11='Back End Tables (1)'!$P$18</xm:f>
            <x14:dxf>
              <fill>
                <patternFill>
                  <bgColor rgb="FFFFC000"/>
                </patternFill>
              </fill>
            </x14:dxf>
          </x14:cfRule>
          <x14:cfRule type="expression" priority="758" id="{E258B1CD-ACDA-4BA1-AA00-2F22AEB1B60D}">
            <xm:f>$K11='Back End Tables (1)'!$P$15</xm:f>
            <x14:dxf>
              <fill>
                <patternFill>
                  <bgColor rgb="FF92D05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760" id="{21DE3535-072A-4732-964F-A2B07EF55A6B}">
            <xm:f>$N11='Back End Tables (1)'!$P$16</xm:f>
            <x14:dxf>
              <fill>
                <patternFill>
                  <bgColor theme="4"/>
                </patternFill>
              </fill>
            </x14:dxf>
          </x14:cfRule>
          <x14:cfRule type="expression" priority="761" id="{707CFAA7-98B5-43AF-952D-480862E6627F}">
            <xm:f>$N11='Back End Tables (1)'!$P$17</xm:f>
            <x14:dxf>
              <fill>
                <patternFill>
                  <bgColor rgb="FFFFFF00"/>
                </patternFill>
              </fill>
            </x14:dxf>
          </x14:cfRule>
          <xm:sqref>M11</xm:sqref>
        </x14:conditionalFormatting>
        <x14:conditionalFormatting xmlns:xm="http://schemas.microsoft.com/office/excel/2006/main">
          <x14:cfRule type="expression" priority="762" id="{F78F90B3-FF42-4AC0-B61B-9B67FC123695}">
            <xm:f>$N11='Back End Tables (1)'!$P$19</xm:f>
            <x14:dxf>
              <fill>
                <patternFill>
                  <bgColor rgb="FFFF0000"/>
                </patternFill>
              </fill>
            </x14:dxf>
          </x14:cfRule>
          <x14:cfRule type="expression" priority="763" id="{7E949B4D-54A5-435E-A058-EE0A919B0178}">
            <xm:f>$N11='Back End Tables (1)'!$P$18</xm:f>
            <x14:dxf>
              <fill>
                <patternFill>
                  <bgColor rgb="FFFFC000"/>
                </patternFill>
              </fill>
            </x14:dxf>
          </x14:cfRule>
          <x14:cfRule type="expression" priority="764" id="{E258B1CD-ACDA-4BA1-AA00-2F22AEB1B60D}">
            <xm:f>$N11='Back End Tables (1)'!$P$15</xm:f>
            <x14:dxf>
              <fill>
                <patternFill>
                  <bgColor rgb="FF92D050"/>
                </patternFill>
              </fill>
            </x14:dxf>
          </x14:cfRule>
          <xm:sqref>M11</xm:sqref>
        </x14:conditionalFormatting>
        <x14:conditionalFormatting xmlns:xm="http://schemas.microsoft.com/office/excel/2006/main">
          <x14:cfRule type="expression" priority="768" id="{0269F594-0C44-43F8-87AD-AD950D6C85E9}">
            <xm:f>$H15='Back End Tables (1)'!$V$7</xm:f>
            <x14:dxf>
              <fill>
                <patternFill>
                  <bgColor rgb="FFFFFF00"/>
                </patternFill>
              </fill>
            </x14:dxf>
          </x14:cfRule>
          <xm:sqref>G15 G30</xm:sqref>
        </x14:conditionalFormatting>
        <x14:conditionalFormatting xmlns:xm="http://schemas.microsoft.com/office/excel/2006/main">
          <x14:cfRule type="expression" priority="769" id="{9B7F6465-32AB-467C-9478-3D90ADE453CD}">
            <xm:f>$H15='Back End Tables (1)'!$V$28</xm:f>
            <x14:dxf>
              <fill>
                <patternFill>
                  <bgColor rgb="FFFF0000"/>
                </patternFill>
              </fill>
            </x14:dxf>
          </x14:cfRule>
          <x14:cfRule type="expression" priority="770" id="{31CDA1CB-8FF0-4BC3-8F9E-058549DC0C71}">
            <xm:f>$H15='Back End Tables (1)'!$V$21</xm:f>
            <x14:dxf>
              <fill>
                <patternFill>
                  <bgColor rgb="FFFFC000"/>
                </patternFill>
              </fill>
            </x14:dxf>
          </x14:cfRule>
          <x14:cfRule type="expression" priority="809" id="{D7D75A95-D624-4996-9CC1-E745E82F3BD3}">
            <xm:f>'Back End Tables (1)'!$V$4</xm:f>
            <x14:dxf>
              <fill>
                <patternFill>
                  <bgColor rgb="FF92D050"/>
                </patternFill>
              </fill>
            </x14:dxf>
          </x14:cfRule>
          <xm:sqref>G15 G30</xm:sqref>
        </x14:conditionalFormatting>
        <x14:conditionalFormatting xmlns:xm="http://schemas.microsoft.com/office/excel/2006/main">
          <x14:cfRule type="expression" priority="774" id="{82B12570-64D9-4DAA-809F-08DDE78AAA03}">
            <xm:f>$K15='Back End Tables (1)'!$V$7</xm:f>
            <x14:dxf>
              <fill>
                <patternFill>
                  <bgColor rgb="FFFFFF00"/>
                </patternFill>
              </fill>
            </x14:dxf>
          </x14:cfRule>
          <xm:sqref>J15 J30</xm:sqref>
        </x14:conditionalFormatting>
        <x14:conditionalFormatting xmlns:xm="http://schemas.microsoft.com/office/excel/2006/main">
          <x14:cfRule type="expression" priority="775" id="{5E401BE7-AF5E-4554-974C-C824C8096490}">
            <xm:f>$K15='Back End Tables (1)'!$V$28</xm:f>
            <x14:dxf>
              <fill>
                <patternFill>
                  <bgColor rgb="FFFF0000"/>
                </patternFill>
              </fill>
            </x14:dxf>
          </x14:cfRule>
          <x14:cfRule type="expression" priority="818" id="{EC5FAFAD-1A5A-40B3-A000-8AD32D49DBA5}">
            <xm:f>$K15='Back End Tables (1)'!$V$21</xm:f>
            <x14:dxf>
              <fill>
                <patternFill>
                  <bgColor rgb="FFFFC000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779" id="{82B12570-64D9-4DAA-809F-08DDE78AAA03}">
            <xm:f>$N15='Back End Tables (1)'!$V$7</xm:f>
            <x14:dxf>
              <fill>
                <patternFill>
                  <bgColor rgb="FFFFFF00"/>
                </patternFill>
              </fill>
            </x14:dxf>
          </x14:cfRule>
          <xm:sqref>M15 M30</xm:sqref>
        </x14:conditionalFormatting>
        <x14:conditionalFormatting xmlns:xm="http://schemas.microsoft.com/office/excel/2006/main">
          <x14:cfRule type="expression" priority="780" id="{5E401BE7-AF5E-4554-974C-C824C8096490}">
            <xm:f>$N15='Back End Tables (1)'!$V$28</xm:f>
            <x14:dxf>
              <fill>
                <patternFill>
                  <bgColor rgb="FFFF0000"/>
                </patternFill>
              </fill>
            </x14:dxf>
          </x14:cfRule>
          <x14:cfRule type="expression" priority="825" id="{EC5FAFAD-1A5A-40B3-A000-8AD32D49DBA5}">
            <xm:f>$N15='Back End Tables (1)'!$V$21</xm:f>
            <x14:dxf>
              <fill>
                <patternFill>
                  <bgColor rgb="FFFFC000"/>
                </patternFill>
              </fill>
            </x14:dxf>
          </x14:cfRule>
          <xm:sqref>M15</xm:sqref>
        </x14:conditionalFormatting>
        <x14:conditionalFormatting xmlns:xm="http://schemas.microsoft.com/office/excel/2006/main">
          <x14:cfRule type="expression" priority="782" id="{FE2497E4-BB43-4157-ADF0-DA9CE74509A0}">
            <xm:f>$H17='Back End Tables (1)'!$C$7</xm:f>
            <x14:dxf>
              <fill>
                <patternFill>
                  <bgColor rgb="FFFF0000"/>
                </patternFill>
              </fill>
            </x14:dxf>
          </x14:cfRule>
          <x14:cfRule type="expression" priority="783" id="{188B66E7-85A1-4E39-8323-A28C88C4361C}">
            <xm:f>$H17='Back End Tables (1)'!$C$6</xm:f>
            <x14:dxf>
              <fill>
                <patternFill>
                  <bgColor rgb="FFFFC000"/>
                </patternFill>
              </fill>
            </x14:dxf>
          </x14:cfRule>
          <x14:cfRule type="expression" priority="786" id="{36B88F44-7598-4CC5-B08C-99D856F46B9B}">
            <xm:f>$H17='Back End Tables (1)'!$C$4</xm:f>
            <x14:dxf>
              <fill>
                <patternFill>
                  <bgColor rgb="FF92D050"/>
                </patternFill>
              </fill>
            </x14:dxf>
          </x14:cfRule>
          <xm:sqref>G17 G32</xm:sqref>
        </x14:conditionalFormatting>
        <x14:conditionalFormatting xmlns:xm="http://schemas.microsoft.com/office/excel/2006/main">
          <x14:cfRule type="expression" priority="787" id="{59AAE596-1D9A-4EC9-BE61-ED7942AA24A4}">
            <xm:f>$H17='Back End Tables (1)'!$C$5</xm:f>
            <x14:dxf>
              <fill>
                <patternFill>
                  <bgColor rgb="FFFFFF00"/>
                </patternFill>
              </fill>
            </x14:dxf>
          </x14:cfRule>
          <xm:sqref>G17 G32</xm:sqref>
        </x14:conditionalFormatting>
        <x14:conditionalFormatting xmlns:xm="http://schemas.microsoft.com/office/excel/2006/main">
          <x14:cfRule type="expression" priority="791" id="{9F22AAB7-4FF4-4E96-8CC4-73B0179087A8}">
            <xm:f>$K17='Back End Tables (1)'!$C$7</xm:f>
            <x14:dxf>
              <fill>
                <patternFill>
                  <bgColor rgb="FFFF0000"/>
                </patternFill>
              </fill>
            </x14:dxf>
          </x14:cfRule>
          <x14:cfRule type="expression" priority="792" id="{6FFBCF7B-DECA-47D5-86EC-CC89AA702DDA}">
            <xm:f>$K17='Back End Tables (1)'!$C$6</xm:f>
            <x14:dxf>
              <fill>
                <patternFill>
                  <bgColor rgb="FFFFC000"/>
                </patternFill>
              </fill>
            </x14:dxf>
          </x14:cfRule>
          <x14:cfRule type="expression" priority="793" id="{9764F965-59AF-4DC0-B116-6BB4B708BF05}">
            <xm:f>$K17='Back End Tables (1)'!$C$4</xm:f>
            <x14:dxf>
              <fill>
                <patternFill>
                  <bgColor rgb="FF92D050"/>
                </patternFill>
              </fill>
            </x14:dxf>
          </x14:cfRule>
          <xm:sqref>J17 J32</xm:sqref>
        </x14:conditionalFormatting>
        <x14:conditionalFormatting xmlns:xm="http://schemas.microsoft.com/office/excel/2006/main">
          <x14:cfRule type="expression" priority="794" id="{4A46A4B2-9CFA-4307-921C-69199265EFA5}">
            <xm:f>$K17='Back End Tables (1)'!$C$5</xm:f>
            <x14:dxf>
              <fill>
                <patternFill>
                  <bgColor rgb="FFFFFF00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798" id="{4DBB1BDB-25C9-40E4-A246-DF63AAAA4B1C}">
            <xm:f>$N17='Back End Tables (1)'!$C$5</xm:f>
            <x14:dxf>
              <fill>
                <patternFill>
                  <bgColor rgb="FFFFFF00"/>
                </patternFill>
              </fill>
            </x14:dxf>
          </x14:cfRule>
          <xm:sqref>M17</xm:sqref>
        </x14:conditionalFormatting>
        <x14:conditionalFormatting xmlns:xm="http://schemas.microsoft.com/office/excel/2006/main">
          <x14:cfRule type="expression" priority="799" id="{9F22AAB7-4FF4-4E96-8CC4-73B0179087A8}">
            <xm:f>$N17='Back End Tables (1)'!$C$7</xm:f>
            <x14:dxf>
              <fill>
                <patternFill>
                  <bgColor rgb="FFFF0000"/>
                </patternFill>
              </fill>
            </x14:dxf>
          </x14:cfRule>
          <x14:cfRule type="expression" priority="800" id="{6FFBCF7B-DECA-47D5-86EC-CC89AA702DDA}">
            <xm:f>$N17='Back End Tables (1)'!$C$6</xm:f>
            <x14:dxf>
              <fill>
                <patternFill>
                  <bgColor rgb="FFFFC000"/>
                </patternFill>
              </fill>
            </x14:dxf>
          </x14:cfRule>
          <x14:cfRule type="expression" priority="801" id="{9764F965-59AF-4DC0-B116-6BB4B708BF05}">
            <xm:f>$N17='Back End Tables (1)'!$C$4</xm:f>
            <x14:dxf>
              <fill>
                <patternFill>
                  <bgColor rgb="FF92D050"/>
                </patternFill>
              </fill>
            </x14:dxf>
          </x14:cfRule>
          <xm:sqref>M17 M32</xm:sqref>
        </x14:conditionalFormatting>
        <x14:conditionalFormatting xmlns:xm="http://schemas.microsoft.com/office/excel/2006/main">
          <x14:cfRule type="expression" priority="131" id="{7B3465F8-5A3C-4F97-8865-C35FE7E24C85}">
            <xm:f>$N30='Back End Tables (1)'!$V$28</xm:f>
            <x14:dxf>
              <fill>
                <patternFill>
                  <bgColor rgb="FFFF0000"/>
                </patternFill>
              </fill>
            </x14:dxf>
          </x14:cfRule>
          <x14:cfRule type="expression" priority="132" id="{065BA7BC-7CB6-4DF7-9A74-EA99888A2E38}">
            <xm:f>$N30='Back End Tables (1)'!$V$21</xm:f>
            <x14:dxf>
              <fill>
                <patternFill>
                  <bgColor rgb="FFFFC000"/>
                </patternFill>
              </fill>
            </x14:dxf>
          </x14:cfRule>
          <x14:cfRule type="expression" priority="133" id="{29155390-4FB8-45C0-AB60-BD41E85EAD62}">
            <xm:f>'Back End Tables (1)'!$V$4</xm:f>
            <x14:dxf>
              <fill>
                <patternFill>
                  <bgColor rgb="FF92D050"/>
                </patternFill>
              </fill>
            </x14:dxf>
          </x14:cfRule>
          <xm:sqref>M30</xm:sqref>
        </x14:conditionalFormatting>
        <x14:conditionalFormatting xmlns:xm="http://schemas.microsoft.com/office/excel/2006/main">
          <x14:cfRule type="expression" priority="119" id="{38CEEAEC-8FB6-4F40-8CEB-0420A26DDB87}">
            <xm:f>$K32='Back End Tables (1)'!$C$5</xm:f>
            <x14:dxf>
              <fill>
                <patternFill>
                  <bgColor rgb="FFFFFF00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expression" priority="112" id="{5D89E5D1-9B59-406D-A84F-DBD0A6D848E7}">
            <xm:f>$N32='Back End Tables (1)'!$C$5</xm:f>
            <x14:dxf>
              <fill>
                <patternFill>
                  <bgColor rgb="FFFFFF00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expression" priority="50" id="{C5E30106-B5B3-47EF-A10C-4500E4EDC951}">
            <xm:f>$K30='Back End Tables (1)'!$V$28</xm:f>
            <x14:dxf>
              <fill>
                <patternFill>
                  <bgColor rgb="FFFF0000"/>
                </patternFill>
              </fill>
            </x14:dxf>
          </x14:cfRule>
          <x14:cfRule type="expression" priority="51" id="{8E0BE882-89D5-4CE6-ABAF-C5855371C5AC}">
            <xm:f>$K30='Back End Tables (1)'!$V$21</xm:f>
            <x14:dxf>
              <fill>
                <patternFill>
                  <bgColor rgb="FFFFC000"/>
                </patternFill>
              </fill>
            </x14:dxf>
          </x14:cfRule>
          <x14:cfRule type="expression" priority="52" id="{761ADFD9-27B7-4CF6-A1CC-FFF9333AE099}">
            <xm:f>'Back End Tables (1)'!$V$4</xm:f>
            <x14:dxf>
              <fill>
                <patternFill>
                  <bgColor rgb="FF92D050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37" id="{59F37D75-0573-426B-88F4-8AA20683B4FE}">
            <xm:f>$K29='Back End Tables (1)'!$P$6</xm:f>
            <x14:dxf>
              <fill>
                <patternFill>
                  <bgColor theme="4"/>
                </patternFill>
              </fill>
            </x14:dxf>
          </x14:cfRule>
          <x14:cfRule type="expression" priority="38" id="{57E29D7A-27F8-435E-ADC9-C33182B1AEAF}">
            <xm:f>$K29='Back End Tables (1)'!$P$7</xm:f>
            <x14:dxf>
              <fill>
                <patternFill>
                  <bgColor rgb="FFFFFF00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39" id="{DE959AA9-877B-4891-8ED5-00C6555FE06A}">
            <xm:f>$K29='Back End Tables (1)'!$P$9</xm:f>
            <x14:dxf>
              <fill>
                <patternFill>
                  <bgColor rgb="FFFF0000"/>
                </patternFill>
              </fill>
            </x14:dxf>
          </x14:cfRule>
          <x14:cfRule type="expression" priority="40" id="{613838E2-446C-4CB6-8283-07772241CB60}">
            <xm:f>$K29='Back End Tables (1)'!$P$8</xm:f>
            <x14:dxf>
              <fill>
                <patternFill>
                  <bgColor rgb="FFFFC000"/>
                </patternFill>
              </fill>
            </x14:dxf>
          </x14:cfRule>
          <x14:cfRule type="expression" priority="41" id="{7DDD3F12-75E0-4AE4-8C42-A347FA53F471}">
            <xm:f>$K29='Back End Tables (1)'!$P$5</xm:f>
            <x14:dxf>
              <fill>
                <patternFill>
                  <bgColor rgb="FF92D050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31" id="{8FD70BAB-A9C0-474B-8EB5-E660258E2A3D}">
            <xm:f>$N29='Back End Tables (1)'!$P$6</xm:f>
            <x14:dxf>
              <fill>
                <patternFill>
                  <bgColor theme="4"/>
                </patternFill>
              </fill>
            </x14:dxf>
          </x14:cfRule>
          <x14:cfRule type="expression" priority="32" id="{BEE97110-B29E-4C7A-ABEE-8AC65B7D7C63}">
            <xm:f>$N29='Back End Tables (1)'!$P$7</xm:f>
            <x14:dxf>
              <fill>
                <patternFill>
                  <bgColor rgb="FFFFFF00"/>
                </patternFill>
              </fill>
            </x14:dxf>
          </x14:cfRule>
          <xm:sqref>M29</xm:sqref>
        </x14:conditionalFormatting>
        <x14:conditionalFormatting xmlns:xm="http://schemas.microsoft.com/office/excel/2006/main">
          <x14:cfRule type="expression" priority="33" id="{F609815E-74B8-4A13-8FD1-340CD302788B}">
            <xm:f>$N29='Back End Tables (1)'!$P$9</xm:f>
            <x14:dxf>
              <fill>
                <patternFill>
                  <bgColor rgb="FFFF0000"/>
                </patternFill>
              </fill>
            </x14:dxf>
          </x14:cfRule>
          <x14:cfRule type="expression" priority="34" id="{E5796BD7-D00C-4963-AD0E-1AB7739F472F}">
            <xm:f>$N29='Back End Tables (1)'!$P$8</xm:f>
            <x14:dxf>
              <fill>
                <patternFill>
                  <bgColor rgb="FFFFC000"/>
                </patternFill>
              </fill>
            </x14:dxf>
          </x14:cfRule>
          <x14:cfRule type="expression" priority="35" id="{DD155B44-D2E8-419F-A097-B59F0BF8A7E7}">
            <xm:f>$N29='Back End Tables (1)'!$P$5</xm:f>
            <x14:dxf>
              <fill>
                <patternFill>
                  <bgColor rgb="FF92D050"/>
                </patternFill>
              </fill>
            </x14:dxf>
          </x14:cfRule>
          <xm:sqref>M29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607" yWindow="451" count="10">
        <x14:dataValidation type="list" allowBlank="1" showInputMessage="1" promptTitle="What to select here?" prompt="Search for the desired equipment item._x000a_Tip: You can type directly into this search bar." xr:uid="{9A5F25BB-9B6A-4585-ADEB-F6B0A59674DD}">
          <x14:formula1>
            <xm:f>_xlfn.ANCHORARRAY('Search Data Entry'!$D$3)</xm:f>
          </x14:formula1>
          <xm:sqref>C22</xm:sqref>
        </x14:dataValidation>
        <x14:dataValidation type="list" allowBlank="1" showInputMessage="1" showErrorMessage="1" errorTitle="Unknown Severity" error="Please select a severity from the drop-down list." promptTitle="What to select here?" prompt="Select a severity impacting the category of &quot;people&quot;." xr:uid="{7C96563A-FCCD-4070-946D-E954715D5D14}">
          <x14:formula1>
            <xm:f>'Back End Tables (1)'!$M$15:$M$19</xm:f>
          </x14:formula1>
          <xm:sqref>G10:H10</xm:sqref>
        </x14:dataValidation>
        <x14:dataValidation type="list" allowBlank="1" showInputMessage="1" showErrorMessage="1" errorTitle="Unknown Severity" error="Please select a severity from the drop-down list." promptTitle="What to select here?" prompt="Select a severity impacting the category of &quot;assets&quot;." xr:uid="{2E2867DB-749F-4AB4-8BE0-D17A1A0887AD}">
          <x14:formula1>
            <xm:f>'Back End Tables (1)'!$N$15:$N$19</xm:f>
          </x14:formula1>
          <xm:sqref>J10:K10</xm:sqref>
        </x14:dataValidation>
        <x14:dataValidation type="list" allowBlank="1" showInputMessage="1" showErrorMessage="1" errorTitle="Unknown Severity" error="Please select a severity from the drop-down list." promptTitle="What to select here?" prompt="Select a severity impacting the category of &quot;environment&quot;." xr:uid="{648C51E9-AAC8-4E3C-8C53-FC57EB36EE4C}">
          <x14:formula1>
            <xm:f>'Back End Tables (1)'!$O$15:$O$19</xm:f>
          </x14:formula1>
          <xm:sqref>M10:N10</xm:sqref>
        </x14:dataValidation>
        <x14:dataValidation type="list" allowBlank="1" showInputMessage="1" showErrorMessage="1" errorTitle="Unknown Likelihood" error="Please select a likelihood from the drop-down list." promptTitle="What to select here?" prompt="Select the mitigated likelihood ranking for the &quot;environment&quot; category." xr:uid="{9A6E9D6F-99AF-4F13-B083-8FE7B48A31E0}">
          <x14:formula1>
            <xm:f>'Back End Tables (1)'!$P$5:$P$9</xm:f>
          </x14:formula1>
          <xm:sqref>N29</xm:sqref>
        </x14:dataValidation>
        <x14:dataValidation type="list" allowBlank="1" showInputMessage="1" showErrorMessage="1" errorTitle="Unknown Likelihood" error="Please select a likelihood from the drop-down list." promptTitle="What to select here?" prompt="Select the mitigated likelihood ranking for the &quot;assets&quot; category." xr:uid="{452D169D-0501-4D29-9883-F97818CA17B7}">
          <x14:formula1>
            <xm:f>'Back End Tables (1)'!$P$5:$P$9</xm:f>
          </x14:formula1>
          <xm:sqref>K29</xm:sqref>
        </x14:dataValidation>
        <x14:dataValidation type="list" allowBlank="1" showInputMessage="1" showErrorMessage="1" errorTitle="Unknown Likelihood" error="Please select a likelihood from the drop-down list." promptTitle="What to select here?" prompt="Select the mitigated likelihood ranking for the &quot;people&quot; category." xr:uid="{64D5DDBF-FBCC-49BF-8487-0D7405A2B48E}">
          <x14:formula1>
            <xm:f>'Back End Tables (1)'!$P$5:$P$9</xm:f>
          </x14:formula1>
          <xm:sqref>H29</xm:sqref>
        </x14:dataValidation>
        <x14:dataValidation type="list" allowBlank="1" showInputMessage="1" showErrorMessage="1" errorTitle="Unknown Priority" error="Please select an action priority from the drop-down list." promptTitle="What to select here?" prompt="Select the priority of this action." xr:uid="{9AC26147-C81E-4CC2-9BF2-7C85DBF945E1}">
          <x14:formula1>
            <xm:f>OFFSET('Back End Tables (1)'!$H$4,,,COUNTA('Back End Tables (1)'!$H$4:$H7))</xm:f>
          </x14:formula1>
          <xm:sqref>M35</xm:sqref>
        </x14:dataValidation>
        <x14:dataValidation type="list" allowBlank="1" showInputMessage="1" showErrorMessage="1" errorTitle="Action Status Error" error="Please select an action status from the list." promptTitle="What to select here?" prompt="Select the current action status." xr:uid="{72FE1E8F-48EE-429E-AEB8-A3C882D491AA}">
          <x14:formula1>
            <xm:f>OFFSET('Back End Tables (1)'!$F$4,,,COUNTA('Back End Tables (1)'!$F$4:$F35))</xm:f>
          </x14:formula1>
          <xm:sqref>J35</xm:sqref>
        </x14:dataValidation>
        <x14:dataValidation type="list" allowBlank="1" showInputMessage="1" showErrorMessage="1" errorTitle="Unknown Department" error="Please select a department from the drop-down list." promptTitle="What to select here?" prompt="Select the department with which the action should be assigned to." xr:uid="{FFC76E54-9502-43B6-97A7-252071F08A15}">
          <x14:formula1>
            <xm:f>OFFSET('Back End Tables (1)'!$D$4,,,COUNTA('Back End Tables (1)'!$D$4:$D11))</xm:f>
          </x14:formula1>
          <xm:sqref>G35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046B1-4DD9-4064-95A5-B22544669081}">
  <sheetPr>
    <tabColor theme="5" tint="0.39997558519241921"/>
  </sheetPr>
  <dimension ref="A4:AA42"/>
  <sheetViews>
    <sheetView showGridLines="0" zoomScaleNormal="100" workbookViewId="0">
      <selection activeCell="F27" sqref="F27"/>
    </sheetView>
  </sheetViews>
  <sheetFormatPr defaultColWidth="8.7109375" defaultRowHeight="15" x14ac:dyDescent="0.25"/>
  <cols>
    <col min="1" max="1" width="1.5703125" style="183" customWidth="1"/>
    <col min="2" max="2" width="13.140625" style="183" bestFit="1" customWidth="1"/>
    <col min="3" max="3" width="10.5703125" style="183" bestFit="1" customWidth="1"/>
    <col min="4" max="4" width="17" style="183" bestFit="1" customWidth="1"/>
    <col min="5" max="5" width="14.28515625" style="183" bestFit="1" customWidth="1"/>
    <col min="6" max="6" width="21" style="183" bestFit="1" customWidth="1"/>
    <col min="7" max="7" width="22.140625" style="183" bestFit="1" customWidth="1"/>
    <col min="8" max="8" width="12.42578125" style="183" bestFit="1" customWidth="1"/>
    <col min="9" max="9" width="25.5703125" style="183" bestFit="1" customWidth="1"/>
    <col min="10" max="10" width="15.85546875" style="183" bestFit="1" customWidth="1"/>
    <col min="11" max="11" width="32" style="183" bestFit="1" customWidth="1"/>
    <col min="12" max="12" width="10.140625" style="183" bestFit="1" customWidth="1"/>
    <col min="13" max="13" width="20.140625" style="183" bestFit="1" customWidth="1"/>
    <col min="14" max="14" width="26.85546875" style="183" bestFit="1" customWidth="1"/>
    <col min="15" max="15" width="24.28515625" style="183" bestFit="1" customWidth="1"/>
    <col min="16" max="16" width="9.5703125" style="183" bestFit="1" customWidth="1"/>
    <col min="17" max="17" width="16.140625" style="183" bestFit="1" customWidth="1"/>
    <col min="18" max="18" width="23.5703125" style="183" bestFit="1" customWidth="1"/>
    <col min="19" max="19" width="10.7109375" style="183" bestFit="1" customWidth="1"/>
    <col min="20" max="20" width="17.42578125" style="183" bestFit="1" customWidth="1"/>
    <col min="21" max="21" width="17.7109375" style="183" bestFit="1" customWidth="1"/>
    <col min="22" max="22" width="10.140625" style="183" bestFit="1" customWidth="1"/>
    <col min="23" max="23" width="16.7109375" style="183" bestFit="1" customWidth="1"/>
    <col min="24" max="24" width="17.140625" style="183" bestFit="1" customWidth="1"/>
    <col min="25" max="25" width="16.7109375" style="183" customWidth="1"/>
    <col min="26" max="26" width="18.28515625" style="183" bestFit="1" customWidth="1"/>
    <col min="27" max="27" width="27.85546875" style="183" bestFit="1" customWidth="1"/>
    <col min="28" max="16384" width="8.7109375" style="183"/>
  </cols>
  <sheetData>
    <row r="4" spans="1:27" x14ac:dyDescent="0.25">
      <c r="B4" s="363" t="s">
        <v>631</v>
      </c>
      <c r="C4" s="363"/>
      <c r="D4" s="363"/>
      <c r="E4" s="364" t="s">
        <v>629</v>
      </c>
      <c r="F4" s="367"/>
      <c r="G4" s="367"/>
      <c r="H4" s="368"/>
      <c r="I4" s="190"/>
      <c r="J4" s="363" t="s">
        <v>14</v>
      </c>
      <c r="K4" s="369"/>
      <c r="L4" s="369"/>
      <c r="M4" s="369"/>
      <c r="N4" s="369"/>
      <c r="O4" s="369"/>
      <c r="P4" s="364" t="s">
        <v>633</v>
      </c>
      <c r="Q4" s="365"/>
      <c r="R4" s="366"/>
      <c r="S4" s="364" t="s">
        <v>634</v>
      </c>
      <c r="T4" s="365"/>
      <c r="U4" s="366"/>
      <c r="V4" s="364" t="s">
        <v>636</v>
      </c>
      <c r="W4" s="365"/>
      <c r="X4" s="366"/>
      <c r="Y4" s="364" t="s">
        <v>632</v>
      </c>
      <c r="Z4" s="365"/>
      <c r="AA4" s="366"/>
    </row>
    <row r="5" spans="1:27" x14ac:dyDescent="0.25">
      <c r="B5" s="186" t="s">
        <v>12</v>
      </c>
      <c r="C5" s="187" t="s">
        <v>13</v>
      </c>
      <c r="D5" s="187" t="s">
        <v>581</v>
      </c>
      <c r="E5" s="187" t="s">
        <v>169</v>
      </c>
      <c r="F5" s="187" t="s">
        <v>578</v>
      </c>
      <c r="G5" s="187" t="s">
        <v>477</v>
      </c>
      <c r="H5" s="187" t="s">
        <v>478</v>
      </c>
      <c r="I5" s="187" t="s">
        <v>0</v>
      </c>
      <c r="J5" s="187" t="s">
        <v>46</v>
      </c>
      <c r="K5" s="187" t="s">
        <v>2</v>
      </c>
      <c r="L5" s="187" t="s">
        <v>1</v>
      </c>
      <c r="M5" s="187" t="s">
        <v>630</v>
      </c>
      <c r="N5" s="187" t="s">
        <v>106</v>
      </c>
      <c r="O5" s="187" t="s">
        <v>479</v>
      </c>
      <c r="P5" s="187" t="s">
        <v>635</v>
      </c>
      <c r="Q5" s="187" t="s">
        <v>34</v>
      </c>
      <c r="R5" s="187" t="s">
        <v>15</v>
      </c>
      <c r="S5" s="187" t="s">
        <v>637</v>
      </c>
      <c r="T5" s="187" t="s">
        <v>638</v>
      </c>
      <c r="U5" s="187" t="s">
        <v>639</v>
      </c>
      <c r="V5" s="187" t="s">
        <v>640</v>
      </c>
      <c r="W5" s="187" t="s">
        <v>641</v>
      </c>
      <c r="X5" s="187" t="s">
        <v>642</v>
      </c>
      <c r="Y5" s="187" t="s">
        <v>16</v>
      </c>
      <c r="Z5" s="187" t="s">
        <v>37</v>
      </c>
      <c r="AA5" s="188" t="s">
        <v>480</v>
      </c>
    </row>
    <row r="6" spans="1:27" x14ac:dyDescent="0.25">
      <c r="B6" s="189"/>
      <c r="C6" s="184"/>
      <c r="D6" s="184"/>
      <c r="E6" s="184"/>
      <c r="F6" s="184"/>
      <c r="G6" s="184"/>
      <c r="H6" s="184"/>
      <c r="I6" s="184"/>
      <c r="J6" s="184"/>
      <c r="K6" s="256"/>
      <c r="L6" s="256"/>
      <c r="M6" s="256"/>
      <c r="N6" s="184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4"/>
      <c r="AA6" s="184"/>
    </row>
    <row r="7" spans="1:27" x14ac:dyDescent="0.25">
      <c r="B7" s="189"/>
      <c r="C7" s="184"/>
      <c r="D7" s="184"/>
      <c r="E7" s="184"/>
      <c r="F7" s="184"/>
      <c r="G7" s="184"/>
      <c r="H7" s="184"/>
      <c r="I7" s="184"/>
      <c r="J7" s="184"/>
      <c r="K7" s="256"/>
      <c r="L7" s="256"/>
      <c r="M7" s="256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</row>
    <row r="8" spans="1:27" x14ac:dyDescent="0.25">
      <c r="B8" s="189"/>
      <c r="C8" s="184"/>
      <c r="D8" s="184"/>
      <c r="E8" s="184"/>
      <c r="F8" s="184"/>
      <c r="G8" s="184"/>
      <c r="H8" s="184"/>
      <c r="I8" s="184"/>
      <c r="J8" s="184"/>
      <c r="K8" s="256"/>
      <c r="L8" s="256"/>
      <c r="M8" s="256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</row>
    <row r="9" spans="1:27" x14ac:dyDescent="0.25">
      <c r="B9" s="257"/>
      <c r="C9" s="185"/>
      <c r="D9" s="185"/>
      <c r="E9" s="185"/>
      <c r="F9" s="185"/>
      <c r="G9" s="185"/>
      <c r="H9" s="185"/>
      <c r="I9" s="185"/>
      <c r="J9" s="185"/>
      <c r="K9" s="258"/>
      <c r="L9" s="258"/>
      <c r="M9" s="258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185"/>
      <c r="AA9" s="185"/>
    </row>
    <row r="10" spans="1:27" s="191" customFormat="1" x14ac:dyDescent="0.25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</row>
    <row r="11" spans="1:27" s="191" customFormat="1" x14ac:dyDescent="0.25">
      <c r="A11" s="192"/>
      <c r="B11" s="192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</row>
    <row r="12" spans="1:27" s="191" customFormat="1" x14ac:dyDescent="0.25">
      <c r="A12" s="192"/>
      <c r="B12" s="192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</row>
    <row r="13" spans="1:27" s="191" customFormat="1" x14ac:dyDescent="0.25">
      <c r="A13" s="192"/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</row>
    <row r="14" spans="1:27" s="191" customFormat="1" x14ac:dyDescent="0.25">
      <c r="A14" s="192"/>
      <c r="B14" s="192"/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</row>
    <row r="15" spans="1:27" s="191" customFormat="1" x14ac:dyDescent="0.25"/>
    <row r="16" spans="1:27" s="191" customFormat="1" x14ac:dyDescent="0.25"/>
    <row r="17" s="191" customFormat="1" x14ac:dyDescent="0.25"/>
    <row r="18" s="191" customFormat="1" x14ac:dyDescent="0.25"/>
    <row r="19" s="191" customFormat="1" x14ac:dyDescent="0.25"/>
    <row r="20" s="191" customFormat="1" x14ac:dyDescent="0.25"/>
    <row r="21" s="191" customFormat="1" x14ac:dyDescent="0.25"/>
    <row r="22" s="191" customFormat="1" x14ac:dyDescent="0.25"/>
    <row r="23" s="191" customFormat="1" x14ac:dyDescent="0.25"/>
    <row r="24" s="191" customFormat="1" x14ac:dyDescent="0.25"/>
    <row r="25" s="191" customFormat="1" x14ac:dyDescent="0.25"/>
    <row r="26" s="191" customFormat="1" x14ac:dyDescent="0.25"/>
    <row r="27" s="191" customFormat="1" x14ac:dyDescent="0.25"/>
    <row r="28" s="191" customFormat="1" x14ac:dyDescent="0.25"/>
    <row r="29" s="191" customFormat="1" x14ac:dyDescent="0.25"/>
    <row r="30" s="191" customFormat="1" x14ac:dyDescent="0.25"/>
    <row r="31" s="191" customFormat="1" x14ac:dyDescent="0.25"/>
    <row r="32" s="191" customFormat="1" x14ac:dyDescent="0.25"/>
    <row r="33" s="191" customFormat="1" x14ac:dyDescent="0.25"/>
    <row r="34" s="191" customFormat="1" x14ac:dyDescent="0.25"/>
    <row r="35" s="191" customFormat="1" x14ac:dyDescent="0.25"/>
    <row r="36" s="191" customFormat="1" x14ac:dyDescent="0.25"/>
    <row r="37" s="191" customFormat="1" x14ac:dyDescent="0.25"/>
    <row r="38" s="191" customFormat="1" x14ac:dyDescent="0.25"/>
    <row r="39" s="191" customFormat="1" x14ac:dyDescent="0.25"/>
    <row r="40" s="191" customFormat="1" x14ac:dyDescent="0.25"/>
    <row r="41" s="191" customFormat="1" x14ac:dyDescent="0.25"/>
    <row r="42" s="191" customFormat="1" x14ac:dyDescent="0.25"/>
  </sheetData>
  <mergeCells count="7">
    <mergeCell ref="B4:D4"/>
    <mergeCell ref="V4:X4"/>
    <mergeCell ref="S4:U4"/>
    <mergeCell ref="Y4:AA4"/>
    <mergeCell ref="P4:R4"/>
    <mergeCell ref="E4:H4"/>
    <mergeCell ref="J4:O4"/>
  </mergeCells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879C6-0886-4FE6-BC3F-B37193EDD5F8}">
  <sheetPr codeName="Sheet15"/>
  <dimension ref="A1:N47"/>
  <sheetViews>
    <sheetView topLeftCell="D1" zoomScale="80" zoomScaleNormal="80" workbookViewId="0">
      <selection activeCell="H37" sqref="H37"/>
    </sheetView>
  </sheetViews>
  <sheetFormatPr defaultColWidth="8.7109375" defaultRowHeight="14.25" x14ac:dyDescent="0.2"/>
  <cols>
    <col min="1" max="1" width="29.28515625" style="3" bestFit="1" customWidth="1"/>
    <col min="2" max="2" width="18.28515625" style="3" bestFit="1" customWidth="1"/>
    <col min="3" max="4" width="30.140625" style="3" bestFit="1" customWidth="1"/>
    <col min="5" max="6" width="21" style="3" bestFit="1" customWidth="1"/>
    <col min="7" max="7" width="25.85546875" style="3" customWidth="1"/>
    <col min="8" max="8" width="26" style="3" bestFit="1" customWidth="1"/>
    <col min="9" max="9" width="36.85546875" style="3" bestFit="1" customWidth="1"/>
    <col min="10" max="10" width="24.5703125" style="3" bestFit="1" customWidth="1"/>
    <col min="11" max="11" width="30.5703125" style="3" bestFit="1" customWidth="1"/>
    <col min="12" max="12" width="27.42578125" style="3" bestFit="1" customWidth="1"/>
    <col min="13" max="13" width="26" style="3" bestFit="1" customWidth="1"/>
    <col min="14" max="14" width="25.5703125" style="3" bestFit="1" customWidth="1"/>
    <col min="15" max="15" width="8.7109375" style="3"/>
    <col min="16" max="16" width="17.7109375" style="3" bestFit="1" customWidth="1"/>
    <col min="17" max="17" width="21.85546875" style="3" bestFit="1" customWidth="1"/>
    <col min="18" max="18" width="20" style="3" bestFit="1" customWidth="1"/>
    <col min="19" max="19" width="18" style="3" bestFit="1" customWidth="1"/>
    <col min="20" max="20" width="14.140625" style="3" bestFit="1" customWidth="1"/>
    <col min="21" max="21" width="20.42578125" style="3" bestFit="1" customWidth="1"/>
    <col min="22" max="22" width="16.140625" style="3" bestFit="1" customWidth="1"/>
    <col min="23" max="23" width="8.7109375" style="3"/>
    <col min="24" max="24" width="15" style="3" bestFit="1" customWidth="1"/>
    <col min="25" max="25" width="9.5703125" style="3" bestFit="1" customWidth="1"/>
    <col min="26" max="16384" width="8.7109375" style="3"/>
  </cols>
  <sheetData>
    <row r="1" spans="1:14" ht="15" x14ac:dyDescent="0.25">
      <c r="A1" s="111" t="s">
        <v>3</v>
      </c>
      <c r="C1" s="370" t="s">
        <v>4</v>
      </c>
      <c r="D1" s="370"/>
      <c r="F1" s="370" t="s">
        <v>5</v>
      </c>
      <c r="G1" s="370"/>
      <c r="H1" s="370"/>
      <c r="I1" s="370"/>
      <c r="J1" s="370"/>
      <c r="K1" s="370"/>
      <c r="L1" s="370"/>
      <c r="M1" s="370"/>
      <c r="N1" s="370"/>
    </row>
    <row r="2" spans="1:14" x14ac:dyDescent="0.2">
      <c r="A2" s="3" t="s">
        <v>365</v>
      </c>
      <c r="C2" s="3" t="s">
        <v>364</v>
      </c>
      <c r="D2" s="3" t="s">
        <v>357</v>
      </c>
      <c r="F2" s="3" t="s">
        <v>360</v>
      </c>
      <c r="G2" s="3" t="s">
        <v>413</v>
      </c>
      <c r="H2" s="3" t="s">
        <v>359</v>
      </c>
      <c r="I2" s="3" t="s">
        <v>378</v>
      </c>
      <c r="J2" s="3" t="s">
        <v>356</v>
      </c>
      <c r="K2" s="3" t="s">
        <v>379</v>
      </c>
      <c r="L2" s="3" t="s">
        <v>344</v>
      </c>
      <c r="M2" s="3" t="s">
        <v>380</v>
      </c>
      <c r="N2" s="3" t="s">
        <v>367</v>
      </c>
    </row>
    <row r="3" spans="1:14" x14ac:dyDescent="0.2">
      <c r="A3" s="3" t="s">
        <v>364</v>
      </c>
      <c r="C3" s="3" t="s">
        <v>360</v>
      </c>
      <c r="D3" s="3" t="s">
        <v>344</v>
      </c>
      <c r="F3" s="3" t="s">
        <v>355</v>
      </c>
      <c r="G3" s="3" t="s">
        <v>414</v>
      </c>
      <c r="H3" s="3" t="s">
        <v>348</v>
      </c>
      <c r="I3" s="3" t="s">
        <v>345</v>
      </c>
      <c r="J3" s="3" t="s">
        <v>351</v>
      </c>
      <c r="K3" s="3" t="s">
        <v>354</v>
      </c>
      <c r="L3" s="3" t="s">
        <v>358</v>
      </c>
      <c r="M3" s="3" t="s">
        <v>350</v>
      </c>
      <c r="N3" s="3" t="s">
        <v>563</v>
      </c>
    </row>
    <row r="4" spans="1:14" x14ac:dyDescent="0.2">
      <c r="A4" s="3" t="s">
        <v>357</v>
      </c>
      <c r="C4" s="3" t="s">
        <v>413</v>
      </c>
      <c r="D4" s="3" t="s">
        <v>380</v>
      </c>
      <c r="F4" s="3" t="s">
        <v>647</v>
      </c>
      <c r="J4" s="3" t="s">
        <v>352</v>
      </c>
      <c r="L4" s="3" t="s">
        <v>349</v>
      </c>
      <c r="M4" s="3" t="s">
        <v>362</v>
      </c>
      <c r="N4" s="3" t="s">
        <v>353</v>
      </c>
    </row>
    <row r="5" spans="1:14" x14ac:dyDescent="0.2">
      <c r="C5" s="3" t="s">
        <v>378</v>
      </c>
      <c r="D5" s="3" t="s">
        <v>359</v>
      </c>
      <c r="J5" s="3" t="s">
        <v>342</v>
      </c>
      <c r="L5" s="3" t="s">
        <v>457</v>
      </c>
      <c r="M5" s="3" t="s">
        <v>361</v>
      </c>
    </row>
    <row r="6" spans="1:14" x14ac:dyDescent="0.2">
      <c r="C6" s="3" t="s">
        <v>356</v>
      </c>
      <c r="D6" s="3" t="s">
        <v>367</v>
      </c>
      <c r="J6" s="3" t="s">
        <v>643</v>
      </c>
      <c r="L6" s="3" t="s">
        <v>341</v>
      </c>
      <c r="M6" s="3" t="s">
        <v>560</v>
      </c>
    </row>
    <row r="7" spans="1:14" x14ac:dyDescent="0.2">
      <c r="C7" s="3" t="s">
        <v>379</v>
      </c>
      <c r="J7" s="3" t="s">
        <v>343</v>
      </c>
      <c r="M7" s="3" t="s">
        <v>347</v>
      </c>
    </row>
    <row r="8" spans="1:14" x14ac:dyDescent="0.2">
      <c r="J8" s="3" t="s">
        <v>410</v>
      </c>
      <c r="M8" s="3" t="s">
        <v>363</v>
      </c>
    </row>
    <row r="9" spans="1:14" x14ac:dyDescent="0.2">
      <c r="M9" s="3" t="s">
        <v>366</v>
      </c>
    </row>
    <row r="16" spans="1:14" x14ac:dyDescent="0.2">
      <c r="A16" s="3" t="s">
        <v>373</v>
      </c>
      <c r="C16" s="3" t="s">
        <v>407</v>
      </c>
      <c r="I16" s="3" t="s">
        <v>376</v>
      </c>
      <c r="J16" s="3" t="s">
        <v>262</v>
      </c>
      <c r="K16" s="3" t="s">
        <v>377</v>
      </c>
    </row>
    <row r="17" spans="1:11" ht="15" x14ac:dyDescent="0.25">
      <c r="A17" s="3" t="s">
        <v>420</v>
      </c>
      <c r="B17" s="170"/>
      <c r="C17" s="3" t="s">
        <v>384</v>
      </c>
      <c r="I17" s="3" t="s">
        <v>561</v>
      </c>
      <c r="J17" s="3" t="s">
        <v>428</v>
      </c>
      <c r="K17" s="3" t="s">
        <v>402</v>
      </c>
    </row>
    <row r="18" spans="1:11" x14ac:dyDescent="0.2">
      <c r="A18" s="3" t="s">
        <v>375</v>
      </c>
      <c r="B18" s="171"/>
      <c r="C18" s="171" t="s">
        <v>381</v>
      </c>
      <c r="K18" s="3" t="s">
        <v>403</v>
      </c>
    </row>
    <row r="19" spans="1:11" x14ac:dyDescent="0.2">
      <c r="A19" s="3" t="s">
        <v>382</v>
      </c>
      <c r="B19" s="171"/>
      <c r="C19" s="171" t="s">
        <v>385</v>
      </c>
      <c r="K19" s="3" t="s">
        <v>404</v>
      </c>
    </row>
    <row r="20" spans="1:11" x14ac:dyDescent="0.2">
      <c r="A20" s="3" t="s">
        <v>383</v>
      </c>
      <c r="B20" s="171"/>
      <c r="C20" s="171" t="s">
        <v>543</v>
      </c>
    </row>
    <row r="21" spans="1:11" x14ac:dyDescent="0.2">
      <c r="B21" s="171"/>
      <c r="C21" s="171"/>
    </row>
    <row r="22" spans="1:11" x14ac:dyDescent="0.2">
      <c r="B22" s="171"/>
      <c r="C22" s="171"/>
    </row>
    <row r="23" spans="1:11" x14ac:dyDescent="0.2">
      <c r="B23" s="171"/>
      <c r="C23" s="171"/>
    </row>
    <row r="24" spans="1:11" x14ac:dyDescent="0.2">
      <c r="B24" s="171"/>
      <c r="C24" s="171"/>
    </row>
    <row r="25" spans="1:11" ht="15" x14ac:dyDescent="0.25">
      <c r="B25" s="170"/>
    </row>
    <row r="26" spans="1:11" x14ac:dyDescent="0.2">
      <c r="A26" s="171"/>
      <c r="B26" s="171"/>
      <c r="C26" s="171"/>
    </row>
    <row r="27" spans="1:11" x14ac:dyDescent="0.2">
      <c r="A27" s="171"/>
      <c r="B27" s="171"/>
      <c r="C27" s="171"/>
    </row>
    <row r="28" spans="1:11" x14ac:dyDescent="0.2">
      <c r="A28" s="171"/>
      <c r="B28" s="171"/>
      <c r="C28" s="171"/>
    </row>
    <row r="29" spans="1:11" x14ac:dyDescent="0.2">
      <c r="A29" s="171"/>
      <c r="B29" s="171"/>
      <c r="C29" s="171"/>
    </row>
    <row r="39" spans="13:14" ht="15" x14ac:dyDescent="0.25">
      <c r="M39" s="15"/>
      <c r="N39" s="15"/>
    </row>
    <row r="47" spans="13:14" ht="15" x14ac:dyDescent="0.25">
      <c r="N47" s="15"/>
    </row>
  </sheetData>
  <sheetProtection algorithmName="SHA-512" hashValue="1U5Y1mQxIptyckMdy0sCw3OFr4hC4pzTjbztFcNQR3hleuRy0OTDk1BwvUAu9mnubq5bi4sVoaZF0La2RHMwQg==" saltValue="cuZqDA1tSkqp//17zwMCOA==" spinCount="100000" sheet="1" objects="1" scenarios="1"/>
  <mergeCells count="2">
    <mergeCell ref="C1:D1"/>
    <mergeCell ref="F1:N1"/>
  </mergeCells>
  <pageMargins left="0.7" right="0.7" top="0.75" bottom="0.75" header="0.3" footer="0.3"/>
  <tableParts count="1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B8A4D-D506-4836-B682-E4A6A93716AF}">
  <dimension ref="A3:AB2026"/>
  <sheetViews>
    <sheetView topLeftCell="C61" zoomScale="80" zoomScaleNormal="80" workbookViewId="0">
      <selection activeCell="T87" sqref="T87"/>
    </sheetView>
  </sheetViews>
  <sheetFormatPr defaultColWidth="8.7109375" defaultRowHeight="14.25" x14ac:dyDescent="0.2"/>
  <cols>
    <col min="1" max="1" width="15.140625" style="3" hidden="1" customWidth="1"/>
    <col min="2" max="2" width="19.85546875" style="3" hidden="1" customWidth="1"/>
    <col min="3" max="3" width="13.42578125" style="3" bestFit="1" customWidth="1"/>
    <col min="4" max="4" width="27.5703125" style="3" bestFit="1" customWidth="1"/>
    <col min="5" max="5" width="41.7109375" style="3" bestFit="1" customWidth="1"/>
    <col min="6" max="6" width="25.5703125" style="3" bestFit="1" customWidth="1"/>
    <col min="7" max="7" width="18.85546875" style="3" bestFit="1" customWidth="1"/>
    <col min="8" max="8" width="84.42578125" style="3" hidden="1" customWidth="1"/>
    <col min="9" max="9" width="12.85546875" style="3" bestFit="1" customWidth="1"/>
    <col min="10" max="10" width="18.28515625" style="3" bestFit="1" customWidth="1"/>
    <col min="11" max="11" width="14.7109375" style="3" bestFit="1" customWidth="1"/>
    <col min="12" max="12" width="12.85546875" style="3" bestFit="1" customWidth="1"/>
    <col min="13" max="13" width="21.28515625" style="3" bestFit="1" customWidth="1"/>
    <col min="14" max="14" width="18.85546875" style="3" bestFit="1" customWidth="1"/>
    <col min="15" max="15" width="22.85546875" style="3" hidden="1" customWidth="1"/>
    <col min="16" max="16" width="17.85546875" style="3" bestFit="1" customWidth="1"/>
    <col min="17" max="17" width="16.85546875" style="3" bestFit="1" customWidth="1"/>
    <col min="18" max="18" width="17.140625" style="3" bestFit="1" customWidth="1"/>
    <col min="19" max="21" width="8.7109375" style="3"/>
    <col min="22" max="22" width="48.85546875" style="3" bestFit="1" customWidth="1"/>
    <col min="23" max="23" width="15.85546875" style="3" bestFit="1" customWidth="1"/>
    <col min="24" max="24" width="37.7109375" style="3" bestFit="1" customWidth="1"/>
    <col min="25" max="25" width="9.85546875" style="3" bestFit="1" customWidth="1"/>
    <col min="26" max="26" width="16.140625" style="3" bestFit="1" customWidth="1"/>
    <col min="27" max="27" width="48.5703125" style="3" bestFit="1" customWidth="1"/>
    <col min="28" max="28" width="51.85546875" style="3" bestFit="1" customWidth="1"/>
    <col min="29" max="16384" width="8.7109375" style="3"/>
  </cols>
  <sheetData>
    <row r="3" spans="1:27" ht="15" x14ac:dyDescent="0.25">
      <c r="Q3" s="15"/>
    </row>
    <row r="5" spans="1:27" x14ac:dyDescent="0.2">
      <c r="H5" s="172"/>
    </row>
    <row r="7" spans="1:27" ht="15" x14ac:dyDescent="0.25">
      <c r="V7" s="151" t="s">
        <v>648</v>
      </c>
    </row>
    <row r="8" spans="1:27" x14ac:dyDescent="0.2">
      <c r="V8" s="41" t="str" cm="1">
        <f t="array" ref="V8:W8">'Chemical Severity'!C14:D14&amp;'Chemical Severity'!C15:D15&amp;'Chemical Severity'!C16:D16</f>
        <v/>
      </c>
      <c r="W8" s="3" t="str">
        <v/>
      </c>
    </row>
    <row r="9" spans="1:27" x14ac:dyDescent="0.2">
      <c r="V9" s="41" t="str" cm="1">
        <f t="array" ref="V9:W9">'Chemical Severity'!C14:D14&amp;'Chemical Severity'!C15:D15&amp;'Chemical Severity'!C16:D16&amp;'Chemical Severity'!C24:D24</f>
        <v/>
      </c>
      <c r="W9" s="3" t="str">
        <v/>
      </c>
    </row>
    <row r="10" spans="1:27" x14ac:dyDescent="0.2">
      <c r="V10" s="41">
        <f>_xlfn.IFNA(VLOOKUP(V9,'Search Chemicals '!B12:G100025,6,FALSE),"")</f>
        <v>0</v>
      </c>
    </row>
    <row r="11" spans="1:27" ht="15.75" x14ac:dyDescent="0.25">
      <c r="A11" s="110" t="s">
        <v>406</v>
      </c>
      <c r="B11" s="110" t="s">
        <v>405</v>
      </c>
      <c r="C11" s="110" t="s">
        <v>0</v>
      </c>
      <c r="D11" s="110" t="s">
        <v>1</v>
      </c>
      <c r="E11" s="110" t="s">
        <v>374</v>
      </c>
      <c r="F11" s="110" t="s">
        <v>397</v>
      </c>
      <c r="G11" s="110" t="s">
        <v>118</v>
      </c>
      <c r="H11" s="110" t="s">
        <v>415</v>
      </c>
      <c r="I11" s="111" t="s">
        <v>399</v>
      </c>
      <c r="J11" s="111" t="s">
        <v>246</v>
      </c>
      <c r="K11" s="111" t="s">
        <v>247</v>
      </c>
      <c r="L11" s="111" t="s">
        <v>248</v>
      </c>
      <c r="M11" s="111" t="s">
        <v>249</v>
      </c>
      <c r="N11" s="111" t="s">
        <v>426</v>
      </c>
      <c r="O11" s="111" t="s">
        <v>542</v>
      </c>
      <c r="P11" s="111" t="s">
        <v>421</v>
      </c>
      <c r="Q11" s="111" t="s">
        <v>423</v>
      </c>
    </row>
    <row r="12" spans="1:27" x14ac:dyDescent="0.2">
      <c r="A12" s="3" t="str">
        <f>C12&amp;D12&amp;E12</f>
        <v>OrganicAlcoholsMethanol</v>
      </c>
      <c r="B12" s="3" t="str">
        <f>C12&amp;D12&amp;E12&amp;F12</f>
        <v>OrganicAlcoholsMethanolBoiling Point</v>
      </c>
      <c r="C12" s="3" t="s">
        <v>364</v>
      </c>
      <c r="D12" s="3" t="s">
        <v>360</v>
      </c>
      <c r="E12" s="3" t="s">
        <v>355</v>
      </c>
      <c r="F12" s="3" t="s">
        <v>416</v>
      </c>
      <c r="G12" s="3">
        <v>64.7</v>
      </c>
      <c r="H12" s="3" t="str">
        <f>B12&amp;G12</f>
        <v>OrganicAlcoholsMethanolBoiling Point64.7</v>
      </c>
      <c r="N12" s="3" t="s">
        <v>375</v>
      </c>
      <c r="O12" s="3" t="s">
        <v>382</v>
      </c>
      <c r="P12" s="3" t="s">
        <v>429</v>
      </c>
      <c r="Q12" s="3" t="s">
        <v>430</v>
      </c>
    </row>
    <row r="13" spans="1:27" ht="15" thickBot="1" x14ac:dyDescent="0.25">
      <c r="A13" s="3" t="str">
        <f>C13&amp;D13&amp;E13</f>
        <v>OrganicAlcoholsMethanol</v>
      </c>
      <c r="B13" s="3" t="str">
        <f t="shared" ref="B13:B77" si="0">C13&amp;D13&amp;E13&amp;F13</f>
        <v>OrganicAlcoholsMethanolFlashpoint</v>
      </c>
      <c r="C13" s="3" t="s">
        <v>364</v>
      </c>
      <c r="D13" s="3" t="s">
        <v>360</v>
      </c>
      <c r="E13" s="3" t="s">
        <v>355</v>
      </c>
      <c r="F13" s="3" t="s">
        <v>384</v>
      </c>
      <c r="G13" s="3">
        <v>11</v>
      </c>
      <c r="H13" s="3" t="str">
        <f>B13&amp;G13</f>
        <v>OrganicAlcoholsMethanolFlashpoint11</v>
      </c>
      <c r="I13" s="13">
        <f>'Back End Tables (2)'!G12</f>
        <v>150</v>
      </c>
      <c r="J13" s="3">
        <f>'Back End Tables (2)'!G13</f>
        <v>100</v>
      </c>
      <c r="K13" s="3">
        <f>'Back End Tables (2)'!G14</f>
        <v>50</v>
      </c>
      <c r="L13" s="3">
        <f>'Back End Tables (2)'!G15</f>
        <v>1</v>
      </c>
      <c r="M13" s="3">
        <f>'Back End Tables (2)'!G16</f>
        <v>-1000000</v>
      </c>
      <c r="N13" s="3" t="s">
        <v>375</v>
      </c>
      <c r="O13" s="3" t="s">
        <v>382</v>
      </c>
      <c r="P13" s="3" t="s">
        <v>429</v>
      </c>
      <c r="Q13" s="3" t="s">
        <v>430</v>
      </c>
    </row>
    <row r="14" spans="1:27" ht="15" x14ac:dyDescent="0.25">
      <c r="A14" s="3" t="str">
        <f t="shared" ref="A14:A78" si="1">C14&amp;D14&amp;E14</f>
        <v>OrganicAlcoholsMethanol</v>
      </c>
      <c r="B14" s="3" t="str">
        <f t="shared" si="0"/>
        <v>OrganicAlcoholsMethanolFlammability</v>
      </c>
      <c r="C14" s="3" t="s">
        <v>364</v>
      </c>
      <c r="D14" s="3" t="s">
        <v>360</v>
      </c>
      <c r="E14" s="3" t="s">
        <v>355</v>
      </c>
      <c r="F14" s="3" t="s">
        <v>381</v>
      </c>
      <c r="G14" s="16" t="s">
        <v>507</v>
      </c>
      <c r="H14" s="3" t="str">
        <f t="shared" ref="H14:H85" si="2">B14&amp;G14</f>
        <v>OrganicAlcoholsMethanolFlammabilityCategory 1B</v>
      </c>
      <c r="I14" s="13">
        <f>'Back End Tables (2)'!G36</f>
        <v>0</v>
      </c>
      <c r="J14" s="3" t="str">
        <f>'Back End Tables (2)'!G37</f>
        <v>Non Flammable</v>
      </c>
      <c r="K14" s="3" t="str">
        <f>'Back End Tables (2)'!G38</f>
        <v xml:space="preserve">Category 2 </v>
      </c>
      <c r="L14" s="3" t="str">
        <f>'Back End Tables (2)'!G39</f>
        <v>Category 1B</v>
      </c>
      <c r="M14" s="3" t="str">
        <f>'Back End Tables (2)'!G40</f>
        <v>Category 1A</v>
      </c>
      <c r="N14" s="3" t="s">
        <v>375</v>
      </c>
      <c r="O14" s="3" t="s">
        <v>382</v>
      </c>
      <c r="P14" s="3" t="s">
        <v>429</v>
      </c>
      <c r="Q14" s="3" t="s">
        <v>430</v>
      </c>
      <c r="V14" s="152" t="str">
        <f>V9</f>
        <v/>
      </c>
      <c r="W14" s="153" t="s">
        <v>399</v>
      </c>
      <c r="X14" s="153" t="s">
        <v>246</v>
      </c>
      <c r="Y14" s="153" t="s">
        <v>247</v>
      </c>
      <c r="Z14" s="153" t="s">
        <v>248</v>
      </c>
      <c r="AA14" s="154" t="s">
        <v>249</v>
      </c>
    </row>
    <row r="15" spans="1:27" x14ac:dyDescent="0.2">
      <c r="A15" s="3" t="str">
        <f t="shared" si="1"/>
        <v>OrganicAlcoholsMethanol</v>
      </c>
      <c r="B15" s="3" t="str">
        <f t="shared" si="0"/>
        <v>OrganicAlcoholsMethanolStability (Autoignition)</v>
      </c>
      <c r="C15" s="3" t="s">
        <v>364</v>
      </c>
      <c r="D15" s="3" t="s">
        <v>360</v>
      </c>
      <c r="E15" s="3" t="s">
        <v>355</v>
      </c>
      <c r="F15" s="3" t="s">
        <v>385</v>
      </c>
      <c r="G15" s="3">
        <v>455</v>
      </c>
      <c r="H15" s="3" t="str">
        <f t="shared" si="2"/>
        <v>OrganicAlcoholsMethanolStability (Autoignition)455</v>
      </c>
      <c r="I15" s="3">
        <f>'Back End Tables (2)'!G24</f>
        <v>91</v>
      </c>
      <c r="J15" s="3">
        <f>'Back End Tables (2)'!G25</f>
        <v>61</v>
      </c>
      <c r="K15" s="3">
        <f>'Back End Tables (2)'!G26</f>
        <v>16</v>
      </c>
      <c r="L15" s="3">
        <f>'Back End Tables (2)'!G27</f>
        <v>1</v>
      </c>
      <c r="M15" s="3">
        <f>'Back End Tables (2)'!G28</f>
        <v>-1000000</v>
      </c>
      <c r="N15" s="3" t="s">
        <v>375</v>
      </c>
      <c r="O15" s="3" t="s">
        <v>382</v>
      </c>
      <c r="P15" s="3" t="s">
        <v>429</v>
      </c>
      <c r="Q15" s="3" t="s">
        <v>430</v>
      </c>
      <c r="V15" s="155">
        <f>V10</f>
        <v>0</v>
      </c>
      <c r="W15" s="8">
        <f>VLOOKUP("*"&amp;V16&amp;"*",$H$12:$M$100025,2,FALSE)</f>
        <v>0</v>
      </c>
      <c r="X15" s="8">
        <f>VLOOKUP(V16,$H$12:$M$100025,3,FALSE)</f>
        <v>0</v>
      </c>
      <c r="Y15" s="8">
        <f>VLOOKUP(V16,$H$12:$M$100025,4,FALSE)</f>
        <v>0</v>
      </c>
      <c r="Z15" s="8">
        <f>VLOOKUP(V16,$H$12:$M$100025,5,FALSE)</f>
        <v>0</v>
      </c>
      <c r="AA15" s="156">
        <f>VLOOKUP(V16,$H$12:$M$100025,6,FALSE)</f>
        <v>0</v>
      </c>
    </row>
    <row r="16" spans="1:27" x14ac:dyDescent="0.2">
      <c r="A16" s="3" t="str">
        <f t="shared" si="1"/>
        <v>OrganicAlcoholsMethanol</v>
      </c>
      <c r="B16" s="3" t="str">
        <f t="shared" si="0"/>
        <v>OrganicAlcoholsMethanolLower Explosion Limit</v>
      </c>
      <c r="C16" s="3" t="s">
        <v>364</v>
      </c>
      <c r="D16" s="3" t="s">
        <v>360</v>
      </c>
      <c r="E16" s="3" t="s">
        <v>355</v>
      </c>
      <c r="F16" s="3" t="s">
        <v>431</v>
      </c>
      <c r="G16" s="3" t="s">
        <v>433</v>
      </c>
      <c r="H16" s="3" t="str">
        <f t="shared" si="2"/>
        <v>OrganicAlcoholsMethanolLower Explosion Limit6 vol%</v>
      </c>
      <c r="N16" s="3" t="s">
        <v>375</v>
      </c>
      <c r="O16" s="3" t="s">
        <v>382</v>
      </c>
      <c r="P16" s="3" t="s">
        <v>429</v>
      </c>
      <c r="Q16" s="3" t="s">
        <v>430</v>
      </c>
      <c r="V16" s="155" t="str">
        <f>VLOOKUP(V14,B12:H100038,7,FALSE)</f>
        <v/>
      </c>
      <c r="W16" s="8">
        <f>$V$15-W15</f>
        <v>0</v>
      </c>
      <c r="X16" s="8">
        <f>$V$15-X15</f>
        <v>0</v>
      </c>
      <c r="Y16" s="8">
        <f>$V$15-Y15</f>
        <v>0</v>
      </c>
      <c r="Z16" s="8">
        <f>$V$15-Z15</f>
        <v>0</v>
      </c>
      <c r="AA16" s="156">
        <f>$V$15-AA15</f>
        <v>0</v>
      </c>
    </row>
    <row r="17" spans="1:28" x14ac:dyDescent="0.2">
      <c r="A17" s="3" t="str">
        <f t="shared" si="1"/>
        <v>OrganicAlcoholsMethanol</v>
      </c>
      <c r="B17" s="3" t="str">
        <f t="shared" si="0"/>
        <v>OrganicAlcoholsMethanolUpper Explosion Limit</v>
      </c>
      <c r="C17" s="3" t="s">
        <v>364</v>
      </c>
      <c r="D17" s="3" t="s">
        <v>360</v>
      </c>
      <c r="E17" s="3" t="s">
        <v>355</v>
      </c>
      <c r="F17" s="3" t="s">
        <v>432</v>
      </c>
      <c r="G17" s="3" t="s">
        <v>434</v>
      </c>
      <c r="H17" s="3" t="str">
        <f t="shared" si="2"/>
        <v>OrganicAlcoholsMethanolUpper Explosion Limit31 vol%</v>
      </c>
      <c r="N17" s="3" t="s">
        <v>375</v>
      </c>
      <c r="O17" s="3" t="s">
        <v>382</v>
      </c>
      <c r="P17" s="3" t="s">
        <v>429</v>
      </c>
      <c r="Q17" s="3" t="s">
        <v>430</v>
      </c>
      <c r="V17" s="157"/>
      <c r="W17" s="146"/>
      <c r="X17" s="146"/>
      <c r="Y17" s="146"/>
      <c r="Z17" s="146"/>
      <c r="AA17" s="158"/>
    </row>
    <row r="18" spans="1:28" x14ac:dyDescent="0.2">
      <c r="A18" s="3" t="str">
        <f t="shared" si="1"/>
        <v>OrganicAlcoholsMethanol</v>
      </c>
      <c r="B18" s="3" t="str">
        <f t="shared" si="0"/>
        <v>OrganicAlcoholsMethanolExplosiveness</v>
      </c>
      <c r="C18" s="3" t="s">
        <v>364</v>
      </c>
      <c r="D18" s="3" t="s">
        <v>360</v>
      </c>
      <c r="E18" s="3" t="s">
        <v>355</v>
      </c>
      <c r="F18" s="3" t="s">
        <v>543</v>
      </c>
      <c r="G18" s="3" t="s">
        <v>556</v>
      </c>
      <c r="H18" s="3" t="str">
        <f t="shared" si="2"/>
        <v>OrganicAlcoholsMethanolExplosivenessDivision 1.4</v>
      </c>
      <c r="I18" s="14" t="str">
        <f>'Back End Tables (2)'!G48</f>
        <v>Division 1.5</v>
      </c>
      <c r="J18" s="14" t="str">
        <f>'Back End Tables (2)'!G49</f>
        <v>Division 1.4</v>
      </c>
      <c r="K18" s="3" t="str">
        <f>'Back End Tables (2)'!G50</f>
        <v>Division 1.3</v>
      </c>
      <c r="L18" s="3" t="str">
        <f>'Back End Tables (2)'!G51</f>
        <v>Division 1.2</v>
      </c>
      <c r="M18" s="3" t="str">
        <f>'Back End Tables (2)'!G52</f>
        <v>Division 1.1</v>
      </c>
      <c r="N18" s="3" t="s">
        <v>375</v>
      </c>
      <c r="O18" s="3" t="s">
        <v>382</v>
      </c>
      <c r="P18" s="3" t="s">
        <v>429</v>
      </c>
      <c r="Q18" s="3" t="s">
        <v>430</v>
      </c>
      <c r="V18" s="157"/>
      <c r="W18" s="146"/>
      <c r="X18" s="146"/>
      <c r="Y18" s="146"/>
      <c r="Z18" s="146"/>
      <c r="AA18" s="158"/>
    </row>
    <row r="19" spans="1:28" x14ac:dyDescent="0.2">
      <c r="A19" s="3" t="str">
        <f t="shared" si="1"/>
        <v/>
      </c>
      <c r="B19" s="3" t="str">
        <f t="shared" si="0"/>
        <v/>
      </c>
      <c r="H19" s="3" t="str">
        <f t="shared" si="2"/>
        <v/>
      </c>
      <c r="V19" s="157"/>
      <c r="W19" s="146" cm="1">
        <f t="array" ref="W19">MIN(IF(W16:AA16&gt;0,W16:AA16))</f>
        <v>0</v>
      </c>
      <c r="X19" s="146"/>
      <c r="Y19" s="146"/>
      <c r="Z19" s="146"/>
      <c r="AA19" s="158"/>
    </row>
    <row r="20" spans="1:28" ht="13.5" customHeight="1" thickBot="1" x14ac:dyDescent="0.25">
      <c r="A20" s="3" t="str">
        <f t="shared" si="1"/>
        <v/>
      </c>
      <c r="B20" s="3" t="str">
        <f t="shared" si="0"/>
        <v/>
      </c>
      <c r="H20" s="3" t="str">
        <f t="shared" si="2"/>
        <v/>
      </c>
      <c r="V20" s="159"/>
      <c r="W20" s="160" t="str">
        <f>_xlfn.XLOOKUP(W19,W16:AA16,W14:AA14)</f>
        <v xml:space="preserve">[1] Minor </v>
      </c>
      <c r="X20" s="160"/>
      <c r="Y20" s="160"/>
      <c r="Z20" s="160"/>
      <c r="AA20" s="161"/>
    </row>
    <row r="21" spans="1:28" x14ac:dyDescent="0.2">
      <c r="A21" s="3" t="str">
        <f t="shared" ref="A21" si="3">C21&amp;D21&amp;E21</f>
        <v>OrganicAldehydes_and_KetonesAcetone</v>
      </c>
      <c r="B21" s="3" t="str">
        <f t="shared" ref="B21" si="4">C21&amp;D21&amp;E21&amp;F21</f>
        <v>OrganicAldehydes_and_KetonesAcetoneBoiling Point</v>
      </c>
      <c r="C21" s="3" t="s">
        <v>364</v>
      </c>
      <c r="D21" s="3" t="s">
        <v>413</v>
      </c>
      <c r="E21" s="3" t="s">
        <v>414</v>
      </c>
      <c r="F21" s="3" t="s">
        <v>416</v>
      </c>
      <c r="G21" s="3">
        <v>56</v>
      </c>
      <c r="H21" s="3" t="str">
        <f t="shared" si="2"/>
        <v>OrganicAldehydes_and_KetonesAcetoneBoiling Point56</v>
      </c>
      <c r="N21" s="3" t="s">
        <v>375</v>
      </c>
      <c r="O21" s="3" t="s">
        <v>382</v>
      </c>
      <c r="P21" s="3" t="s">
        <v>429</v>
      </c>
      <c r="Q21" s="3" t="s">
        <v>435</v>
      </c>
    </row>
    <row r="22" spans="1:28" x14ac:dyDescent="0.2">
      <c r="A22" s="3" t="str">
        <f t="shared" si="1"/>
        <v>OrganicAldehydes_and_KetonesAcetone</v>
      </c>
      <c r="B22" s="3" t="str">
        <f t="shared" si="0"/>
        <v>OrganicAldehydes_and_KetonesAcetoneFlashpoint</v>
      </c>
      <c r="C22" s="3" t="s">
        <v>364</v>
      </c>
      <c r="D22" s="3" t="s">
        <v>413</v>
      </c>
      <c r="E22" s="3" t="s">
        <v>414</v>
      </c>
      <c r="F22" s="3" t="s">
        <v>384</v>
      </c>
      <c r="G22" s="3">
        <v>-20</v>
      </c>
      <c r="H22" s="3" t="str">
        <f t="shared" si="2"/>
        <v>OrganicAldehydes_and_KetonesAcetoneFlashpoint-20</v>
      </c>
      <c r="I22" s="3">
        <f>'Back End Tables (2)'!G12</f>
        <v>150</v>
      </c>
      <c r="J22" s="3">
        <f>'Back End Tables (2)'!G13</f>
        <v>100</v>
      </c>
      <c r="K22" s="3">
        <f>'Back End Tables (2)'!G14</f>
        <v>50</v>
      </c>
      <c r="L22" s="3">
        <f>'Back End Tables (2)'!G15</f>
        <v>1</v>
      </c>
      <c r="M22" s="3">
        <f>'Back End Tables (2)'!G16</f>
        <v>-1000000</v>
      </c>
      <c r="N22" s="3" t="s">
        <v>375</v>
      </c>
      <c r="O22" s="3" t="s">
        <v>382</v>
      </c>
      <c r="P22" s="3" t="s">
        <v>429</v>
      </c>
      <c r="Q22" s="3" t="s">
        <v>435</v>
      </c>
    </row>
    <row r="23" spans="1:28" x14ac:dyDescent="0.2">
      <c r="A23" s="3" t="str">
        <f t="shared" si="1"/>
        <v>OrganicAldehydes_and_KetonesAcetone</v>
      </c>
      <c r="B23" s="3" t="str">
        <f t="shared" si="0"/>
        <v>OrganicAldehydes_and_KetonesAcetoneFlammability</v>
      </c>
      <c r="C23" s="3" t="s">
        <v>364</v>
      </c>
      <c r="D23" s="3" t="s">
        <v>413</v>
      </c>
      <c r="E23" s="3" t="s">
        <v>414</v>
      </c>
      <c r="F23" s="3" t="s">
        <v>381</v>
      </c>
      <c r="G23" s="16" t="s">
        <v>507</v>
      </c>
      <c r="H23" s="3" t="str">
        <f t="shared" si="2"/>
        <v>OrganicAldehydes_and_KetonesAcetoneFlammabilityCategory 1B</v>
      </c>
      <c r="I23" s="14">
        <f>'Back End Tables (2)'!G36</f>
        <v>0</v>
      </c>
      <c r="J23" s="3" t="str">
        <f>'Back End Tables (2)'!G37</f>
        <v>Non Flammable</v>
      </c>
      <c r="K23" s="3" t="str">
        <f>'Back End Tables (2)'!G38</f>
        <v xml:space="preserve">Category 2 </v>
      </c>
      <c r="L23" s="3" t="str">
        <f>'Back End Tables (2)'!G39</f>
        <v>Category 1B</v>
      </c>
      <c r="M23" s="3" t="str">
        <f>'Back End Tables (2)'!G40</f>
        <v>Category 1A</v>
      </c>
      <c r="N23" s="3" t="s">
        <v>375</v>
      </c>
      <c r="O23" s="3" t="s">
        <v>382</v>
      </c>
      <c r="P23" s="3" t="s">
        <v>429</v>
      </c>
      <c r="Q23" s="3" t="s">
        <v>435</v>
      </c>
    </row>
    <row r="24" spans="1:28" x14ac:dyDescent="0.2">
      <c r="A24" s="3" t="str">
        <f t="shared" si="1"/>
        <v>OrganicAldehydes_and_KetonesAcetone</v>
      </c>
      <c r="B24" s="3" t="str">
        <f t="shared" si="0"/>
        <v>OrganicAldehydes_and_KetonesAcetoneStability (Autoignition)</v>
      </c>
      <c r="C24" s="3" t="s">
        <v>364</v>
      </c>
      <c r="D24" s="3" t="s">
        <v>413</v>
      </c>
      <c r="E24" s="3" t="s">
        <v>414</v>
      </c>
      <c r="F24" s="3" t="s">
        <v>385</v>
      </c>
      <c r="G24" s="3">
        <v>465</v>
      </c>
      <c r="H24" s="3" t="str">
        <f t="shared" si="2"/>
        <v>OrganicAldehydes_and_KetonesAcetoneStability (Autoignition)465</v>
      </c>
      <c r="I24" s="3">
        <f>'Back End Tables (2)'!G24</f>
        <v>91</v>
      </c>
      <c r="J24" s="3">
        <f>'Back End Tables (2)'!G25</f>
        <v>61</v>
      </c>
      <c r="K24" s="3">
        <f>'Back End Tables (2)'!G26</f>
        <v>16</v>
      </c>
      <c r="L24" s="3">
        <f>'Back End Tables (2)'!G27</f>
        <v>1</v>
      </c>
      <c r="M24" s="3">
        <f>'Back End Tables (2)'!G28</f>
        <v>-1000000</v>
      </c>
      <c r="N24" s="3" t="s">
        <v>375</v>
      </c>
      <c r="O24" s="3" t="s">
        <v>382</v>
      </c>
      <c r="P24" s="3" t="s">
        <v>429</v>
      </c>
      <c r="Q24" s="3" t="s">
        <v>435</v>
      </c>
    </row>
    <row r="25" spans="1:28" ht="15" x14ac:dyDescent="0.25">
      <c r="A25" s="3" t="str">
        <f t="shared" si="1"/>
        <v>OrganicAldehydes_and_KetonesAcetone</v>
      </c>
      <c r="B25" s="3" t="str">
        <f t="shared" si="0"/>
        <v>OrganicAldehydes_and_KetonesAcetoneLower Explosion Limit</v>
      </c>
      <c r="C25" s="3" t="s">
        <v>364</v>
      </c>
      <c r="D25" s="3" t="s">
        <v>413</v>
      </c>
      <c r="E25" s="3" t="s">
        <v>414</v>
      </c>
      <c r="F25" s="3" t="s">
        <v>431</v>
      </c>
      <c r="G25" s="3" t="s">
        <v>436</v>
      </c>
      <c r="H25" s="3" t="str">
        <f t="shared" si="2"/>
        <v>OrganicAldehydes_and_KetonesAcetoneLower Explosion Limit2.1 vol%</v>
      </c>
      <c r="N25" s="3" t="s">
        <v>375</v>
      </c>
      <c r="O25" s="3" t="s">
        <v>382</v>
      </c>
      <c r="P25" s="3" t="s">
        <v>429</v>
      </c>
      <c r="Q25" s="3" t="s">
        <v>435</v>
      </c>
      <c r="V25" s="151" t="s">
        <v>464</v>
      </c>
      <c r="W25" s="41">
        <f>VLOOKUP(V9,B12:Q100022,15,FALSE)</f>
        <v>0</v>
      </c>
    </row>
    <row r="26" spans="1:28" ht="15" x14ac:dyDescent="0.25">
      <c r="A26" s="3" t="str">
        <f t="shared" ref="A26:A27" si="5">C26&amp;D26&amp;E26</f>
        <v>OrganicAldehydes_and_KetonesAcetone</v>
      </c>
      <c r="B26" s="3" t="str">
        <f t="shared" ref="B26:B27" si="6">C26&amp;D26&amp;E26&amp;F26</f>
        <v>OrganicAldehydes_and_KetonesAcetoneUpper Explosion Limit</v>
      </c>
      <c r="C26" s="3" t="s">
        <v>364</v>
      </c>
      <c r="D26" s="3" t="s">
        <v>413</v>
      </c>
      <c r="E26" s="3" t="s">
        <v>414</v>
      </c>
      <c r="F26" s="3" t="s">
        <v>432</v>
      </c>
      <c r="G26" s="3" t="s">
        <v>437</v>
      </c>
      <c r="H26" s="3" t="str">
        <f t="shared" si="2"/>
        <v>OrganicAldehydes_and_KetonesAcetoneUpper Explosion Limit13 vol%</v>
      </c>
      <c r="N26" s="3" t="s">
        <v>375</v>
      </c>
      <c r="O26" s="3" t="s">
        <v>382</v>
      </c>
      <c r="P26" s="3" t="s">
        <v>429</v>
      </c>
      <c r="Q26" s="3" t="s">
        <v>435</v>
      </c>
      <c r="V26" s="151" t="s">
        <v>465</v>
      </c>
      <c r="W26" s="41">
        <f>VLOOKUP(V9,B13:Q100023,16,FALSE)</f>
        <v>0</v>
      </c>
    </row>
    <row r="27" spans="1:28" ht="15" x14ac:dyDescent="0.25">
      <c r="A27" s="3" t="str">
        <f t="shared" si="5"/>
        <v>OrganicAldehydes_and_KetonesAcetone</v>
      </c>
      <c r="B27" s="3" t="str">
        <f t="shared" si="6"/>
        <v>OrganicAldehydes_and_KetonesAcetoneExplosiveness</v>
      </c>
      <c r="C27" s="3" t="s">
        <v>364</v>
      </c>
      <c r="D27" s="3" t="s">
        <v>413</v>
      </c>
      <c r="E27" s="3" t="s">
        <v>414</v>
      </c>
      <c r="F27" s="3" t="s">
        <v>543</v>
      </c>
      <c r="G27" s="3" t="s">
        <v>425</v>
      </c>
      <c r="H27" s="3" t="str">
        <f t="shared" si="2"/>
        <v>OrganicAldehydes_and_KetonesAcetoneExplosivenessNo Data Available</v>
      </c>
      <c r="I27" s="14" t="str">
        <f>'Back End Tables (2)'!G48</f>
        <v>Division 1.5</v>
      </c>
      <c r="J27" s="3" t="str">
        <f>'Back End Tables (2)'!G49</f>
        <v>Division 1.4</v>
      </c>
      <c r="K27" s="3" t="str">
        <f>'Back End Tables (2)'!G50</f>
        <v>Division 1.3</v>
      </c>
      <c r="L27" s="3" t="str">
        <f>'Back End Tables (2)'!G51</f>
        <v>Division 1.2</v>
      </c>
      <c r="M27" s="3" t="str">
        <f>'Back End Tables (2)'!G52</f>
        <v>Division 1.1</v>
      </c>
      <c r="N27" s="3" t="s">
        <v>375</v>
      </c>
      <c r="O27" s="3" t="s">
        <v>382</v>
      </c>
      <c r="P27" s="3" t="s">
        <v>429</v>
      </c>
      <c r="Q27" s="3" t="s">
        <v>435</v>
      </c>
      <c r="V27" s="15"/>
    </row>
    <row r="28" spans="1:28" ht="15" x14ac:dyDescent="0.25">
      <c r="A28" s="3" t="str">
        <f t="shared" si="1"/>
        <v/>
      </c>
      <c r="B28" s="3" t="str">
        <f t="shared" si="0"/>
        <v/>
      </c>
      <c r="H28" s="3" t="str">
        <f t="shared" si="2"/>
        <v/>
      </c>
      <c r="V28" s="15"/>
      <c r="W28" s="3" t="str">
        <f>_xlfn.IFNA(VLOOKUP(W25,B12:Q100038,15,FALSE),"")</f>
        <v/>
      </c>
    </row>
    <row r="29" spans="1:28" x14ac:dyDescent="0.2">
      <c r="A29" s="3" t="str">
        <f t="shared" si="1"/>
        <v/>
      </c>
      <c r="B29" s="3" t="str">
        <f t="shared" si="0"/>
        <v/>
      </c>
      <c r="H29" s="3" t="str">
        <f t="shared" si="2"/>
        <v/>
      </c>
    </row>
    <row r="30" spans="1:28" x14ac:dyDescent="0.2">
      <c r="A30" s="3" t="str">
        <f t="shared" si="1"/>
        <v>OrganicChlorinated_HydrocarbonsEthylene Dichloride</v>
      </c>
      <c r="B30" s="3" t="str">
        <f t="shared" si="0"/>
        <v>OrganicChlorinated_HydrocarbonsEthylene DichlorideBoiling Point</v>
      </c>
      <c r="C30" s="3" t="s">
        <v>364</v>
      </c>
      <c r="D30" s="3" t="s">
        <v>378</v>
      </c>
      <c r="E30" s="3" t="s">
        <v>345</v>
      </c>
      <c r="F30" s="3" t="s">
        <v>416</v>
      </c>
      <c r="G30" s="3">
        <v>81</v>
      </c>
      <c r="H30" s="3" t="str">
        <f t="shared" si="2"/>
        <v>OrganicChlorinated_HydrocarbonsEthylene DichlorideBoiling Point81</v>
      </c>
      <c r="N30" s="3" t="s">
        <v>375</v>
      </c>
      <c r="O30" s="3" t="s">
        <v>382</v>
      </c>
      <c r="P30" s="3" t="s">
        <v>429</v>
      </c>
      <c r="Q30" s="3" t="s">
        <v>435</v>
      </c>
    </row>
    <row r="31" spans="1:28" x14ac:dyDescent="0.2">
      <c r="A31" s="3" t="str">
        <f t="shared" si="1"/>
        <v>OrganicChlorinated_HydrocarbonsEthylene Dichloride</v>
      </c>
      <c r="B31" s="3" t="str">
        <f t="shared" si="0"/>
        <v>OrganicChlorinated_HydrocarbonsEthylene DichlorideFlashpoint</v>
      </c>
      <c r="C31" s="3" t="s">
        <v>364</v>
      </c>
      <c r="D31" s="3" t="s">
        <v>378</v>
      </c>
      <c r="E31" s="3" t="s">
        <v>345</v>
      </c>
      <c r="F31" s="3" t="s">
        <v>384</v>
      </c>
      <c r="G31" s="3">
        <v>13</v>
      </c>
      <c r="H31" s="3" t="str">
        <f t="shared" si="2"/>
        <v>OrganicChlorinated_HydrocarbonsEthylene DichlorideFlashpoint13</v>
      </c>
      <c r="I31" s="3">
        <f>'Back End Tables (2)'!G12</f>
        <v>150</v>
      </c>
      <c r="J31" s="3">
        <f>'Back End Tables (2)'!G13</f>
        <v>100</v>
      </c>
      <c r="K31" s="3">
        <f>'Back End Tables (2)'!G14</f>
        <v>50</v>
      </c>
      <c r="L31" s="3">
        <f>'Back End Tables (2)'!G15</f>
        <v>1</v>
      </c>
      <c r="M31" s="3">
        <f>'Back End Tables (2)'!G16</f>
        <v>-1000000</v>
      </c>
      <c r="N31" s="3" t="s">
        <v>375</v>
      </c>
      <c r="O31" s="3" t="s">
        <v>382</v>
      </c>
      <c r="P31" s="3" t="s">
        <v>429</v>
      </c>
      <c r="Q31" s="3" t="s">
        <v>435</v>
      </c>
    </row>
    <row r="32" spans="1:28" ht="15" x14ac:dyDescent="0.25">
      <c r="A32" s="3" t="str">
        <f t="shared" si="1"/>
        <v>OrganicChlorinated_HydrocarbonsEthylene Dichloride</v>
      </c>
      <c r="B32" s="3" t="str">
        <f t="shared" si="0"/>
        <v>OrganicChlorinated_HydrocarbonsEthylene DichlorideFlammability</v>
      </c>
      <c r="C32" s="3" t="s">
        <v>364</v>
      </c>
      <c r="D32" s="3" t="s">
        <v>378</v>
      </c>
      <c r="E32" s="3" t="s">
        <v>345</v>
      </c>
      <c r="F32" s="3" t="s">
        <v>381</v>
      </c>
      <c r="G32" s="16" t="s">
        <v>507</v>
      </c>
      <c r="H32" s="3" t="str">
        <f t="shared" si="2"/>
        <v>OrganicChlorinated_HydrocarbonsEthylene DichlorideFlammabilityCategory 1B</v>
      </c>
      <c r="I32" s="14">
        <f>'Back End Tables (2)'!G36</f>
        <v>0</v>
      </c>
      <c r="J32" s="3" t="str">
        <f>'Back End Tables (2)'!G37</f>
        <v>Non Flammable</v>
      </c>
      <c r="K32" s="3" t="str">
        <f>'Back End Tables (2)'!G38</f>
        <v xml:space="preserve">Category 2 </v>
      </c>
      <c r="L32" s="3" t="str">
        <f>'Back End Tables (2)'!G39</f>
        <v>Category 1B</v>
      </c>
      <c r="M32" s="3" t="str">
        <f>'Back End Tables (2)'!G40</f>
        <v>Category 1A</v>
      </c>
      <c r="N32" s="3" t="s">
        <v>375</v>
      </c>
      <c r="O32" s="3" t="s">
        <v>382</v>
      </c>
      <c r="P32" s="3" t="s">
        <v>429</v>
      </c>
      <c r="Q32" s="3" t="s">
        <v>435</v>
      </c>
      <c r="V32" s="151" t="s">
        <v>417</v>
      </c>
      <c r="W32" s="151" t="s">
        <v>416</v>
      </c>
      <c r="X32" s="151" t="s">
        <v>201</v>
      </c>
      <c r="Y32" s="8"/>
      <c r="Z32" s="151" t="s">
        <v>418</v>
      </c>
      <c r="AA32" s="151" t="s">
        <v>482</v>
      </c>
      <c r="AB32" s="151" t="s">
        <v>481</v>
      </c>
    </row>
    <row r="33" spans="1:28" x14ac:dyDescent="0.2">
      <c r="A33" s="3" t="str">
        <f t="shared" si="1"/>
        <v>OrganicChlorinated_HydrocarbonsEthylene Dichloride</v>
      </c>
      <c r="B33" s="3" t="str">
        <f t="shared" si="0"/>
        <v>OrganicChlorinated_HydrocarbonsEthylene DichlorideStability (Autoignition)</v>
      </c>
      <c r="C33" s="3" t="s">
        <v>364</v>
      </c>
      <c r="D33" s="3" t="s">
        <v>378</v>
      </c>
      <c r="E33" s="3" t="s">
        <v>345</v>
      </c>
      <c r="F33" s="3" t="s">
        <v>385</v>
      </c>
      <c r="G33" s="3">
        <v>440</v>
      </c>
      <c r="H33" s="3" t="str">
        <f t="shared" si="2"/>
        <v>OrganicChlorinated_HydrocarbonsEthylene DichlorideStability (Autoignition)440</v>
      </c>
      <c r="I33" s="3">
        <f>'Back End Tables (2)'!G24</f>
        <v>91</v>
      </c>
      <c r="J33" s="3">
        <f>'Back End Tables (2)'!G25</f>
        <v>61</v>
      </c>
      <c r="K33" s="3">
        <f>'Back End Tables (2)'!G26</f>
        <v>16</v>
      </c>
      <c r="L33" s="3">
        <f>'Back End Tables (2)'!G27</f>
        <v>1</v>
      </c>
      <c r="M33" s="3">
        <f>'Back End Tables (2)'!G28</f>
        <v>-1000000</v>
      </c>
      <c r="N33" s="3" t="s">
        <v>375</v>
      </c>
      <c r="O33" s="3" t="s">
        <v>382</v>
      </c>
      <c r="P33" s="3" t="s">
        <v>429</v>
      </c>
      <c r="Q33" s="3" t="s">
        <v>435</v>
      </c>
      <c r="V33" s="41" t="str">
        <f>V8</f>
        <v/>
      </c>
      <c r="W33" s="285" t="s">
        <v>416</v>
      </c>
      <c r="X33" s="41" t="str">
        <f>V33&amp;W33</f>
        <v>Boiling Point</v>
      </c>
      <c r="Y33" s="41"/>
      <c r="Z33" s="41" t="str">
        <f>_xlfn.IFNA(VLOOKUP(X33,'Search Chemicals '!B12:G100025,6,FALSE),"")</f>
        <v/>
      </c>
      <c r="AA33" s="41" t="str">
        <f>_xlfn.IFNA(VLOOKUP(X33,'Search Chemicals '!B12:N100025,13,FALSE),"")</f>
        <v/>
      </c>
      <c r="AB33" s="41" t="str">
        <f>IF('Chemical Severity'!C9&gt;Z33,VLOOKUP(X33,B12:Q100022,14,FALSE),AA33)</f>
        <v/>
      </c>
    </row>
    <row r="34" spans="1:28" x14ac:dyDescent="0.2">
      <c r="A34" s="3" t="str">
        <f t="shared" si="1"/>
        <v>OrganicChlorinated_HydrocarbonsEthylene Dichloride</v>
      </c>
      <c r="B34" s="3" t="str">
        <f t="shared" si="0"/>
        <v>OrganicChlorinated_HydrocarbonsEthylene DichlorideLower Explosion Limit</v>
      </c>
      <c r="C34" s="3" t="s">
        <v>364</v>
      </c>
      <c r="D34" s="3" t="s">
        <v>378</v>
      </c>
      <c r="E34" s="3" t="s">
        <v>345</v>
      </c>
      <c r="F34" s="3" t="s">
        <v>431</v>
      </c>
      <c r="G34" s="3" t="s">
        <v>438</v>
      </c>
      <c r="H34" s="3" t="str">
        <f t="shared" si="2"/>
        <v>OrganicChlorinated_HydrocarbonsEthylene DichlorideLower Explosion Limit6.2 vol%</v>
      </c>
      <c r="N34" s="3" t="s">
        <v>375</v>
      </c>
      <c r="O34" s="3" t="s">
        <v>382</v>
      </c>
      <c r="P34" s="3" t="s">
        <v>429</v>
      </c>
      <c r="Q34" s="3" t="s">
        <v>435</v>
      </c>
    </row>
    <row r="35" spans="1:28" x14ac:dyDescent="0.2">
      <c r="A35" s="3" t="str">
        <f t="shared" si="1"/>
        <v>OrganicChlorinated_HydrocarbonsEthylene Dichloride</v>
      </c>
      <c r="B35" s="3" t="str">
        <f t="shared" si="0"/>
        <v>OrganicChlorinated_HydrocarbonsEthylene DichlorideUpper Explosion Limit</v>
      </c>
      <c r="C35" s="3" t="s">
        <v>364</v>
      </c>
      <c r="D35" s="3" t="s">
        <v>378</v>
      </c>
      <c r="E35" s="3" t="s">
        <v>345</v>
      </c>
      <c r="F35" s="3" t="s">
        <v>432</v>
      </c>
      <c r="G35" s="3" t="s">
        <v>439</v>
      </c>
      <c r="H35" s="3" t="str">
        <f t="shared" si="2"/>
        <v>OrganicChlorinated_HydrocarbonsEthylene DichlorideUpper Explosion Limit15.9 vol%</v>
      </c>
      <c r="N35" s="3" t="s">
        <v>375</v>
      </c>
      <c r="O35" s="3" t="s">
        <v>382</v>
      </c>
      <c r="P35" s="3" t="s">
        <v>429</v>
      </c>
      <c r="Q35" s="3" t="s">
        <v>435</v>
      </c>
    </row>
    <row r="36" spans="1:28" x14ac:dyDescent="0.2">
      <c r="A36" s="3" t="str">
        <f t="shared" si="1"/>
        <v>OrganicChlorinated_HydrocarbonsEthylene Dichloride</v>
      </c>
      <c r="B36" s="3" t="str">
        <f t="shared" si="0"/>
        <v>OrganicChlorinated_HydrocarbonsEthylene DichlorideExplosiveness</v>
      </c>
      <c r="C36" s="3" t="s">
        <v>364</v>
      </c>
      <c r="D36" s="3" t="s">
        <v>378</v>
      </c>
      <c r="E36" s="3" t="s">
        <v>345</v>
      </c>
      <c r="F36" s="3" t="s">
        <v>543</v>
      </c>
      <c r="G36" s="3" t="s">
        <v>556</v>
      </c>
      <c r="H36" s="3" t="str">
        <f t="shared" si="2"/>
        <v>OrganicChlorinated_HydrocarbonsEthylene DichlorideExplosivenessDivision 1.4</v>
      </c>
      <c r="I36" s="14" t="str">
        <f>'Back End Tables (2)'!G48</f>
        <v>Division 1.5</v>
      </c>
      <c r="J36" s="3" t="str">
        <f>'Back End Tables (2)'!G49</f>
        <v>Division 1.4</v>
      </c>
      <c r="K36" s="3" t="str">
        <f>'Back End Tables (2)'!G50</f>
        <v>Division 1.3</v>
      </c>
      <c r="L36" s="3" t="str">
        <f>'Back End Tables (2)'!G51</f>
        <v>Division 1.2</v>
      </c>
      <c r="M36" s="3" t="str">
        <f>'Back End Tables (2)'!G52</f>
        <v>Division 1.1</v>
      </c>
      <c r="N36" s="3" t="s">
        <v>375</v>
      </c>
      <c r="O36" s="3" t="s">
        <v>382</v>
      </c>
      <c r="P36" s="3" t="s">
        <v>429</v>
      </c>
      <c r="Q36" s="3" t="s">
        <v>435</v>
      </c>
    </row>
    <row r="37" spans="1:28" x14ac:dyDescent="0.2">
      <c r="A37" s="3" t="str">
        <f t="shared" si="1"/>
        <v/>
      </c>
      <c r="B37" s="3" t="str">
        <f t="shared" si="0"/>
        <v/>
      </c>
      <c r="H37" s="3" t="str">
        <f t="shared" si="2"/>
        <v/>
      </c>
    </row>
    <row r="38" spans="1:28" x14ac:dyDescent="0.2">
      <c r="A38" s="3" t="str">
        <f t="shared" si="1"/>
        <v/>
      </c>
      <c r="B38" s="3" t="str">
        <f t="shared" si="0"/>
        <v/>
      </c>
      <c r="H38" s="3" t="str">
        <f t="shared" si="2"/>
        <v/>
      </c>
    </row>
    <row r="39" spans="1:28" x14ac:dyDescent="0.2">
      <c r="A39" s="3" t="str">
        <f t="shared" si="1"/>
        <v>OrganicHydrocarbonsEthylene</v>
      </c>
      <c r="B39" s="3" t="str">
        <f t="shared" si="0"/>
        <v>OrganicHydrocarbonsEthyleneBoiling Point</v>
      </c>
      <c r="C39" s="3" t="s">
        <v>364</v>
      </c>
      <c r="D39" s="3" t="s">
        <v>356</v>
      </c>
      <c r="E39" s="3" t="s">
        <v>342</v>
      </c>
      <c r="F39" s="3" t="s">
        <v>416</v>
      </c>
      <c r="G39" s="3">
        <v>-103.77</v>
      </c>
      <c r="H39" s="3" t="str">
        <f t="shared" si="2"/>
        <v>OrganicHydrocarbonsEthyleneBoiling Point-103.77</v>
      </c>
      <c r="N39" s="3" t="s">
        <v>382</v>
      </c>
      <c r="O39" s="3" t="s">
        <v>382</v>
      </c>
      <c r="P39" s="3" t="s">
        <v>429</v>
      </c>
      <c r="Q39" s="3" t="s">
        <v>107</v>
      </c>
    </row>
    <row r="40" spans="1:28" x14ac:dyDescent="0.2">
      <c r="A40" s="3" t="str">
        <f t="shared" si="1"/>
        <v>OrganicHydrocarbonsEthylene</v>
      </c>
      <c r="B40" s="3" t="str">
        <f t="shared" si="0"/>
        <v>OrganicHydrocarbonsEthyleneFlashpoint</v>
      </c>
      <c r="C40" s="3" t="s">
        <v>364</v>
      </c>
      <c r="D40" s="3" t="s">
        <v>356</v>
      </c>
      <c r="E40" s="3" t="s">
        <v>342</v>
      </c>
      <c r="F40" s="3" t="s">
        <v>384</v>
      </c>
      <c r="G40" s="3" t="s">
        <v>419</v>
      </c>
      <c r="H40" s="3" t="str">
        <f t="shared" si="2"/>
        <v>OrganicHydrocarbonsEthyleneFlashpointNot Applicable</v>
      </c>
      <c r="I40" s="3">
        <f>'Back End Tables (2)'!G12</f>
        <v>150</v>
      </c>
      <c r="J40" s="3">
        <f>'Back End Tables (2)'!G13</f>
        <v>100</v>
      </c>
      <c r="K40" s="3">
        <f>'Back End Tables (2)'!G14</f>
        <v>50</v>
      </c>
      <c r="L40" s="3">
        <f>'Back End Tables (2)'!G15</f>
        <v>1</v>
      </c>
      <c r="M40" s="3">
        <f>'Back End Tables (2)'!G16</f>
        <v>-1000000</v>
      </c>
      <c r="N40" s="3" t="s">
        <v>382</v>
      </c>
      <c r="O40" s="3" t="s">
        <v>382</v>
      </c>
      <c r="P40" s="3" t="s">
        <v>429</v>
      </c>
      <c r="Q40" s="3" t="s">
        <v>107</v>
      </c>
    </row>
    <row r="41" spans="1:28" x14ac:dyDescent="0.2">
      <c r="A41" s="3" t="str">
        <f t="shared" si="1"/>
        <v>OrganicHydrocarbonsEthylene</v>
      </c>
      <c r="B41" s="3" t="str">
        <f t="shared" si="0"/>
        <v>OrganicHydrocarbonsEthyleneFlammability</v>
      </c>
      <c r="C41" s="3" t="s">
        <v>364</v>
      </c>
      <c r="D41" s="3" t="s">
        <v>356</v>
      </c>
      <c r="E41" s="3" t="s">
        <v>342</v>
      </c>
      <c r="F41" s="3" t="s">
        <v>381</v>
      </c>
      <c r="G41" s="16" t="s">
        <v>508</v>
      </c>
      <c r="H41" s="3" t="str">
        <f t="shared" si="2"/>
        <v>OrganicHydrocarbonsEthyleneFlammabilityCategory 1A</v>
      </c>
      <c r="I41" s="14">
        <f>'Back End Tables (2)'!G36</f>
        <v>0</v>
      </c>
      <c r="J41" s="3" t="str">
        <f>'Back End Tables (2)'!G37</f>
        <v>Non Flammable</v>
      </c>
      <c r="K41" s="3" t="str">
        <f>'Back End Tables (2)'!G38</f>
        <v xml:space="preserve">Category 2 </v>
      </c>
      <c r="L41" s="3" t="str">
        <f>'Back End Tables (2)'!G39</f>
        <v>Category 1B</v>
      </c>
      <c r="M41" s="3" t="str">
        <f>'Back End Tables (2)'!G40</f>
        <v>Category 1A</v>
      </c>
      <c r="N41" s="3" t="s">
        <v>382</v>
      </c>
      <c r="O41" s="3" t="s">
        <v>382</v>
      </c>
      <c r="P41" s="3" t="s">
        <v>429</v>
      </c>
      <c r="Q41" s="3" t="s">
        <v>107</v>
      </c>
    </row>
    <row r="42" spans="1:28" x14ac:dyDescent="0.2">
      <c r="A42" s="3" t="str">
        <f t="shared" si="1"/>
        <v>OrganicHydrocarbonsEthylene</v>
      </c>
      <c r="B42" s="3" t="str">
        <f t="shared" si="0"/>
        <v>OrganicHydrocarbonsEthyleneStability (Autoignition)</v>
      </c>
      <c r="C42" s="3" t="s">
        <v>364</v>
      </c>
      <c r="D42" s="3" t="s">
        <v>356</v>
      </c>
      <c r="E42" s="3" t="s">
        <v>342</v>
      </c>
      <c r="F42" s="3" t="s">
        <v>385</v>
      </c>
      <c r="G42" s="3">
        <v>450</v>
      </c>
      <c r="H42" s="3" t="str">
        <f t="shared" si="2"/>
        <v>OrganicHydrocarbonsEthyleneStability (Autoignition)450</v>
      </c>
      <c r="I42" s="3">
        <f>'Back End Tables (2)'!G24</f>
        <v>91</v>
      </c>
      <c r="J42" s="3">
        <f>'Back End Tables (2)'!G25</f>
        <v>61</v>
      </c>
      <c r="K42" s="3">
        <f>'Back End Tables (2)'!G26</f>
        <v>16</v>
      </c>
      <c r="L42" s="3">
        <f>'Back End Tables (2)'!G27</f>
        <v>1</v>
      </c>
      <c r="M42" s="3">
        <f>'Back End Tables (2)'!G28</f>
        <v>-1000000</v>
      </c>
      <c r="N42" s="3" t="s">
        <v>382</v>
      </c>
      <c r="O42" s="3" t="s">
        <v>382</v>
      </c>
      <c r="P42" s="3" t="s">
        <v>429</v>
      </c>
      <c r="Q42" s="3" t="s">
        <v>107</v>
      </c>
    </row>
    <row r="43" spans="1:28" x14ac:dyDescent="0.2">
      <c r="A43" s="3" t="str">
        <f t="shared" si="1"/>
        <v>OrganicHydrocarbonsEthylene</v>
      </c>
      <c r="B43" s="3" t="str">
        <f t="shared" si="0"/>
        <v>OrganicHydrocarbonsEthyleneLower Explosion Limit</v>
      </c>
      <c r="C43" s="3" t="s">
        <v>364</v>
      </c>
      <c r="D43" s="3" t="s">
        <v>356</v>
      </c>
      <c r="E43" s="3" t="s">
        <v>342</v>
      </c>
      <c r="F43" s="3" t="s">
        <v>431</v>
      </c>
      <c r="G43" s="3" t="s">
        <v>441</v>
      </c>
      <c r="H43" s="3" t="str">
        <f t="shared" si="2"/>
        <v>OrganicHydrocarbonsEthyleneLower Explosion Limit2.7 vol%</v>
      </c>
      <c r="N43" s="3" t="s">
        <v>382</v>
      </c>
      <c r="O43" s="3" t="s">
        <v>382</v>
      </c>
      <c r="P43" s="3" t="s">
        <v>429</v>
      </c>
      <c r="Q43" s="3" t="s">
        <v>107</v>
      </c>
    </row>
    <row r="44" spans="1:28" x14ac:dyDescent="0.2">
      <c r="A44" s="3" t="str">
        <f t="shared" si="1"/>
        <v>OrganicHydrocarbonsEthylene</v>
      </c>
      <c r="B44" s="3" t="str">
        <f t="shared" si="0"/>
        <v>OrganicHydrocarbonsEthyleneUpper Explosion Limit</v>
      </c>
      <c r="C44" s="3" t="s">
        <v>364</v>
      </c>
      <c r="D44" s="3" t="s">
        <v>356</v>
      </c>
      <c r="E44" s="3" t="s">
        <v>342</v>
      </c>
      <c r="F44" s="3" t="s">
        <v>432</v>
      </c>
      <c r="G44" s="3" t="s">
        <v>442</v>
      </c>
      <c r="H44" s="3" t="str">
        <f t="shared" si="2"/>
        <v>OrganicHydrocarbonsEthyleneUpper Explosion Limit36 vol%</v>
      </c>
      <c r="N44" s="3" t="s">
        <v>382</v>
      </c>
      <c r="O44" s="3" t="s">
        <v>382</v>
      </c>
      <c r="P44" s="3" t="s">
        <v>429</v>
      </c>
      <c r="Q44" s="3" t="s">
        <v>107</v>
      </c>
    </row>
    <row r="45" spans="1:28" x14ac:dyDescent="0.2">
      <c r="A45" s="3" t="str">
        <f t="shared" si="1"/>
        <v>OrganicHydrocarbonsEthylene</v>
      </c>
      <c r="B45" s="3" t="str">
        <f t="shared" si="0"/>
        <v>OrganicHydrocarbonsEthyleneExplosiveness</v>
      </c>
      <c r="C45" s="3" t="s">
        <v>364</v>
      </c>
      <c r="D45" s="3" t="s">
        <v>356</v>
      </c>
      <c r="E45" s="3" t="s">
        <v>342</v>
      </c>
      <c r="F45" s="3" t="s">
        <v>543</v>
      </c>
      <c r="G45" s="3" t="s">
        <v>425</v>
      </c>
      <c r="H45" s="3" t="str">
        <f t="shared" si="2"/>
        <v>OrganicHydrocarbonsEthyleneExplosivenessNo Data Available</v>
      </c>
      <c r="I45" s="14" t="str">
        <f>'Back End Tables (2)'!G48</f>
        <v>Division 1.5</v>
      </c>
      <c r="J45" s="3" t="str">
        <f>'Back End Tables (2)'!G49</f>
        <v>Division 1.4</v>
      </c>
      <c r="K45" s="3" t="str">
        <f>'Back End Tables (2)'!G50</f>
        <v>Division 1.3</v>
      </c>
      <c r="L45" s="3" t="str">
        <f>'Back End Tables (2)'!G51</f>
        <v>Division 1.2</v>
      </c>
      <c r="M45" s="3" t="str">
        <f>'Back End Tables (2)'!G52</f>
        <v>Division 1.1</v>
      </c>
      <c r="N45" s="3" t="s">
        <v>382</v>
      </c>
      <c r="O45" s="3" t="s">
        <v>382</v>
      </c>
      <c r="P45" s="3" t="s">
        <v>429</v>
      </c>
      <c r="Q45" s="3" t="s">
        <v>107</v>
      </c>
    </row>
    <row r="46" spans="1:28" x14ac:dyDescent="0.2">
      <c r="A46" s="3" t="str">
        <f t="shared" si="1"/>
        <v/>
      </c>
      <c r="B46" s="3" t="str">
        <f t="shared" si="0"/>
        <v/>
      </c>
      <c r="H46" s="3" t="str">
        <f t="shared" si="2"/>
        <v/>
      </c>
    </row>
    <row r="47" spans="1:28" x14ac:dyDescent="0.2">
      <c r="A47" s="3" t="str">
        <f t="shared" si="1"/>
        <v/>
      </c>
      <c r="B47" s="3" t="str">
        <f t="shared" si="0"/>
        <v/>
      </c>
      <c r="H47" s="3" t="str">
        <f t="shared" si="2"/>
        <v/>
      </c>
    </row>
    <row r="48" spans="1:28" x14ac:dyDescent="0.2">
      <c r="A48" s="3" t="str">
        <f t="shared" ref="A48:A49" si="7">C48&amp;D48&amp;E48</f>
        <v>OrganicHydrocarbonsPropylene</v>
      </c>
      <c r="B48" s="3" t="str">
        <f t="shared" ref="B48:B49" si="8">C48&amp;D48&amp;E48&amp;F48</f>
        <v>OrganicHydrocarbonsPropyleneBoiling Point</v>
      </c>
      <c r="C48" s="3" t="s">
        <v>364</v>
      </c>
      <c r="D48" s="3" t="s">
        <v>356</v>
      </c>
      <c r="E48" s="3" t="s">
        <v>343</v>
      </c>
      <c r="F48" s="3" t="s">
        <v>416</v>
      </c>
      <c r="G48" s="3">
        <v>-48</v>
      </c>
      <c r="H48" s="3" t="str">
        <f t="shared" si="2"/>
        <v>OrganicHydrocarbonsPropyleneBoiling Point-48</v>
      </c>
      <c r="N48" s="3" t="s">
        <v>382</v>
      </c>
      <c r="O48" s="3" t="s">
        <v>382</v>
      </c>
      <c r="P48" s="3" t="s">
        <v>429</v>
      </c>
      <c r="Q48" s="3" t="s">
        <v>440</v>
      </c>
    </row>
    <row r="49" spans="1:17" x14ac:dyDescent="0.2">
      <c r="A49" s="3" t="str">
        <f t="shared" si="7"/>
        <v>OrganicHydrocarbonsPropylene</v>
      </c>
      <c r="B49" s="3" t="str">
        <f t="shared" si="8"/>
        <v>OrganicHydrocarbonsPropyleneFlashpoint</v>
      </c>
      <c r="C49" s="3" t="s">
        <v>364</v>
      </c>
      <c r="D49" s="3" t="s">
        <v>356</v>
      </c>
      <c r="E49" s="3" t="s">
        <v>343</v>
      </c>
      <c r="F49" s="3" t="s">
        <v>384</v>
      </c>
      <c r="G49" s="3" t="s">
        <v>419</v>
      </c>
      <c r="H49" s="3" t="str">
        <f t="shared" si="2"/>
        <v>OrganicHydrocarbonsPropyleneFlashpointNot Applicable</v>
      </c>
      <c r="I49" s="3">
        <f>'Back End Tables (2)'!G12</f>
        <v>150</v>
      </c>
      <c r="J49" s="3">
        <f>'Back End Tables (2)'!G13</f>
        <v>100</v>
      </c>
      <c r="K49" s="3">
        <f>'Back End Tables (2)'!G14</f>
        <v>50</v>
      </c>
      <c r="L49" s="3">
        <f>'Back End Tables (2)'!G15</f>
        <v>1</v>
      </c>
      <c r="M49" s="3">
        <f>'Back End Tables (2)'!G16</f>
        <v>-1000000</v>
      </c>
      <c r="N49" s="3" t="s">
        <v>382</v>
      </c>
      <c r="O49" s="3" t="s">
        <v>382</v>
      </c>
      <c r="P49" s="3" t="s">
        <v>429</v>
      </c>
      <c r="Q49" s="3" t="s">
        <v>440</v>
      </c>
    </row>
    <row r="50" spans="1:17" x14ac:dyDescent="0.2">
      <c r="A50" s="3" t="str">
        <f t="shared" si="1"/>
        <v>OrganicHydrocarbonsPropylene</v>
      </c>
      <c r="B50" s="3" t="str">
        <f t="shared" si="0"/>
        <v>OrganicHydrocarbonsPropyleneFlammability</v>
      </c>
      <c r="C50" s="3" t="s">
        <v>364</v>
      </c>
      <c r="D50" s="3" t="s">
        <v>356</v>
      </c>
      <c r="E50" s="3" t="s">
        <v>343</v>
      </c>
      <c r="F50" s="3" t="s">
        <v>381</v>
      </c>
      <c r="G50" s="16" t="s">
        <v>508</v>
      </c>
      <c r="H50" s="3" t="str">
        <f t="shared" si="2"/>
        <v>OrganicHydrocarbonsPropyleneFlammabilityCategory 1A</v>
      </c>
      <c r="I50" s="14">
        <f>'Back End Tables (2)'!G36</f>
        <v>0</v>
      </c>
      <c r="J50" s="3" t="str">
        <f>'Back End Tables (2)'!G37</f>
        <v>Non Flammable</v>
      </c>
      <c r="K50" s="3" t="str">
        <f>'Back End Tables (2)'!G38</f>
        <v xml:space="preserve">Category 2 </v>
      </c>
      <c r="L50" s="3" t="str">
        <f>'Back End Tables (2)'!G39</f>
        <v>Category 1B</v>
      </c>
      <c r="M50" s="3" t="str">
        <f>'Back End Tables (2)'!G40</f>
        <v>Category 1A</v>
      </c>
      <c r="N50" s="3" t="s">
        <v>382</v>
      </c>
      <c r="O50" s="3" t="s">
        <v>382</v>
      </c>
      <c r="P50" s="3" t="s">
        <v>429</v>
      </c>
      <c r="Q50" s="3" t="s">
        <v>440</v>
      </c>
    </row>
    <row r="51" spans="1:17" x14ac:dyDescent="0.2">
      <c r="A51" s="3" t="str">
        <f t="shared" si="1"/>
        <v>OrganicHydrocarbonsPropylene</v>
      </c>
      <c r="B51" s="3" t="str">
        <f t="shared" si="0"/>
        <v>OrganicHydrocarbonsPropyleneStability (Autoignition)</v>
      </c>
      <c r="C51" s="3" t="s">
        <v>364</v>
      </c>
      <c r="D51" s="3" t="s">
        <v>356</v>
      </c>
      <c r="E51" s="3" t="s">
        <v>343</v>
      </c>
      <c r="F51" s="3" t="s">
        <v>385</v>
      </c>
      <c r="G51" s="3">
        <v>455</v>
      </c>
      <c r="H51" s="3" t="str">
        <f t="shared" si="2"/>
        <v>OrganicHydrocarbonsPropyleneStability (Autoignition)455</v>
      </c>
      <c r="I51" s="3">
        <f>'Back End Tables (2)'!G24</f>
        <v>91</v>
      </c>
      <c r="J51" s="3">
        <f>'Back End Tables (2)'!G25</f>
        <v>61</v>
      </c>
      <c r="K51" s="3">
        <f>'Back End Tables (2)'!G26</f>
        <v>16</v>
      </c>
      <c r="L51" s="3">
        <f>'Back End Tables (2)'!G27</f>
        <v>1</v>
      </c>
      <c r="M51" s="3">
        <f>'Back End Tables (2)'!G28</f>
        <v>-1000000</v>
      </c>
      <c r="N51" s="3" t="s">
        <v>382</v>
      </c>
      <c r="O51" s="3" t="s">
        <v>382</v>
      </c>
      <c r="P51" s="3" t="s">
        <v>429</v>
      </c>
      <c r="Q51" s="3" t="s">
        <v>440</v>
      </c>
    </row>
    <row r="52" spans="1:17" x14ac:dyDescent="0.2">
      <c r="A52" s="3" t="str">
        <f t="shared" si="1"/>
        <v>OrganicHydrocarbonsPropylene</v>
      </c>
      <c r="B52" s="3" t="str">
        <f t="shared" si="0"/>
        <v>OrganicHydrocarbonsPropyleneLower Explosion Limit</v>
      </c>
      <c r="C52" s="3" t="s">
        <v>364</v>
      </c>
      <c r="D52" s="3" t="s">
        <v>356</v>
      </c>
      <c r="E52" s="3" t="s">
        <v>343</v>
      </c>
      <c r="F52" s="3" t="s">
        <v>431</v>
      </c>
      <c r="G52" s="3" t="s">
        <v>443</v>
      </c>
      <c r="H52" s="3" t="str">
        <f t="shared" si="2"/>
        <v>OrganicHydrocarbonsPropyleneLower Explosion Limit2.4 vol%</v>
      </c>
      <c r="N52" s="3" t="s">
        <v>382</v>
      </c>
      <c r="O52" s="3" t="s">
        <v>382</v>
      </c>
      <c r="P52" s="3" t="s">
        <v>429</v>
      </c>
      <c r="Q52" s="3" t="s">
        <v>440</v>
      </c>
    </row>
    <row r="53" spans="1:17" x14ac:dyDescent="0.2">
      <c r="A53" s="3" t="str">
        <f t="shared" si="1"/>
        <v>OrganicHydrocarbonsPropylene</v>
      </c>
      <c r="B53" s="3" t="str">
        <f t="shared" si="0"/>
        <v>OrganicHydrocarbonsPropyleneUpper Explosion Limit</v>
      </c>
      <c r="C53" s="3" t="s">
        <v>364</v>
      </c>
      <c r="D53" s="3" t="s">
        <v>356</v>
      </c>
      <c r="E53" s="3" t="s">
        <v>343</v>
      </c>
      <c r="F53" s="3" t="s">
        <v>432</v>
      </c>
      <c r="G53" s="3" t="s">
        <v>444</v>
      </c>
      <c r="H53" s="3" t="str">
        <f t="shared" si="2"/>
        <v>OrganicHydrocarbonsPropyleneUpper Explosion Limit11 vol%</v>
      </c>
      <c r="N53" s="3" t="s">
        <v>382</v>
      </c>
      <c r="O53" s="3" t="s">
        <v>382</v>
      </c>
      <c r="P53" s="3" t="s">
        <v>429</v>
      </c>
      <c r="Q53" s="3" t="s">
        <v>440</v>
      </c>
    </row>
    <row r="54" spans="1:17" x14ac:dyDescent="0.2">
      <c r="A54" s="3" t="str">
        <f t="shared" si="1"/>
        <v>OrganicHydrocarbonsPropylene</v>
      </c>
      <c r="B54" s="3" t="str">
        <f t="shared" si="0"/>
        <v>OrganicHydrocarbonsPropyleneExplosiveness</v>
      </c>
      <c r="C54" s="3" t="s">
        <v>364</v>
      </c>
      <c r="D54" s="3" t="s">
        <v>356</v>
      </c>
      <c r="E54" s="3" t="s">
        <v>343</v>
      </c>
      <c r="F54" s="3" t="s">
        <v>543</v>
      </c>
      <c r="G54" s="3" t="s">
        <v>425</v>
      </c>
      <c r="H54" s="3" t="str">
        <f t="shared" si="2"/>
        <v>OrganicHydrocarbonsPropyleneExplosivenessNo Data Available</v>
      </c>
      <c r="I54" s="14" t="str">
        <f>'Back End Tables (2)'!G48</f>
        <v>Division 1.5</v>
      </c>
      <c r="J54" s="3" t="str">
        <f>'Back End Tables (2)'!G49</f>
        <v>Division 1.4</v>
      </c>
      <c r="K54" s="3" t="str">
        <f>'Back End Tables (2)'!G50</f>
        <v>Division 1.3</v>
      </c>
      <c r="L54" s="3" t="str">
        <f>'Back End Tables (2)'!G51</f>
        <v>Division 1.2</v>
      </c>
      <c r="M54" s="3" t="str">
        <f>'Back End Tables (2)'!G52</f>
        <v>Division 1.1</v>
      </c>
      <c r="N54" s="3" t="s">
        <v>382</v>
      </c>
      <c r="O54" s="3" t="s">
        <v>382</v>
      </c>
      <c r="P54" s="3" t="s">
        <v>429</v>
      </c>
      <c r="Q54" s="3" t="s">
        <v>440</v>
      </c>
    </row>
    <row r="55" spans="1:17" x14ac:dyDescent="0.2">
      <c r="A55" s="3" t="str">
        <f t="shared" si="1"/>
        <v/>
      </c>
      <c r="B55" s="3" t="str">
        <f t="shared" si="0"/>
        <v/>
      </c>
      <c r="H55" s="3" t="str">
        <f t="shared" si="2"/>
        <v/>
      </c>
    </row>
    <row r="56" spans="1:17" x14ac:dyDescent="0.2">
      <c r="A56" s="3" t="str">
        <f t="shared" si="1"/>
        <v/>
      </c>
      <c r="B56" s="3" t="str">
        <f t="shared" si="0"/>
        <v/>
      </c>
      <c r="H56" s="3" t="str">
        <f t="shared" si="2"/>
        <v/>
      </c>
    </row>
    <row r="57" spans="1:17" x14ac:dyDescent="0.2">
      <c r="A57" s="3" t="str">
        <f t="shared" si="1"/>
        <v>OrganicHydrocarbonsBenzene</v>
      </c>
      <c r="B57" s="3" t="str">
        <f t="shared" si="0"/>
        <v>OrganicHydrocarbonsBenzeneBoiling Point</v>
      </c>
      <c r="C57" s="3" t="s">
        <v>364</v>
      </c>
      <c r="D57" s="3" t="s">
        <v>356</v>
      </c>
      <c r="E57" s="3" t="s">
        <v>351</v>
      </c>
      <c r="F57" s="3" t="s">
        <v>416</v>
      </c>
      <c r="G57" s="3">
        <v>80.099999999999994</v>
      </c>
      <c r="H57" s="3" t="str">
        <f t="shared" si="2"/>
        <v>OrganicHydrocarbonsBenzeneBoiling Point80.1</v>
      </c>
      <c r="N57" s="3" t="s">
        <v>375</v>
      </c>
      <c r="O57" s="3" t="s">
        <v>382</v>
      </c>
      <c r="P57" s="3" t="s">
        <v>447</v>
      </c>
      <c r="Q57" s="3" t="s">
        <v>448</v>
      </c>
    </row>
    <row r="58" spans="1:17" x14ac:dyDescent="0.2">
      <c r="A58" s="3" t="str">
        <f t="shared" si="1"/>
        <v>OrganicHydrocarbonsBenzene</v>
      </c>
      <c r="B58" s="3" t="str">
        <f t="shared" si="0"/>
        <v>OrganicHydrocarbonsBenzeneFlashpoint</v>
      </c>
      <c r="C58" s="3" t="s">
        <v>364</v>
      </c>
      <c r="D58" s="3" t="s">
        <v>356</v>
      </c>
      <c r="E58" s="3" t="s">
        <v>351</v>
      </c>
      <c r="F58" s="3" t="s">
        <v>384</v>
      </c>
      <c r="G58" s="3">
        <v>-11</v>
      </c>
      <c r="H58" s="3" t="str">
        <f t="shared" si="2"/>
        <v>OrganicHydrocarbonsBenzeneFlashpoint-11</v>
      </c>
      <c r="I58" s="3">
        <f>'Back End Tables (2)'!G12</f>
        <v>150</v>
      </c>
      <c r="J58" s="3">
        <f>'Back End Tables (2)'!G13</f>
        <v>100</v>
      </c>
      <c r="K58" s="3">
        <f>'Back End Tables (2)'!G14</f>
        <v>50</v>
      </c>
      <c r="L58" s="3">
        <f>'Back End Tables (2)'!G15</f>
        <v>1</v>
      </c>
      <c r="M58" s="3">
        <f>'Back End Tables (2)'!G16</f>
        <v>-1000000</v>
      </c>
      <c r="N58" s="3" t="s">
        <v>375</v>
      </c>
      <c r="O58" s="3" t="s">
        <v>382</v>
      </c>
      <c r="P58" s="3" t="s">
        <v>447</v>
      </c>
      <c r="Q58" s="3" t="s">
        <v>448</v>
      </c>
    </row>
    <row r="59" spans="1:17" x14ac:dyDescent="0.2">
      <c r="A59" s="3" t="str">
        <f t="shared" si="1"/>
        <v>OrganicHydrocarbonsBenzene</v>
      </c>
      <c r="B59" s="3" t="str">
        <f t="shared" si="0"/>
        <v>OrganicHydrocarbonsBenzeneFlammability</v>
      </c>
      <c r="C59" s="3" t="s">
        <v>364</v>
      </c>
      <c r="D59" s="3" t="s">
        <v>356</v>
      </c>
      <c r="E59" s="3" t="s">
        <v>351</v>
      </c>
      <c r="F59" s="3" t="s">
        <v>381</v>
      </c>
      <c r="G59" s="16" t="s">
        <v>507</v>
      </c>
      <c r="H59" s="3" t="str">
        <f t="shared" si="2"/>
        <v>OrganicHydrocarbonsBenzeneFlammabilityCategory 1B</v>
      </c>
      <c r="I59" s="14">
        <f>'Back End Tables (2)'!G36</f>
        <v>0</v>
      </c>
      <c r="J59" s="3" t="str">
        <f>'Back End Tables (2)'!G37</f>
        <v>Non Flammable</v>
      </c>
      <c r="K59" s="3" t="str">
        <f>'Back End Tables (2)'!G38</f>
        <v xml:space="preserve">Category 2 </v>
      </c>
      <c r="L59" s="3" t="str">
        <f>'Back End Tables (2)'!G39</f>
        <v>Category 1B</v>
      </c>
      <c r="M59" s="3" t="str">
        <f>'Back End Tables (2)'!G40</f>
        <v>Category 1A</v>
      </c>
      <c r="N59" s="3" t="s">
        <v>375</v>
      </c>
      <c r="O59" s="3" t="s">
        <v>382</v>
      </c>
      <c r="P59" s="3" t="s">
        <v>447</v>
      </c>
      <c r="Q59" s="3" t="s">
        <v>448</v>
      </c>
    </row>
    <row r="60" spans="1:17" x14ac:dyDescent="0.2">
      <c r="A60" s="3" t="str">
        <f t="shared" si="1"/>
        <v>OrganicHydrocarbonsBenzene</v>
      </c>
      <c r="B60" s="3" t="str">
        <f t="shared" si="0"/>
        <v>OrganicHydrocarbonsBenzeneStability (Autoignition)</v>
      </c>
      <c r="C60" s="3" t="s">
        <v>364</v>
      </c>
      <c r="D60" s="3" t="s">
        <v>356</v>
      </c>
      <c r="E60" s="3" t="s">
        <v>351</v>
      </c>
      <c r="F60" s="3" t="s">
        <v>385</v>
      </c>
      <c r="G60" s="3">
        <v>498</v>
      </c>
      <c r="H60" s="3" t="str">
        <f t="shared" si="2"/>
        <v>OrganicHydrocarbonsBenzeneStability (Autoignition)498</v>
      </c>
      <c r="I60" s="3">
        <f>'Back End Tables (2)'!G24</f>
        <v>91</v>
      </c>
      <c r="J60" s="3">
        <f>'Back End Tables (2)'!G25</f>
        <v>61</v>
      </c>
      <c r="K60" s="3">
        <f>'Back End Tables (2)'!G26</f>
        <v>16</v>
      </c>
      <c r="L60" s="3">
        <f>'Back End Tables (2)'!G27</f>
        <v>1</v>
      </c>
      <c r="M60" s="3">
        <f>'Back End Tables (2)'!G28</f>
        <v>-1000000</v>
      </c>
      <c r="N60" s="3" t="s">
        <v>375</v>
      </c>
      <c r="O60" s="3" t="s">
        <v>382</v>
      </c>
      <c r="P60" s="3" t="s">
        <v>447</v>
      </c>
      <c r="Q60" s="3" t="s">
        <v>448</v>
      </c>
    </row>
    <row r="61" spans="1:17" x14ac:dyDescent="0.2">
      <c r="A61" s="3" t="str">
        <f t="shared" si="1"/>
        <v>OrganicHydrocarbonsBenzene</v>
      </c>
      <c r="B61" s="3" t="str">
        <f t="shared" si="0"/>
        <v>OrganicHydrocarbonsBenzeneLower Explosion Limit</v>
      </c>
      <c r="C61" s="3" t="s">
        <v>364</v>
      </c>
      <c r="D61" s="3" t="s">
        <v>356</v>
      </c>
      <c r="E61" s="3" t="s">
        <v>351</v>
      </c>
      <c r="F61" s="3" t="s">
        <v>431</v>
      </c>
      <c r="G61" s="3" t="s">
        <v>445</v>
      </c>
      <c r="H61" s="3" t="str">
        <f t="shared" si="2"/>
        <v>OrganicHydrocarbonsBenzeneLower Explosion Limit1.3 vol%</v>
      </c>
      <c r="N61" s="3" t="s">
        <v>375</v>
      </c>
      <c r="O61" s="3" t="s">
        <v>382</v>
      </c>
      <c r="P61" s="3" t="s">
        <v>447</v>
      </c>
      <c r="Q61" s="3" t="s">
        <v>448</v>
      </c>
    </row>
    <row r="62" spans="1:17" x14ac:dyDescent="0.2">
      <c r="A62" s="3" t="str">
        <f t="shared" si="1"/>
        <v>OrganicHydrocarbonsBenzene</v>
      </c>
      <c r="B62" s="3" t="str">
        <f t="shared" si="0"/>
        <v>OrganicHydrocarbonsBenzeneUpper Explosion Limit</v>
      </c>
      <c r="C62" s="3" t="s">
        <v>364</v>
      </c>
      <c r="D62" s="3" t="s">
        <v>356</v>
      </c>
      <c r="E62" s="3" t="s">
        <v>351</v>
      </c>
      <c r="F62" s="3" t="s">
        <v>432</v>
      </c>
      <c r="G62" s="3" t="s">
        <v>446</v>
      </c>
      <c r="H62" s="3" t="str">
        <f t="shared" si="2"/>
        <v>OrganicHydrocarbonsBenzeneUpper Explosion Limit7.9 vol%</v>
      </c>
      <c r="N62" s="3" t="s">
        <v>375</v>
      </c>
      <c r="O62" s="3" t="s">
        <v>382</v>
      </c>
      <c r="P62" s="3" t="s">
        <v>447</v>
      </c>
      <c r="Q62" s="3" t="s">
        <v>448</v>
      </c>
    </row>
    <row r="63" spans="1:17" x14ac:dyDescent="0.2">
      <c r="A63" s="3" t="str">
        <f t="shared" si="1"/>
        <v>OrganicHydrocarbonsBenzene</v>
      </c>
      <c r="B63" s="3" t="str">
        <f t="shared" si="0"/>
        <v>OrganicHydrocarbonsBenzeneExplosiveness</v>
      </c>
      <c r="C63" s="3" t="s">
        <v>364</v>
      </c>
      <c r="D63" s="3" t="s">
        <v>356</v>
      </c>
      <c r="E63" s="3" t="s">
        <v>351</v>
      </c>
      <c r="F63" s="3" t="s">
        <v>543</v>
      </c>
      <c r="G63" s="3" t="s">
        <v>425</v>
      </c>
      <c r="H63" s="3" t="str">
        <f t="shared" si="2"/>
        <v>OrganicHydrocarbonsBenzeneExplosivenessNo Data Available</v>
      </c>
      <c r="I63" s="14" t="str">
        <f>'Back End Tables (2)'!G48</f>
        <v>Division 1.5</v>
      </c>
      <c r="J63" s="3" t="str">
        <f>'Back End Tables (2)'!G49</f>
        <v>Division 1.4</v>
      </c>
      <c r="K63" s="3" t="str">
        <f>'Back End Tables (2)'!G50</f>
        <v>Division 1.3</v>
      </c>
      <c r="L63" s="3" t="str">
        <f>'Back End Tables (2)'!G51</f>
        <v>Division 1.2</v>
      </c>
      <c r="M63" s="3" t="str">
        <f>'Back End Tables (2)'!G52</f>
        <v>Division 1.1</v>
      </c>
      <c r="N63" s="3" t="s">
        <v>375</v>
      </c>
      <c r="O63" s="3" t="s">
        <v>382</v>
      </c>
      <c r="P63" s="3" t="s">
        <v>447</v>
      </c>
      <c r="Q63" s="3" t="s">
        <v>448</v>
      </c>
    </row>
    <row r="64" spans="1:17" x14ac:dyDescent="0.2">
      <c r="A64" s="3" t="str">
        <f t="shared" si="1"/>
        <v/>
      </c>
      <c r="B64" s="3" t="str">
        <f t="shared" si="0"/>
        <v/>
      </c>
      <c r="H64" s="3" t="str">
        <f t="shared" si="2"/>
        <v/>
      </c>
    </row>
    <row r="65" spans="1:17" x14ac:dyDescent="0.2">
      <c r="A65" s="3" t="str">
        <f t="shared" si="1"/>
        <v/>
      </c>
      <c r="B65" s="3" t="str">
        <f t="shared" si="0"/>
        <v/>
      </c>
      <c r="H65" s="3" t="str">
        <f t="shared" si="2"/>
        <v/>
      </c>
    </row>
    <row r="66" spans="1:17" x14ac:dyDescent="0.2">
      <c r="A66" s="3" t="str">
        <f t="shared" ref="A66" si="9">C66&amp;D66&amp;E66</f>
        <v>OrganicHydrocarbonsEthylbenzene</v>
      </c>
      <c r="B66" s="3" t="str">
        <f t="shared" ref="B66" si="10">C66&amp;D66&amp;E66&amp;F66</f>
        <v>OrganicHydrocarbonsEthylbenzeneBoiling Point</v>
      </c>
      <c r="C66" s="3" t="s">
        <v>364</v>
      </c>
      <c r="D66" s="3" t="s">
        <v>356</v>
      </c>
      <c r="E66" s="3" t="s">
        <v>352</v>
      </c>
      <c r="F66" s="3" t="s">
        <v>416</v>
      </c>
      <c r="G66" s="3">
        <v>136</v>
      </c>
      <c r="H66" s="3" t="str">
        <f t="shared" si="2"/>
        <v>OrganicHydrocarbonsEthylbenzeneBoiling Point136</v>
      </c>
      <c r="N66" s="3" t="s">
        <v>375</v>
      </c>
      <c r="O66" s="3" t="s">
        <v>382</v>
      </c>
      <c r="P66" s="3" t="s">
        <v>447</v>
      </c>
      <c r="Q66" s="3" t="s">
        <v>448</v>
      </c>
    </row>
    <row r="67" spans="1:17" x14ac:dyDescent="0.2">
      <c r="A67" s="3" t="str">
        <f t="shared" si="1"/>
        <v>OrganicHydrocarbonsEthylbenzene</v>
      </c>
      <c r="B67" s="3" t="str">
        <f t="shared" si="0"/>
        <v>OrganicHydrocarbonsEthylbenzeneFlashpoint</v>
      </c>
      <c r="C67" s="3" t="s">
        <v>364</v>
      </c>
      <c r="D67" s="3" t="s">
        <v>356</v>
      </c>
      <c r="E67" s="3" t="s">
        <v>352</v>
      </c>
      <c r="F67" s="3" t="s">
        <v>384</v>
      </c>
      <c r="G67" s="3">
        <v>15</v>
      </c>
      <c r="H67" s="3" t="str">
        <f t="shared" si="2"/>
        <v>OrganicHydrocarbonsEthylbenzeneFlashpoint15</v>
      </c>
      <c r="I67" s="3">
        <f>'Back End Tables (2)'!G12</f>
        <v>150</v>
      </c>
      <c r="J67" s="3">
        <f>'Back End Tables (2)'!G13</f>
        <v>100</v>
      </c>
      <c r="K67" s="3">
        <f>'Back End Tables (2)'!G14</f>
        <v>50</v>
      </c>
      <c r="L67" s="3">
        <f>'Back End Tables (2)'!G15</f>
        <v>1</v>
      </c>
      <c r="M67" s="3">
        <f>'Back End Tables (2)'!G16</f>
        <v>-1000000</v>
      </c>
      <c r="N67" s="3" t="s">
        <v>375</v>
      </c>
      <c r="O67" s="3" t="s">
        <v>382</v>
      </c>
      <c r="P67" s="3" t="s">
        <v>447</v>
      </c>
      <c r="Q67" s="3" t="s">
        <v>448</v>
      </c>
    </row>
    <row r="68" spans="1:17" x14ac:dyDescent="0.2">
      <c r="A68" s="3" t="str">
        <f t="shared" si="1"/>
        <v>OrganicHydrocarbonsEthylbenzene</v>
      </c>
      <c r="B68" s="3" t="str">
        <f t="shared" si="0"/>
        <v>OrganicHydrocarbonsEthylbenzeneFlammability</v>
      </c>
      <c r="C68" s="3" t="s">
        <v>364</v>
      </c>
      <c r="D68" s="3" t="s">
        <v>356</v>
      </c>
      <c r="E68" s="3" t="s">
        <v>352</v>
      </c>
      <c r="F68" s="3" t="s">
        <v>381</v>
      </c>
      <c r="G68" s="16" t="s">
        <v>507</v>
      </c>
      <c r="H68" s="3" t="str">
        <f t="shared" si="2"/>
        <v>OrganicHydrocarbonsEthylbenzeneFlammabilityCategory 1B</v>
      </c>
      <c r="I68" s="14">
        <f>'Back End Tables (2)'!G36</f>
        <v>0</v>
      </c>
      <c r="J68" s="3" t="str">
        <f>'Back End Tables (2)'!G37</f>
        <v>Non Flammable</v>
      </c>
      <c r="K68" s="3" t="str">
        <f>'Back End Tables (2)'!G38</f>
        <v xml:space="preserve">Category 2 </v>
      </c>
      <c r="L68" s="3" t="str">
        <f>'Back End Tables (2)'!G39</f>
        <v>Category 1B</v>
      </c>
      <c r="M68" s="3" t="str">
        <f>'Back End Tables (2)'!G40</f>
        <v>Category 1A</v>
      </c>
      <c r="N68" s="3" t="s">
        <v>375</v>
      </c>
      <c r="O68" s="3" t="s">
        <v>382</v>
      </c>
      <c r="P68" s="3" t="s">
        <v>447</v>
      </c>
      <c r="Q68" s="3" t="s">
        <v>448</v>
      </c>
    </row>
    <row r="69" spans="1:17" x14ac:dyDescent="0.2">
      <c r="A69" s="3" t="str">
        <f t="shared" si="1"/>
        <v>OrganicHydrocarbonsEthylbenzene</v>
      </c>
      <c r="B69" s="3" t="str">
        <f t="shared" si="0"/>
        <v>OrganicHydrocarbonsEthylbenzeneStability (Autoignition)</v>
      </c>
      <c r="C69" s="3" t="s">
        <v>364</v>
      </c>
      <c r="D69" s="3" t="s">
        <v>356</v>
      </c>
      <c r="E69" s="3" t="s">
        <v>352</v>
      </c>
      <c r="F69" s="3" t="s">
        <v>385</v>
      </c>
      <c r="G69" s="3">
        <v>430</v>
      </c>
      <c r="H69" s="3" t="str">
        <f t="shared" si="2"/>
        <v>OrganicHydrocarbonsEthylbenzeneStability (Autoignition)430</v>
      </c>
      <c r="I69" s="3">
        <f>'Back End Tables (2)'!G24</f>
        <v>91</v>
      </c>
      <c r="J69" s="3">
        <f>'Back End Tables (2)'!G25</f>
        <v>61</v>
      </c>
      <c r="K69" s="3">
        <f>'Back End Tables (2)'!G26</f>
        <v>16</v>
      </c>
      <c r="L69" s="3">
        <f>'Back End Tables (2)'!G27</f>
        <v>1</v>
      </c>
      <c r="M69" s="3">
        <f>'Back End Tables (2)'!G28</f>
        <v>-1000000</v>
      </c>
      <c r="N69" s="3" t="s">
        <v>375</v>
      </c>
      <c r="O69" s="3" t="s">
        <v>382</v>
      </c>
      <c r="P69" s="3" t="s">
        <v>447</v>
      </c>
      <c r="Q69" s="3" t="s">
        <v>448</v>
      </c>
    </row>
    <row r="70" spans="1:17" x14ac:dyDescent="0.2">
      <c r="A70" s="3" t="str">
        <f t="shared" si="1"/>
        <v>OrganicHydrocarbonsEthylbenzene</v>
      </c>
      <c r="B70" s="3" t="str">
        <f t="shared" si="0"/>
        <v>OrganicHydrocarbonsEthylbenzeneLower Explosion Limit</v>
      </c>
      <c r="C70" s="3" t="s">
        <v>364</v>
      </c>
      <c r="D70" s="3" t="s">
        <v>356</v>
      </c>
      <c r="E70" s="3" t="s">
        <v>352</v>
      </c>
      <c r="F70" s="3" t="s">
        <v>431</v>
      </c>
      <c r="G70" s="3" t="s">
        <v>449</v>
      </c>
      <c r="H70" s="3" t="str">
        <f t="shared" si="2"/>
        <v>OrganicHydrocarbonsEthylbenzeneLower Explosion Limit1.0 vol%</v>
      </c>
      <c r="N70" s="3" t="s">
        <v>375</v>
      </c>
      <c r="O70" s="3" t="s">
        <v>382</v>
      </c>
      <c r="P70" s="3" t="s">
        <v>447</v>
      </c>
      <c r="Q70" s="3" t="s">
        <v>448</v>
      </c>
    </row>
    <row r="71" spans="1:17" x14ac:dyDescent="0.2">
      <c r="A71" s="3" t="str">
        <f t="shared" si="1"/>
        <v>OrganicHydrocarbonsEthylbenzene</v>
      </c>
      <c r="B71" s="3" t="str">
        <f t="shared" si="0"/>
        <v>OrganicHydrocarbonsEthylbenzeneUpper Explosion Limit</v>
      </c>
      <c r="C71" s="3" t="s">
        <v>364</v>
      </c>
      <c r="D71" s="3" t="s">
        <v>356</v>
      </c>
      <c r="E71" s="3" t="s">
        <v>352</v>
      </c>
      <c r="F71" s="3" t="s">
        <v>432</v>
      </c>
      <c r="G71" s="3" t="s">
        <v>450</v>
      </c>
      <c r="H71" s="3" t="str">
        <f t="shared" si="2"/>
        <v>OrganicHydrocarbonsEthylbenzeneUpper Explosion Limit6.7 vol%</v>
      </c>
      <c r="N71" s="3" t="s">
        <v>375</v>
      </c>
      <c r="O71" s="3" t="s">
        <v>382</v>
      </c>
      <c r="P71" s="3" t="s">
        <v>447</v>
      </c>
      <c r="Q71" s="3" t="s">
        <v>448</v>
      </c>
    </row>
    <row r="72" spans="1:17" x14ac:dyDescent="0.2">
      <c r="A72" s="3" t="str">
        <f t="shared" si="1"/>
        <v>OrganicHydrocarbonsEthylbenzene</v>
      </c>
      <c r="B72" s="3" t="str">
        <f t="shared" si="0"/>
        <v>OrganicHydrocarbonsEthylbenzeneExplosiveness</v>
      </c>
      <c r="C72" s="3" t="s">
        <v>364</v>
      </c>
      <c r="D72" s="3" t="s">
        <v>356</v>
      </c>
      <c r="E72" s="3" t="s">
        <v>352</v>
      </c>
      <c r="F72" s="3" t="s">
        <v>543</v>
      </c>
      <c r="G72" s="3" t="s">
        <v>556</v>
      </c>
      <c r="H72" s="3" t="str">
        <f t="shared" si="2"/>
        <v>OrganicHydrocarbonsEthylbenzeneExplosivenessDivision 1.4</v>
      </c>
      <c r="I72" s="14" t="str">
        <f>'Back End Tables (2)'!G48</f>
        <v>Division 1.5</v>
      </c>
      <c r="J72" s="3" t="str">
        <f>'Back End Tables (2)'!G49</f>
        <v>Division 1.4</v>
      </c>
      <c r="K72" s="3" t="str">
        <f>'Back End Tables (2)'!G50</f>
        <v>Division 1.3</v>
      </c>
      <c r="L72" s="3" t="str">
        <f>'Back End Tables (2)'!G51</f>
        <v>Division 1.2</v>
      </c>
      <c r="M72" s="3" t="str">
        <f>'Back End Tables (2)'!G52</f>
        <v>Division 1.1</v>
      </c>
      <c r="N72" s="3" t="s">
        <v>375</v>
      </c>
      <c r="O72" s="3" t="s">
        <v>382</v>
      </c>
      <c r="P72" s="3" t="s">
        <v>447</v>
      </c>
      <c r="Q72" s="3" t="s">
        <v>448</v>
      </c>
    </row>
    <row r="73" spans="1:17" x14ac:dyDescent="0.2">
      <c r="A73" s="3" t="str">
        <f t="shared" si="1"/>
        <v/>
      </c>
      <c r="B73" s="3" t="str">
        <f t="shared" si="0"/>
        <v/>
      </c>
      <c r="H73" s="3" t="str">
        <f t="shared" si="2"/>
        <v/>
      </c>
    </row>
    <row r="74" spans="1:17" x14ac:dyDescent="0.2">
      <c r="A74" s="3" t="str">
        <f t="shared" si="1"/>
        <v/>
      </c>
      <c r="B74" s="3" t="str">
        <f t="shared" si="0"/>
        <v/>
      </c>
      <c r="H74" s="3" t="str">
        <f t="shared" si="2"/>
        <v/>
      </c>
    </row>
    <row r="75" spans="1:17" x14ac:dyDescent="0.2">
      <c r="A75" s="3" t="str">
        <f t="shared" si="1"/>
        <v>OrganicHydrocarbonsToluene</v>
      </c>
      <c r="B75" s="3" t="str">
        <f t="shared" si="0"/>
        <v>OrganicHydrocarbonsTolueneBoiling Point</v>
      </c>
      <c r="C75" s="3" t="s">
        <v>364</v>
      </c>
      <c r="D75" s="3" t="s">
        <v>356</v>
      </c>
      <c r="E75" s="3" t="s">
        <v>410</v>
      </c>
      <c r="F75" s="3" t="s">
        <v>416</v>
      </c>
      <c r="G75" s="3">
        <v>110.6</v>
      </c>
      <c r="H75" s="3" t="str">
        <f t="shared" si="2"/>
        <v>OrganicHydrocarbonsTolueneBoiling Point110.6</v>
      </c>
      <c r="N75" s="3" t="s">
        <v>375</v>
      </c>
      <c r="O75" s="3" t="s">
        <v>382</v>
      </c>
      <c r="P75" s="3" t="s">
        <v>429</v>
      </c>
      <c r="Q75" s="3" t="s">
        <v>453</v>
      </c>
    </row>
    <row r="76" spans="1:17" x14ac:dyDescent="0.2">
      <c r="A76" s="3" t="str">
        <f t="shared" si="1"/>
        <v>OrganicHydrocarbonsToluene</v>
      </c>
      <c r="B76" s="3" t="str">
        <f t="shared" si="0"/>
        <v>OrganicHydrocarbonsTolueneFlashpoint</v>
      </c>
      <c r="C76" s="3" t="s">
        <v>364</v>
      </c>
      <c r="D76" s="3" t="s">
        <v>356</v>
      </c>
      <c r="E76" s="3" t="s">
        <v>410</v>
      </c>
      <c r="F76" s="3" t="s">
        <v>384</v>
      </c>
      <c r="G76" s="3">
        <v>4.4000000000000004</v>
      </c>
      <c r="H76" s="3" t="str">
        <f t="shared" si="2"/>
        <v>OrganicHydrocarbonsTolueneFlashpoint4.4</v>
      </c>
      <c r="I76" s="3">
        <f>'Back End Tables (2)'!G12</f>
        <v>150</v>
      </c>
      <c r="J76" s="3">
        <f>'Back End Tables (2)'!G13</f>
        <v>100</v>
      </c>
      <c r="K76" s="3">
        <f>'Back End Tables (2)'!G14</f>
        <v>50</v>
      </c>
      <c r="L76" s="3">
        <f>'Back End Tables (2)'!G15</f>
        <v>1</v>
      </c>
      <c r="M76" s="3">
        <f>'Back End Tables (2)'!G16</f>
        <v>-1000000</v>
      </c>
      <c r="N76" s="3" t="s">
        <v>375</v>
      </c>
      <c r="O76" s="3" t="s">
        <v>382</v>
      </c>
      <c r="P76" s="3" t="s">
        <v>429</v>
      </c>
      <c r="Q76" s="3" t="s">
        <v>453</v>
      </c>
    </row>
    <row r="77" spans="1:17" x14ac:dyDescent="0.2">
      <c r="A77" s="3" t="str">
        <f t="shared" si="1"/>
        <v>OrganicHydrocarbonsToluene</v>
      </c>
      <c r="B77" s="3" t="str">
        <f t="shared" si="0"/>
        <v>OrganicHydrocarbonsTolueneFlammability</v>
      </c>
      <c r="C77" s="3" t="s">
        <v>364</v>
      </c>
      <c r="D77" s="3" t="s">
        <v>356</v>
      </c>
      <c r="E77" s="3" t="s">
        <v>410</v>
      </c>
      <c r="F77" s="3" t="s">
        <v>381</v>
      </c>
      <c r="G77" s="16" t="s">
        <v>507</v>
      </c>
      <c r="H77" s="3" t="str">
        <f t="shared" si="2"/>
        <v>OrganicHydrocarbonsTolueneFlammabilityCategory 1B</v>
      </c>
      <c r="I77" s="14">
        <f>'Back End Tables (2)'!G36</f>
        <v>0</v>
      </c>
      <c r="J77" s="3" t="str">
        <f>'Back End Tables (2)'!G37</f>
        <v>Non Flammable</v>
      </c>
      <c r="K77" s="3" t="str">
        <f>'Back End Tables (2)'!G38</f>
        <v xml:space="preserve">Category 2 </v>
      </c>
      <c r="L77" s="3" t="str">
        <f>'Back End Tables (2)'!G39</f>
        <v>Category 1B</v>
      </c>
      <c r="M77" s="3" t="str">
        <f>'Back End Tables (2)'!G40</f>
        <v>Category 1A</v>
      </c>
      <c r="N77" s="3" t="s">
        <v>375</v>
      </c>
      <c r="O77" s="3" t="s">
        <v>382</v>
      </c>
      <c r="P77" s="3" t="s">
        <v>429</v>
      </c>
      <c r="Q77" s="3" t="s">
        <v>453</v>
      </c>
    </row>
    <row r="78" spans="1:17" x14ac:dyDescent="0.2">
      <c r="A78" s="3" t="str">
        <f t="shared" si="1"/>
        <v>OrganicHydrocarbonsToluene</v>
      </c>
      <c r="B78" s="3" t="str">
        <f t="shared" ref="B78:B159" si="11">C78&amp;D78&amp;E78&amp;F78</f>
        <v>OrganicHydrocarbonsTolueneStability (Autoignition)</v>
      </c>
      <c r="C78" s="3" t="s">
        <v>364</v>
      </c>
      <c r="D78" s="3" t="s">
        <v>356</v>
      </c>
      <c r="E78" s="3" t="s">
        <v>410</v>
      </c>
      <c r="F78" s="3" t="s">
        <v>385</v>
      </c>
      <c r="G78" s="3">
        <v>480</v>
      </c>
      <c r="H78" s="3" t="str">
        <f t="shared" si="2"/>
        <v>OrganicHydrocarbonsTolueneStability (Autoignition)480</v>
      </c>
      <c r="I78" s="3">
        <f>'Back End Tables (2)'!G24</f>
        <v>91</v>
      </c>
      <c r="J78" s="3">
        <f>'Back End Tables (2)'!G25</f>
        <v>61</v>
      </c>
      <c r="K78" s="3">
        <f>'Back End Tables (2)'!G26</f>
        <v>16</v>
      </c>
      <c r="L78" s="3">
        <f>'Back End Tables (2)'!G27</f>
        <v>1</v>
      </c>
      <c r="M78" s="3">
        <f>'Back End Tables (2)'!G28</f>
        <v>-1000000</v>
      </c>
      <c r="N78" s="3" t="s">
        <v>375</v>
      </c>
      <c r="O78" s="3" t="s">
        <v>382</v>
      </c>
      <c r="P78" s="3" t="s">
        <v>429</v>
      </c>
      <c r="Q78" s="3" t="s">
        <v>453</v>
      </c>
    </row>
    <row r="79" spans="1:17" x14ac:dyDescent="0.2">
      <c r="A79" s="3" t="str">
        <f t="shared" ref="A79:A160" si="12">C79&amp;D79&amp;E79</f>
        <v>OrganicHydrocarbonsToluene</v>
      </c>
      <c r="B79" s="3" t="str">
        <f t="shared" si="11"/>
        <v>OrganicHydrocarbonsTolueneLower Explosion Limit</v>
      </c>
      <c r="C79" s="3" t="s">
        <v>364</v>
      </c>
      <c r="D79" s="3" t="s">
        <v>356</v>
      </c>
      <c r="E79" s="3" t="s">
        <v>410</v>
      </c>
      <c r="F79" s="3" t="s">
        <v>431</v>
      </c>
      <c r="G79" s="3" t="s">
        <v>451</v>
      </c>
      <c r="H79" s="3" t="str">
        <f t="shared" si="2"/>
        <v>OrganicHydrocarbonsTolueneLower Explosion Limit1.2 vol%</v>
      </c>
      <c r="N79" s="3" t="s">
        <v>375</v>
      </c>
      <c r="O79" s="3" t="s">
        <v>382</v>
      </c>
      <c r="P79" s="3" t="s">
        <v>429</v>
      </c>
      <c r="Q79" s="3" t="s">
        <v>453</v>
      </c>
    </row>
    <row r="80" spans="1:17" x14ac:dyDescent="0.2">
      <c r="A80" s="3" t="str">
        <f t="shared" si="12"/>
        <v>OrganicHydrocarbonsToluene</v>
      </c>
      <c r="B80" s="3" t="str">
        <f t="shared" si="11"/>
        <v>OrganicHydrocarbonsTolueneUpper Explosion Limit</v>
      </c>
      <c r="C80" s="3" t="s">
        <v>364</v>
      </c>
      <c r="D80" s="3" t="s">
        <v>356</v>
      </c>
      <c r="E80" s="3" t="s">
        <v>410</v>
      </c>
      <c r="F80" s="3" t="s">
        <v>432</v>
      </c>
      <c r="G80" s="3" t="s">
        <v>452</v>
      </c>
      <c r="H80" s="3" t="str">
        <f t="shared" si="2"/>
        <v>OrganicHydrocarbonsTolueneUpper Explosion Limit7.1 vol%</v>
      </c>
      <c r="N80" s="3" t="s">
        <v>375</v>
      </c>
      <c r="O80" s="3" t="s">
        <v>382</v>
      </c>
      <c r="P80" s="3" t="s">
        <v>429</v>
      </c>
      <c r="Q80" s="3" t="s">
        <v>453</v>
      </c>
    </row>
    <row r="81" spans="1:17" x14ac:dyDescent="0.2">
      <c r="A81" s="3" t="str">
        <f t="shared" si="12"/>
        <v>OrganicHydrocarbonsToluene</v>
      </c>
      <c r="B81" s="3" t="str">
        <f t="shared" si="11"/>
        <v>OrganicHydrocarbonsTolueneExplosiveness</v>
      </c>
      <c r="C81" s="3" t="s">
        <v>364</v>
      </c>
      <c r="D81" s="3" t="s">
        <v>356</v>
      </c>
      <c r="E81" s="3" t="s">
        <v>410</v>
      </c>
      <c r="F81" s="3" t="s">
        <v>543</v>
      </c>
      <c r="G81" s="3" t="s">
        <v>425</v>
      </c>
      <c r="H81" s="3" t="str">
        <f t="shared" si="2"/>
        <v>OrganicHydrocarbonsTolueneExplosivenessNo Data Available</v>
      </c>
      <c r="I81" s="14" t="str">
        <f>'Back End Tables (2)'!G48</f>
        <v>Division 1.5</v>
      </c>
      <c r="J81" s="3" t="str">
        <f>'Back End Tables (2)'!G49</f>
        <v>Division 1.4</v>
      </c>
      <c r="K81" s="3" t="str">
        <f>'Back End Tables (2)'!G50</f>
        <v>Division 1.3</v>
      </c>
      <c r="L81" s="3" t="str">
        <f>'Back End Tables (2)'!G51</f>
        <v>Division 1.2</v>
      </c>
      <c r="M81" s="3" t="str">
        <f>'Back End Tables (2)'!G52</f>
        <v>Division 1.1</v>
      </c>
      <c r="N81" s="3" t="s">
        <v>375</v>
      </c>
      <c r="O81" s="3" t="s">
        <v>382</v>
      </c>
      <c r="P81" s="3" t="s">
        <v>429</v>
      </c>
      <c r="Q81" s="3" t="s">
        <v>453</v>
      </c>
    </row>
    <row r="82" spans="1:17" x14ac:dyDescent="0.2">
      <c r="A82" s="3" t="str">
        <f t="shared" si="12"/>
        <v/>
      </c>
      <c r="B82" s="3" t="str">
        <f t="shared" si="11"/>
        <v/>
      </c>
      <c r="H82" s="3" t="str">
        <f t="shared" si="2"/>
        <v/>
      </c>
    </row>
    <row r="83" spans="1:17" x14ac:dyDescent="0.2">
      <c r="A83" s="3" t="str">
        <f t="shared" si="12"/>
        <v/>
      </c>
      <c r="B83" s="3" t="str">
        <f t="shared" si="11"/>
        <v/>
      </c>
      <c r="H83" s="3" t="str">
        <f t="shared" si="2"/>
        <v/>
      </c>
    </row>
    <row r="84" spans="1:17" x14ac:dyDescent="0.2">
      <c r="A84" s="3" t="str">
        <f t="shared" si="12"/>
        <v>OrganicSynthetic_ChemicalsStyrene</v>
      </c>
      <c r="B84" s="3" t="str">
        <f t="shared" si="11"/>
        <v>OrganicSynthetic_ChemicalsStyreneBoiling Point</v>
      </c>
      <c r="C84" s="3" t="s">
        <v>364</v>
      </c>
      <c r="D84" s="3" t="s">
        <v>379</v>
      </c>
      <c r="E84" s="3" t="s">
        <v>354</v>
      </c>
      <c r="F84" s="3" t="s">
        <v>416</v>
      </c>
      <c r="G84" s="3">
        <v>145</v>
      </c>
      <c r="H84" s="3" t="str">
        <f t="shared" si="2"/>
        <v>OrganicSynthetic_ChemicalsStyreneBoiling Point145</v>
      </c>
      <c r="N84" s="3" t="s">
        <v>375</v>
      </c>
      <c r="O84" s="3" t="s">
        <v>382</v>
      </c>
      <c r="P84" s="3" t="s">
        <v>429</v>
      </c>
      <c r="Q84" s="3" t="s">
        <v>435</v>
      </c>
    </row>
    <row r="85" spans="1:17" x14ac:dyDescent="0.2">
      <c r="A85" s="3" t="str">
        <f t="shared" si="12"/>
        <v>OrganicSynthetic_ChemicalsStyrene</v>
      </c>
      <c r="B85" s="3" t="str">
        <f t="shared" si="11"/>
        <v>OrganicSynthetic_ChemicalsStyreneFlashpoint</v>
      </c>
      <c r="C85" s="3" t="s">
        <v>364</v>
      </c>
      <c r="D85" s="3" t="s">
        <v>379</v>
      </c>
      <c r="E85" s="3" t="s">
        <v>354</v>
      </c>
      <c r="F85" s="3" t="s">
        <v>384</v>
      </c>
      <c r="G85" s="3">
        <v>31</v>
      </c>
      <c r="H85" s="3" t="str">
        <f t="shared" si="2"/>
        <v>OrganicSynthetic_ChemicalsStyreneFlashpoint31</v>
      </c>
      <c r="I85" s="3">
        <f>'Back End Tables (2)'!G12</f>
        <v>150</v>
      </c>
      <c r="J85" s="3">
        <f>'Back End Tables (2)'!G13</f>
        <v>100</v>
      </c>
      <c r="K85" s="3">
        <f>'Back End Tables (2)'!G14</f>
        <v>50</v>
      </c>
      <c r="L85" s="3">
        <f>'Back End Tables (2)'!G15</f>
        <v>1</v>
      </c>
      <c r="M85" s="3">
        <f>'Back End Tables (2)'!G16</f>
        <v>-1000000</v>
      </c>
      <c r="N85" s="3" t="s">
        <v>375</v>
      </c>
      <c r="O85" s="3" t="s">
        <v>382</v>
      </c>
      <c r="P85" s="3" t="s">
        <v>429</v>
      </c>
      <c r="Q85" s="3" t="s">
        <v>435</v>
      </c>
    </row>
    <row r="86" spans="1:17" x14ac:dyDescent="0.2">
      <c r="A86" s="3" t="str">
        <f t="shared" si="12"/>
        <v>OrganicSynthetic_ChemicalsStyrene</v>
      </c>
      <c r="B86" s="3" t="str">
        <f t="shared" si="11"/>
        <v>OrganicSynthetic_ChemicalsStyreneFlammability</v>
      </c>
      <c r="C86" s="3" t="s">
        <v>364</v>
      </c>
      <c r="D86" s="3" t="s">
        <v>379</v>
      </c>
      <c r="E86" s="3" t="s">
        <v>354</v>
      </c>
      <c r="F86" s="3" t="s">
        <v>381</v>
      </c>
      <c r="G86" s="3" t="s">
        <v>506</v>
      </c>
      <c r="H86" s="3" t="str">
        <f t="shared" ref="H86:H166" si="13">B86&amp;G86</f>
        <v xml:space="preserve">OrganicSynthetic_ChemicalsStyreneFlammabilityCategory 2 </v>
      </c>
      <c r="I86" s="14">
        <f>'Back End Tables (2)'!G36</f>
        <v>0</v>
      </c>
      <c r="J86" s="3" t="str">
        <f>'Back End Tables (2)'!G37</f>
        <v>Non Flammable</v>
      </c>
      <c r="K86" s="3" t="str">
        <f>'Back End Tables (2)'!G38</f>
        <v xml:space="preserve">Category 2 </v>
      </c>
      <c r="L86" s="3" t="str">
        <f>'Back End Tables (2)'!G39</f>
        <v>Category 1B</v>
      </c>
      <c r="M86" s="3" t="str">
        <f>'Back End Tables (2)'!G40</f>
        <v>Category 1A</v>
      </c>
      <c r="N86" s="3" t="s">
        <v>375</v>
      </c>
      <c r="O86" s="3" t="s">
        <v>382</v>
      </c>
      <c r="P86" s="3" t="s">
        <v>429</v>
      </c>
      <c r="Q86" s="3" t="s">
        <v>435</v>
      </c>
    </row>
    <row r="87" spans="1:17" x14ac:dyDescent="0.2">
      <c r="A87" s="3" t="str">
        <f t="shared" si="12"/>
        <v>OrganicSynthetic_ChemicalsStyrene</v>
      </c>
      <c r="B87" s="3" t="str">
        <f t="shared" si="11"/>
        <v>OrganicSynthetic_ChemicalsStyreneStability (Autoignition)</v>
      </c>
      <c r="C87" s="3" t="s">
        <v>364</v>
      </c>
      <c r="D87" s="3" t="s">
        <v>379</v>
      </c>
      <c r="E87" s="3" t="s">
        <v>354</v>
      </c>
      <c r="F87" s="3" t="s">
        <v>385</v>
      </c>
      <c r="G87" s="3">
        <v>490</v>
      </c>
      <c r="H87" s="3" t="str">
        <f t="shared" si="13"/>
        <v>OrganicSynthetic_ChemicalsStyreneStability (Autoignition)490</v>
      </c>
      <c r="I87" s="3">
        <f>'Back End Tables (2)'!G24</f>
        <v>91</v>
      </c>
      <c r="J87" s="3">
        <f>'Back End Tables (2)'!G25</f>
        <v>61</v>
      </c>
      <c r="K87" s="3">
        <f>'Back End Tables (2)'!G26</f>
        <v>16</v>
      </c>
      <c r="L87" s="3">
        <f>'Back End Tables (2)'!G27</f>
        <v>1</v>
      </c>
      <c r="M87" s="3">
        <f>'Back End Tables (2)'!G28</f>
        <v>-1000000</v>
      </c>
      <c r="N87" s="3" t="s">
        <v>375</v>
      </c>
      <c r="O87" s="3" t="s">
        <v>382</v>
      </c>
      <c r="P87" s="3" t="s">
        <v>429</v>
      </c>
      <c r="Q87" s="3" t="s">
        <v>435</v>
      </c>
    </row>
    <row r="88" spans="1:17" x14ac:dyDescent="0.2">
      <c r="A88" s="3" t="str">
        <f t="shared" si="12"/>
        <v>OrganicSynthetic_ChemicalsStyrene</v>
      </c>
      <c r="B88" s="3" t="str">
        <f t="shared" si="11"/>
        <v>OrganicSynthetic_ChemicalsStyreneLower Explosion Limit</v>
      </c>
      <c r="C88" s="3" t="s">
        <v>364</v>
      </c>
      <c r="D88" s="3" t="s">
        <v>379</v>
      </c>
      <c r="E88" s="3" t="s">
        <v>354</v>
      </c>
      <c r="F88" s="3" t="s">
        <v>431</v>
      </c>
      <c r="G88" s="3" t="s">
        <v>454</v>
      </c>
      <c r="H88" s="3" t="str">
        <f t="shared" si="13"/>
        <v>OrganicSynthetic_ChemicalsStyreneLower Explosion Limit1.1 vol%</v>
      </c>
      <c r="N88" s="3" t="s">
        <v>375</v>
      </c>
      <c r="O88" s="3" t="s">
        <v>382</v>
      </c>
      <c r="P88" s="3" t="s">
        <v>429</v>
      </c>
      <c r="Q88" s="3" t="s">
        <v>435</v>
      </c>
    </row>
    <row r="89" spans="1:17" x14ac:dyDescent="0.2">
      <c r="A89" s="3" t="str">
        <f t="shared" si="12"/>
        <v>OrganicSynthetic_ChemicalsStyrene</v>
      </c>
      <c r="B89" s="3" t="str">
        <f t="shared" si="11"/>
        <v>OrganicSynthetic_ChemicalsStyreneUpper Explosion Limit</v>
      </c>
      <c r="C89" s="3" t="s">
        <v>364</v>
      </c>
      <c r="D89" s="3" t="s">
        <v>379</v>
      </c>
      <c r="E89" s="3" t="s">
        <v>354</v>
      </c>
      <c r="F89" s="3" t="s">
        <v>432</v>
      </c>
      <c r="G89" s="3" t="s">
        <v>455</v>
      </c>
      <c r="H89" s="3" t="str">
        <f t="shared" si="13"/>
        <v>OrganicSynthetic_ChemicalsStyreneUpper Explosion Limit6.1 vol%</v>
      </c>
      <c r="N89" s="3" t="s">
        <v>375</v>
      </c>
      <c r="O89" s="3" t="s">
        <v>382</v>
      </c>
      <c r="P89" s="3" t="s">
        <v>429</v>
      </c>
      <c r="Q89" s="3" t="s">
        <v>435</v>
      </c>
    </row>
    <row r="90" spans="1:17" x14ac:dyDescent="0.2">
      <c r="A90" s="3" t="str">
        <f t="shared" si="12"/>
        <v>OrganicSynthetic_ChemicalsStyrene</v>
      </c>
      <c r="B90" s="3" t="str">
        <f t="shared" si="11"/>
        <v>OrganicSynthetic_ChemicalsStyreneExplosiveness</v>
      </c>
      <c r="C90" s="3" t="s">
        <v>364</v>
      </c>
      <c r="D90" s="3" t="s">
        <v>379</v>
      </c>
      <c r="E90" s="3" t="s">
        <v>354</v>
      </c>
      <c r="F90" s="3" t="s">
        <v>543</v>
      </c>
      <c r="G90" s="3" t="s">
        <v>556</v>
      </c>
      <c r="H90" s="3" t="str">
        <f t="shared" si="13"/>
        <v>OrganicSynthetic_ChemicalsStyreneExplosivenessDivision 1.4</v>
      </c>
      <c r="I90" s="14" t="str">
        <f>'Back End Tables (2)'!G48</f>
        <v>Division 1.5</v>
      </c>
      <c r="J90" s="3" t="str">
        <f>'Back End Tables (2)'!G49</f>
        <v>Division 1.4</v>
      </c>
      <c r="K90" s="3" t="str">
        <f>'Back End Tables (2)'!G50</f>
        <v>Division 1.3</v>
      </c>
      <c r="L90" s="3" t="str">
        <f>'Back End Tables (2)'!G51</f>
        <v>Division 1.2</v>
      </c>
      <c r="M90" s="3" t="str">
        <f>'Back End Tables (2)'!G52</f>
        <v>Division 1.1</v>
      </c>
      <c r="N90" s="3" t="s">
        <v>375</v>
      </c>
      <c r="O90" s="3" t="s">
        <v>382</v>
      </c>
      <c r="P90" s="3" t="s">
        <v>429</v>
      </c>
      <c r="Q90" s="3" t="s">
        <v>435</v>
      </c>
    </row>
    <row r="91" spans="1:17" x14ac:dyDescent="0.2">
      <c r="A91" s="3" t="str">
        <f t="shared" si="12"/>
        <v/>
      </c>
      <c r="B91" s="3" t="str">
        <f t="shared" si="11"/>
        <v/>
      </c>
      <c r="H91" s="3" t="str">
        <f t="shared" si="13"/>
        <v/>
      </c>
    </row>
    <row r="92" spans="1:17" x14ac:dyDescent="0.2">
      <c r="A92" s="3" t="str">
        <f t="shared" si="12"/>
        <v/>
      </c>
      <c r="B92" s="3" t="str">
        <f t="shared" si="11"/>
        <v/>
      </c>
      <c r="H92" s="3" t="str">
        <f t="shared" si="13"/>
        <v/>
      </c>
    </row>
    <row r="93" spans="1:17" x14ac:dyDescent="0.2">
      <c r="A93" s="3" t="str">
        <f t="shared" si="12"/>
        <v>InorganicAcidsSulphuric Acid</v>
      </c>
      <c r="B93" s="3" t="str">
        <f t="shared" si="11"/>
        <v>InorganicAcidsSulphuric AcidBoiling Point</v>
      </c>
      <c r="C93" s="3" t="s">
        <v>357</v>
      </c>
      <c r="D93" s="3" t="s">
        <v>344</v>
      </c>
      <c r="E93" s="3" t="s">
        <v>341</v>
      </c>
      <c r="F93" s="3" t="s">
        <v>416</v>
      </c>
      <c r="G93" s="3">
        <v>290</v>
      </c>
      <c r="H93" s="3" t="str">
        <f t="shared" si="13"/>
        <v>InorganicAcidsSulphuric AcidBoiling Point290</v>
      </c>
      <c r="N93" s="3" t="s">
        <v>375</v>
      </c>
      <c r="O93" s="3" t="s">
        <v>382</v>
      </c>
      <c r="P93" s="3" t="s">
        <v>429</v>
      </c>
      <c r="Q93" s="3" t="s">
        <v>440</v>
      </c>
    </row>
    <row r="94" spans="1:17" x14ac:dyDescent="0.2">
      <c r="A94" s="3" t="str">
        <f t="shared" si="12"/>
        <v>InorganicAcidsSulphuric Acid</v>
      </c>
      <c r="B94" s="3" t="str">
        <f t="shared" si="11"/>
        <v>InorganicAcidsSulphuric AcidFlashpoint</v>
      </c>
      <c r="C94" s="3" t="s">
        <v>357</v>
      </c>
      <c r="D94" s="3" t="s">
        <v>344</v>
      </c>
      <c r="E94" s="3" t="s">
        <v>341</v>
      </c>
      <c r="F94" s="3" t="s">
        <v>384</v>
      </c>
      <c r="G94" s="3" t="s">
        <v>419</v>
      </c>
      <c r="H94" s="3" t="str">
        <f t="shared" si="13"/>
        <v>InorganicAcidsSulphuric AcidFlashpointNot Applicable</v>
      </c>
      <c r="I94" s="3">
        <f>'Back End Tables (2)'!G12</f>
        <v>150</v>
      </c>
      <c r="J94" s="3">
        <f>'Back End Tables (2)'!G13</f>
        <v>100</v>
      </c>
      <c r="K94" s="3">
        <f>'Back End Tables (2)'!G14</f>
        <v>50</v>
      </c>
      <c r="L94" s="3">
        <f>'Back End Tables (2)'!G15</f>
        <v>1</v>
      </c>
      <c r="M94" s="3">
        <f>'Back End Tables (2)'!G16</f>
        <v>-1000000</v>
      </c>
      <c r="N94" s="3" t="s">
        <v>375</v>
      </c>
      <c r="O94" s="3" t="s">
        <v>382</v>
      </c>
      <c r="P94" s="3" t="s">
        <v>429</v>
      </c>
      <c r="Q94" s="3" t="s">
        <v>440</v>
      </c>
    </row>
    <row r="95" spans="1:17" x14ac:dyDescent="0.2">
      <c r="A95" s="3" t="str">
        <f t="shared" si="12"/>
        <v>InorganicAcidsSulphuric Acid</v>
      </c>
      <c r="B95" s="3" t="str">
        <f t="shared" si="11"/>
        <v>InorganicAcidsSulphuric AcidFlammability</v>
      </c>
      <c r="C95" s="3" t="s">
        <v>357</v>
      </c>
      <c r="D95" s="3" t="s">
        <v>344</v>
      </c>
      <c r="E95" s="3" t="s">
        <v>341</v>
      </c>
      <c r="F95" s="3" t="s">
        <v>381</v>
      </c>
      <c r="G95" s="3" t="s">
        <v>456</v>
      </c>
      <c r="H95" s="3" t="str">
        <f t="shared" si="13"/>
        <v>InorganicAcidsSulphuric AcidFlammabilityNon Flammable</v>
      </c>
      <c r="I95" s="14">
        <f>'Back End Tables (2)'!G36</f>
        <v>0</v>
      </c>
      <c r="J95" s="3" t="str">
        <f>'Back End Tables (2)'!G37</f>
        <v>Non Flammable</v>
      </c>
      <c r="K95" s="3" t="str">
        <f>'Back End Tables (2)'!G38</f>
        <v xml:space="preserve">Category 2 </v>
      </c>
      <c r="L95" s="3" t="str">
        <f>'Back End Tables (2)'!G39</f>
        <v>Category 1B</v>
      </c>
      <c r="M95" s="3" t="str">
        <f>'Back End Tables (2)'!G40</f>
        <v>Category 1A</v>
      </c>
      <c r="N95" s="3" t="s">
        <v>375</v>
      </c>
      <c r="O95" s="3" t="s">
        <v>382</v>
      </c>
      <c r="P95" s="3" t="s">
        <v>429</v>
      </c>
      <c r="Q95" s="3" t="s">
        <v>440</v>
      </c>
    </row>
    <row r="96" spans="1:17" x14ac:dyDescent="0.2">
      <c r="A96" s="3" t="str">
        <f t="shared" si="12"/>
        <v>InorganicAcidsSulphuric Acid</v>
      </c>
      <c r="B96" s="3" t="str">
        <f t="shared" si="11"/>
        <v>InorganicAcidsSulphuric AcidStability (Autoignition)</v>
      </c>
      <c r="C96" s="3" t="s">
        <v>357</v>
      </c>
      <c r="D96" s="3" t="s">
        <v>344</v>
      </c>
      <c r="E96" s="3" t="s">
        <v>341</v>
      </c>
      <c r="F96" s="3" t="s">
        <v>385</v>
      </c>
      <c r="G96" s="3" t="s">
        <v>425</v>
      </c>
      <c r="H96" s="3" t="str">
        <f t="shared" si="13"/>
        <v>InorganicAcidsSulphuric AcidStability (Autoignition)No Data Available</v>
      </c>
      <c r="I96" s="3">
        <f>'Back End Tables (2)'!G24</f>
        <v>91</v>
      </c>
      <c r="J96" s="3">
        <f>'Back End Tables (2)'!G25</f>
        <v>61</v>
      </c>
      <c r="K96" s="3">
        <f>'Back End Tables (2)'!G26</f>
        <v>16</v>
      </c>
      <c r="L96" s="3">
        <f>'Back End Tables (2)'!G27</f>
        <v>1</v>
      </c>
      <c r="M96" s="3">
        <f>'Back End Tables (2)'!G28</f>
        <v>-1000000</v>
      </c>
      <c r="N96" s="3" t="s">
        <v>375</v>
      </c>
      <c r="O96" s="3" t="s">
        <v>382</v>
      </c>
      <c r="P96" s="3" t="s">
        <v>429</v>
      </c>
      <c r="Q96" s="3" t="s">
        <v>440</v>
      </c>
    </row>
    <row r="97" spans="1:17" x14ac:dyDescent="0.2">
      <c r="A97" s="3" t="str">
        <f t="shared" si="12"/>
        <v>InorganicAcidsSulphuric Acid</v>
      </c>
      <c r="B97" s="3" t="str">
        <f t="shared" si="11"/>
        <v>InorganicAcidsSulphuric AcidLower Explosion Limit</v>
      </c>
      <c r="C97" s="3" t="s">
        <v>357</v>
      </c>
      <c r="D97" s="3" t="s">
        <v>344</v>
      </c>
      <c r="E97" s="3" t="s">
        <v>341</v>
      </c>
      <c r="F97" s="3" t="s">
        <v>431</v>
      </c>
      <c r="G97" s="3" t="s">
        <v>460</v>
      </c>
      <c r="H97" s="3" t="str">
        <f t="shared" si="13"/>
        <v>InorganicAcidsSulphuric AcidLower Explosion LimitNon Explosive</v>
      </c>
      <c r="N97" s="3" t="s">
        <v>375</v>
      </c>
      <c r="O97" s="3" t="s">
        <v>382</v>
      </c>
      <c r="P97" s="3" t="s">
        <v>429</v>
      </c>
      <c r="Q97" s="3" t="s">
        <v>440</v>
      </c>
    </row>
    <row r="98" spans="1:17" x14ac:dyDescent="0.2">
      <c r="A98" s="3" t="str">
        <f t="shared" si="12"/>
        <v>InorganicAcidsSulphuric Acid</v>
      </c>
      <c r="B98" s="3" t="str">
        <f t="shared" si="11"/>
        <v>InorganicAcidsSulphuric AcidUpper Explosion Limit</v>
      </c>
      <c r="C98" s="3" t="s">
        <v>357</v>
      </c>
      <c r="D98" s="3" t="s">
        <v>344</v>
      </c>
      <c r="E98" s="3" t="s">
        <v>341</v>
      </c>
      <c r="F98" s="3" t="s">
        <v>432</v>
      </c>
      <c r="G98" s="3" t="s">
        <v>460</v>
      </c>
      <c r="H98" s="3" t="str">
        <f t="shared" si="13"/>
        <v>InorganicAcidsSulphuric AcidUpper Explosion LimitNon Explosive</v>
      </c>
      <c r="N98" s="3" t="s">
        <v>375</v>
      </c>
      <c r="O98" s="3" t="s">
        <v>382</v>
      </c>
      <c r="P98" s="3" t="s">
        <v>429</v>
      </c>
      <c r="Q98" s="3" t="s">
        <v>440</v>
      </c>
    </row>
    <row r="99" spans="1:17" x14ac:dyDescent="0.2">
      <c r="A99" s="3" t="str">
        <f t="shared" si="12"/>
        <v>InorganicAcidsSulphuric Acid</v>
      </c>
      <c r="B99" s="3" t="str">
        <f t="shared" si="11"/>
        <v>InorganicAcidsSulphuric AcidExplosiveness</v>
      </c>
      <c r="C99" s="3" t="s">
        <v>357</v>
      </c>
      <c r="D99" s="3" t="s">
        <v>344</v>
      </c>
      <c r="E99" s="3" t="s">
        <v>341</v>
      </c>
      <c r="F99" s="3" t="s">
        <v>543</v>
      </c>
      <c r="G99" s="3" t="s">
        <v>556</v>
      </c>
      <c r="H99" s="3" t="str">
        <f t="shared" si="13"/>
        <v>InorganicAcidsSulphuric AcidExplosivenessDivision 1.4</v>
      </c>
      <c r="I99" s="14" t="str">
        <f>'Back End Tables (2)'!G48</f>
        <v>Division 1.5</v>
      </c>
      <c r="J99" s="3" t="str">
        <f>'Back End Tables (2)'!G49</f>
        <v>Division 1.4</v>
      </c>
      <c r="K99" s="3" t="str">
        <f>'Back End Tables (2)'!G50</f>
        <v>Division 1.3</v>
      </c>
      <c r="L99" s="3" t="str">
        <f>'Back End Tables (2)'!G51</f>
        <v>Division 1.2</v>
      </c>
      <c r="M99" s="3" t="str">
        <f>'Back End Tables (2)'!G52</f>
        <v>Division 1.1</v>
      </c>
      <c r="N99" s="3" t="s">
        <v>375</v>
      </c>
      <c r="O99" s="3" t="s">
        <v>382</v>
      </c>
      <c r="P99" s="3" t="s">
        <v>429</v>
      </c>
      <c r="Q99" s="3" t="s">
        <v>440</v>
      </c>
    </row>
    <row r="100" spans="1:17" x14ac:dyDescent="0.2">
      <c r="A100" s="3" t="str">
        <f t="shared" si="12"/>
        <v/>
      </c>
      <c r="B100" s="3" t="str">
        <f t="shared" si="11"/>
        <v/>
      </c>
      <c r="H100" s="3" t="str">
        <f t="shared" si="13"/>
        <v/>
      </c>
    </row>
    <row r="102" spans="1:17" x14ac:dyDescent="0.2">
      <c r="A102" s="3" t="str">
        <f t="shared" si="12"/>
        <v>InorganicAcidsPhosphoric Acid (85%)</v>
      </c>
      <c r="B102" s="3" t="str">
        <f t="shared" si="11"/>
        <v>InorganicAcidsPhosphoric Acid (85%)Boiling Point</v>
      </c>
      <c r="C102" s="3" t="s">
        <v>357</v>
      </c>
      <c r="D102" s="3" t="s">
        <v>344</v>
      </c>
      <c r="E102" s="3" t="s">
        <v>457</v>
      </c>
      <c r="F102" s="3" t="s">
        <v>416</v>
      </c>
      <c r="G102" s="3">
        <v>158</v>
      </c>
      <c r="H102" s="3" t="str">
        <f t="shared" si="13"/>
        <v>InorganicAcidsPhosphoric Acid (85%)Boiling Point158</v>
      </c>
      <c r="N102" s="3" t="s">
        <v>375</v>
      </c>
      <c r="O102" s="3" t="s">
        <v>382</v>
      </c>
      <c r="P102" s="3" t="s">
        <v>429</v>
      </c>
      <c r="Q102" s="3" t="s">
        <v>440</v>
      </c>
    </row>
    <row r="103" spans="1:17" x14ac:dyDescent="0.2">
      <c r="A103" s="3" t="str">
        <f t="shared" si="12"/>
        <v>InorganicAcidsPhosphoric Acid (85%)</v>
      </c>
      <c r="B103" s="3" t="str">
        <f t="shared" si="11"/>
        <v>InorganicAcidsPhosphoric Acid (85%)Flashpoint</v>
      </c>
      <c r="C103" s="3" t="s">
        <v>357</v>
      </c>
      <c r="D103" s="3" t="s">
        <v>344</v>
      </c>
      <c r="E103" s="3" t="s">
        <v>457</v>
      </c>
      <c r="F103" s="3" t="s">
        <v>384</v>
      </c>
      <c r="G103" s="3" t="s">
        <v>419</v>
      </c>
      <c r="H103" s="3" t="str">
        <f t="shared" si="13"/>
        <v>InorganicAcidsPhosphoric Acid (85%)FlashpointNot Applicable</v>
      </c>
      <c r="I103" s="3">
        <f>'Back End Tables (2)'!G12</f>
        <v>150</v>
      </c>
      <c r="J103" s="3">
        <f>'Back End Tables (2)'!G13</f>
        <v>100</v>
      </c>
      <c r="K103" s="3">
        <f>'Back End Tables (2)'!G14</f>
        <v>50</v>
      </c>
      <c r="L103" s="3">
        <f>'Back End Tables (2)'!G15</f>
        <v>1</v>
      </c>
      <c r="M103" s="3">
        <f>'Back End Tables (2)'!G16</f>
        <v>-1000000</v>
      </c>
      <c r="N103" s="3" t="s">
        <v>375</v>
      </c>
      <c r="O103" s="3" t="s">
        <v>382</v>
      </c>
      <c r="P103" s="3" t="s">
        <v>429</v>
      </c>
      <c r="Q103" s="3" t="s">
        <v>440</v>
      </c>
    </row>
    <row r="104" spans="1:17" x14ac:dyDescent="0.2">
      <c r="A104" s="3" t="str">
        <f t="shared" si="12"/>
        <v>InorganicAcidsPhosphoric Acid (85%)</v>
      </c>
      <c r="B104" s="3" t="str">
        <f t="shared" si="11"/>
        <v>InorganicAcidsPhosphoric Acid (85%)Flammability</v>
      </c>
      <c r="C104" s="3" t="s">
        <v>357</v>
      </c>
      <c r="D104" s="3" t="s">
        <v>344</v>
      </c>
      <c r="E104" s="3" t="s">
        <v>457</v>
      </c>
      <c r="F104" s="3" t="s">
        <v>381</v>
      </c>
      <c r="G104" s="3" t="s">
        <v>456</v>
      </c>
      <c r="H104" s="3" t="str">
        <f t="shared" si="13"/>
        <v>InorganicAcidsPhosphoric Acid (85%)FlammabilityNon Flammable</v>
      </c>
      <c r="I104" s="14">
        <f>'Back End Tables (2)'!G36</f>
        <v>0</v>
      </c>
      <c r="J104" s="3" t="str">
        <f>'Back End Tables (2)'!G37</f>
        <v>Non Flammable</v>
      </c>
      <c r="K104" s="3" t="str">
        <f>'Back End Tables (2)'!G38</f>
        <v xml:space="preserve">Category 2 </v>
      </c>
      <c r="L104" s="3" t="str">
        <f>'Back End Tables (2)'!G39</f>
        <v>Category 1B</v>
      </c>
      <c r="M104" s="3" t="str">
        <f>'Back End Tables (2)'!G40</f>
        <v>Category 1A</v>
      </c>
      <c r="N104" s="3" t="s">
        <v>375</v>
      </c>
      <c r="O104" s="3" t="s">
        <v>382</v>
      </c>
      <c r="P104" s="3" t="s">
        <v>429</v>
      </c>
      <c r="Q104" s="3" t="s">
        <v>440</v>
      </c>
    </row>
    <row r="105" spans="1:17" x14ac:dyDescent="0.2">
      <c r="A105" s="3" t="str">
        <f t="shared" si="12"/>
        <v>InorganicAcidsPhosphoric Acid (85%)</v>
      </c>
      <c r="B105" s="3" t="str">
        <f t="shared" si="11"/>
        <v>InorganicAcidsPhosphoric Acid (85%)Stability (Autoignition)</v>
      </c>
      <c r="C105" s="3" t="s">
        <v>357</v>
      </c>
      <c r="D105" s="3" t="s">
        <v>344</v>
      </c>
      <c r="E105" s="3" t="s">
        <v>457</v>
      </c>
      <c r="F105" s="3" t="s">
        <v>385</v>
      </c>
      <c r="G105" s="3" t="s">
        <v>425</v>
      </c>
      <c r="H105" s="3" t="str">
        <f t="shared" si="13"/>
        <v>InorganicAcidsPhosphoric Acid (85%)Stability (Autoignition)No Data Available</v>
      </c>
      <c r="I105" s="3">
        <f>'Back End Tables (2)'!G24</f>
        <v>91</v>
      </c>
      <c r="J105" s="3">
        <f>'Back End Tables (2)'!G25</f>
        <v>61</v>
      </c>
      <c r="K105" s="3">
        <f>'Back End Tables (2)'!G26</f>
        <v>16</v>
      </c>
      <c r="L105" s="3">
        <f>'Back End Tables (2)'!G27</f>
        <v>1</v>
      </c>
      <c r="M105" s="3">
        <f>'Back End Tables (2)'!G28</f>
        <v>-1000000</v>
      </c>
      <c r="N105" s="3" t="s">
        <v>375</v>
      </c>
      <c r="O105" s="3" t="s">
        <v>382</v>
      </c>
      <c r="P105" s="3" t="s">
        <v>429</v>
      </c>
      <c r="Q105" s="3" t="s">
        <v>440</v>
      </c>
    </row>
    <row r="106" spans="1:17" x14ac:dyDescent="0.2">
      <c r="A106" s="3" t="str">
        <f t="shared" si="12"/>
        <v>InorganicAcidsPhosphoric Acid (85%)</v>
      </c>
      <c r="B106" s="3" t="str">
        <f t="shared" si="11"/>
        <v>InorganicAcidsPhosphoric Acid (85%)Lower Explosion Limit</v>
      </c>
      <c r="C106" s="3" t="s">
        <v>357</v>
      </c>
      <c r="D106" s="3" t="s">
        <v>344</v>
      </c>
      <c r="E106" s="3" t="s">
        <v>457</v>
      </c>
      <c r="F106" s="3" t="s">
        <v>431</v>
      </c>
      <c r="G106" s="3" t="s">
        <v>460</v>
      </c>
      <c r="H106" s="3" t="str">
        <f t="shared" si="13"/>
        <v>InorganicAcidsPhosphoric Acid (85%)Lower Explosion LimitNon Explosive</v>
      </c>
      <c r="N106" s="3" t="s">
        <v>375</v>
      </c>
      <c r="O106" s="3" t="s">
        <v>382</v>
      </c>
      <c r="P106" s="3" t="s">
        <v>429</v>
      </c>
      <c r="Q106" s="3" t="s">
        <v>440</v>
      </c>
    </row>
    <row r="107" spans="1:17" x14ac:dyDescent="0.2">
      <c r="A107" s="3" t="str">
        <f t="shared" si="12"/>
        <v>InorganicAcidsPhosphoric Acid (85%)</v>
      </c>
      <c r="B107" s="3" t="str">
        <f t="shared" si="11"/>
        <v>InorganicAcidsPhosphoric Acid (85%)Upper Explosion Limit</v>
      </c>
      <c r="C107" s="3" t="s">
        <v>357</v>
      </c>
      <c r="D107" s="3" t="s">
        <v>344</v>
      </c>
      <c r="E107" s="3" t="s">
        <v>457</v>
      </c>
      <c r="F107" s="3" t="s">
        <v>432</v>
      </c>
      <c r="G107" s="3" t="s">
        <v>460</v>
      </c>
      <c r="H107" s="3" t="str">
        <f t="shared" si="13"/>
        <v>InorganicAcidsPhosphoric Acid (85%)Upper Explosion LimitNon Explosive</v>
      </c>
      <c r="N107" s="3" t="s">
        <v>375</v>
      </c>
      <c r="O107" s="3" t="s">
        <v>382</v>
      </c>
      <c r="P107" s="3" t="s">
        <v>429</v>
      </c>
      <c r="Q107" s="3" t="s">
        <v>440</v>
      </c>
    </row>
    <row r="108" spans="1:17" x14ac:dyDescent="0.2">
      <c r="A108" s="3" t="str">
        <f t="shared" si="12"/>
        <v>InorganicAcidsPhosphoric Acid (85%)</v>
      </c>
      <c r="B108" s="3" t="str">
        <f t="shared" si="11"/>
        <v>InorganicAcidsPhosphoric Acid (85%)Explosiveness</v>
      </c>
      <c r="C108" s="3" t="s">
        <v>357</v>
      </c>
      <c r="D108" s="3" t="s">
        <v>344</v>
      </c>
      <c r="E108" s="3" t="s">
        <v>457</v>
      </c>
      <c r="F108" s="3" t="s">
        <v>543</v>
      </c>
      <c r="G108" s="3" t="s">
        <v>556</v>
      </c>
      <c r="H108" s="3" t="str">
        <f t="shared" si="13"/>
        <v>InorganicAcidsPhosphoric Acid (85%)ExplosivenessDivision 1.4</v>
      </c>
      <c r="I108" s="14" t="str">
        <f>'Back End Tables (2)'!G48</f>
        <v>Division 1.5</v>
      </c>
      <c r="J108" s="3" t="str">
        <f>'Back End Tables (2)'!G49</f>
        <v>Division 1.4</v>
      </c>
      <c r="K108" s="3" t="str">
        <f>'Back End Tables (2)'!G50</f>
        <v>Division 1.3</v>
      </c>
      <c r="L108" s="3" t="str">
        <f>'Back End Tables (2)'!G51</f>
        <v>Division 1.2</v>
      </c>
      <c r="M108" s="3" t="str">
        <f>'Back End Tables (2)'!G52</f>
        <v>Division 1.1</v>
      </c>
      <c r="N108" s="3" t="s">
        <v>375</v>
      </c>
      <c r="O108" s="3" t="s">
        <v>382</v>
      </c>
      <c r="P108" s="3" t="s">
        <v>429</v>
      </c>
      <c r="Q108" s="3" t="s">
        <v>440</v>
      </c>
    </row>
    <row r="109" spans="1:17" x14ac:dyDescent="0.2">
      <c r="A109" s="3" t="str">
        <f t="shared" si="12"/>
        <v/>
      </c>
      <c r="B109" s="3" t="str">
        <f t="shared" si="11"/>
        <v/>
      </c>
      <c r="H109" s="3" t="str">
        <f t="shared" si="13"/>
        <v/>
      </c>
    </row>
    <row r="110" spans="1:17" x14ac:dyDescent="0.2">
      <c r="A110" s="3" t="str">
        <f t="shared" si="12"/>
        <v/>
      </c>
      <c r="B110" s="3" t="str">
        <f t="shared" si="11"/>
        <v/>
      </c>
      <c r="H110" s="3" t="str">
        <f t="shared" si="13"/>
        <v/>
      </c>
    </row>
    <row r="111" spans="1:17" x14ac:dyDescent="0.2">
      <c r="A111" s="3" t="str">
        <f t="shared" ref="A111" si="14">C111&amp;D111&amp;E111</f>
        <v>InorganicAcidsNitric Acid</v>
      </c>
      <c r="B111" s="3" t="str">
        <f t="shared" ref="B111" si="15">C111&amp;D111&amp;E111&amp;F111</f>
        <v>InorganicAcidsNitric AcidBoiling Point</v>
      </c>
      <c r="C111" s="3" t="s">
        <v>357</v>
      </c>
      <c r="D111" s="3" t="s">
        <v>344</v>
      </c>
      <c r="E111" s="3" t="s">
        <v>349</v>
      </c>
      <c r="F111" s="3" t="s">
        <v>416</v>
      </c>
      <c r="G111" s="3">
        <v>83</v>
      </c>
      <c r="H111" s="3" t="str">
        <f t="shared" si="13"/>
        <v>InorganicAcidsNitric AcidBoiling Point83</v>
      </c>
      <c r="N111" s="3" t="s">
        <v>375</v>
      </c>
      <c r="O111" s="3" t="s">
        <v>382</v>
      </c>
      <c r="P111" s="3" t="s">
        <v>429</v>
      </c>
      <c r="Q111" s="3" t="s">
        <v>458</v>
      </c>
    </row>
    <row r="112" spans="1:17" x14ac:dyDescent="0.2">
      <c r="A112" s="3" t="str">
        <f t="shared" si="12"/>
        <v>InorganicAcidsNitric Acid</v>
      </c>
      <c r="B112" s="3" t="str">
        <f t="shared" si="11"/>
        <v>InorganicAcidsNitric AcidFlashpoint</v>
      </c>
      <c r="C112" s="3" t="s">
        <v>357</v>
      </c>
      <c r="D112" s="3" t="s">
        <v>344</v>
      </c>
      <c r="E112" s="3" t="s">
        <v>349</v>
      </c>
      <c r="F112" s="3" t="s">
        <v>384</v>
      </c>
      <c r="G112" s="3" t="s">
        <v>419</v>
      </c>
      <c r="H112" s="3" t="str">
        <f t="shared" si="13"/>
        <v>InorganicAcidsNitric AcidFlashpointNot Applicable</v>
      </c>
      <c r="I112" s="3">
        <f>'Back End Tables (2)'!G12</f>
        <v>150</v>
      </c>
      <c r="J112" s="3">
        <f>'Back End Tables (2)'!G13</f>
        <v>100</v>
      </c>
      <c r="K112" s="3">
        <f>'Back End Tables (2)'!G14</f>
        <v>50</v>
      </c>
      <c r="L112" s="3">
        <f>'Back End Tables (2)'!G15</f>
        <v>1</v>
      </c>
      <c r="M112" s="3">
        <f>'Back End Tables (2)'!G16</f>
        <v>-1000000</v>
      </c>
      <c r="N112" s="3" t="s">
        <v>375</v>
      </c>
      <c r="O112" s="3" t="s">
        <v>382</v>
      </c>
      <c r="P112" s="3" t="s">
        <v>429</v>
      </c>
      <c r="Q112" s="3" t="s">
        <v>458</v>
      </c>
    </row>
    <row r="113" spans="1:17" x14ac:dyDescent="0.2">
      <c r="A113" s="3" t="str">
        <f t="shared" si="12"/>
        <v>InorganicAcidsNitric Acid</v>
      </c>
      <c r="B113" s="3" t="str">
        <f t="shared" si="11"/>
        <v>InorganicAcidsNitric AcidFlammability</v>
      </c>
      <c r="C113" s="3" t="s">
        <v>357</v>
      </c>
      <c r="D113" s="3" t="s">
        <v>344</v>
      </c>
      <c r="E113" s="3" t="s">
        <v>349</v>
      </c>
      <c r="F113" s="3" t="s">
        <v>381</v>
      </c>
      <c r="G113" s="3" t="s">
        <v>456</v>
      </c>
      <c r="H113" s="3" t="str">
        <f t="shared" si="13"/>
        <v>InorganicAcidsNitric AcidFlammabilityNon Flammable</v>
      </c>
      <c r="I113" s="14">
        <f>'Back End Tables (2)'!G36</f>
        <v>0</v>
      </c>
      <c r="J113" s="3" t="str">
        <f>'Back End Tables (2)'!G37</f>
        <v>Non Flammable</v>
      </c>
      <c r="K113" s="3" t="str">
        <f>'Back End Tables (2)'!G38</f>
        <v xml:space="preserve">Category 2 </v>
      </c>
      <c r="L113" s="3" t="str">
        <f>'Back End Tables (2)'!G39</f>
        <v>Category 1B</v>
      </c>
      <c r="M113" s="3" t="str">
        <f>'Back End Tables (2)'!G40</f>
        <v>Category 1A</v>
      </c>
      <c r="N113" s="3" t="s">
        <v>375</v>
      </c>
      <c r="O113" s="3" t="s">
        <v>382</v>
      </c>
      <c r="P113" s="3" t="s">
        <v>429</v>
      </c>
      <c r="Q113" s="3" t="s">
        <v>458</v>
      </c>
    </row>
    <row r="114" spans="1:17" x14ac:dyDescent="0.2">
      <c r="A114" s="3" t="str">
        <f t="shared" si="12"/>
        <v>InorganicAcidsNitric Acid</v>
      </c>
      <c r="B114" s="3" t="str">
        <f t="shared" si="11"/>
        <v>InorganicAcidsNitric AcidStability (Autoignition)</v>
      </c>
      <c r="C114" s="3" t="s">
        <v>357</v>
      </c>
      <c r="D114" s="3" t="s">
        <v>344</v>
      </c>
      <c r="E114" s="3" t="s">
        <v>349</v>
      </c>
      <c r="F114" s="3" t="s">
        <v>385</v>
      </c>
      <c r="G114" s="3" t="s">
        <v>425</v>
      </c>
      <c r="H114" s="3" t="str">
        <f t="shared" si="13"/>
        <v>InorganicAcidsNitric AcidStability (Autoignition)No Data Available</v>
      </c>
      <c r="I114" s="3">
        <f>'Back End Tables (2)'!G24</f>
        <v>91</v>
      </c>
      <c r="J114" s="3">
        <f>'Back End Tables (2)'!G25</f>
        <v>61</v>
      </c>
      <c r="K114" s="3">
        <f>'Back End Tables (2)'!G26</f>
        <v>16</v>
      </c>
      <c r="L114" s="3">
        <f>'Back End Tables (2)'!G27</f>
        <v>1</v>
      </c>
      <c r="M114" s="3">
        <f>'Back End Tables (2)'!G28</f>
        <v>-1000000</v>
      </c>
      <c r="N114" s="3" t="s">
        <v>375</v>
      </c>
      <c r="O114" s="3" t="s">
        <v>382</v>
      </c>
      <c r="P114" s="3" t="s">
        <v>429</v>
      </c>
      <c r="Q114" s="3" t="s">
        <v>458</v>
      </c>
    </row>
    <row r="115" spans="1:17" x14ac:dyDescent="0.2">
      <c r="A115" s="3" t="str">
        <f t="shared" si="12"/>
        <v>InorganicAcidsNitric Acid</v>
      </c>
      <c r="B115" s="3" t="str">
        <f t="shared" si="11"/>
        <v>InorganicAcidsNitric AcidLower Explosion Limit</v>
      </c>
      <c r="C115" s="3" t="s">
        <v>357</v>
      </c>
      <c r="D115" s="3" t="s">
        <v>344</v>
      </c>
      <c r="E115" s="3" t="s">
        <v>349</v>
      </c>
      <c r="F115" s="3" t="s">
        <v>431</v>
      </c>
      <c r="G115" s="3" t="s">
        <v>460</v>
      </c>
      <c r="H115" s="3" t="str">
        <f t="shared" si="13"/>
        <v>InorganicAcidsNitric AcidLower Explosion LimitNon Explosive</v>
      </c>
      <c r="N115" s="3" t="s">
        <v>375</v>
      </c>
      <c r="O115" s="3" t="s">
        <v>382</v>
      </c>
      <c r="P115" s="3" t="s">
        <v>429</v>
      </c>
      <c r="Q115" s="3" t="s">
        <v>458</v>
      </c>
    </row>
    <row r="116" spans="1:17" x14ac:dyDescent="0.2">
      <c r="A116" s="3" t="str">
        <f t="shared" si="12"/>
        <v>InorganicAcidsNitric Acid</v>
      </c>
      <c r="B116" s="3" t="str">
        <f t="shared" si="11"/>
        <v>InorganicAcidsNitric AcidUpper Explosion Limit</v>
      </c>
      <c r="C116" s="3" t="s">
        <v>357</v>
      </c>
      <c r="D116" s="3" t="s">
        <v>344</v>
      </c>
      <c r="E116" s="3" t="s">
        <v>349</v>
      </c>
      <c r="F116" s="3" t="s">
        <v>432</v>
      </c>
      <c r="G116" s="3" t="s">
        <v>460</v>
      </c>
      <c r="H116" s="3" t="str">
        <f t="shared" si="13"/>
        <v>InorganicAcidsNitric AcidUpper Explosion LimitNon Explosive</v>
      </c>
      <c r="N116" s="3" t="s">
        <v>375</v>
      </c>
      <c r="O116" s="3" t="s">
        <v>382</v>
      </c>
      <c r="P116" s="3" t="s">
        <v>429</v>
      </c>
      <c r="Q116" s="3" t="s">
        <v>458</v>
      </c>
    </row>
    <row r="117" spans="1:17" x14ac:dyDescent="0.2">
      <c r="A117" s="3" t="str">
        <f t="shared" si="12"/>
        <v>InorganicAcidsNitric Acid</v>
      </c>
      <c r="B117" s="3" t="str">
        <f t="shared" si="11"/>
        <v>InorganicAcidsNitric AcidExplosiveness</v>
      </c>
      <c r="C117" s="3" t="s">
        <v>357</v>
      </c>
      <c r="D117" s="3" t="s">
        <v>344</v>
      </c>
      <c r="E117" s="3" t="s">
        <v>349</v>
      </c>
      <c r="F117" s="3" t="s">
        <v>543</v>
      </c>
      <c r="G117" s="3" t="s">
        <v>556</v>
      </c>
      <c r="H117" s="3" t="str">
        <f t="shared" si="13"/>
        <v>InorganicAcidsNitric AcidExplosivenessDivision 1.4</v>
      </c>
      <c r="I117" s="14" t="str">
        <f>'Back End Tables (2)'!G48</f>
        <v>Division 1.5</v>
      </c>
      <c r="J117" s="3" t="str">
        <f>'Back End Tables (2)'!G49</f>
        <v>Division 1.4</v>
      </c>
      <c r="K117" s="3" t="str">
        <f>'Back End Tables (2)'!G50</f>
        <v>Division 1.3</v>
      </c>
      <c r="L117" s="3" t="str">
        <f>'Back End Tables (2)'!G51</f>
        <v>Division 1.2</v>
      </c>
      <c r="M117" s="3" t="str">
        <f>'Back End Tables (2)'!G52</f>
        <v>Division 1.1</v>
      </c>
      <c r="N117" s="3" t="s">
        <v>375</v>
      </c>
      <c r="O117" s="3" t="s">
        <v>382</v>
      </c>
      <c r="P117" s="3" t="s">
        <v>429</v>
      </c>
      <c r="Q117" s="3" t="s">
        <v>458</v>
      </c>
    </row>
    <row r="118" spans="1:17" x14ac:dyDescent="0.2">
      <c r="A118" s="3" t="str">
        <f t="shared" si="12"/>
        <v/>
      </c>
      <c r="B118" s="3" t="str">
        <f t="shared" si="11"/>
        <v/>
      </c>
      <c r="H118" s="3" t="str">
        <f t="shared" si="13"/>
        <v/>
      </c>
    </row>
    <row r="119" spans="1:17" x14ac:dyDescent="0.2">
      <c r="A119" s="3" t="str">
        <f t="shared" si="12"/>
        <v/>
      </c>
      <c r="B119" s="3" t="str">
        <f t="shared" si="11"/>
        <v/>
      </c>
      <c r="H119" s="3" t="str">
        <f t="shared" si="13"/>
        <v/>
      </c>
    </row>
    <row r="120" spans="1:17" x14ac:dyDescent="0.2">
      <c r="A120" s="3" t="str">
        <f t="shared" ref="A120" si="16">C120&amp;D120&amp;E120</f>
        <v>InorganicAcidsHydrochloric Acid</v>
      </c>
      <c r="B120" s="3" t="str">
        <f t="shared" ref="B120" si="17">C120&amp;D120&amp;E120&amp;F120</f>
        <v>InorganicAcidsHydrochloric AcidBoiling Point</v>
      </c>
      <c r="C120" s="3" t="s">
        <v>357</v>
      </c>
      <c r="D120" s="3" t="s">
        <v>344</v>
      </c>
      <c r="E120" s="3" t="s">
        <v>358</v>
      </c>
      <c r="F120" s="3" t="s">
        <v>416</v>
      </c>
      <c r="G120" s="3">
        <v>85</v>
      </c>
      <c r="H120" s="3" t="str">
        <f t="shared" si="13"/>
        <v>InorganicAcidsHydrochloric AcidBoiling Point85</v>
      </c>
      <c r="N120" s="3" t="s">
        <v>375</v>
      </c>
      <c r="O120" s="3" t="s">
        <v>382</v>
      </c>
      <c r="P120" s="3" t="s">
        <v>429</v>
      </c>
      <c r="Q120" s="3" t="s">
        <v>459</v>
      </c>
    </row>
    <row r="121" spans="1:17" x14ac:dyDescent="0.2">
      <c r="A121" s="3" t="str">
        <f t="shared" si="12"/>
        <v>InorganicAcidsHydrochloric Acid</v>
      </c>
      <c r="B121" s="3" t="str">
        <f t="shared" si="11"/>
        <v>InorganicAcidsHydrochloric AcidFlashpoint</v>
      </c>
      <c r="C121" s="3" t="s">
        <v>357</v>
      </c>
      <c r="D121" s="3" t="s">
        <v>344</v>
      </c>
      <c r="E121" s="3" t="s">
        <v>358</v>
      </c>
      <c r="F121" s="3" t="s">
        <v>384</v>
      </c>
      <c r="G121" s="3" t="s">
        <v>419</v>
      </c>
      <c r="H121" s="3" t="str">
        <f t="shared" si="13"/>
        <v>InorganicAcidsHydrochloric AcidFlashpointNot Applicable</v>
      </c>
      <c r="I121" s="3">
        <f>'Back End Tables (2)'!G12</f>
        <v>150</v>
      </c>
      <c r="J121" s="3">
        <f>'Back End Tables (2)'!G13</f>
        <v>100</v>
      </c>
      <c r="K121" s="3">
        <f>'Back End Tables (2)'!G14</f>
        <v>50</v>
      </c>
      <c r="L121" s="3">
        <f>'Back End Tables (2)'!G15</f>
        <v>1</v>
      </c>
      <c r="M121" s="3">
        <f>'Back End Tables (2)'!G16</f>
        <v>-1000000</v>
      </c>
      <c r="N121" s="3" t="s">
        <v>375</v>
      </c>
      <c r="O121" s="3" t="s">
        <v>382</v>
      </c>
      <c r="P121" s="3" t="s">
        <v>429</v>
      </c>
      <c r="Q121" s="3" t="s">
        <v>459</v>
      </c>
    </row>
    <row r="122" spans="1:17" x14ac:dyDescent="0.2">
      <c r="A122" s="3" t="str">
        <f t="shared" si="12"/>
        <v>InorganicAcidsHydrochloric Acid</v>
      </c>
      <c r="B122" s="3" t="str">
        <f t="shared" si="11"/>
        <v>InorganicAcidsHydrochloric AcidFlammability</v>
      </c>
      <c r="C122" s="3" t="s">
        <v>357</v>
      </c>
      <c r="D122" s="3" t="s">
        <v>344</v>
      </c>
      <c r="E122" s="3" t="s">
        <v>358</v>
      </c>
      <c r="F122" s="3" t="s">
        <v>381</v>
      </c>
      <c r="G122" s="3" t="s">
        <v>456</v>
      </c>
      <c r="H122" s="3" t="str">
        <f t="shared" si="13"/>
        <v>InorganicAcidsHydrochloric AcidFlammabilityNon Flammable</v>
      </c>
      <c r="I122" s="14">
        <f>'Back End Tables (2)'!G36</f>
        <v>0</v>
      </c>
      <c r="J122" s="3" t="str">
        <f>'Back End Tables (2)'!G37</f>
        <v>Non Flammable</v>
      </c>
      <c r="K122" s="3" t="str">
        <f>'Back End Tables (2)'!G38</f>
        <v xml:space="preserve">Category 2 </v>
      </c>
      <c r="L122" s="3" t="str">
        <f>'Back End Tables (2)'!G39</f>
        <v>Category 1B</v>
      </c>
      <c r="M122" s="3" t="str">
        <f>'Back End Tables (2)'!G40</f>
        <v>Category 1A</v>
      </c>
      <c r="N122" s="3" t="s">
        <v>375</v>
      </c>
      <c r="O122" s="3" t="s">
        <v>382</v>
      </c>
      <c r="P122" s="3" t="s">
        <v>429</v>
      </c>
      <c r="Q122" s="3" t="s">
        <v>459</v>
      </c>
    </row>
    <row r="123" spans="1:17" x14ac:dyDescent="0.2">
      <c r="A123" s="3" t="str">
        <f t="shared" si="12"/>
        <v>InorganicAcidsHydrochloric Acid</v>
      </c>
      <c r="B123" s="3" t="str">
        <f t="shared" si="11"/>
        <v>InorganicAcidsHydrochloric AcidStability (Autoignition)</v>
      </c>
      <c r="C123" s="3" t="s">
        <v>357</v>
      </c>
      <c r="D123" s="3" t="s">
        <v>344</v>
      </c>
      <c r="E123" s="3" t="s">
        <v>358</v>
      </c>
      <c r="F123" s="3" t="s">
        <v>385</v>
      </c>
      <c r="G123" s="3" t="s">
        <v>425</v>
      </c>
      <c r="H123" s="3" t="str">
        <f t="shared" si="13"/>
        <v>InorganicAcidsHydrochloric AcidStability (Autoignition)No Data Available</v>
      </c>
      <c r="I123" s="3">
        <f>'Back End Tables (2)'!G24</f>
        <v>91</v>
      </c>
      <c r="J123" s="3">
        <f>'Back End Tables (2)'!G25</f>
        <v>61</v>
      </c>
      <c r="K123" s="3">
        <f>'Back End Tables (2)'!G26</f>
        <v>16</v>
      </c>
      <c r="L123" s="3">
        <f>'Back End Tables (2)'!G27</f>
        <v>1</v>
      </c>
      <c r="M123" s="3">
        <f>'Back End Tables (2)'!G28</f>
        <v>-1000000</v>
      </c>
      <c r="N123" s="3" t="s">
        <v>375</v>
      </c>
      <c r="O123" s="3" t="s">
        <v>382</v>
      </c>
      <c r="P123" s="3" t="s">
        <v>429</v>
      </c>
      <c r="Q123" s="3" t="s">
        <v>459</v>
      </c>
    </row>
    <row r="124" spans="1:17" x14ac:dyDescent="0.2">
      <c r="A124" s="3" t="str">
        <f t="shared" si="12"/>
        <v>InorganicAcidsHydrochloric Acid</v>
      </c>
      <c r="B124" s="3" t="str">
        <f t="shared" si="11"/>
        <v>InorganicAcidsHydrochloric AcidLower Explosion Limit</v>
      </c>
      <c r="C124" s="3" t="s">
        <v>357</v>
      </c>
      <c r="D124" s="3" t="s">
        <v>344</v>
      </c>
      <c r="E124" s="3" t="s">
        <v>358</v>
      </c>
      <c r="F124" s="3" t="s">
        <v>431</v>
      </c>
      <c r="G124" s="3" t="s">
        <v>460</v>
      </c>
      <c r="H124" s="3" t="str">
        <f t="shared" si="13"/>
        <v>InorganicAcidsHydrochloric AcidLower Explosion LimitNon Explosive</v>
      </c>
      <c r="N124" s="3" t="s">
        <v>375</v>
      </c>
      <c r="O124" s="3" t="s">
        <v>382</v>
      </c>
      <c r="P124" s="3" t="s">
        <v>429</v>
      </c>
      <c r="Q124" s="3" t="s">
        <v>459</v>
      </c>
    </row>
    <row r="125" spans="1:17" x14ac:dyDescent="0.2">
      <c r="A125" s="3" t="str">
        <f t="shared" ref="A125:A126" si="18">C125&amp;D125&amp;E125</f>
        <v>InorganicAcidsHydrochloric Acid</v>
      </c>
      <c r="B125" s="3" t="str">
        <f t="shared" ref="B125:B126" si="19">C125&amp;D125&amp;E125&amp;F125</f>
        <v>InorganicAcidsHydrochloric AcidUpper Explosion Limit</v>
      </c>
      <c r="C125" s="3" t="s">
        <v>357</v>
      </c>
      <c r="D125" s="3" t="s">
        <v>344</v>
      </c>
      <c r="E125" s="3" t="s">
        <v>358</v>
      </c>
      <c r="F125" s="3" t="s">
        <v>432</v>
      </c>
      <c r="G125" s="3" t="s">
        <v>460</v>
      </c>
      <c r="H125" s="3" t="str">
        <f t="shared" si="13"/>
        <v>InorganicAcidsHydrochloric AcidUpper Explosion LimitNon Explosive</v>
      </c>
      <c r="N125" s="3" t="s">
        <v>375</v>
      </c>
      <c r="O125" s="3" t="s">
        <v>382</v>
      </c>
      <c r="P125" s="3" t="s">
        <v>429</v>
      </c>
      <c r="Q125" s="3" t="s">
        <v>459</v>
      </c>
    </row>
    <row r="126" spans="1:17" x14ac:dyDescent="0.2">
      <c r="A126" s="3" t="str">
        <f t="shared" si="18"/>
        <v>InorganicAcidsHydrochloric Acid</v>
      </c>
      <c r="B126" s="3" t="str">
        <f t="shared" si="19"/>
        <v>InorganicAcidsHydrochloric AcidExplosiveness</v>
      </c>
      <c r="C126" s="3" t="s">
        <v>357</v>
      </c>
      <c r="D126" s="3" t="s">
        <v>344</v>
      </c>
      <c r="E126" s="3" t="s">
        <v>358</v>
      </c>
      <c r="F126" s="3" t="s">
        <v>543</v>
      </c>
      <c r="G126" s="3" t="s">
        <v>556</v>
      </c>
      <c r="H126" s="3" t="str">
        <f t="shared" si="13"/>
        <v>InorganicAcidsHydrochloric AcidExplosivenessDivision 1.4</v>
      </c>
      <c r="I126" s="14" t="str">
        <f>'Back End Tables (2)'!G48</f>
        <v>Division 1.5</v>
      </c>
      <c r="J126" s="3" t="str">
        <f>'Back End Tables (2)'!G49</f>
        <v>Division 1.4</v>
      </c>
      <c r="K126" s="3" t="str">
        <f>'Back End Tables (2)'!G50</f>
        <v>Division 1.3</v>
      </c>
      <c r="L126" s="3" t="str">
        <f>'Back End Tables (2)'!G51</f>
        <v>Division 1.2</v>
      </c>
      <c r="M126" s="3" t="str">
        <f>'Back End Tables (2)'!G52</f>
        <v>Division 1.1</v>
      </c>
      <c r="N126" s="3" t="s">
        <v>375</v>
      </c>
      <c r="O126" s="3" t="s">
        <v>382</v>
      </c>
      <c r="P126" s="3" t="s">
        <v>429</v>
      </c>
      <c r="Q126" s="3" t="s">
        <v>459</v>
      </c>
    </row>
    <row r="127" spans="1:17" x14ac:dyDescent="0.2">
      <c r="A127" s="3" t="str">
        <f t="shared" si="12"/>
        <v/>
      </c>
      <c r="B127" s="3" t="str">
        <f t="shared" si="11"/>
        <v/>
      </c>
      <c r="H127" s="3" t="str">
        <f t="shared" si="13"/>
        <v/>
      </c>
    </row>
    <row r="128" spans="1:17" x14ac:dyDescent="0.2">
      <c r="A128" s="3" t="str">
        <f t="shared" si="12"/>
        <v/>
      </c>
      <c r="B128" s="3" t="str">
        <f t="shared" si="11"/>
        <v/>
      </c>
      <c r="H128" s="3" t="str">
        <f t="shared" si="13"/>
        <v/>
      </c>
    </row>
    <row r="129" spans="1:17" x14ac:dyDescent="0.2">
      <c r="A129" s="3" t="str">
        <f t="shared" ref="A129" si="20">C129&amp;D129&amp;E129</f>
        <v xml:space="preserve">InorganicAlkalis_and_SaltsAmmonium Nitrate </v>
      </c>
      <c r="B129" s="3" t="str">
        <f t="shared" ref="B129" si="21">C129&amp;D129&amp;E129&amp;F129</f>
        <v>InorganicAlkalis_and_SaltsAmmonium Nitrate Boiling Point</v>
      </c>
      <c r="C129" s="3" t="s">
        <v>357</v>
      </c>
      <c r="D129" s="3" t="s">
        <v>380</v>
      </c>
      <c r="E129" s="3" t="s">
        <v>411</v>
      </c>
      <c r="F129" s="3" t="s">
        <v>416</v>
      </c>
      <c r="G129" s="3">
        <v>210</v>
      </c>
      <c r="H129" s="3" t="str">
        <f t="shared" si="13"/>
        <v>InorganicAlkalis_and_SaltsAmmonium Nitrate Boiling Point210</v>
      </c>
      <c r="N129" s="3" t="s">
        <v>562</v>
      </c>
      <c r="O129" s="3" t="s">
        <v>562</v>
      </c>
      <c r="P129" s="3" t="s">
        <v>429</v>
      </c>
      <c r="Q129" s="3" t="s">
        <v>440</v>
      </c>
    </row>
    <row r="130" spans="1:17" x14ac:dyDescent="0.2">
      <c r="A130" s="3" t="str">
        <f t="shared" si="12"/>
        <v xml:space="preserve">InorganicAlkalis_and_SaltsAmmonium Nitrate </v>
      </c>
      <c r="B130" s="3" t="str">
        <f t="shared" si="11"/>
        <v>InorganicAlkalis_and_SaltsAmmonium Nitrate Flashpoint</v>
      </c>
      <c r="C130" s="3" t="s">
        <v>357</v>
      </c>
      <c r="D130" s="3" t="s">
        <v>380</v>
      </c>
      <c r="E130" s="3" t="s">
        <v>411</v>
      </c>
      <c r="F130" s="3" t="s">
        <v>384</v>
      </c>
      <c r="G130" s="3" t="s">
        <v>419</v>
      </c>
      <c r="H130" s="3" t="str">
        <f t="shared" si="13"/>
        <v>InorganicAlkalis_and_SaltsAmmonium Nitrate FlashpointNot Applicable</v>
      </c>
      <c r="I130" s="3">
        <f>'Back End Tables (2)'!G12</f>
        <v>150</v>
      </c>
      <c r="J130" s="3">
        <f>'Back End Tables (2)'!G13</f>
        <v>100</v>
      </c>
      <c r="K130" s="3">
        <f>'Back End Tables (2)'!G14</f>
        <v>50</v>
      </c>
      <c r="L130" s="3">
        <f>'Back End Tables (2)'!G15</f>
        <v>1</v>
      </c>
      <c r="M130" s="3">
        <f>'Back End Tables (2)'!G16</f>
        <v>-1000000</v>
      </c>
      <c r="N130" s="3" t="s">
        <v>562</v>
      </c>
      <c r="O130" s="3" t="s">
        <v>562</v>
      </c>
      <c r="P130" s="3" t="s">
        <v>429</v>
      </c>
      <c r="Q130" s="3" t="s">
        <v>440</v>
      </c>
    </row>
    <row r="131" spans="1:17" x14ac:dyDescent="0.2">
      <c r="A131" s="3" t="str">
        <f t="shared" si="12"/>
        <v xml:space="preserve">InorganicAlkalis_and_SaltsAmmonium Nitrate </v>
      </c>
      <c r="B131" s="3" t="str">
        <f t="shared" si="11"/>
        <v>InorganicAlkalis_and_SaltsAmmonium Nitrate Flammability</v>
      </c>
      <c r="C131" s="3" t="s">
        <v>357</v>
      </c>
      <c r="D131" s="3" t="s">
        <v>380</v>
      </c>
      <c r="E131" s="3" t="s">
        <v>411</v>
      </c>
      <c r="F131" s="3" t="s">
        <v>381</v>
      </c>
      <c r="G131" s="3" t="s">
        <v>456</v>
      </c>
      <c r="H131" s="3" t="str">
        <f t="shared" si="13"/>
        <v>InorganicAlkalis_and_SaltsAmmonium Nitrate FlammabilityNon Flammable</v>
      </c>
      <c r="I131" s="14">
        <f>'Back End Tables (2)'!G36</f>
        <v>0</v>
      </c>
      <c r="J131" s="3" t="str">
        <f>'Back End Tables (2)'!G37</f>
        <v>Non Flammable</v>
      </c>
      <c r="K131" s="3" t="str">
        <f>'Back End Tables (2)'!G38</f>
        <v xml:space="preserve">Category 2 </v>
      </c>
      <c r="L131" s="3" t="str">
        <f>'Back End Tables (2)'!G39</f>
        <v>Category 1B</v>
      </c>
      <c r="M131" s="3" t="str">
        <f>'Back End Tables (2)'!G40</f>
        <v>Category 1A</v>
      </c>
      <c r="N131" s="3" t="s">
        <v>562</v>
      </c>
      <c r="O131" s="3" t="s">
        <v>562</v>
      </c>
      <c r="P131" s="3" t="s">
        <v>429</v>
      </c>
      <c r="Q131" s="3" t="s">
        <v>440</v>
      </c>
    </row>
    <row r="132" spans="1:17" x14ac:dyDescent="0.2">
      <c r="A132" s="3" t="str">
        <f t="shared" si="12"/>
        <v xml:space="preserve">InorganicAlkalis_and_SaltsAmmonium Nitrate </v>
      </c>
      <c r="B132" s="3" t="str">
        <f t="shared" si="11"/>
        <v>InorganicAlkalis_and_SaltsAmmonium Nitrate Stability (Autoignition)</v>
      </c>
      <c r="C132" s="3" t="s">
        <v>357</v>
      </c>
      <c r="D132" s="3" t="s">
        <v>380</v>
      </c>
      <c r="E132" s="3" t="s">
        <v>411</v>
      </c>
      <c r="F132" s="3" t="s">
        <v>385</v>
      </c>
      <c r="G132" s="3" t="s">
        <v>425</v>
      </c>
      <c r="H132" s="3" t="str">
        <f t="shared" si="13"/>
        <v>InorganicAlkalis_and_SaltsAmmonium Nitrate Stability (Autoignition)No Data Available</v>
      </c>
      <c r="I132" s="3">
        <f>'Back End Tables (2)'!G24</f>
        <v>91</v>
      </c>
      <c r="J132" s="3">
        <f>'Back End Tables (2)'!G25</f>
        <v>61</v>
      </c>
      <c r="K132" s="3">
        <f>'Back End Tables (2)'!G26</f>
        <v>16</v>
      </c>
      <c r="L132" s="3">
        <f>'Back End Tables (2)'!G27</f>
        <v>1</v>
      </c>
      <c r="M132" s="3">
        <f>'Back End Tables (2)'!G28</f>
        <v>-1000000</v>
      </c>
      <c r="N132" s="3" t="s">
        <v>562</v>
      </c>
      <c r="O132" s="3" t="s">
        <v>562</v>
      </c>
      <c r="P132" s="3" t="s">
        <v>429</v>
      </c>
      <c r="Q132" s="3" t="s">
        <v>440</v>
      </c>
    </row>
    <row r="133" spans="1:17" x14ac:dyDescent="0.2">
      <c r="A133" s="3" t="str">
        <f t="shared" si="12"/>
        <v xml:space="preserve">InorganicAlkalis_and_SaltsAmmonium Nitrate </v>
      </c>
      <c r="B133" s="3" t="str">
        <f t="shared" si="11"/>
        <v>InorganicAlkalis_and_SaltsAmmonium Nitrate Lower Explosion Limit</v>
      </c>
      <c r="C133" s="3" t="s">
        <v>357</v>
      </c>
      <c r="D133" s="3" t="s">
        <v>380</v>
      </c>
      <c r="E133" s="3" t="s">
        <v>411</v>
      </c>
      <c r="F133" s="3" t="s">
        <v>431</v>
      </c>
      <c r="G133" s="3" t="s">
        <v>460</v>
      </c>
      <c r="H133" s="3" t="str">
        <f t="shared" si="13"/>
        <v>InorganicAlkalis_and_SaltsAmmonium Nitrate Lower Explosion LimitNon Explosive</v>
      </c>
      <c r="N133" s="3" t="s">
        <v>562</v>
      </c>
      <c r="O133" s="3" t="s">
        <v>562</v>
      </c>
      <c r="P133" s="3" t="s">
        <v>429</v>
      </c>
      <c r="Q133" s="3" t="s">
        <v>440</v>
      </c>
    </row>
    <row r="134" spans="1:17" x14ac:dyDescent="0.2">
      <c r="A134" s="3" t="str">
        <f t="shared" si="12"/>
        <v xml:space="preserve">InorganicAlkalis_and_SaltsAmmonium Nitrate </v>
      </c>
      <c r="B134" s="3" t="str">
        <f t="shared" si="11"/>
        <v>InorganicAlkalis_and_SaltsAmmonium Nitrate Upper Explosion Limit</v>
      </c>
      <c r="C134" s="3" t="s">
        <v>357</v>
      </c>
      <c r="D134" s="3" t="s">
        <v>380</v>
      </c>
      <c r="E134" s="3" t="s">
        <v>411</v>
      </c>
      <c r="F134" s="3" t="s">
        <v>432</v>
      </c>
      <c r="G134" s="3" t="s">
        <v>460</v>
      </c>
      <c r="H134" s="3" t="str">
        <f t="shared" si="13"/>
        <v>InorganicAlkalis_and_SaltsAmmonium Nitrate Upper Explosion LimitNon Explosive</v>
      </c>
      <c r="N134" s="3" t="s">
        <v>562</v>
      </c>
      <c r="O134" s="3" t="s">
        <v>562</v>
      </c>
      <c r="P134" s="3" t="s">
        <v>429</v>
      </c>
      <c r="Q134" s="3" t="s">
        <v>440</v>
      </c>
    </row>
    <row r="135" spans="1:17" x14ac:dyDescent="0.2">
      <c r="A135" s="3" t="str">
        <f t="shared" si="12"/>
        <v xml:space="preserve">InorganicAlkalis_and_SaltsAmmonium Nitrate </v>
      </c>
      <c r="B135" s="3" t="str">
        <f t="shared" si="11"/>
        <v>InorganicAlkalis_and_SaltsAmmonium Nitrate Explosiveness</v>
      </c>
      <c r="C135" s="3" t="s">
        <v>357</v>
      </c>
      <c r="D135" s="3" t="s">
        <v>380</v>
      </c>
      <c r="E135" s="3" t="s">
        <v>411</v>
      </c>
      <c r="F135" s="3" t="s">
        <v>543</v>
      </c>
      <c r="G135" s="3" t="s">
        <v>556</v>
      </c>
      <c r="H135" s="3" t="str">
        <f t="shared" si="13"/>
        <v>InorganicAlkalis_and_SaltsAmmonium Nitrate ExplosivenessDivision 1.4</v>
      </c>
      <c r="I135" s="14" t="str">
        <f>'Back End Tables (2)'!G48</f>
        <v>Division 1.5</v>
      </c>
      <c r="J135" s="3" t="str">
        <f>'Back End Tables (2)'!G49</f>
        <v>Division 1.4</v>
      </c>
      <c r="K135" s="3" t="str">
        <f>'Back End Tables (2)'!G50</f>
        <v>Division 1.3</v>
      </c>
      <c r="L135" s="3" t="str">
        <f>'Back End Tables (2)'!G51</f>
        <v>Division 1.2</v>
      </c>
      <c r="M135" s="3" t="str">
        <f>'Back End Tables (2)'!G52</f>
        <v>Division 1.1</v>
      </c>
      <c r="N135" s="3" t="s">
        <v>562</v>
      </c>
      <c r="O135" s="3" t="s">
        <v>562</v>
      </c>
      <c r="P135" s="3" t="s">
        <v>429</v>
      </c>
      <c r="Q135" s="3" t="s">
        <v>440</v>
      </c>
    </row>
    <row r="136" spans="1:17" x14ac:dyDescent="0.2">
      <c r="A136" s="3" t="str">
        <f t="shared" si="12"/>
        <v/>
      </c>
      <c r="B136" s="3" t="str">
        <f t="shared" si="11"/>
        <v/>
      </c>
      <c r="H136" s="3" t="str">
        <f t="shared" si="13"/>
        <v/>
      </c>
    </row>
    <row r="138" spans="1:17" x14ac:dyDescent="0.2">
      <c r="A138" s="3" t="str">
        <f t="shared" si="12"/>
        <v>InorganicAlkalis_and_SaltsAmmonium Phosphate</v>
      </c>
      <c r="B138" s="3" t="str">
        <f t="shared" si="11"/>
        <v>InorganicAlkalis_and_SaltsAmmonium PhosphateBoiling Point</v>
      </c>
      <c r="C138" s="3" t="s">
        <v>357</v>
      </c>
      <c r="D138" s="3" t="s">
        <v>380</v>
      </c>
      <c r="E138" s="3" t="s">
        <v>362</v>
      </c>
      <c r="F138" s="3" t="s">
        <v>416</v>
      </c>
      <c r="G138" s="3" t="s">
        <v>425</v>
      </c>
      <c r="H138" s="3" t="str">
        <f t="shared" si="13"/>
        <v>InorganicAlkalis_and_SaltsAmmonium PhosphateBoiling PointNo Data Available</v>
      </c>
      <c r="N138" s="3" t="s">
        <v>566</v>
      </c>
      <c r="O138" s="3" t="s">
        <v>566</v>
      </c>
      <c r="P138" s="3" t="s">
        <v>422</v>
      </c>
      <c r="Q138" s="3" t="s">
        <v>440</v>
      </c>
    </row>
    <row r="139" spans="1:17" x14ac:dyDescent="0.2">
      <c r="A139" s="3" t="str">
        <f t="shared" si="12"/>
        <v>InorganicAlkalis_and_SaltsAmmonium Phosphate</v>
      </c>
      <c r="B139" s="3" t="str">
        <f t="shared" si="11"/>
        <v>InorganicAlkalis_and_SaltsAmmonium PhosphateFlashpoint</v>
      </c>
      <c r="C139" s="3" t="s">
        <v>357</v>
      </c>
      <c r="D139" s="3" t="s">
        <v>380</v>
      </c>
      <c r="E139" s="3" t="s">
        <v>362</v>
      </c>
      <c r="F139" s="3" t="s">
        <v>384</v>
      </c>
      <c r="G139" s="3" t="s">
        <v>419</v>
      </c>
      <c r="H139" s="3" t="str">
        <f t="shared" si="13"/>
        <v>InorganicAlkalis_and_SaltsAmmonium PhosphateFlashpointNot Applicable</v>
      </c>
      <c r="I139" s="3">
        <f>'Back End Tables (2)'!G12</f>
        <v>150</v>
      </c>
      <c r="J139" s="3">
        <f>'Back End Tables (2)'!G13</f>
        <v>100</v>
      </c>
      <c r="K139" s="3">
        <f>'Back End Tables (2)'!G14</f>
        <v>50</v>
      </c>
      <c r="L139" s="3">
        <f>'Back End Tables (2)'!G15</f>
        <v>1</v>
      </c>
      <c r="M139" s="3">
        <f>'Back End Tables (2)'!G16</f>
        <v>-1000000</v>
      </c>
      <c r="N139" s="3" t="s">
        <v>566</v>
      </c>
      <c r="O139" s="3" t="s">
        <v>566</v>
      </c>
      <c r="P139" s="3" t="s">
        <v>422</v>
      </c>
      <c r="Q139" s="3" t="s">
        <v>440</v>
      </c>
    </row>
    <row r="140" spans="1:17" x14ac:dyDescent="0.2">
      <c r="A140" s="3" t="str">
        <f t="shared" si="12"/>
        <v>InorganicAlkalis_and_SaltsAmmonium Phosphate</v>
      </c>
      <c r="B140" s="3" t="str">
        <f t="shared" si="11"/>
        <v>InorganicAlkalis_and_SaltsAmmonium PhosphateFlammability</v>
      </c>
      <c r="C140" s="3" t="s">
        <v>357</v>
      </c>
      <c r="D140" s="3" t="s">
        <v>380</v>
      </c>
      <c r="E140" s="3" t="s">
        <v>362</v>
      </c>
      <c r="F140" s="3" t="s">
        <v>381</v>
      </c>
      <c r="G140" s="3" t="s">
        <v>558</v>
      </c>
      <c r="H140" s="3" t="str">
        <f t="shared" si="13"/>
        <v>InorganicAlkalis_and_SaltsAmmonium PhosphateFlammabilityNot Classified</v>
      </c>
      <c r="I140" s="14">
        <f>'Back End Tables (2)'!G36</f>
        <v>0</v>
      </c>
      <c r="J140" s="3" t="str">
        <f>'Back End Tables (2)'!G37</f>
        <v>Non Flammable</v>
      </c>
      <c r="K140" s="3" t="str">
        <f>'Back End Tables (2)'!G38</f>
        <v xml:space="preserve">Category 2 </v>
      </c>
      <c r="L140" s="3" t="str">
        <f>'Back End Tables (2)'!G39</f>
        <v>Category 1B</v>
      </c>
      <c r="M140" s="3" t="str">
        <f>'Back End Tables (2)'!G40</f>
        <v>Category 1A</v>
      </c>
      <c r="N140" s="3" t="s">
        <v>566</v>
      </c>
      <c r="O140" s="3" t="s">
        <v>566</v>
      </c>
      <c r="P140" s="3" t="s">
        <v>422</v>
      </c>
      <c r="Q140" s="3" t="s">
        <v>440</v>
      </c>
    </row>
    <row r="141" spans="1:17" x14ac:dyDescent="0.2">
      <c r="A141" s="3" t="str">
        <f t="shared" si="12"/>
        <v>InorganicAlkalis_and_SaltsAmmonium Phosphate</v>
      </c>
      <c r="B141" s="3" t="str">
        <f t="shared" si="11"/>
        <v>InorganicAlkalis_and_SaltsAmmonium PhosphateStability (Autoignition)</v>
      </c>
      <c r="C141" s="3" t="s">
        <v>357</v>
      </c>
      <c r="D141" s="3" t="s">
        <v>380</v>
      </c>
      <c r="E141" s="3" t="s">
        <v>362</v>
      </c>
      <c r="F141" s="3" t="s">
        <v>385</v>
      </c>
      <c r="G141" s="3" t="s">
        <v>425</v>
      </c>
      <c r="H141" s="3" t="str">
        <f t="shared" si="13"/>
        <v>InorganicAlkalis_and_SaltsAmmonium PhosphateStability (Autoignition)No Data Available</v>
      </c>
      <c r="I141" s="3">
        <f>'Back End Tables (2)'!G24</f>
        <v>91</v>
      </c>
      <c r="J141" s="3">
        <f>'Back End Tables (2)'!G25</f>
        <v>61</v>
      </c>
      <c r="K141" s="3">
        <f>'Back End Tables (2)'!G26</f>
        <v>16</v>
      </c>
      <c r="L141" s="3">
        <f>'Back End Tables (2)'!G27</f>
        <v>1</v>
      </c>
      <c r="M141" s="3">
        <f>'Back End Tables (2)'!G28</f>
        <v>-1000000</v>
      </c>
      <c r="N141" s="3" t="s">
        <v>566</v>
      </c>
      <c r="O141" s="3" t="s">
        <v>566</v>
      </c>
      <c r="P141" s="3" t="s">
        <v>422</v>
      </c>
      <c r="Q141" s="3" t="s">
        <v>440</v>
      </c>
    </row>
    <row r="142" spans="1:17" x14ac:dyDescent="0.2">
      <c r="A142" s="3" t="str">
        <f t="shared" si="12"/>
        <v>InorganicAlkalis_and_SaltsAmmonium Phosphate</v>
      </c>
      <c r="B142" s="3" t="str">
        <f t="shared" si="11"/>
        <v>InorganicAlkalis_and_SaltsAmmonium PhosphateLower Explosion Limit</v>
      </c>
      <c r="C142" s="3" t="s">
        <v>357</v>
      </c>
      <c r="D142" s="3" t="s">
        <v>380</v>
      </c>
      <c r="E142" s="3" t="s">
        <v>362</v>
      </c>
      <c r="F142" s="3" t="s">
        <v>431</v>
      </c>
      <c r="G142" s="3" t="s">
        <v>559</v>
      </c>
      <c r="H142" s="3" t="str">
        <f t="shared" si="13"/>
        <v>InorganicAlkalis_and_SaltsAmmonium PhosphateLower Explosion LimitNot Determined</v>
      </c>
      <c r="N142" s="3" t="s">
        <v>566</v>
      </c>
      <c r="O142" s="3" t="s">
        <v>566</v>
      </c>
      <c r="P142" s="3" t="s">
        <v>422</v>
      </c>
      <c r="Q142" s="3" t="s">
        <v>440</v>
      </c>
    </row>
    <row r="143" spans="1:17" x14ac:dyDescent="0.2">
      <c r="A143" s="3" t="str">
        <f t="shared" si="12"/>
        <v>InorganicAlkalis_and_SaltsAmmonium Phosphate</v>
      </c>
      <c r="B143" s="3" t="str">
        <f t="shared" si="11"/>
        <v>InorganicAlkalis_and_SaltsAmmonium PhosphateUpper Explosion Limit</v>
      </c>
      <c r="C143" s="3" t="s">
        <v>357</v>
      </c>
      <c r="D143" s="3" t="s">
        <v>380</v>
      </c>
      <c r="E143" s="3" t="s">
        <v>362</v>
      </c>
      <c r="F143" s="3" t="s">
        <v>432</v>
      </c>
      <c r="G143" s="3" t="s">
        <v>559</v>
      </c>
      <c r="H143" s="3" t="str">
        <f t="shared" si="13"/>
        <v>InorganicAlkalis_and_SaltsAmmonium PhosphateUpper Explosion LimitNot Determined</v>
      </c>
      <c r="N143" s="3" t="s">
        <v>566</v>
      </c>
      <c r="O143" s="3" t="s">
        <v>566</v>
      </c>
      <c r="P143" s="3" t="s">
        <v>422</v>
      </c>
      <c r="Q143" s="3" t="s">
        <v>440</v>
      </c>
    </row>
    <row r="144" spans="1:17" x14ac:dyDescent="0.2">
      <c r="A144" s="3" t="str">
        <f t="shared" si="12"/>
        <v>InorganicAlkalis_and_SaltsAmmonium Phosphate</v>
      </c>
      <c r="B144" s="3" t="str">
        <f t="shared" si="11"/>
        <v>InorganicAlkalis_and_SaltsAmmonium PhosphateExplosiveness</v>
      </c>
      <c r="C144" s="3" t="s">
        <v>357</v>
      </c>
      <c r="D144" s="3" t="s">
        <v>380</v>
      </c>
      <c r="E144" s="3" t="s">
        <v>362</v>
      </c>
      <c r="F144" s="3" t="s">
        <v>543</v>
      </c>
      <c r="G144" s="3" t="s">
        <v>556</v>
      </c>
      <c r="H144" s="3" t="str">
        <f t="shared" si="13"/>
        <v>InorganicAlkalis_and_SaltsAmmonium PhosphateExplosivenessDivision 1.4</v>
      </c>
      <c r="I144" s="14" t="str">
        <f>'Back End Tables (2)'!G48</f>
        <v>Division 1.5</v>
      </c>
      <c r="J144" s="3" t="str">
        <f>'Back End Tables (2)'!G49</f>
        <v>Division 1.4</v>
      </c>
      <c r="K144" s="3" t="str">
        <f>'Back End Tables (2)'!G50</f>
        <v>Division 1.3</v>
      </c>
      <c r="L144" s="3" t="str">
        <f>'Back End Tables (2)'!G51</f>
        <v>Division 1.2</v>
      </c>
      <c r="M144" s="3" t="str">
        <f>'Back End Tables (2)'!G52</f>
        <v>Division 1.1</v>
      </c>
      <c r="N144" s="3" t="s">
        <v>566</v>
      </c>
      <c r="O144" s="3" t="s">
        <v>566</v>
      </c>
      <c r="P144" s="3" t="s">
        <v>422</v>
      </c>
      <c r="Q144" s="3" t="s">
        <v>440</v>
      </c>
    </row>
    <row r="145" spans="1:17" x14ac:dyDescent="0.2">
      <c r="A145" s="3" t="str">
        <f t="shared" si="12"/>
        <v/>
      </c>
      <c r="B145" s="3" t="str">
        <f t="shared" si="11"/>
        <v/>
      </c>
      <c r="H145" s="3" t="str">
        <f t="shared" si="13"/>
        <v/>
      </c>
    </row>
    <row r="146" spans="1:17" x14ac:dyDescent="0.2">
      <c r="A146" s="3" t="str">
        <f t="shared" si="12"/>
        <v/>
      </c>
      <c r="B146" s="3" t="str">
        <f t="shared" si="11"/>
        <v/>
      </c>
      <c r="H146" s="3" t="str">
        <f t="shared" si="13"/>
        <v/>
      </c>
    </row>
    <row r="147" spans="1:17" x14ac:dyDescent="0.2">
      <c r="A147" s="3" t="str">
        <f t="shared" ref="A147" si="22">C147&amp;D147&amp;E147</f>
        <v>InorganicAlkalis_and_SaltsAmmonium Sulphate</v>
      </c>
      <c r="B147" s="3" t="str">
        <f t="shared" ref="B147" si="23">C147&amp;D147&amp;E147&amp;F147</f>
        <v>InorganicAlkalis_and_SaltsAmmonium SulphateBoiling Point</v>
      </c>
      <c r="C147" s="3" t="s">
        <v>357</v>
      </c>
      <c r="D147" s="3" t="s">
        <v>380</v>
      </c>
      <c r="E147" s="3" t="s">
        <v>361</v>
      </c>
      <c r="F147" s="3" t="s">
        <v>416</v>
      </c>
      <c r="G147" s="3" t="s">
        <v>425</v>
      </c>
      <c r="H147" s="3" t="str">
        <f t="shared" si="13"/>
        <v>InorganicAlkalis_and_SaltsAmmonium SulphateBoiling PointNo Data Available</v>
      </c>
      <c r="N147" s="3" t="s">
        <v>562</v>
      </c>
      <c r="O147" s="3" t="s">
        <v>562</v>
      </c>
      <c r="P147" s="3" t="s">
        <v>429</v>
      </c>
      <c r="Q147" s="3" t="s">
        <v>440</v>
      </c>
    </row>
    <row r="148" spans="1:17" x14ac:dyDescent="0.2">
      <c r="A148" s="3" t="str">
        <f t="shared" si="12"/>
        <v>InorganicAlkalis_and_SaltsAmmonium Sulphate</v>
      </c>
      <c r="B148" s="3" t="str">
        <f t="shared" si="11"/>
        <v>InorganicAlkalis_and_SaltsAmmonium SulphateFlashpoint</v>
      </c>
      <c r="C148" s="3" t="s">
        <v>357</v>
      </c>
      <c r="D148" s="3" t="s">
        <v>380</v>
      </c>
      <c r="E148" s="3" t="s">
        <v>361</v>
      </c>
      <c r="F148" s="3" t="s">
        <v>384</v>
      </c>
      <c r="G148" s="3" t="s">
        <v>419</v>
      </c>
      <c r="H148" s="3" t="str">
        <f t="shared" si="13"/>
        <v>InorganicAlkalis_and_SaltsAmmonium SulphateFlashpointNot Applicable</v>
      </c>
      <c r="I148" s="3">
        <f>'Back End Tables (2)'!G12</f>
        <v>150</v>
      </c>
      <c r="J148" s="3">
        <f>'Back End Tables (2)'!G13</f>
        <v>100</v>
      </c>
      <c r="K148" s="3">
        <f>'Back End Tables (2)'!G14</f>
        <v>50</v>
      </c>
      <c r="L148" s="3">
        <f>'Back End Tables (2)'!G15</f>
        <v>1</v>
      </c>
      <c r="M148" s="3">
        <f>'Back End Tables (2)'!G16</f>
        <v>-1000000</v>
      </c>
      <c r="N148" s="3" t="s">
        <v>562</v>
      </c>
      <c r="O148" s="3" t="s">
        <v>562</v>
      </c>
      <c r="P148" s="3" t="s">
        <v>429</v>
      </c>
      <c r="Q148" s="3" t="s">
        <v>440</v>
      </c>
    </row>
    <row r="149" spans="1:17" x14ac:dyDescent="0.2">
      <c r="A149" s="3" t="str">
        <f t="shared" si="12"/>
        <v>InorganicAlkalis_and_SaltsAmmonium Sulphate</v>
      </c>
      <c r="B149" s="3" t="str">
        <f t="shared" si="11"/>
        <v>InorganicAlkalis_and_SaltsAmmonium SulphateFlammability</v>
      </c>
      <c r="C149" s="3" t="s">
        <v>357</v>
      </c>
      <c r="D149" s="3" t="s">
        <v>380</v>
      </c>
      <c r="E149" s="3" t="s">
        <v>361</v>
      </c>
      <c r="F149" s="3" t="s">
        <v>381</v>
      </c>
      <c r="G149" s="3" t="s">
        <v>558</v>
      </c>
      <c r="H149" s="3" t="str">
        <f t="shared" si="13"/>
        <v>InorganicAlkalis_and_SaltsAmmonium SulphateFlammabilityNot Classified</v>
      </c>
      <c r="I149" s="14">
        <f>'Back End Tables (2)'!G36</f>
        <v>0</v>
      </c>
      <c r="J149" s="3" t="str">
        <f>'Back End Tables (2)'!G37</f>
        <v>Non Flammable</v>
      </c>
      <c r="K149" s="3" t="str">
        <f>'Back End Tables (2)'!G38</f>
        <v xml:space="preserve">Category 2 </v>
      </c>
      <c r="L149" s="3" t="str">
        <f>'Back End Tables (2)'!G39</f>
        <v>Category 1B</v>
      </c>
      <c r="M149" s="3" t="str">
        <f>'Back End Tables (2)'!G40</f>
        <v>Category 1A</v>
      </c>
      <c r="N149" s="3" t="s">
        <v>562</v>
      </c>
      <c r="O149" s="3" t="s">
        <v>562</v>
      </c>
      <c r="P149" s="3" t="s">
        <v>429</v>
      </c>
      <c r="Q149" s="3" t="s">
        <v>440</v>
      </c>
    </row>
    <row r="150" spans="1:17" x14ac:dyDescent="0.2">
      <c r="A150" s="3" t="str">
        <f t="shared" si="12"/>
        <v>InorganicAlkalis_and_SaltsAmmonium Sulphate</v>
      </c>
      <c r="B150" s="3" t="str">
        <f t="shared" si="11"/>
        <v>InorganicAlkalis_and_SaltsAmmonium SulphateStability (Autoignition)</v>
      </c>
      <c r="C150" s="3" t="s">
        <v>357</v>
      </c>
      <c r="D150" s="3" t="s">
        <v>380</v>
      </c>
      <c r="E150" s="3" t="s">
        <v>361</v>
      </c>
      <c r="F150" s="3" t="s">
        <v>385</v>
      </c>
      <c r="G150" s="3" t="s">
        <v>425</v>
      </c>
      <c r="H150" s="3" t="str">
        <f t="shared" si="13"/>
        <v>InorganicAlkalis_and_SaltsAmmonium SulphateStability (Autoignition)No Data Available</v>
      </c>
      <c r="I150" s="3">
        <f>'Back End Tables (2)'!G24</f>
        <v>91</v>
      </c>
      <c r="J150" s="3">
        <f>'Back End Tables (2)'!G25</f>
        <v>61</v>
      </c>
      <c r="K150" s="3">
        <f>'Back End Tables (2)'!G26</f>
        <v>16</v>
      </c>
      <c r="L150" s="3">
        <f>'Back End Tables (2)'!G27</f>
        <v>1</v>
      </c>
      <c r="M150" s="3">
        <f>'Back End Tables (2)'!G28</f>
        <v>-1000000</v>
      </c>
      <c r="N150" s="3" t="s">
        <v>562</v>
      </c>
      <c r="O150" s="3" t="s">
        <v>562</v>
      </c>
      <c r="P150" s="3" t="s">
        <v>429</v>
      </c>
      <c r="Q150" s="3" t="s">
        <v>440</v>
      </c>
    </row>
    <row r="151" spans="1:17" x14ac:dyDescent="0.2">
      <c r="A151" s="3" t="str">
        <f t="shared" si="12"/>
        <v>InorganicAlkalis_and_SaltsAmmonium Sulphate</v>
      </c>
      <c r="B151" s="3" t="str">
        <f t="shared" si="11"/>
        <v>InorganicAlkalis_and_SaltsAmmonium SulphateLower Explosion Limit</v>
      </c>
      <c r="C151" s="3" t="s">
        <v>357</v>
      </c>
      <c r="D151" s="3" t="s">
        <v>380</v>
      </c>
      <c r="E151" s="3" t="s">
        <v>361</v>
      </c>
      <c r="F151" s="3" t="s">
        <v>431</v>
      </c>
      <c r="G151" s="3" t="s">
        <v>559</v>
      </c>
      <c r="H151" s="3" t="str">
        <f t="shared" si="13"/>
        <v>InorganicAlkalis_and_SaltsAmmonium SulphateLower Explosion LimitNot Determined</v>
      </c>
      <c r="N151" s="3" t="s">
        <v>562</v>
      </c>
      <c r="O151" s="3" t="s">
        <v>562</v>
      </c>
      <c r="P151" s="3" t="s">
        <v>429</v>
      </c>
      <c r="Q151" s="3" t="s">
        <v>440</v>
      </c>
    </row>
    <row r="152" spans="1:17" x14ac:dyDescent="0.2">
      <c r="A152" s="3" t="str">
        <f t="shared" si="12"/>
        <v>InorganicAlkalis_and_SaltsAmmonium Sulphate</v>
      </c>
      <c r="B152" s="3" t="str">
        <f t="shared" si="11"/>
        <v>InorganicAlkalis_and_SaltsAmmonium SulphateUpper Explosion Limit</v>
      </c>
      <c r="C152" s="3" t="s">
        <v>357</v>
      </c>
      <c r="D152" s="3" t="s">
        <v>380</v>
      </c>
      <c r="E152" s="3" t="s">
        <v>361</v>
      </c>
      <c r="F152" s="3" t="s">
        <v>432</v>
      </c>
      <c r="G152" s="3" t="s">
        <v>559</v>
      </c>
      <c r="H152" s="3" t="str">
        <f t="shared" si="13"/>
        <v>InorganicAlkalis_and_SaltsAmmonium SulphateUpper Explosion LimitNot Determined</v>
      </c>
      <c r="N152" s="3" t="s">
        <v>562</v>
      </c>
      <c r="O152" s="3" t="s">
        <v>562</v>
      </c>
      <c r="P152" s="3" t="s">
        <v>429</v>
      </c>
      <c r="Q152" s="3" t="s">
        <v>440</v>
      </c>
    </row>
    <row r="153" spans="1:17" x14ac:dyDescent="0.2">
      <c r="A153" s="3" t="str">
        <f t="shared" si="12"/>
        <v>InorganicAlkalis_and_SaltsAmmonium Sulphate</v>
      </c>
      <c r="B153" s="3" t="str">
        <f t="shared" si="11"/>
        <v>InorganicAlkalis_and_SaltsAmmonium SulphateExplosiveness</v>
      </c>
      <c r="C153" s="3" t="s">
        <v>357</v>
      </c>
      <c r="D153" s="3" t="s">
        <v>380</v>
      </c>
      <c r="E153" s="3" t="s">
        <v>361</v>
      </c>
      <c r="F153" s="3" t="s">
        <v>543</v>
      </c>
      <c r="G153" s="3" t="s">
        <v>556</v>
      </c>
      <c r="H153" s="3" t="str">
        <f t="shared" si="13"/>
        <v>InorganicAlkalis_and_SaltsAmmonium SulphateExplosivenessDivision 1.4</v>
      </c>
      <c r="I153" s="14" t="str">
        <f>'Back End Tables (2)'!G48</f>
        <v>Division 1.5</v>
      </c>
      <c r="J153" s="3" t="str">
        <f>'Back End Tables (2)'!G49</f>
        <v>Division 1.4</v>
      </c>
      <c r="K153" s="3" t="str">
        <f>'Back End Tables (2)'!G50</f>
        <v>Division 1.3</v>
      </c>
      <c r="L153" s="3" t="str">
        <f>'Back End Tables (2)'!G51</f>
        <v>Division 1.2</v>
      </c>
      <c r="M153" s="3" t="str">
        <f>'Back End Tables (2)'!G52</f>
        <v>Division 1.1</v>
      </c>
      <c r="N153" s="3" t="s">
        <v>562</v>
      </c>
      <c r="O153" s="3" t="s">
        <v>562</v>
      </c>
      <c r="P153" s="3" t="s">
        <v>429</v>
      </c>
      <c r="Q153" s="3" t="s">
        <v>440</v>
      </c>
    </row>
    <row r="154" spans="1:17" x14ac:dyDescent="0.2">
      <c r="A154" s="3" t="str">
        <f t="shared" si="12"/>
        <v/>
      </c>
      <c r="B154" s="3" t="str">
        <f t="shared" si="11"/>
        <v/>
      </c>
      <c r="H154" s="3" t="str">
        <f t="shared" si="13"/>
        <v/>
      </c>
    </row>
    <row r="155" spans="1:17" x14ac:dyDescent="0.2">
      <c r="A155" s="3" t="str">
        <f t="shared" si="12"/>
        <v/>
      </c>
      <c r="B155" s="3" t="str">
        <f t="shared" si="11"/>
        <v/>
      </c>
      <c r="H155" s="3" t="str">
        <f t="shared" si="13"/>
        <v/>
      </c>
    </row>
    <row r="156" spans="1:17" x14ac:dyDescent="0.2">
      <c r="A156" s="3" t="str">
        <f t="shared" ref="A156" si="24">C156&amp;D156&amp;E156</f>
        <v>InorganicAlkalis_and_SaltsCalcium Hydroxide (≥96 %)</v>
      </c>
      <c r="B156" s="3" t="str">
        <f t="shared" ref="B156" si="25">C156&amp;D156&amp;E156&amp;F156</f>
        <v>InorganicAlkalis_and_SaltsCalcium Hydroxide (≥96 %)Boiling Point</v>
      </c>
      <c r="C156" s="3" t="s">
        <v>357</v>
      </c>
      <c r="D156" s="3" t="s">
        <v>380</v>
      </c>
      <c r="E156" s="3" t="s">
        <v>560</v>
      </c>
      <c r="F156" s="3" t="s">
        <v>416</v>
      </c>
      <c r="G156" s="3">
        <v>2850</v>
      </c>
      <c r="H156" s="3" t="str">
        <f t="shared" si="13"/>
        <v>InorganicAlkalis_and_SaltsCalcium Hydroxide (≥96 %)Boiling Point2850</v>
      </c>
      <c r="N156" s="3" t="s">
        <v>566</v>
      </c>
      <c r="O156" s="3" t="s">
        <v>566</v>
      </c>
      <c r="P156" s="3" t="s">
        <v>422</v>
      </c>
      <c r="Q156" s="3" t="s">
        <v>440</v>
      </c>
    </row>
    <row r="157" spans="1:17" x14ac:dyDescent="0.2">
      <c r="A157" s="3" t="str">
        <f t="shared" si="12"/>
        <v>InorganicAlkalis_and_SaltsCalcium Hydroxide (≥96 %)</v>
      </c>
      <c r="B157" s="3" t="str">
        <f t="shared" si="11"/>
        <v>InorganicAlkalis_and_SaltsCalcium Hydroxide (≥96 %)Flashpoint</v>
      </c>
      <c r="C157" s="3" t="s">
        <v>357</v>
      </c>
      <c r="D157" s="3" t="s">
        <v>380</v>
      </c>
      <c r="E157" s="3" t="s">
        <v>560</v>
      </c>
      <c r="F157" s="3" t="s">
        <v>384</v>
      </c>
      <c r="G157" s="3" t="s">
        <v>419</v>
      </c>
      <c r="H157" s="3" t="str">
        <f t="shared" si="13"/>
        <v>InorganicAlkalis_and_SaltsCalcium Hydroxide (≥96 %)FlashpointNot Applicable</v>
      </c>
      <c r="I157" s="3">
        <f>'Back End Tables (2)'!G12</f>
        <v>150</v>
      </c>
      <c r="J157" s="3">
        <f>'Back End Tables (2)'!G13</f>
        <v>100</v>
      </c>
      <c r="K157" s="3">
        <f>'Back End Tables (2)'!G14</f>
        <v>50</v>
      </c>
      <c r="L157" s="3">
        <f>'Back End Tables (2)'!G15</f>
        <v>1</v>
      </c>
      <c r="M157" s="3">
        <f>'Back End Tables (2)'!G16</f>
        <v>-1000000</v>
      </c>
      <c r="N157" s="3" t="s">
        <v>566</v>
      </c>
      <c r="O157" s="3" t="s">
        <v>566</v>
      </c>
      <c r="P157" s="3" t="s">
        <v>422</v>
      </c>
      <c r="Q157" s="3" t="s">
        <v>440</v>
      </c>
    </row>
    <row r="158" spans="1:17" x14ac:dyDescent="0.2">
      <c r="A158" s="3" t="str">
        <f t="shared" si="12"/>
        <v>InorganicAlkalis_and_SaltsCalcium Hydroxide (≥96 %)</v>
      </c>
      <c r="B158" s="3" t="str">
        <f t="shared" si="11"/>
        <v>InorganicAlkalis_and_SaltsCalcium Hydroxide (≥96 %)Flammability</v>
      </c>
      <c r="C158" s="3" t="s">
        <v>357</v>
      </c>
      <c r="D158" s="3" t="s">
        <v>380</v>
      </c>
      <c r="E158" s="3" t="s">
        <v>560</v>
      </c>
      <c r="F158" s="3" t="s">
        <v>381</v>
      </c>
      <c r="G158" s="3" t="s">
        <v>456</v>
      </c>
      <c r="H158" s="3" t="str">
        <f t="shared" si="13"/>
        <v>InorganicAlkalis_and_SaltsCalcium Hydroxide (≥96 %)FlammabilityNon Flammable</v>
      </c>
      <c r="I158" s="14">
        <f>'Back End Tables (2)'!G36</f>
        <v>0</v>
      </c>
      <c r="J158" s="3" t="str">
        <f>'Back End Tables (2)'!G37</f>
        <v>Non Flammable</v>
      </c>
      <c r="K158" s="3" t="str">
        <f>'Back End Tables (2)'!G38</f>
        <v xml:space="preserve">Category 2 </v>
      </c>
      <c r="L158" s="3" t="str">
        <f>'Back End Tables (2)'!G39</f>
        <v>Category 1B</v>
      </c>
      <c r="M158" s="3" t="str">
        <f>'Back End Tables (2)'!G40</f>
        <v>Category 1A</v>
      </c>
      <c r="N158" s="3" t="s">
        <v>566</v>
      </c>
      <c r="O158" s="3" t="s">
        <v>566</v>
      </c>
      <c r="P158" s="3" t="s">
        <v>422</v>
      </c>
      <c r="Q158" s="3" t="s">
        <v>440</v>
      </c>
    </row>
    <row r="159" spans="1:17" x14ac:dyDescent="0.2">
      <c r="A159" s="3" t="str">
        <f t="shared" si="12"/>
        <v>InorganicAlkalis_and_SaltsCalcium Hydroxide (≥96 %)</v>
      </c>
      <c r="B159" s="3" t="str">
        <f t="shared" si="11"/>
        <v>InorganicAlkalis_and_SaltsCalcium Hydroxide (≥96 %)Stability (Autoignition)</v>
      </c>
      <c r="C159" s="3" t="s">
        <v>357</v>
      </c>
      <c r="D159" s="3" t="s">
        <v>380</v>
      </c>
      <c r="E159" s="3" t="s">
        <v>560</v>
      </c>
      <c r="F159" s="3" t="s">
        <v>385</v>
      </c>
      <c r="G159" s="3" t="s">
        <v>425</v>
      </c>
      <c r="H159" s="3" t="str">
        <f t="shared" si="13"/>
        <v>InorganicAlkalis_and_SaltsCalcium Hydroxide (≥96 %)Stability (Autoignition)No Data Available</v>
      </c>
      <c r="I159" s="3">
        <f>'Back End Tables (2)'!G24</f>
        <v>91</v>
      </c>
      <c r="J159" s="3">
        <f>'Back End Tables (2)'!G25</f>
        <v>61</v>
      </c>
      <c r="K159" s="3">
        <f>'Back End Tables (2)'!G26</f>
        <v>16</v>
      </c>
      <c r="L159" s="3">
        <f>'Back End Tables (2)'!G27</f>
        <v>1</v>
      </c>
      <c r="M159" s="3">
        <f>'Back End Tables (2)'!G28</f>
        <v>-1000000</v>
      </c>
      <c r="N159" s="3" t="s">
        <v>566</v>
      </c>
      <c r="O159" s="3" t="s">
        <v>566</v>
      </c>
      <c r="P159" s="3" t="s">
        <v>422</v>
      </c>
      <c r="Q159" s="3" t="s">
        <v>440</v>
      </c>
    </row>
    <row r="160" spans="1:17" x14ac:dyDescent="0.2">
      <c r="A160" s="3" t="str">
        <f t="shared" si="12"/>
        <v>InorganicAlkalis_and_SaltsCalcium Hydroxide (≥96 %)</v>
      </c>
      <c r="B160" s="3" t="str">
        <f t="shared" ref="B160:B229" si="26">C160&amp;D160&amp;E160&amp;F160</f>
        <v>InorganicAlkalis_and_SaltsCalcium Hydroxide (≥96 %)Lower Explosion Limit</v>
      </c>
      <c r="C160" s="3" t="s">
        <v>357</v>
      </c>
      <c r="D160" s="3" t="s">
        <v>380</v>
      </c>
      <c r="E160" s="3" t="s">
        <v>560</v>
      </c>
      <c r="F160" s="3" t="s">
        <v>431</v>
      </c>
      <c r="G160" s="3" t="s">
        <v>559</v>
      </c>
      <c r="H160" s="3" t="str">
        <f t="shared" si="13"/>
        <v>InorganicAlkalis_and_SaltsCalcium Hydroxide (≥96 %)Lower Explosion LimitNot Determined</v>
      </c>
      <c r="N160" s="3" t="s">
        <v>566</v>
      </c>
      <c r="O160" s="3" t="s">
        <v>566</v>
      </c>
      <c r="P160" s="3" t="s">
        <v>422</v>
      </c>
      <c r="Q160" s="3" t="s">
        <v>440</v>
      </c>
    </row>
    <row r="161" spans="1:17" x14ac:dyDescent="0.2">
      <c r="A161" s="3" t="str">
        <f t="shared" ref="A161:A229" si="27">C161&amp;D161&amp;E161</f>
        <v>InorganicAlkalis_and_SaltsCalcium Hydroxide (≥96 %)</v>
      </c>
      <c r="B161" s="3" t="str">
        <f t="shared" si="26"/>
        <v>InorganicAlkalis_and_SaltsCalcium Hydroxide (≥96 %)Upper Explosion Limit</v>
      </c>
      <c r="C161" s="3" t="s">
        <v>357</v>
      </c>
      <c r="D161" s="3" t="s">
        <v>380</v>
      </c>
      <c r="E161" s="3" t="s">
        <v>560</v>
      </c>
      <c r="F161" s="3" t="s">
        <v>432</v>
      </c>
      <c r="G161" s="3" t="s">
        <v>559</v>
      </c>
      <c r="H161" s="3" t="str">
        <f t="shared" si="13"/>
        <v>InorganicAlkalis_and_SaltsCalcium Hydroxide (≥96 %)Upper Explosion LimitNot Determined</v>
      </c>
      <c r="N161" s="3" t="s">
        <v>566</v>
      </c>
      <c r="O161" s="3" t="s">
        <v>566</v>
      </c>
      <c r="P161" s="3" t="s">
        <v>422</v>
      </c>
      <c r="Q161" s="3" t="s">
        <v>440</v>
      </c>
    </row>
    <row r="162" spans="1:17" x14ac:dyDescent="0.2">
      <c r="A162" s="3" t="str">
        <f t="shared" si="27"/>
        <v>InorganicAlkalis_and_SaltsCalcium Hydroxide (≥96 %)</v>
      </c>
      <c r="B162" s="3" t="str">
        <f t="shared" si="26"/>
        <v>InorganicAlkalis_and_SaltsCalcium Hydroxide (≥96 %)Explosiveness</v>
      </c>
      <c r="C162" s="3" t="s">
        <v>357</v>
      </c>
      <c r="D162" s="3" t="s">
        <v>380</v>
      </c>
      <c r="E162" s="3" t="s">
        <v>560</v>
      </c>
      <c r="F162" s="3" t="s">
        <v>543</v>
      </c>
      <c r="G162" s="3" t="s">
        <v>556</v>
      </c>
      <c r="H162" s="3" t="str">
        <f t="shared" si="13"/>
        <v>InorganicAlkalis_and_SaltsCalcium Hydroxide (≥96 %)ExplosivenessDivision 1.4</v>
      </c>
      <c r="I162" s="14" t="str">
        <f>'Back End Tables (2)'!G48</f>
        <v>Division 1.5</v>
      </c>
      <c r="J162" s="3" t="str">
        <f>'Back End Tables (2)'!G49</f>
        <v>Division 1.4</v>
      </c>
      <c r="K162" s="3" t="str">
        <f>'Back End Tables (2)'!G50</f>
        <v>Division 1.3</v>
      </c>
      <c r="L162" s="3" t="str">
        <f>'Back End Tables (2)'!G51</f>
        <v>Division 1.2</v>
      </c>
      <c r="M162" s="3" t="str">
        <f>'Back End Tables (2)'!G52</f>
        <v>Division 1.1</v>
      </c>
      <c r="N162" s="3" t="s">
        <v>566</v>
      </c>
      <c r="O162" s="3" t="s">
        <v>566</v>
      </c>
      <c r="P162" s="3" t="s">
        <v>422</v>
      </c>
      <c r="Q162" s="3" t="s">
        <v>440</v>
      </c>
    </row>
    <row r="163" spans="1:17" x14ac:dyDescent="0.2">
      <c r="A163" s="3" t="str">
        <f t="shared" si="27"/>
        <v/>
      </c>
      <c r="B163" s="3" t="str">
        <f t="shared" si="26"/>
        <v/>
      </c>
      <c r="H163" s="3" t="str">
        <f t="shared" si="13"/>
        <v/>
      </c>
    </row>
    <row r="164" spans="1:17" x14ac:dyDescent="0.2">
      <c r="A164" s="3" t="str">
        <f t="shared" si="27"/>
        <v/>
      </c>
      <c r="B164" s="3" t="str">
        <f t="shared" si="26"/>
        <v/>
      </c>
      <c r="H164" s="3" t="str">
        <f t="shared" si="13"/>
        <v/>
      </c>
    </row>
    <row r="165" spans="1:17" x14ac:dyDescent="0.2">
      <c r="A165" s="3" t="str">
        <f t="shared" ref="A165" si="28">C165&amp;D165&amp;E165</f>
        <v>InorganicAlkalis_and_SaltsCalcium Oxide</v>
      </c>
      <c r="B165" s="3" t="str">
        <f t="shared" ref="B165" si="29">C165&amp;D165&amp;E165&amp;F165</f>
        <v>InorganicAlkalis_and_SaltsCalcium OxideBoiling Point</v>
      </c>
      <c r="C165" s="3" t="s">
        <v>357</v>
      </c>
      <c r="D165" s="3" t="s">
        <v>380</v>
      </c>
      <c r="E165" s="3" t="s">
        <v>347</v>
      </c>
      <c r="F165" s="3" t="s">
        <v>416</v>
      </c>
      <c r="G165" s="3">
        <v>2850</v>
      </c>
      <c r="H165" s="3" t="str">
        <f t="shared" si="13"/>
        <v>InorganicAlkalis_and_SaltsCalcium OxideBoiling Point2850</v>
      </c>
      <c r="N165" s="3" t="s">
        <v>566</v>
      </c>
      <c r="O165" s="3" t="s">
        <v>566</v>
      </c>
      <c r="P165" s="3" t="s">
        <v>422</v>
      </c>
      <c r="Q165" s="3" t="s">
        <v>440</v>
      </c>
    </row>
    <row r="166" spans="1:17" x14ac:dyDescent="0.2">
      <c r="A166" s="3" t="str">
        <f t="shared" si="27"/>
        <v>InorganicAlkalis_and_SaltsCalcium Oxide</v>
      </c>
      <c r="B166" s="3" t="str">
        <f t="shared" si="26"/>
        <v>InorganicAlkalis_and_SaltsCalcium OxideFlashpoint</v>
      </c>
      <c r="C166" s="3" t="s">
        <v>357</v>
      </c>
      <c r="D166" s="3" t="s">
        <v>380</v>
      </c>
      <c r="E166" s="3" t="s">
        <v>347</v>
      </c>
      <c r="F166" s="3" t="s">
        <v>384</v>
      </c>
      <c r="G166" s="3" t="s">
        <v>419</v>
      </c>
      <c r="H166" s="3" t="str">
        <f t="shared" si="13"/>
        <v>InorganicAlkalis_and_SaltsCalcium OxideFlashpointNot Applicable</v>
      </c>
      <c r="I166" s="3">
        <f>'Back End Tables (2)'!G12</f>
        <v>150</v>
      </c>
      <c r="J166" s="3">
        <f>'Back End Tables (2)'!G13</f>
        <v>100</v>
      </c>
      <c r="K166" s="3">
        <f>'Back End Tables (2)'!G14</f>
        <v>50</v>
      </c>
      <c r="L166" s="3">
        <f>'Back End Tables (2)'!G15</f>
        <v>1</v>
      </c>
      <c r="M166" s="3">
        <f>'Back End Tables (2)'!G16</f>
        <v>-1000000</v>
      </c>
      <c r="N166" s="3" t="s">
        <v>566</v>
      </c>
      <c r="O166" s="3" t="s">
        <v>566</v>
      </c>
      <c r="P166" s="3" t="s">
        <v>422</v>
      </c>
      <c r="Q166" s="3" t="s">
        <v>440</v>
      </c>
    </row>
    <row r="167" spans="1:17" x14ac:dyDescent="0.2">
      <c r="A167" s="3" t="str">
        <f t="shared" si="27"/>
        <v>InorganicAlkalis_and_SaltsCalcium Oxide</v>
      </c>
      <c r="B167" s="3" t="str">
        <f t="shared" si="26"/>
        <v>InorganicAlkalis_and_SaltsCalcium OxideFlammability</v>
      </c>
      <c r="C167" s="3" t="s">
        <v>357</v>
      </c>
      <c r="D167" s="3" t="s">
        <v>380</v>
      </c>
      <c r="E167" s="3" t="s">
        <v>347</v>
      </c>
      <c r="F167" s="3" t="s">
        <v>381</v>
      </c>
      <c r="G167" s="3" t="s">
        <v>456</v>
      </c>
      <c r="H167" s="3" t="str">
        <f t="shared" ref="H167:H215" si="30">B167&amp;G167</f>
        <v>InorganicAlkalis_and_SaltsCalcium OxideFlammabilityNon Flammable</v>
      </c>
      <c r="I167" s="14">
        <f>'Back End Tables (2)'!G36</f>
        <v>0</v>
      </c>
      <c r="J167" s="3" t="str">
        <f>'Back End Tables (2)'!G37</f>
        <v>Non Flammable</v>
      </c>
      <c r="K167" s="3" t="str">
        <f>'Back End Tables (2)'!G38</f>
        <v xml:space="preserve">Category 2 </v>
      </c>
      <c r="L167" s="3" t="str">
        <f>'Back End Tables (2)'!G39</f>
        <v>Category 1B</v>
      </c>
      <c r="M167" s="3" t="str">
        <f>'Back End Tables (2)'!G40</f>
        <v>Category 1A</v>
      </c>
      <c r="N167" s="3" t="s">
        <v>566</v>
      </c>
      <c r="O167" s="3" t="s">
        <v>566</v>
      </c>
      <c r="P167" s="3" t="s">
        <v>422</v>
      </c>
      <c r="Q167" s="3" t="s">
        <v>440</v>
      </c>
    </row>
    <row r="168" spans="1:17" x14ac:dyDescent="0.2">
      <c r="A168" s="3" t="str">
        <f t="shared" si="27"/>
        <v>InorganicAlkalis_and_SaltsCalcium Oxide</v>
      </c>
      <c r="B168" s="3" t="str">
        <f t="shared" si="26"/>
        <v>InorganicAlkalis_and_SaltsCalcium OxideStability (Autoignition)</v>
      </c>
      <c r="C168" s="3" t="s">
        <v>357</v>
      </c>
      <c r="D168" s="3" t="s">
        <v>380</v>
      </c>
      <c r="E168" s="3" t="s">
        <v>347</v>
      </c>
      <c r="F168" s="3" t="s">
        <v>385</v>
      </c>
      <c r="G168" s="3">
        <v>400</v>
      </c>
      <c r="H168" s="3" t="str">
        <f t="shared" si="30"/>
        <v>InorganicAlkalis_and_SaltsCalcium OxideStability (Autoignition)400</v>
      </c>
      <c r="I168" s="3">
        <f>'Back End Tables (2)'!G24</f>
        <v>91</v>
      </c>
      <c r="J168" s="3">
        <f>'Back End Tables (2)'!G25</f>
        <v>61</v>
      </c>
      <c r="K168" s="3">
        <f>'Back End Tables (2)'!G26</f>
        <v>16</v>
      </c>
      <c r="L168" s="3">
        <f>'Back End Tables (2)'!G27</f>
        <v>1</v>
      </c>
      <c r="M168" s="3">
        <f>'Back End Tables (2)'!G28</f>
        <v>-1000000</v>
      </c>
      <c r="N168" s="3" t="s">
        <v>566</v>
      </c>
      <c r="O168" s="3" t="s">
        <v>566</v>
      </c>
      <c r="P168" s="3" t="s">
        <v>422</v>
      </c>
      <c r="Q168" s="3" t="s">
        <v>440</v>
      </c>
    </row>
    <row r="169" spans="1:17" x14ac:dyDescent="0.2">
      <c r="A169" s="3" t="str">
        <f t="shared" si="27"/>
        <v>InorganicAlkalis_and_SaltsCalcium Oxide</v>
      </c>
      <c r="B169" s="3" t="str">
        <f t="shared" si="26"/>
        <v>InorganicAlkalis_and_SaltsCalcium OxideLower Explosion Limit</v>
      </c>
      <c r="C169" s="3" t="s">
        <v>357</v>
      </c>
      <c r="D169" s="3" t="s">
        <v>380</v>
      </c>
      <c r="E169" s="3" t="s">
        <v>347</v>
      </c>
      <c r="F169" s="3" t="s">
        <v>431</v>
      </c>
      <c r="G169" s="3" t="s">
        <v>559</v>
      </c>
      <c r="H169" s="3" t="str">
        <f t="shared" si="30"/>
        <v>InorganicAlkalis_and_SaltsCalcium OxideLower Explosion LimitNot Determined</v>
      </c>
      <c r="N169" s="3" t="s">
        <v>566</v>
      </c>
      <c r="O169" s="3" t="s">
        <v>566</v>
      </c>
      <c r="P169" s="3" t="s">
        <v>422</v>
      </c>
      <c r="Q169" s="3" t="s">
        <v>440</v>
      </c>
    </row>
    <row r="170" spans="1:17" x14ac:dyDescent="0.2">
      <c r="A170" s="3" t="str">
        <f t="shared" si="27"/>
        <v>InorganicAlkalis_and_SaltsCalcium Oxide</v>
      </c>
      <c r="B170" s="3" t="str">
        <f t="shared" si="26"/>
        <v>InorganicAlkalis_and_SaltsCalcium OxideUpper Explosion Limit</v>
      </c>
      <c r="C170" s="3" t="s">
        <v>357</v>
      </c>
      <c r="D170" s="3" t="s">
        <v>380</v>
      </c>
      <c r="E170" s="3" t="s">
        <v>347</v>
      </c>
      <c r="F170" s="3" t="s">
        <v>432</v>
      </c>
      <c r="G170" s="3" t="s">
        <v>559</v>
      </c>
      <c r="H170" s="3" t="str">
        <f t="shared" si="30"/>
        <v>InorganicAlkalis_and_SaltsCalcium OxideUpper Explosion LimitNot Determined</v>
      </c>
      <c r="N170" s="3" t="s">
        <v>566</v>
      </c>
      <c r="O170" s="3" t="s">
        <v>566</v>
      </c>
      <c r="P170" s="3" t="s">
        <v>422</v>
      </c>
      <c r="Q170" s="3" t="s">
        <v>440</v>
      </c>
    </row>
    <row r="171" spans="1:17" x14ac:dyDescent="0.2">
      <c r="A171" s="3" t="str">
        <f t="shared" si="27"/>
        <v>InorganicAlkalis_and_SaltsCalcium Oxide</v>
      </c>
      <c r="B171" s="3" t="str">
        <f t="shared" si="26"/>
        <v>InorganicAlkalis_and_SaltsCalcium OxideExplosiveness</v>
      </c>
      <c r="C171" s="3" t="s">
        <v>357</v>
      </c>
      <c r="D171" s="3" t="s">
        <v>380</v>
      </c>
      <c r="E171" s="3" t="s">
        <v>347</v>
      </c>
      <c r="F171" s="3" t="s">
        <v>543</v>
      </c>
      <c r="G171" s="3" t="s">
        <v>556</v>
      </c>
      <c r="H171" s="3" t="str">
        <f t="shared" si="30"/>
        <v>InorganicAlkalis_and_SaltsCalcium OxideExplosivenessDivision 1.4</v>
      </c>
      <c r="I171" s="14" t="str">
        <f>'Back End Tables (2)'!G48</f>
        <v>Division 1.5</v>
      </c>
      <c r="J171" s="3" t="str">
        <f>'Back End Tables (2)'!G49</f>
        <v>Division 1.4</v>
      </c>
      <c r="K171" s="3" t="str">
        <f>'Back End Tables (2)'!G50</f>
        <v>Division 1.3</v>
      </c>
      <c r="L171" s="3" t="str">
        <f>'Back End Tables (2)'!G51</f>
        <v>Division 1.2</v>
      </c>
      <c r="M171" s="3" t="str">
        <f>'Back End Tables (2)'!G52</f>
        <v>Division 1.1</v>
      </c>
      <c r="N171" s="3" t="s">
        <v>566</v>
      </c>
      <c r="O171" s="3" t="s">
        <v>566</v>
      </c>
      <c r="P171" s="3" t="s">
        <v>422</v>
      </c>
      <c r="Q171" s="3" t="s">
        <v>440</v>
      </c>
    </row>
    <row r="172" spans="1:17" x14ac:dyDescent="0.2">
      <c r="A172" s="3" t="str">
        <f t="shared" si="27"/>
        <v/>
      </c>
      <c r="B172" s="3" t="str">
        <f t="shared" si="26"/>
        <v/>
      </c>
      <c r="H172" s="3" t="str">
        <f t="shared" si="30"/>
        <v/>
      </c>
    </row>
    <row r="173" spans="1:17" x14ac:dyDescent="0.2">
      <c r="A173" s="3" t="str">
        <f t="shared" si="27"/>
        <v/>
      </c>
      <c r="B173" s="3" t="str">
        <f t="shared" si="26"/>
        <v/>
      </c>
      <c r="H173" s="3" t="str">
        <f t="shared" si="30"/>
        <v/>
      </c>
    </row>
    <row r="174" spans="1:17" x14ac:dyDescent="0.2">
      <c r="A174" s="3" t="str">
        <f t="shared" ref="A174" si="31">C174&amp;D174&amp;E174</f>
        <v>InorganicAlkalis_and_SaltsPotassium Hydroxide</v>
      </c>
      <c r="B174" s="3" t="str">
        <f t="shared" ref="B174" si="32">C174&amp;D174&amp;E174&amp;F174</f>
        <v>InorganicAlkalis_and_SaltsPotassium HydroxideBoiling Point</v>
      </c>
      <c r="C174" s="3" t="s">
        <v>357</v>
      </c>
      <c r="D174" s="3" t="s">
        <v>380</v>
      </c>
      <c r="E174" s="3" t="s">
        <v>363</v>
      </c>
      <c r="F174" s="3" t="s">
        <v>416</v>
      </c>
      <c r="G174" s="3">
        <v>1320</v>
      </c>
      <c r="H174" s="3" t="str">
        <f t="shared" si="30"/>
        <v>InorganicAlkalis_and_SaltsPotassium HydroxideBoiling Point1320</v>
      </c>
      <c r="N174" s="3" t="s">
        <v>420</v>
      </c>
      <c r="O174" s="3" t="s">
        <v>420</v>
      </c>
      <c r="P174" s="3" t="s">
        <v>422</v>
      </c>
      <c r="Q174" s="3" t="s">
        <v>440</v>
      </c>
    </row>
    <row r="175" spans="1:17" x14ac:dyDescent="0.2">
      <c r="A175" s="3" t="str">
        <f t="shared" si="27"/>
        <v>InorganicAlkalis_and_SaltsPotassium Hydroxide</v>
      </c>
      <c r="B175" s="3" t="str">
        <f t="shared" si="26"/>
        <v>InorganicAlkalis_and_SaltsPotassium HydroxideFlashpoint</v>
      </c>
      <c r="C175" s="3" t="s">
        <v>357</v>
      </c>
      <c r="D175" s="3" t="s">
        <v>380</v>
      </c>
      <c r="E175" s="3" t="s">
        <v>363</v>
      </c>
      <c r="F175" s="3" t="s">
        <v>384</v>
      </c>
      <c r="G175" s="3" t="s">
        <v>419</v>
      </c>
      <c r="H175" s="3" t="str">
        <f t="shared" si="30"/>
        <v>InorganicAlkalis_and_SaltsPotassium HydroxideFlashpointNot Applicable</v>
      </c>
      <c r="I175" s="3">
        <f>'Back End Tables (2)'!G12</f>
        <v>150</v>
      </c>
      <c r="J175" s="3">
        <f>'Back End Tables (2)'!G13</f>
        <v>100</v>
      </c>
      <c r="K175" s="3">
        <f>'Back End Tables (2)'!G14</f>
        <v>50</v>
      </c>
      <c r="L175" s="3">
        <f>'Back End Tables (2)'!G15</f>
        <v>1</v>
      </c>
      <c r="M175" s="3">
        <f>'Back End Tables (2)'!G16</f>
        <v>-1000000</v>
      </c>
      <c r="N175" s="3" t="s">
        <v>420</v>
      </c>
      <c r="O175" s="3" t="s">
        <v>420</v>
      </c>
      <c r="P175" s="3" t="s">
        <v>422</v>
      </c>
      <c r="Q175" s="3" t="s">
        <v>440</v>
      </c>
    </row>
    <row r="176" spans="1:17" x14ac:dyDescent="0.2">
      <c r="A176" s="3" t="str">
        <f t="shared" si="27"/>
        <v>InorganicAlkalis_and_SaltsPotassium Hydroxide</v>
      </c>
      <c r="B176" s="3" t="str">
        <f t="shared" si="26"/>
        <v>InorganicAlkalis_and_SaltsPotassium HydroxideFlammability</v>
      </c>
      <c r="C176" s="3" t="s">
        <v>357</v>
      </c>
      <c r="D176" s="3" t="s">
        <v>380</v>
      </c>
      <c r="E176" s="3" t="s">
        <v>363</v>
      </c>
      <c r="F176" s="3" t="s">
        <v>381</v>
      </c>
      <c r="G176" s="3" t="s">
        <v>425</v>
      </c>
      <c r="H176" s="3" t="str">
        <f t="shared" si="30"/>
        <v>InorganicAlkalis_and_SaltsPotassium HydroxideFlammabilityNo Data Available</v>
      </c>
      <c r="I176" s="14">
        <f>'Back End Tables (2)'!G36</f>
        <v>0</v>
      </c>
      <c r="J176" s="3" t="str">
        <f>'Back End Tables (2)'!G37</f>
        <v>Non Flammable</v>
      </c>
      <c r="K176" s="3" t="str">
        <f>'Back End Tables (2)'!G38</f>
        <v xml:space="preserve">Category 2 </v>
      </c>
      <c r="L176" s="3" t="str">
        <f>'Back End Tables (2)'!G39</f>
        <v>Category 1B</v>
      </c>
      <c r="M176" s="3" t="str">
        <f>'Back End Tables (2)'!G40</f>
        <v>Category 1A</v>
      </c>
      <c r="N176" s="3" t="s">
        <v>420</v>
      </c>
      <c r="O176" s="3" t="s">
        <v>420</v>
      </c>
      <c r="P176" s="3" t="s">
        <v>422</v>
      </c>
      <c r="Q176" s="3" t="s">
        <v>440</v>
      </c>
    </row>
    <row r="177" spans="1:17" x14ac:dyDescent="0.2">
      <c r="A177" s="3" t="str">
        <f t="shared" si="27"/>
        <v>InorganicAlkalis_and_SaltsPotassium Hydroxide</v>
      </c>
      <c r="B177" s="3" t="str">
        <f t="shared" si="26"/>
        <v>InorganicAlkalis_and_SaltsPotassium HydroxideStability (Autoignition)</v>
      </c>
      <c r="C177" s="3" t="s">
        <v>357</v>
      </c>
      <c r="D177" s="3" t="s">
        <v>380</v>
      </c>
      <c r="E177" s="3" t="s">
        <v>363</v>
      </c>
      <c r="F177" s="3" t="s">
        <v>385</v>
      </c>
      <c r="G177" s="3" t="s">
        <v>425</v>
      </c>
      <c r="H177" s="3" t="str">
        <f t="shared" si="30"/>
        <v>InorganicAlkalis_and_SaltsPotassium HydroxideStability (Autoignition)No Data Available</v>
      </c>
      <c r="I177" s="3">
        <f>'Back End Tables (2)'!G24</f>
        <v>91</v>
      </c>
      <c r="J177" s="3">
        <f>'Back End Tables (2)'!G25</f>
        <v>61</v>
      </c>
      <c r="K177" s="3">
        <f>'Back End Tables (2)'!G26</f>
        <v>16</v>
      </c>
      <c r="L177" s="3">
        <f>'Back End Tables (2)'!G27</f>
        <v>1</v>
      </c>
      <c r="M177" s="3">
        <f>'Back End Tables (2)'!G28</f>
        <v>-1000000</v>
      </c>
      <c r="N177" s="3" t="s">
        <v>420</v>
      </c>
      <c r="O177" s="3" t="s">
        <v>420</v>
      </c>
      <c r="P177" s="3" t="s">
        <v>422</v>
      </c>
      <c r="Q177" s="3" t="s">
        <v>440</v>
      </c>
    </row>
    <row r="178" spans="1:17" x14ac:dyDescent="0.2">
      <c r="A178" s="3" t="str">
        <f t="shared" si="27"/>
        <v>InorganicAlkalis_and_SaltsPotassium Hydroxide</v>
      </c>
      <c r="B178" s="3" t="str">
        <f t="shared" si="26"/>
        <v>InorganicAlkalis_and_SaltsPotassium HydroxideLower Explosion Limit</v>
      </c>
      <c r="C178" s="3" t="s">
        <v>357</v>
      </c>
      <c r="D178" s="3" t="s">
        <v>380</v>
      </c>
      <c r="E178" s="3" t="s">
        <v>363</v>
      </c>
      <c r="F178" s="3" t="s">
        <v>431</v>
      </c>
      <c r="G178" s="3" t="s">
        <v>425</v>
      </c>
      <c r="H178" s="3" t="str">
        <f t="shared" si="30"/>
        <v>InorganicAlkalis_and_SaltsPotassium HydroxideLower Explosion LimitNo Data Available</v>
      </c>
      <c r="N178" s="3" t="s">
        <v>420</v>
      </c>
      <c r="O178" s="3" t="s">
        <v>420</v>
      </c>
      <c r="P178" s="3" t="s">
        <v>422</v>
      </c>
      <c r="Q178" s="3" t="s">
        <v>440</v>
      </c>
    </row>
    <row r="179" spans="1:17" x14ac:dyDescent="0.2">
      <c r="A179" s="3" t="str">
        <f t="shared" si="27"/>
        <v>InorganicAlkalis_and_SaltsPotassium Hydroxide</v>
      </c>
      <c r="B179" s="3" t="str">
        <f t="shared" si="26"/>
        <v>InorganicAlkalis_and_SaltsPotassium HydroxideUpper Explosion Limit</v>
      </c>
      <c r="C179" s="3" t="s">
        <v>357</v>
      </c>
      <c r="D179" s="3" t="s">
        <v>380</v>
      </c>
      <c r="E179" s="3" t="s">
        <v>363</v>
      </c>
      <c r="F179" s="3" t="s">
        <v>432</v>
      </c>
      <c r="G179" s="3" t="s">
        <v>425</v>
      </c>
      <c r="H179" s="3" t="str">
        <f t="shared" si="30"/>
        <v>InorganicAlkalis_and_SaltsPotassium HydroxideUpper Explosion LimitNo Data Available</v>
      </c>
      <c r="N179" s="3" t="s">
        <v>420</v>
      </c>
      <c r="O179" s="3" t="s">
        <v>420</v>
      </c>
      <c r="P179" s="3" t="s">
        <v>422</v>
      </c>
      <c r="Q179" s="3" t="s">
        <v>440</v>
      </c>
    </row>
    <row r="180" spans="1:17" x14ac:dyDescent="0.2">
      <c r="A180" s="3" t="str">
        <f t="shared" si="27"/>
        <v>InorganicAlkalis_and_SaltsPotassium Hydroxide</v>
      </c>
      <c r="B180" s="3" t="str">
        <f t="shared" si="26"/>
        <v>InorganicAlkalis_and_SaltsPotassium HydroxideExplosiveness</v>
      </c>
      <c r="C180" s="3" t="s">
        <v>357</v>
      </c>
      <c r="D180" s="3" t="s">
        <v>380</v>
      </c>
      <c r="E180" s="3" t="s">
        <v>363</v>
      </c>
      <c r="F180" s="3" t="s">
        <v>543</v>
      </c>
      <c r="G180" s="3" t="s">
        <v>425</v>
      </c>
      <c r="H180" s="3" t="str">
        <f t="shared" si="30"/>
        <v>InorganicAlkalis_and_SaltsPotassium HydroxideExplosivenessNo Data Available</v>
      </c>
      <c r="I180" s="14" t="str">
        <f>'Back End Tables (2)'!G48</f>
        <v>Division 1.5</v>
      </c>
      <c r="J180" s="3" t="str">
        <f>'Back End Tables (2)'!G49</f>
        <v>Division 1.4</v>
      </c>
      <c r="K180" s="3" t="str">
        <f>'Back End Tables (2)'!G50</f>
        <v>Division 1.3</v>
      </c>
      <c r="L180" s="3" t="str">
        <f>'Back End Tables (2)'!G51</f>
        <v>Division 1.2</v>
      </c>
      <c r="M180" s="3" t="str">
        <f>'Back End Tables (2)'!G52</f>
        <v>Division 1.1</v>
      </c>
      <c r="N180" s="3" t="s">
        <v>420</v>
      </c>
      <c r="O180" s="3" t="s">
        <v>420</v>
      </c>
      <c r="P180" s="3" t="s">
        <v>422</v>
      </c>
      <c r="Q180" s="3" t="s">
        <v>440</v>
      </c>
    </row>
    <row r="181" spans="1:17" x14ac:dyDescent="0.2">
      <c r="A181" s="3" t="str">
        <f t="shared" si="27"/>
        <v/>
      </c>
      <c r="B181" s="3" t="str">
        <f t="shared" si="26"/>
        <v/>
      </c>
      <c r="H181" s="3" t="str">
        <f t="shared" si="30"/>
        <v/>
      </c>
    </row>
    <row r="182" spans="1:17" x14ac:dyDescent="0.2">
      <c r="A182" s="3" t="str">
        <f t="shared" si="27"/>
        <v/>
      </c>
      <c r="B182" s="3" t="str">
        <f t="shared" si="26"/>
        <v/>
      </c>
      <c r="H182" s="3" t="str">
        <f t="shared" si="30"/>
        <v/>
      </c>
    </row>
    <row r="183" spans="1:17" x14ac:dyDescent="0.2">
      <c r="A183" s="3" t="str">
        <f t="shared" ref="A183" si="33">C183&amp;D183&amp;E183</f>
        <v>InorganicAlkalis_and_SaltsSodium Chloride</v>
      </c>
      <c r="B183" s="3" t="str">
        <f t="shared" ref="B183" si="34">C183&amp;D183&amp;E183&amp;F183</f>
        <v>InorganicAlkalis_and_SaltsSodium ChlorideBoiling Point</v>
      </c>
      <c r="C183" s="3" t="s">
        <v>357</v>
      </c>
      <c r="D183" s="3" t="s">
        <v>380</v>
      </c>
      <c r="E183" s="3" t="s">
        <v>366</v>
      </c>
      <c r="F183" s="3" t="s">
        <v>416</v>
      </c>
      <c r="G183" s="3">
        <v>1461</v>
      </c>
      <c r="H183" s="3" t="str">
        <f t="shared" si="30"/>
        <v>InorganicAlkalis_and_SaltsSodium ChlorideBoiling Point1461</v>
      </c>
      <c r="N183" s="3" t="s">
        <v>562</v>
      </c>
      <c r="O183" s="3" t="s">
        <v>562</v>
      </c>
      <c r="P183" s="3" t="s">
        <v>422</v>
      </c>
      <c r="Q183" s="3" t="s">
        <v>440</v>
      </c>
    </row>
    <row r="184" spans="1:17" x14ac:dyDescent="0.2">
      <c r="A184" s="3" t="str">
        <f t="shared" si="27"/>
        <v>InorganicAlkalis_and_SaltsSodium Chloride</v>
      </c>
      <c r="B184" s="3" t="str">
        <f t="shared" si="26"/>
        <v>InorganicAlkalis_and_SaltsSodium ChlorideFlashpoint</v>
      </c>
      <c r="C184" s="3" t="s">
        <v>357</v>
      </c>
      <c r="D184" s="3" t="s">
        <v>380</v>
      </c>
      <c r="E184" s="3" t="s">
        <v>366</v>
      </c>
      <c r="F184" s="3" t="s">
        <v>384</v>
      </c>
      <c r="G184" s="3" t="s">
        <v>419</v>
      </c>
      <c r="H184" s="3" t="str">
        <f t="shared" si="30"/>
        <v>InorganicAlkalis_and_SaltsSodium ChlorideFlashpointNot Applicable</v>
      </c>
      <c r="I184" s="3">
        <f>'Back End Tables (2)'!G12</f>
        <v>150</v>
      </c>
      <c r="J184" s="3">
        <f>'Back End Tables (2)'!G13</f>
        <v>100</v>
      </c>
      <c r="K184" s="3">
        <f>'Back End Tables (2)'!G14</f>
        <v>50</v>
      </c>
      <c r="L184" s="3">
        <f>'Back End Tables (2)'!G15</f>
        <v>1</v>
      </c>
      <c r="M184" s="3">
        <f>'Back End Tables (2)'!G16</f>
        <v>-1000000</v>
      </c>
      <c r="N184" s="3" t="s">
        <v>562</v>
      </c>
      <c r="O184" s="3" t="s">
        <v>562</v>
      </c>
      <c r="P184" s="3" t="s">
        <v>422</v>
      </c>
      <c r="Q184" s="3" t="s">
        <v>440</v>
      </c>
    </row>
    <row r="185" spans="1:17" x14ac:dyDescent="0.2">
      <c r="A185" s="3" t="str">
        <f t="shared" si="27"/>
        <v>InorganicAlkalis_and_SaltsSodium Chloride</v>
      </c>
      <c r="B185" s="3" t="str">
        <f t="shared" si="26"/>
        <v>InorganicAlkalis_and_SaltsSodium ChlorideFlammability</v>
      </c>
      <c r="C185" s="3" t="s">
        <v>357</v>
      </c>
      <c r="D185" s="3" t="s">
        <v>380</v>
      </c>
      <c r="E185" s="3" t="s">
        <v>366</v>
      </c>
      <c r="F185" s="3" t="s">
        <v>381</v>
      </c>
      <c r="G185" s="3" t="s">
        <v>425</v>
      </c>
      <c r="H185" s="3" t="str">
        <f t="shared" si="30"/>
        <v>InorganicAlkalis_and_SaltsSodium ChlorideFlammabilityNo Data Available</v>
      </c>
      <c r="I185" s="14">
        <f>'Back End Tables (2)'!G36</f>
        <v>0</v>
      </c>
      <c r="J185" s="3" t="str">
        <f>'Back End Tables (2)'!G37</f>
        <v>Non Flammable</v>
      </c>
      <c r="K185" s="3" t="str">
        <f>'Back End Tables (2)'!G38</f>
        <v xml:space="preserve">Category 2 </v>
      </c>
      <c r="L185" s="3" t="str">
        <f>'Back End Tables (2)'!G39</f>
        <v>Category 1B</v>
      </c>
      <c r="M185" s="3" t="str">
        <f>'Back End Tables (2)'!G40</f>
        <v>Category 1A</v>
      </c>
      <c r="N185" s="3" t="s">
        <v>562</v>
      </c>
      <c r="O185" s="3" t="s">
        <v>562</v>
      </c>
      <c r="P185" s="3" t="s">
        <v>422</v>
      </c>
      <c r="Q185" s="3" t="s">
        <v>440</v>
      </c>
    </row>
    <row r="186" spans="1:17" x14ac:dyDescent="0.2">
      <c r="A186" s="3" t="str">
        <f t="shared" si="27"/>
        <v>InorganicAlkalis_and_SaltsSodium Chloride</v>
      </c>
      <c r="B186" s="3" t="str">
        <f t="shared" si="26"/>
        <v>InorganicAlkalis_and_SaltsSodium ChlorideStability (Autoignition)</v>
      </c>
      <c r="C186" s="3" t="s">
        <v>357</v>
      </c>
      <c r="D186" s="3" t="s">
        <v>380</v>
      </c>
      <c r="E186" s="3" t="s">
        <v>366</v>
      </c>
      <c r="F186" s="3" t="s">
        <v>385</v>
      </c>
      <c r="G186" s="3" t="s">
        <v>425</v>
      </c>
      <c r="H186" s="3" t="str">
        <f t="shared" si="30"/>
        <v>InorganicAlkalis_and_SaltsSodium ChlorideStability (Autoignition)No Data Available</v>
      </c>
      <c r="I186" s="3">
        <f>'Back End Tables (2)'!G24</f>
        <v>91</v>
      </c>
      <c r="J186" s="3">
        <f>'Back End Tables (2)'!G25</f>
        <v>61</v>
      </c>
      <c r="K186" s="3">
        <f>'Back End Tables (2)'!G26</f>
        <v>16</v>
      </c>
      <c r="L186" s="3">
        <f>'Back End Tables (2)'!G27</f>
        <v>1</v>
      </c>
      <c r="M186" s="3">
        <f>'Back End Tables (2)'!G28</f>
        <v>-1000000</v>
      </c>
      <c r="N186" s="3" t="s">
        <v>562</v>
      </c>
      <c r="O186" s="3" t="s">
        <v>562</v>
      </c>
      <c r="P186" s="3" t="s">
        <v>422</v>
      </c>
      <c r="Q186" s="3" t="s">
        <v>440</v>
      </c>
    </row>
    <row r="187" spans="1:17" x14ac:dyDescent="0.2">
      <c r="A187" s="3" t="str">
        <f t="shared" si="27"/>
        <v>InorganicAlkalis_and_SaltsSodium Chloride</v>
      </c>
      <c r="B187" s="3" t="str">
        <f t="shared" si="26"/>
        <v>InorganicAlkalis_and_SaltsSodium ChlorideLower Explosion Limit</v>
      </c>
      <c r="C187" s="3" t="s">
        <v>357</v>
      </c>
      <c r="D187" s="3" t="s">
        <v>380</v>
      </c>
      <c r="E187" s="3" t="s">
        <v>366</v>
      </c>
      <c r="F187" s="3" t="s">
        <v>431</v>
      </c>
      <c r="G187" s="3" t="s">
        <v>425</v>
      </c>
      <c r="H187" s="3" t="str">
        <f t="shared" si="30"/>
        <v>InorganicAlkalis_and_SaltsSodium ChlorideLower Explosion LimitNo Data Available</v>
      </c>
      <c r="N187" s="3" t="s">
        <v>562</v>
      </c>
      <c r="O187" s="3" t="s">
        <v>562</v>
      </c>
      <c r="P187" s="3" t="s">
        <v>422</v>
      </c>
      <c r="Q187" s="3" t="s">
        <v>440</v>
      </c>
    </row>
    <row r="188" spans="1:17" x14ac:dyDescent="0.2">
      <c r="A188" s="3" t="str">
        <f t="shared" si="27"/>
        <v>InorganicAlkalis_and_SaltsSodium Chloride</v>
      </c>
      <c r="B188" s="3" t="str">
        <f t="shared" si="26"/>
        <v>InorganicAlkalis_and_SaltsSodium ChlorideUpper Explosion Limit</v>
      </c>
      <c r="C188" s="3" t="s">
        <v>357</v>
      </c>
      <c r="D188" s="3" t="s">
        <v>380</v>
      </c>
      <c r="E188" s="3" t="s">
        <v>366</v>
      </c>
      <c r="F188" s="3" t="s">
        <v>432</v>
      </c>
      <c r="G188" s="3" t="s">
        <v>425</v>
      </c>
      <c r="H188" s="3" t="str">
        <f t="shared" si="30"/>
        <v>InorganicAlkalis_and_SaltsSodium ChlorideUpper Explosion LimitNo Data Available</v>
      </c>
      <c r="N188" s="3" t="s">
        <v>562</v>
      </c>
      <c r="O188" s="3" t="s">
        <v>562</v>
      </c>
      <c r="P188" s="3" t="s">
        <v>422</v>
      </c>
      <c r="Q188" s="3" t="s">
        <v>440</v>
      </c>
    </row>
    <row r="189" spans="1:17" x14ac:dyDescent="0.2">
      <c r="A189" s="3" t="str">
        <f t="shared" si="27"/>
        <v>InorganicAlkalis_and_SaltsSodium Chloride</v>
      </c>
      <c r="B189" s="3" t="str">
        <f t="shared" si="26"/>
        <v>InorganicAlkalis_and_SaltsSodium ChlorideExplosiveness</v>
      </c>
      <c r="C189" s="3" t="s">
        <v>357</v>
      </c>
      <c r="D189" s="3" t="s">
        <v>380</v>
      </c>
      <c r="E189" s="3" t="s">
        <v>366</v>
      </c>
      <c r="F189" s="3" t="s">
        <v>543</v>
      </c>
      <c r="G189" s="3" t="s">
        <v>556</v>
      </c>
      <c r="H189" s="3" t="str">
        <f t="shared" si="30"/>
        <v>InorganicAlkalis_and_SaltsSodium ChlorideExplosivenessDivision 1.4</v>
      </c>
      <c r="I189" s="14" t="str">
        <f>'Back End Tables (2)'!G48</f>
        <v>Division 1.5</v>
      </c>
      <c r="J189" s="3" t="str">
        <f>'Back End Tables (2)'!G49</f>
        <v>Division 1.4</v>
      </c>
      <c r="K189" s="3" t="str">
        <f>'Back End Tables (2)'!G50</f>
        <v>Division 1.3</v>
      </c>
      <c r="L189" s="3" t="str">
        <f>'Back End Tables (2)'!G51</f>
        <v>Division 1.2</v>
      </c>
      <c r="M189" s="3" t="str">
        <f>'Back End Tables (2)'!G52</f>
        <v>Division 1.1</v>
      </c>
      <c r="N189" s="3" t="s">
        <v>562</v>
      </c>
      <c r="O189" s="3" t="s">
        <v>562</v>
      </c>
      <c r="P189" s="3" t="s">
        <v>422</v>
      </c>
      <c r="Q189" s="3" t="s">
        <v>440</v>
      </c>
    </row>
    <row r="190" spans="1:17" x14ac:dyDescent="0.2">
      <c r="A190" s="3" t="str">
        <f t="shared" si="27"/>
        <v/>
      </c>
      <c r="B190" s="3" t="str">
        <f t="shared" si="26"/>
        <v/>
      </c>
      <c r="H190" s="3" t="str">
        <f t="shared" si="30"/>
        <v/>
      </c>
    </row>
    <row r="191" spans="1:17" x14ac:dyDescent="0.2">
      <c r="A191" s="3" t="str">
        <f t="shared" si="27"/>
        <v/>
      </c>
      <c r="B191" s="3" t="str">
        <f t="shared" si="26"/>
        <v/>
      </c>
      <c r="H191" s="3" t="str">
        <f t="shared" si="30"/>
        <v/>
      </c>
    </row>
    <row r="192" spans="1:17" x14ac:dyDescent="0.2">
      <c r="A192" s="3" t="str">
        <f t="shared" ref="A192" si="35">C192&amp;D192&amp;E192</f>
        <v>InorganicOthersCarbon Dioxide</v>
      </c>
      <c r="B192" s="3" t="str">
        <f t="shared" ref="B192" si="36">C192&amp;D192&amp;E192&amp;F192</f>
        <v>InorganicOthersCarbon DioxideBoiling Point</v>
      </c>
      <c r="C192" s="3" t="s">
        <v>357</v>
      </c>
      <c r="D192" s="3" t="s">
        <v>367</v>
      </c>
      <c r="E192" s="3" t="s">
        <v>353</v>
      </c>
      <c r="F192" s="3" t="s">
        <v>416</v>
      </c>
      <c r="G192" s="3">
        <v>-78.5</v>
      </c>
      <c r="H192" s="3" t="str">
        <f t="shared" si="30"/>
        <v>InorganicOthersCarbon DioxideBoiling Point-78.5</v>
      </c>
    </row>
    <row r="193" spans="1:17" x14ac:dyDescent="0.2">
      <c r="A193" s="3" t="str">
        <f t="shared" ref="A193" si="37">C193&amp;D193&amp;E193</f>
        <v>InorganicOthersCarbon Dioxide</v>
      </c>
      <c r="B193" s="3" t="str">
        <f t="shared" ref="B193" si="38">C193&amp;D193&amp;E193&amp;F193</f>
        <v>InorganicOthersCarbon DioxideFlashpoint</v>
      </c>
      <c r="C193" s="3" t="s">
        <v>357</v>
      </c>
      <c r="D193" s="3" t="s">
        <v>367</v>
      </c>
      <c r="E193" s="3" t="s">
        <v>353</v>
      </c>
      <c r="F193" s="3" t="s">
        <v>384</v>
      </c>
      <c r="G193" s="3" t="s">
        <v>419</v>
      </c>
      <c r="H193" s="3" t="str">
        <f t="shared" si="30"/>
        <v>InorganicOthersCarbon DioxideFlashpointNot Applicable</v>
      </c>
      <c r="I193" s="3">
        <f>'Back End Tables (2)'!G12</f>
        <v>150</v>
      </c>
      <c r="J193" s="3">
        <f>'Back End Tables (2)'!G13</f>
        <v>100</v>
      </c>
      <c r="K193" s="3">
        <f>'Back End Tables (2)'!G14</f>
        <v>50</v>
      </c>
      <c r="L193" s="3">
        <f>'Back End Tables (2)'!G15</f>
        <v>1</v>
      </c>
      <c r="M193" s="3">
        <f>'Back End Tables (2)'!G16</f>
        <v>-1000000</v>
      </c>
      <c r="N193" s="3" t="s">
        <v>382</v>
      </c>
      <c r="O193" s="3" t="s">
        <v>382</v>
      </c>
      <c r="P193" s="3" t="s">
        <v>429</v>
      </c>
      <c r="Q193" s="3" t="s">
        <v>440</v>
      </c>
    </row>
    <row r="194" spans="1:17" x14ac:dyDescent="0.2">
      <c r="A194" s="3" t="str">
        <f t="shared" si="27"/>
        <v>InorganicOthersCarbon Dioxide</v>
      </c>
      <c r="B194" s="3" t="str">
        <f t="shared" si="26"/>
        <v>InorganicOthersCarbon DioxideFlammability</v>
      </c>
      <c r="C194" s="3" t="s">
        <v>357</v>
      </c>
      <c r="D194" s="3" t="s">
        <v>367</v>
      </c>
      <c r="E194" s="3" t="s">
        <v>353</v>
      </c>
      <c r="F194" s="3" t="s">
        <v>381</v>
      </c>
      <c r="G194" s="3" t="s">
        <v>456</v>
      </c>
      <c r="H194" s="3" t="str">
        <f t="shared" si="30"/>
        <v>InorganicOthersCarbon DioxideFlammabilityNon Flammable</v>
      </c>
      <c r="I194" s="14">
        <f>'Back End Tables (2)'!G36</f>
        <v>0</v>
      </c>
      <c r="J194" s="3" t="str">
        <f>'Back End Tables (2)'!G37</f>
        <v>Non Flammable</v>
      </c>
      <c r="K194" s="3" t="str">
        <f>'Back End Tables (2)'!G38</f>
        <v xml:space="preserve">Category 2 </v>
      </c>
      <c r="L194" s="3" t="str">
        <f>'Back End Tables (2)'!G39</f>
        <v>Category 1B</v>
      </c>
      <c r="M194" s="3" t="str">
        <f>'Back End Tables (2)'!G40</f>
        <v>Category 1A</v>
      </c>
      <c r="N194" s="3" t="s">
        <v>382</v>
      </c>
      <c r="O194" s="3" t="s">
        <v>382</v>
      </c>
      <c r="P194" s="3" t="s">
        <v>429</v>
      </c>
      <c r="Q194" s="3" t="s">
        <v>440</v>
      </c>
    </row>
    <row r="195" spans="1:17" x14ac:dyDescent="0.2">
      <c r="A195" s="3" t="str">
        <f t="shared" si="27"/>
        <v>InorganicOthersCarbon Dioxide</v>
      </c>
      <c r="B195" s="3" t="str">
        <f t="shared" si="26"/>
        <v>InorganicOthersCarbon DioxideStability (Autoignition)</v>
      </c>
      <c r="C195" s="3" t="s">
        <v>357</v>
      </c>
      <c r="D195" s="3" t="s">
        <v>367</v>
      </c>
      <c r="E195" s="3" t="s">
        <v>353</v>
      </c>
      <c r="F195" s="3" t="s">
        <v>385</v>
      </c>
      <c r="G195" s="3" t="s">
        <v>419</v>
      </c>
      <c r="H195" s="3" t="str">
        <f t="shared" si="30"/>
        <v>InorganicOthersCarbon DioxideStability (Autoignition)Not Applicable</v>
      </c>
      <c r="I195" s="3">
        <f>'Back End Tables (2)'!G24</f>
        <v>91</v>
      </c>
      <c r="J195" s="3">
        <f>'Back End Tables (2)'!G25</f>
        <v>61</v>
      </c>
      <c r="K195" s="3">
        <f>'Back End Tables (2)'!G26</f>
        <v>16</v>
      </c>
      <c r="L195" s="3">
        <f>'Back End Tables (2)'!G27</f>
        <v>1</v>
      </c>
      <c r="M195" s="3">
        <f>'Back End Tables (2)'!G28</f>
        <v>-1000000</v>
      </c>
      <c r="N195" s="3" t="s">
        <v>382</v>
      </c>
      <c r="O195" s="3" t="s">
        <v>382</v>
      </c>
      <c r="P195" s="3" t="s">
        <v>429</v>
      </c>
      <c r="Q195" s="3" t="s">
        <v>440</v>
      </c>
    </row>
    <row r="196" spans="1:17" x14ac:dyDescent="0.2">
      <c r="A196" s="3" t="str">
        <f t="shared" si="27"/>
        <v>InorganicOthersCarbon Dioxide</v>
      </c>
      <c r="B196" s="3" t="str">
        <f t="shared" si="26"/>
        <v>InorganicOthersCarbon DioxideLower Explosion Limit</v>
      </c>
      <c r="C196" s="3" t="s">
        <v>357</v>
      </c>
      <c r="D196" s="3" t="s">
        <v>367</v>
      </c>
      <c r="E196" s="3" t="s">
        <v>353</v>
      </c>
      <c r="F196" s="3" t="s">
        <v>431</v>
      </c>
      <c r="G196" s="3" t="s">
        <v>425</v>
      </c>
      <c r="H196" s="3" t="str">
        <f t="shared" si="30"/>
        <v>InorganicOthersCarbon DioxideLower Explosion LimitNo Data Available</v>
      </c>
      <c r="N196" s="3" t="s">
        <v>382</v>
      </c>
      <c r="O196" s="3" t="s">
        <v>382</v>
      </c>
      <c r="P196" s="3" t="s">
        <v>429</v>
      </c>
      <c r="Q196" s="3" t="s">
        <v>440</v>
      </c>
    </row>
    <row r="197" spans="1:17" x14ac:dyDescent="0.2">
      <c r="A197" s="3" t="str">
        <f t="shared" si="27"/>
        <v>InorganicOthersCarbon Dioxide</v>
      </c>
      <c r="B197" s="3" t="str">
        <f t="shared" si="26"/>
        <v>InorganicOthersCarbon DioxideUpper Explosion Limit</v>
      </c>
      <c r="C197" s="3" t="s">
        <v>357</v>
      </c>
      <c r="D197" s="3" t="s">
        <v>367</v>
      </c>
      <c r="E197" s="3" t="s">
        <v>353</v>
      </c>
      <c r="F197" s="3" t="s">
        <v>432</v>
      </c>
      <c r="G197" s="3" t="s">
        <v>425</v>
      </c>
      <c r="H197" s="3" t="str">
        <f t="shared" si="30"/>
        <v>InorganicOthersCarbon DioxideUpper Explosion LimitNo Data Available</v>
      </c>
      <c r="N197" s="3" t="s">
        <v>382</v>
      </c>
      <c r="O197" s="3" t="s">
        <v>382</v>
      </c>
      <c r="P197" s="3" t="s">
        <v>429</v>
      </c>
      <c r="Q197" s="3" t="s">
        <v>440</v>
      </c>
    </row>
    <row r="198" spans="1:17" x14ac:dyDescent="0.2">
      <c r="A198" s="3" t="str">
        <f t="shared" si="27"/>
        <v>InorganicOthersCarbon Dioxide</v>
      </c>
      <c r="B198" s="3" t="str">
        <f t="shared" si="26"/>
        <v>InorganicOthersCarbon DioxideExplosiveness</v>
      </c>
      <c r="C198" s="3" t="s">
        <v>357</v>
      </c>
      <c r="D198" s="3" t="s">
        <v>367</v>
      </c>
      <c r="E198" s="3" t="s">
        <v>353</v>
      </c>
      <c r="F198" s="3" t="s">
        <v>543</v>
      </c>
      <c r="G198" s="3" t="s">
        <v>556</v>
      </c>
      <c r="H198" s="3" t="str">
        <f t="shared" si="30"/>
        <v>InorganicOthersCarbon DioxideExplosivenessDivision 1.4</v>
      </c>
      <c r="I198" s="14" t="str">
        <f>'Back End Tables (2)'!G48</f>
        <v>Division 1.5</v>
      </c>
      <c r="J198" s="3" t="str">
        <f>'Back End Tables (2)'!G49</f>
        <v>Division 1.4</v>
      </c>
      <c r="K198" s="3" t="str">
        <f>'Back End Tables (2)'!G50</f>
        <v>Division 1.3</v>
      </c>
      <c r="L198" s="3" t="str">
        <f>'Back End Tables (2)'!G51</f>
        <v>Division 1.2</v>
      </c>
      <c r="M198" s="3" t="str">
        <f>'Back End Tables (2)'!G52</f>
        <v>Division 1.1</v>
      </c>
      <c r="N198" s="3" t="s">
        <v>382</v>
      </c>
      <c r="O198" s="3" t="s">
        <v>382</v>
      </c>
      <c r="P198" s="3" t="s">
        <v>429</v>
      </c>
      <c r="Q198" s="3" t="s">
        <v>440</v>
      </c>
    </row>
    <row r="199" spans="1:17" x14ac:dyDescent="0.2">
      <c r="A199" s="3" t="str">
        <f t="shared" si="27"/>
        <v/>
      </c>
      <c r="B199" s="3" t="str">
        <f t="shared" si="26"/>
        <v/>
      </c>
      <c r="H199" s="3" t="str">
        <f t="shared" si="30"/>
        <v/>
      </c>
    </row>
    <row r="200" spans="1:17" x14ac:dyDescent="0.2">
      <c r="A200" s="3" t="str">
        <f t="shared" si="27"/>
        <v/>
      </c>
      <c r="B200" s="3" t="str">
        <f t="shared" si="26"/>
        <v/>
      </c>
      <c r="H200" s="3" t="str">
        <f t="shared" si="30"/>
        <v/>
      </c>
    </row>
    <row r="201" spans="1:17" x14ac:dyDescent="0.2">
      <c r="A201" s="3" t="str">
        <f t="shared" si="27"/>
        <v>InorganicOthersAmmonia (Anhydrous)</v>
      </c>
      <c r="B201" s="3" t="str">
        <f t="shared" si="26"/>
        <v>InorganicOthersAmmonia (Anhydrous)Boiling Point</v>
      </c>
      <c r="C201" s="3" t="s">
        <v>357</v>
      </c>
      <c r="D201" s="3" t="s">
        <v>367</v>
      </c>
      <c r="E201" s="3" t="s">
        <v>563</v>
      </c>
      <c r="F201" s="3" t="s">
        <v>416</v>
      </c>
      <c r="G201" s="3">
        <v>-33.4</v>
      </c>
      <c r="H201" s="3" t="str">
        <f t="shared" si="30"/>
        <v>InorganicOthersAmmonia (Anhydrous)Boiling Point-33.4</v>
      </c>
      <c r="N201" s="3" t="s">
        <v>382</v>
      </c>
      <c r="O201" s="3" t="s">
        <v>382</v>
      </c>
      <c r="P201" s="3" t="s">
        <v>429</v>
      </c>
      <c r="Q201" s="3" t="s">
        <v>459</v>
      </c>
    </row>
    <row r="202" spans="1:17" x14ac:dyDescent="0.2">
      <c r="A202" s="3" t="str">
        <f t="shared" ref="A202" si="39">C202&amp;D202&amp;E202</f>
        <v>InorganicOthersAmmonia</v>
      </c>
      <c r="B202" s="3" t="str">
        <f t="shared" ref="B202" si="40">C202&amp;D202&amp;E202&amp;F202</f>
        <v>InorganicOthersAmmoniaFlashpoint</v>
      </c>
      <c r="C202" s="3" t="s">
        <v>357</v>
      </c>
      <c r="D202" s="3" t="s">
        <v>367</v>
      </c>
      <c r="E202" s="3" t="s">
        <v>346</v>
      </c>
      <c r="F202" s="3" t="s">
        <v>384</v>
      </c>
      <c r="G202" s="3" t="s">
        <v>419</v>
      </c>
      <c r="H202" s="3" t="str">
        <f t="shared" si="30"/>
        <v>InorganicOthersAmmoniaFlashpointNot Applicable</v>
      </c>
      <c r="I202" s="3">
        <f>'Back End Tables (2)'!G12</f>
        <v>150</v>
      </c>
      <c r="J202" s="3">
        <f>'Back End Tables (2)'!G13</f>
        <v>100</v>
      </c>
      <c r="K202" s="3">
        <f>'Back End Tables (2)'!G14</f>
        <v>50</v>
      </c>
      <c r="L202" s="3">
        <f>'Back End Tables (2)'!G15</f>
        <v>1</v>
      </c>
      <c r="M202" s="3">
        <f>'Back End Tables (2)'!G16</f>
        <v>-1000000</v>
      </c>
      <c r="N202" s="3" t="s">
        <v>382</v>
      </c>
      <c r="O202" s="3" t="s">
        <v>382</v>
      </c>
      <c r="P202" s="3" t="s">
        <v>429</v>
      </c>
      <c r="Q202" s="3" t="s">
        <v>459</v>
      </c>
    </row>
    <row r="203" spans="1:17" x14ac:dyDescent="0.2">
      <c r="A203" s="3" t="str">
        <f t="shared" si="27"/>
        <v>InorganicOthersAmmonia</v>
      </c>
      <c r="B203" s="3" t="str">
        <f t="shared" si="26"/>
        <v>InorganicOthersAmmoniaFlammability</v>
      </c>
      <c r="C203" s="3" t="s">
        <v>357</v>
      </c>
      <c r="D203" s="3" t="s">
        <v>367</v>
      </c>
      <c r="E203" s="3" t="s">
        <v>346</v>
      </c>
      <c r="F203" s="3" t="s">
        <v>381</v>
      </c>
      <c r="G203" s="3" t="s">
        <v>505</v>
      </c>
      <c r="H203" s="3" t="str">
        <f t="shared" si="30"/>
        <v>InorganicOthersAmmoniaFlammabilityCategory 2</v>
      </c>
      <c r="I203" s="14">
        <f>'Back End Tables (2)'!G36</f>
        <v>0</v>
      </c>
      <c r="J203" s="3" t="str">
        <f>'Back End Tables (2)'!G37</f>
        <v>Non Flammable</v>
      </c>
      <c r="K203" s="3" t="str">
        <f>'Back End Tables (2)'!G38</f>
        <v xml:space="preserve">Category 2 </v>
      </c>
      <c r="L203" s="3" t="str">
        <f>'Back End Tables (2)'!G39</f>
        <v>Category 1B</v>
      </c>
      <c r="M203" s="3" t="str">
        <f>'Back End Tables (2)'!G40</f>
        <v>Category 1A</v>
      </c>
      <c r="N203" s="3" t="s">
        <v>382</v>
      </c>
      <c r="O203" s="3" t="s">
        <v>382</v>
      </c>
      <c r="P203" s="3" t="s">
        <v>429</v>
      </c>
      <c r="Q203" s="3" t="s">
        <v>459</v>
      </c>
    </row>
    <row r="204" spans="1:17" x14ac:dyDescent="0.2">
      <c r="A204" s="3" t="str">
        <f t="shared" si="27"/>
        <v>InorganicOthersAmmonia</v>
      </c>
      <c r="B204" s="3" t="str">
        <f t="shared" si="26"/>
        <v>InorganicOthersAmmoniaStability (Autoignition)</v>
      </c>
      <c r="C204" s="3" t="s">
        <v>357</v>
      </c>
      <c r="D204" s="3" t="s">
        <v>367</v>
      </c>
      <c r="E204" s="3" t="s">
        <v>346</v>
      </c>
      <c r="F204" s="3" t="s">
        <v>385</v>
      </c>
      <c r="G204" s="3">
        <v>651</v>
      </c>
      <c r="H204" s="3" t="str">
        <f t="shared" si="30"/>
        <v>InorganicOthersAmmoniaStability (Autoignition)651</v>
      </c>
      <c r="I204" s="3">
        <f>'Back End Tables (2)'!G24</f>
        <v>91</v>
      </c>
      <c r="J204" s="3">
        <f>'Back End Tables (2)'!G25</f>
        <v>61</v>
      </c>
      <c r="K204" s="3">
        <f>'Back End Tables (2)'!G26</f>
        <v>16</v>
      </c>
      <c r="L204" s="3">
        <f>'Back End Tables (2)'!G27</f>
        <v>1</v>
      </c>
      <c r="M204" s="3">
        <f>'Back End Tables (2)'!G28</f>
        <v>-1000000</v>
      </c>
      <c r="N204" s="3" t="s">
        <v>382</v>
      </c>
      <c r="O204" s="3" t="s">
        <v>382</v>
      </c>
      <c r="P204" s="3" t="s">
        <v>429</v>
      </c>
      <c r="Q204" s="3" t="s">
        <v>459</v>
      </c>
    </row>
    <row r="205" spans="1:17" x14ac:dyDescent="0.2">
      <c r="A205" s="3" t="str">
        <f t="shared" si="27"/>
        <v>InorganicOthersAmmonia</v>
      </c>
      <c r="B205" s="3" t="str">
        <f t="shared" si="26"/>
        <v>InorganicOthersAmmoniaLower Explosion Limit</v>
      </c>
      <c r="C205" s="3" t="s">
        <v>357</v>
      </c>
      <c r="D205" s="3" t="s">
        <v>367</v>
      </c>
      <c r="E205" s="3" t="s">
        <v>346</v>
      </c>
      <c r="F205" s="3" t="s">
        <v>431</v>
      </c>
      <c r="G205" s="3" t="s">
        <v>564</v>
      </c>
      <c r="H205" s="3" t="str">
        <f t="shared" si="30"/>
        <v>InorganicOthersAmmoniaLower Explosion Limit16 vol%</v>
      </c>
      <c r="N205" s="3" t="s">
        <v>382</v>
      </c>
      <c r="O205" s="3" t="s">
        <v>382</v>
      </c>
      <c r="P205" s="3" t="s">
        <v>429</v>
      </c>
      <c r="Q205" s="3" t="s">
        <v>459</v>
      </c>
    </row>
    <row r="206" spans="1:17" x14ac:dyDescent="0.2">
      <c r="A206" s="3" t="str">
        <f t="shared" si="27"/>
        <v>InorganicOthersAmmonia</v>
      </c>
      <c r="B206" s="3" t="str">
        <f t="shared" si="26"/>
        <v>InorganicOthersAmmoniaUpper Explosion Limit</v>
      </c>
      <c r="C206" s="3" t="s">
        <v>357</v>
      </c>
      <c r="D206" s="3" t="s">
        <v>367</v>
      </c>
      <c r="E206" s="3" t="s">
        <v>346</v>
      </c>
      <c r="F206" s="3" t="s">
        <v>432</v>
      </c>
      <c r="G206" s="3" t="s">
        <v>565</v>
      </c>
      <c r="H206" s="3" t="str">
        <f t="shared" si="30"/>
        <v>InorganicOthersAmmoniaUpper Explosion Limit25 vol%</v>
      </c>
      <c r="N206" s="3" t="s">
        <v>382</v>
      </c>
      <c r="O206" s="3" t="s">
        <v>382</v>
      </c>
      <c r="P206" s="3" t="s">
        <v>429</v>
      </c>
      <c r="Q206" s="3" t="s">
        <v>459</v>
      </c>
    </row>
    <row r="207" spans="1:17" x14ac:dyDescent="0.2">
      <c r="A207" s="3" t="str">
        <f t="shared" si="27"/>
        <v>InorganicOthersAmmonia</v>
      </c>
      <c r="B207" s="3" t="str">
        <f t="shared" si="26"/>
        <v>InorganicOthersAmmoniaExplosiveness</v>
      </c>
      <c r="C207" s="3" t="s">
        <v>357</v>
      </c>
      <c r="D207" s="3" t="s">
        <v>367</v>
      </c>
      <c r="E207" s="3" t="s">
        <v>346</v>
      </c>
      <c r="F207" s="3" t="s">
        <v>543</v>
      </c>
      <c r="G207" s="3" t="s">
        <v>556</v>
      </c>
      <c r="H207" s="3" t="str">
        <f t="shared" si="30"/>
        <v>InorganicOthersAmmoniaExplosivenessDivision 1.4</v>
      </c>
      <c r="I207" s="14" t="str">
        <f>'Back End Tables (2)'!G48</f>
        <v>Division 1.5</v>
      </c>
      <c r="J207" s="3" t="str">
        <f>'Back End Tables (2)'!G49</f>
        <v>Division 1.4</v>
      </c>
      <c r="K207" s="3" t="str">
        <f>'Back End Tables (2)'!G50</f>
        <v>Division 1.3</v>
      </c>
      <c r="L207" s="3" t="str">
        <f>'Back End Tables (2)'!G51</f>
        <v>Division 1.2</v>
      </c>
      <c r="M207" s="3" t="str">
        <f>'Back End Tables (2)'!G52</f>
        <v>Division 1.1</v>
      </c>
      <c r="N207" s="3" t="s">
        <v>382</v>
      </c>
      <c r="O207" s="3" t="s">
        <v>382</v>
      </c>
      <c r="P207" s="3" t="s">
        <v>429</v>
      </c>
      <c r="Q207" s="3" t="s">
        <v>459</v>
      </c>
    </row>
    <row r="208" spans="1:17" x14ac:dyDescent="0.2">
      <c r="A208" s="3" t="str">
        <f t="shared" si="27"/>
        <v/>
      </c>
      <c r="B208" s="3" t="str">
        <f t="shared" si="26"/>
        <v/>
      </c>
      <c r="H208" s="3" t="str">
        <f t="shared" si="30"/>
        <v/>
      </c>
    </row>
    <row r="209" spans="1:17" x14ac:dyDescent="0.2">
      <c r="A209" s="3" t="str">
        <f t="shared" si="27"/>
        <v/>
      </c>
      <c r="B209" s="3" t="str">
        <f t="shared" si="26"/>
        <v/>
      </c>
      <c r="H209" s="3" t="str">
        <f t="shared" si="30"/>
        <v/>
      </c>
    </row>
    <row r="210" spans="1:17" x14ac:dyDescent="0.2">
      <c r="A210" s="3" t="str">
        <f t="shared" si="27"/>
        <v>InorganicCarbonatesSodium Carbonate</v>
      </c>
      <c r="B210" s="3" t="str">
        <f t="shared" si="26"/>
        <v>InorganicCarbonatesSodium CarbonateBoiling Point</v>
      </c>
      <c r="C210" s="3" t="s">
        <v>357</v>
      </c>
      <c r="D210" s="3" t="s">
        <v>359</v>
      </c>
      <c r="E210" s="3" t="s">
        <v>348</v>
      </c>
      <c r="F210" s="3" t="s">
        <v>416</v>
      </c>
      <c r="G210" s="3">
        <v>1600</v>
      </c>
      <c r="H210" s="3" t="str">
        <f t="shared" si="30"/>
        <v>InorganicCarbonatesSodium CarbonateBoiling Point1600</v>
      </c>
      <c r="N210" s="3" t="s">
        <v>566</v>
      </c>
      <c r="O210" s="3" t="s">
        <v>566</v>
      </c>
      <c r="P210" s="3" t="s">
        <v>422</v>
      </c>
      <c r="Q210" s="3" t="s">
        <v>424</v>
      </c>
    </row>
    <row r="211" spans="1:17" x14ac:dyDescent="0.2">
      <c r="A211" s="3" t="str">
        <f t="shared" si="27"/>
        <v>InorganicCarbonatesSodium Carbonate</v>
      </c>
      <c r="B211" s="3" t="str">
        <f t="shared" si="26"/>
        <v>InorganicCarbonatesSodium CarbonateFlashpoint</v>
      </c>
      <c r="C211" s="3" t="s">
        <v>357</v>
      </c>
      <c r="D211" s="3" t="s">
        <v>359</v>
      </c>
      <c r="E211" s="3" t="s">
        <v>348</v>
      </c>
      <c r="F211" s="3" t="s">
        <v>384</v>
      </c>
      <c r="G211" s="3" t="s">
        <v>419</v>
      </c>
      <c r="H211" s="3" t="str">
        <f t="shared" si="30"/>
        <v>InorganicCarbonatesSodium CarbonateFlashpointNot Applicable</v>
      </c>
      <c r="I211" s="3">
        <f>'Back End Tables (2)'!G12</f>
        <v>150</v>
      </c>
      <c r="J211" s="3">
        <f>'Back End Tables (2)'!G13</f>
        <v>100</v>
      </c>
      <c r="K211" s="3">
        <f>'Back End Tables (2)'!G14</f>
        <v>50</v>
      </c>
      <c r="L211" s="3">
        <f>'Back End Tables (2)'!G15</f>
        <v>1</v>
      </c>
      <c r="M211" s="3">
        <f>'Back End Tables (2)'!G16</f>
        <v>-1000000</v>
      </c>
      <c r="N211" s="3" t="s">
        <v>566</v>
      </c>
      <c r="O211" s="3" t="s">
        <v>566</v>
      </c>
      <c r="P211" s="3" t="s">
        <v>422</v>
      </c>
      <c r="Q211" s="3" t="s">
        <v>424</v>
      </c>
    </row>
    <row r="212" spans="1:17" x14ac:dyDescent="0.2">
      <c r="A212" s="3" t="str">
        <f t="shared" si="27"/>
        <v>InorganicCarbonatesSodium Carbonate</v>
      </c>
      <c r="B212" s="3" t="str">
        <f t="shared" si="26"/>
        <v>InorganicCarbonatesSodium CarbonateFlammability</v>
      </c>
      <c r="C212" s="3" t="s">
        <v>357</v>
      </c>
      <c r="D212" s="3" t="s">
        <v>359</v>
      </c>
      <c r="E212" s="3" t="s">
        <v>348</v>
      </c>
      <c r="F212" s="3" t="s">
        <v>381</v>
      </c>
      <c r="G212" s="3" t="s">
        <v>456</v>
      </c>
      <c r="H212" s="3" t="str">
        <f t="shared" si="30"/>
        <v>InorganicCarbonatesSodium CarbonateFlammabilityNon Flammable</v>
      </c>
      <c r="I212" s="14">
        <f>'Back End Tables (2)'!G36</f>
        <v>0</v>
      </c>
      <c r="J212" s="3" t="str">
        <f>'Back End Tables (2)'!G37</f>
        <v>Non Flammable</v>
      </c>
      <c r="K212" s="3" t="str">
        <f>'Back End Tables (2)'!G38</f>
        <v xml:space="preserve">Category 2 </v>
      </c>
      <c r="L212" s="3" t="str">
        <f>'Back End Tables (2)'!G39</f>
        <v>Category 1B</v>
      </c>
      <c r="M212" s="3" t="str">
        <f>'Back End Tables (2)'!G40</f>
        <v>Category 1A</v>
      </c>
      <c r="N212" s="3" t="s">
        <v>566</v>
      </c>
      <c r="O212" s="3" t="s">
        <v>566</v>
      </c>
      <c r="P212" s="3" t="s">
        <v>422</v>
      </c>
      <c r="Q212" s="3" t="s">
        <v>424</v>
      </c>
    </row>
    <row r="213" spans="1:17" x14ac:dyDescent="0.2">
      <c r="A213" s="3" t="str">
        <f t="shared" si="27"/>
        <v>InorganicCarbonatesSodium Carbonate</v>
      </c>
      <c r="B213" s="3" t="str">
        <f t="shared" si="26"/>
        <v>InorganicCarbonatesSodium CarbonateStability (Autoignition)</v>
      </c>
      <c r="C213" s="3" t="s">
        <v>357</v>
      </c>
      <c r="D213" s="3" t="s">
        <v>359</v>
      </c>
      <c r="E213" s="3" t="s">
        <v>348</v>
      </c>
      <c r="F213" s="3" t="s">
        <v>385</v>
      </c>
      <c r="G213" s="3" t="s">
        <v>425</v>
      </c>
      <c r="H213" s="3" t="str">
        <f t="shared" si="30"/>
        <v>InorganicCarbonatesSodium CarbonateStability (Autoignition)No Data Available</v>
      </c>
      <c r="I213" s="3">
        <f>'Back End Tables (2)'!G24</f>
        <v>91</v>
      </c>
      <c r="J213" s="3">
        <f>'Back End Tables (2)'!G25</f>
        <v>61</v>
      </c>
      <c r="K213" s="3">
        <f>'Back End Tables (2)'!G26</f>
        <v>16</v>
      </c>
      <c r="L213" s="3">
        <f>'Back End Tables (2)'!G27</f>
        <v>1</v>
      </c>
      <c r="M213" s="3">
        <f>'Back End Tables (2)'!G28</f>
        <v>-1000000</v>
      </c>
      <c r="N213" s="3" t="s">
        <v>566</v>
      </c>
      <c r="O213" s="3" t="s">
        <v>566</v>
      </c>
      <c r="P213" s="3" t="s">
        <v>422</v>
      </c>
      <c r="Q213" s="3" t="s">
        <v>424</v>
      </c>
    </row>
    <row r="214" spans="1:17" x14ac:dyDescent="0.2">
      <c r="A214" s="3" t="str">
        <f t="shared" si="27"/>
        <v>InorganicCarbonatesSodium Carbonate</v>
      </c>
      <c r="B214" s="3" t="str">
        <f t="shared" si="26"/>
        <v>InorganicCarbonatesSodium CarbonateLower Explosion Limit</v>
      </c>
      <c r="C214" s="3" t="s">
        <v>357</v>
      </c>
      <c r="D214" s="3" t="s">
        <v>359</v>
      </c>
      <c r="E214" s="3" t="s">
        <v>348</v>
      </c>
      <c r="F214" s="3" t="s">
        <v>431</v>
      </c>
      <c r="G214" s="3" t="s">
        <v>419</v>
      </c>
      <c r="H214" s="3" t="str">
        <f t="shared" si="30"/>
        <v>InorganicCarbonatesSodium CarbonateLower Explosion LimitNot Applicable</v>
      </c>
      <c r="N214" s="3" t="s">
        <v>566</v>
      </c>
      <c r="O214" s="3" t="s">
        <v>566</v>
      </c>
      <c r="P214" s="3" t="s">
        <v>422</v>
      </c>
      <c r="Q214" s="3" t="s">
        <v>424</v>
      </c>
    </row>
    <row r="215" spans="1:17" x14ac:dyDescent="0.2">
      <c r="A215" s="3" t="str">
        <f t="shared" si="27"/>
        <v>InorganicCarbonatesSodium Carbonate</v>
      </c>
      <c r="B215" s="3" t="str">
        <f t="shared" si="26"/>
        <v>InorganicCarbonatesSodium CarbonateUpper Explosion Limit</v>
      </c>
      <c r="C215" s="3" t="s">
        <v>357</v>
      </c>
      <c r="D215" s="3" t="s">
        <v>359</v>
      </c>
      <c r="E215" s="3" t="s">
        <v>348</v>
      </c>
      <c r="F215" s="3" t="s">
        <v>432</v>
      </c>
      <c r="G215" s="3" t="s">
        <v>419</v>
      </c>
      <c r="H215" s="3" t="str">
        <f t="shared" si="30"/>
        <v>InorganicCarbonatesSodium CarbonateUpper Explosion LimitNot Applicable</v>
      </c>
      <c r="N215" s="3" t="s">
        <v>566</v>
      </c>
      <c r="O215" s="3" t="s">
        <v>566</v>
      </c>
      <c r="P215" s="3" t="s">
        <v>422</v>
      </c>
      <c r="Q215" s="3" t="s">
        <v>424</v>
      </c>
    </row>
    <row r="216" spans="1:17" x14ac:dyDescent="0.2">
      <c r="A216" s="3" t="str">
        <f t="shared" si="27"/>
        <v>InorganicCarbonatesSodium Carbonate</v>
      </c>
      <c r="B216" s="3" t="str">
        <f t="shared" si="26"/>
        <v>InorganicCarbonatesSodium CarbonateExplosiveness</v>
      </c>
      <c r="C216" s="3" t="s">
        <v>357</v>
      </c>
      <c r="D216" s="3" t="s">
        <v>359</v>
      </c>
      <c r="E216" s="3" t="s">
        <v>348</v>
      </c>
      <c r="F216" s="3" t="s">
        <v>543</v>
      </c>
      <c r="G216" s="3" t="s">
        <v>556</v>
      </c>
      <c r="H216" s="3" t="str">
        <f t="shared" ref="H216:H234" si="41">B216&amp;G216</f>
        <v>InorganicCarbonatesSodium CarbonateExplosivenessDivision 1.4</v>
      </c>
      <c r="I216" s="14" t="str">
        <f>'Back End Tables (2)'!G48</f>
        <v>Division 1.5</v>
      </c>
      <c r="J216" s="3" t="str">
        <f>'Back End Tables (2)'!G49</f>
        <v>Division 1.4</v>
      </c>
      <c r="K216" s="3" t="str">
        <f>'Back End Tables (2)'!G50</f>
        <v>Division 1.3</v>
      </c>
      <c r="L216" s="3" t="str">
        <f>'Back End Tables (2)'!G51</f>
        <v>Division 1.2</v>
      </c>
      <c r="M216" s="3" t="str">
        <f>'Back End Tables (2)'!G52</f>
        <v>Division 1.1</v>
      </c>
      <c r="N216" s="3" t="s">
        <v>566</v>
      </c>
      <c r="O216" s="3" t="s">
        <v>566</v>
      </c>
      <c r="P216" s="3" t="s">
        <v>422</v>
      </c>
      <c r="Q216" s="3" t="s">
        <v>424</v>
      </c>
    </row>
    <row r="217" spans="1:17" x14ac:dyDescent="0.2">
      <c r="A217" s="3" t="str">
        <f t="shared" si="27"/>
        <v/>
      </c>
      <c r="B217" s="3" t="str">
        <f t="shared" si="26"/>
        <v/>
      </c>
      <c r="H217" s="3" t="str">
        <f t="shared" si="41"/>
        <v/>
      </c>
    </row>
    <row r="218" spans="1:17" x14ac:dyDescent="0.2">
      <c r="A218" s="3" t="str">
        <f t="shared" si="27"/>
        <v/>
      </c>
      <c r="B218" s="3" t="str">
        <f t="shared" si="26"/>
        <v/>
      </c>
      <c r="H218" s="3" t="str">
        <f t="shared" si="41"/>
        <v/>
      </c>
    </row>
    <row r="219" spans="1:17" x14ac:dyDescent="0.2">
      <c r="A219" s="3" t="str">
        <f t="shared" si="27"/>
        <v>OrganicAlcoholsPropanol</v>
      </c>
      <c r="B219" s="3" t="str">
        <f t="shared" si="26"/>
        <v>OrganicAlcoholsPropanolBoiling Point</v>
      </c>
      <c r="C219" s="3" t="s">
        <v>364</v>
      </c>
      <c r="D219" s="3" t="s">
        <v>360</v>
      </c>
      <c r="E219" s="3" t="s">
        <v>647</v>
      </c>
      <c r="F219" s="3" t="s">
        <v>416</v>
      </c>
      <c r="G219" s="3">
        <v>97</v>
      </c>
      <c r="H219" s="3" t="str">
        <f t="shared" si="41"/>
        <v>OrganicAlcoholsPropanolBoiling Point97</v>
      </c>
      <c r="N219" s="3" t="s">
        <v>375</v>
      </c>
      <c r="O219" s="3" t="s">
        <v>382</v>
      </c>
      <c r="P219" s="3" t="s">
        <v>429</v>
      </c>
      <c r="Q219" s="3" t="s">
        <v>430</v>
      </c>
    </row>
    <row r="220" spans="1:17" x14ac:dyDescent="0.2">
      <c r="A220" s="3" t="str">
        <f t="shared" si="27"/>
        <v>OrganicAlcoholsPropanol</v>
      </c>
      <c r="B220" s="3" t="str">
        <f t="shared" si="26"/>
        <v>OrganicAlcoholsPropanolFlashpoint</v>
      </c>
      <c r="C220" s="3" t="s">
        <v>364</v>
      </c>
      <c r="D220" s="3" t="s">
        <v>360</v>
      </c>
      <c r="E220" s="3" t="s">
        <v>647</v>
      </c>
      <c r="F220" s="3" t="s">
        <v>384</v>
      </c>
      <c r="G220" s="3">
        <v>23.5</v>
      </c>
      <c r="H220" s="3" t="str">
        <f t="shared" si="41"/>
        <v>OrganicAlcoholsPropanolFlashpoint23.5</v>
      </c>
      <c r="I220" s="3">
        <f>'Back End Tables (2)'!G12</f>
        <v>150</v>
      </c>
      <c r="J220" s="3">
        <f>'Back End Tables (2)'!G13</f>
        <v>100</v>
      </c>
      <c r="K220" s="3">
        <f>'Back End Tables (2)'!G14</f>
        <v>50</v>
      </c>
      <c r="L220" s="3">
        <f>'Back End Tables (2)'!G15</f>
        <v>1</v>
      </c>
      <c r="M220" s="3">
        <f>'Back End Tables (2)'!G16</f>
        <v>-1000000</v>
      </c>
      <c r="N220" s="3" t="s">
        <v>375</v>
      </c>
      <c r="O220" s="3" t="s">
        <v>382</v>
      </c>
      <c r="P220" s="3" t="s">
        <v>429</v>
      </c>
      <c r="Q220" s="3" t="s">
        <v>430</v>
      </c>
    </row>
    <row r="221" spans="1:17" x14ac:dyDescent="0.2">
      <c r="A221" s="3" t="str">
        <f t="shared" si="27"/>
        <v>OrganicAlcoholsPropanol</v>
      </c>
      <c r="B221" s="3" t="str">
        <f t="shared" si="26"/>
        <v>OrganicAlcoholsPropanolFlammability</v>
      </c>
      <c r="C221" s="3" t="s">
        <v>364</v>
      </c>
      <c r="D221" s="3" t="s">
        <v>360</v>
      </c>
      <c r="E221" s="3" t="s">
        <v>647</v>
      </c>
      <c r="F221" s="3" t="s">
        <v>381</v>
      </c>
      <c r="G221" s="16" t="s">
        <v>507</v>
      </c>
      <c r="H221" s="3" t="str">
        <f t="shared" si="41"/>
        <v>OrganicAlcoholsPropanolFlammabilityCategory 1B</v>
      </c>
      <c r="I221" s="14">
        <f>'Back End Tables (2)'!G36</f>
        <v>0</v>
      </c>
      <c r="J221" s="3" t="str">
        <f>'Back End Tables (2)'!G37</f>
        <v>Non Flammable</v>
      </c>
      <c r="K221" s="3" t="str">
        <f>'Back End Tables (2)'!G38</f>
        <v xml:space="preserve">Category 2 </v>
      </c>
      <c r="L221" s="3" t="str">
        <f>'Back End Tables (2)'!G39</f>
        <v>Category 1B</v>
      </c>
      <c r="M221" s="3" t="str">
        <f>'Back End Tables (2)'!G40</f>
        <v>Category 1A</v>
      </c>
      <c r="N221" s="3" t="s">
        <v>375</v>
      </c>
      <c r="O221" s="3" t="s">
        <v>382</v>
      </c>
      <c r="P221" s="3" t="s">
        <v>429</v>
      </c>
      <c r="Q221" s="3" t="s">
        <v>430</v>
      </c>
    </row>
    <row r="222" spans="1:17" x14ac:dyDescent="0.2">
      <c r="A222" s="3" t="str">
        <f t="shared" si="27"/>
        <v>OrganicAlcoholsPropanol</v>
      </c>
      <c r="B222" s="3" t="str">
        <f t="shared" si="26"/>
        <v>OrganicAlcoholsPropanolStability (Autoignition)</v>
      </c>
      <c r="C222" s="3" t="s">
        <v>364</v>
      </c>
      <c r="D222" s="3" t="s">
        <v>360</v>
      </c>
      <c r="E222" s="3" t="s">
        <v>647</v>
      </c>
      <c r="F222" s="3" t="s">
        <v>385</v>
      </c>
      <c r="G222" s="3">
        <v>400</v>
      </c>
      <c r="H222" s="3" t="str">
        <f t="shared" si="41"/>
        <v>OrganicAlcoholsPropanolStability (Autoignition)400</v>
      </c>
      <c r="I222" s="3">
        <f>'Back End Tables (2)'!G24</f>
        <v>91</v>
      </c>
      <c r="J222" s="3">
        <f>'Back End Tables (2)'!G25</f>
        <v>61</v>
      </c>
      <c r="K222" s="3">
        <f>'Back End Tables (2)'!G26</f>
        <v>16</v>
      </c>
      <c r="L222" s="3">
        <f>'Back End Tables (2)'!G27</f>
        <v>1</v>
      </c>
      <c r="M222" s="3">
        <f>'Back End Tables (2)'!G28</f>
        <v>-1000000</v>
      </c>
      <c r="N222" s="3" t="s">
        <v>375</v>
      </c>
      <c r="O222" s="3" t="s">
        <v>382</v>
      </c>
      <c r="P222" s="3" t="s">
        <v>429</v>
      </c>
      <c r="Q222" s="3" t="s">
        <v>430</v>
      </c>
    </row>
    <row r="223" spans="1:17" x14ac:dyDescent="0.2">
      <c r="A223" s="3" t="str">
        <f t="shared" si="27"/>
        <v>OrganicAlcoholsPropanol</v>
      </c>
      <c r="B223" s="3" t="str">
        <f t="shared" si="26"/>
        <v>OrganicAlcoholsPropanolLower Explosion Limit</v>
      </c>
      <c r="C223" s="3" t="s">
        <v>364</v>
      </c>
      <c r="D223" s="3" t="s">
        <v>360</v>
      </c>
      <c r="E223" s="3" t="s">
        <v>647</v>
      </c>
      <c r="F223" s="3" t="s">
        <v>431</v>
      </c>
      <c r="G223" s="3" t="s">
        <v>436</v>
      </c>
      <c r="H223" s="3" t="str">
        <f t="shared" si="41"/>
        <v>OrganicAlcoholsPropanolLower Explosion Limit2.1 vol%</v>
      </c>
      <c r="N223" s="3" t="s">
        <v>375</v>
      </c>
      <c r="O223" s="3" t="s">
        <v>382</v>
      </c>
      <c r="P223" s="3" t="s">
        <v>429</v>
      </c>
      <c r="Q223" s="3" t="s">
        <v>430</v>
      </c>
    </row>
    <row r="224" spans="1:17" x14ac:dyDescent="0.2">
      <c r="A224" s="3" t="str">
        <f t="shared" si="27"/>
        <v>OrganicAlcoholsPropanol</v>
      </c>
      <c r="B224" s="3" t="str">
        <f t="shared" si="26"/>
        <v>OrganicAlcoholsPropanolUpper Explosion Limit</v>
      </c>
      <c r="C224" s="3" t="s">
        <v>364</v>
      </c>
      <c r="D224" s="3" t="s">
        <v>360</v>
      </c>
      <c r="E224" s="3" t="s">
        <v>647</v>
      </c>
      <c r="F224" s="3" t="s">
        <v>432</v>
      </c>
      <c r="G224" s="3" t="s">
        <v>644</v>
      </c>
      <c r="H224" s="3" t="str">
        <f t="shared" si="41"/>
        <v>OrganicAlcoholsPropanolUpper Explosion Limit19.2 vol%</v>
      </c>
      <c r="N224" s="3" t="s">
        <v>375</v>
      </c>
      <c r="O224" s="3" t="s">
        <v>382</v>
      </c>
      <c r="P224" s="3" t="s">
        <v>429</v>
      </c>
      <c r="Q224" s="3" t="s">
        <v>430</v>
      </c>
    </row>
    <row r="225" spans="1:17" x14ac:dyDescent="0.2">
      <c r="A225" s="3" t="str">
        <f t="shared" si="27"/>
        <v>OrganicAlcoholsPropanol</v>
      </c>
      <c r="B225" s="3" t="str">
        <f t="shared" si="26"/>
        <v>OrganicAlcoholsPropanolExplosiveness</v>
      </c>
      <c r="C225" s="3" t="s">
        <v>364</v>
      </c>
      <c r="D225" s="3" t="s">
        <v>360</v>
      </c>
      <c r="E225" s="3" t="s">
        <v>647</v>
      </c>
      <c r="F225" s="3" t="s">
        <v>543</v>
      </c>
      <c r="G225" s="3" t="s">
        <v>556</v>
      </c>
      <c r="H225" s="3" t="str">
        <f t="shared" si="41"/>
        <v>OrganicAlcoholsPropanolExplosivenessDivision 1.4</v>
      </c>
      <c r="I225" s="14" t="str">
        <f>'Back End Tables (2)'!G48</f>
        <v>Division 1.5</v>
      </c>
      <c r="J225" s="3" t="str">
        <f>'Back End Tables (2)'!G49</f>
        <v>Division 1.4</v>
      </c>
      <c r="K225" s="3" t="str">
        <f>'Back End Tables (2)'!G50</f>
        <v>Division 1.3</v>
      </c>
      <c r="L225" s="3" t="str">
        <f>'Back End Tables (2)'!G51</f>
        <v>Division 1.2</v>
      </c>
      <c r="M225" s="3" t="str">
        <f>'Back End Tables (2)'!G52</f>
        <v>Division 1.1</v>
      </c>
      <c r="N225" s="3" t="s">
        <v>375</v>
      </c>
      <c r="O225" s="3" t="s">
        <v>382</v>
      </c>
      <c r="P225" s="3" t="s">
        <v>429</v>
      </c>
      <c r="Q225" s="3" t="s">
        <v>430</v>
      </c>
    </row>
    <row r="226" spans="1:17" x14ac:dyDescent="0.2">
      <c r="A226" s="3" t="str">
        <f t="shared" si="27"/>
        <v/>
      </c>
      <c r="B226" s="3" t="str">
        <f t="shared" si="26"/>
        <v/>
      </c>
      <c r="H226" s="3" t="str">
        <f t="shared" si="41"/>
        <v/>
      </c>
    </row>
    <row r="227" spans="1:17" x14ac:dyDescent="0.2">
      <c r="A227" s="3" t="str">
        <f t="shared" si="27"/>
        <v/>
      </c>
      <c r="B227" s="3" t="str">
        <f t="shared" si="26"/>
        <v/>
      </c>
      <c r="H227" s="3" t="str">
        <f t="shared" si="41"/>
        <v/>
      </c>
    </row>
    <row r="228" spans="1:17" x14ac:dyDescent="0.2">
      <c r="A228" s="3" t="str">
        <f t="shared" si="27"/>
        <v>OrganicHydrocarbonsHeptane</v>
      </c>
      <c r="B228" s="3" t="str">
        <f t="shared" si="26"/>
        <v>OrganicHydrocarbonsHeptaneBoiling Point</v>
      </c>
      <c r="C228" s="3" t="s">
        <v>364</v>
      </c>
      <c r="D228" s="3" t="s">
        <v>356</v>
      </c>
      <c r="E228" s="3" t="s">
        <v>643</v>
      </c>
      <c r="F228" s="3" t="s">
        <v>416</v>
      </c>
      <c r="G228" s="3">
        <v>98</v>
      </c>
      <c r="H228" s="3" t="str">
        <f t="shared" si="41"/>
        <v>OrganicHydrocarbonsHeptaneBoiling Point98</v>
      </c>
      <c r="N228" s="3" t="s">
        <v>375</v>
      </c>
      <c r="O228" s="3" t="s">
        <v>382</v>
      </c>
      <c r="P228" s="3" t="s">
        <v>429</v>
      </c>
      <c r="Q228" s="3" t="s">
        <v>645</v>
      </c>
    </row>
    <row r="229" spans="1:17" x14ac:dyDescent="0.2">
      <c r="A229" s="3" t="str">
        <f t="shared" si="27"/>
        <v>OrganicHydrocarbonsHeptane</v>
      </c>
      <c r="B229" s="3" t="str">
        <f t="shared" si="26"/>
        <v>OrganicHydrocarbonsHeptaneFlashpoint</v>
      </c>
      <c r="C229" s="3" t="s">
        <v>364</v>
      </c>
      <c r="D229" s="3" t="s">
        <v>356</v>
      </c>
      <c r="E229" s="3" t="s">
        <v>643</v>
      </c>
      <c r="F229" s="3" t="s">
        <v>384</v>
      </c>
      <c r="G229" s="3">
        <v>-4</v>
      </c>
      <c r="H229" s="3" t="str">
        <f t="shared" si="41"/>
        <v>OrganicHydrocarbonsHeptaneFlashpoint-4</v>
      </c>
      <c r="I229" s="3">
        <f>'Back End Tables (2)'!G12</f>
        <v>150</v>
      </c>
      <c r="J229" s="3">
        <f>'Back End Tables (2)'!G13</f>
        <v>100</v>
      </c>
      <c r="K229" s="3">
        <f>'Back End Tables (2)'!G14</f>
        <v>50</v>
      </c>
      <c r="L229" s="3">
        <f>'Back End Tables (2)'!G15</f>
        <v>1</v>
      </c>
      <c r="M229" s="3">
        <f>'Back End Tables (2)'!G16</f>
        <v>-1000000</v>
      </c>
      <c r="N229" s="3" t="s">
        <v>375</v>
      </c>
      <c r="O229" s="3" t="s">
        <v>382</v>
      </c>
      <c r="P229" s="3" t="s">
        <v>429</v>
      </c>
      <c r="Q229" s="3" t="s">
        <v>645</v>
      </c>
    </row>
    <row r="230" spans="1:17" x14ac:dyDescent="0.2">
      <c r="A230" s="3" t="str">
        <f t="shared" ref="A230:A293" si="42">C230&amp;D230&amp;E230</f>
        <v>OrganicHydrocarbonsHeptane</v>
      </c>
      <c r="B230" s="3" t="str">
        <f t="shared" ref="B230:B293" si="43">C230&amp;D230&amp;E230&amp;F230</f>
        <v>OrganicHydrocarbonsHeptaneFlammability</v>
      </c>
      <c r="C230" s="3" t="s">
        <v>364</v>
      </c>
      <c r="D230" s="3" t="s">
        <v>356</v>
      </c>
      <c r="E230" s="3" t="s">
        <v>643</v>
      </c>
      <c r="F230" s="3" t="s">
        <v>381</v>
      </c>
      <c r="G230" s="3" t="s">
        <v>507</v>
      </c>
      <c r="H230" s="3" t="str">
        <f t="shared" si="41"/>
        <v>OrganicHydrocarbonsHeptaneFlammabilityCategory 1B</v>
      </c>
      <c r="I230" s="14">
        <f>'Back End Tables (2)'!G36</f>
        <v>0</v>
      </c>
      <c r="J230" s="3" t="str">
        <f>'Back End Tables (2)'!G37</f>
        <v>Non Flammable</v>
      </c>
      <c r="K230" s="3" t="str">
        <f>'Back End Tables (2)'!G38</f>
        <v xml:space="preserve">Category 2 </v>
      </c>
      <c r="L230" s="3" t="str">
        <f>'Back End Tables (2)'!G39</f>
        <v>Category 1B</v>
      </c>
      <c r="M230" s="3" t="str">
        <f>'Back End Tables (2)'!G40</f>
        <v>Category 1A</v>
      </c>
      <c r="N230" s="3" t="s">
        <v>375</v>
      </c>
      <c r="O230" s="3" t="s">
        <v>382</v>
      </c>
      <c r="P230" s="3" t="s">
        <v>429</v>
      </c>
      <c r="Q230" s="3" t="s">
        <v>645</v>
      </c>
    </row>
    <row r="231" spans="1:17" x14ac:dyDescent="0.2">
      <c r="A231" s="3" t="str">
        <f t="shared" si="42"/>
        <v>OrganicHydrocarbonsHeptane</v>
      </c>
      <c r="B231" s="3" t="str">
        <f t="shared" si="43"/>
        <v>OrganicHydrocarbonsHeptaneStability (Autoignition)</v>
      </c>
      <c r="C231" s="3" t="s">
        <v>364</v>
      </c>
      <c r="D231" s="3" t="s">
        <v>356</v>
      </c>
      <c r="E231" s="3" t="s">
        <v>643</v>
      </c>
      <c r="F231" s="3" t="s">
        <v>385</v>
      </c>
      <c r="G231" s="3">
        <v>204</v>
      </c>
      <c r="H231" s="3" t="str">
        <f t="shared" si="41"/>
        <v>OrganicHydrocarbonsHeptaneStability (Autoignition)204</v>
      </c>
      <c r="I231" s="3">
        <f>'Back End Tables (2)'!G24</f>
        <v>91</v>
      </c>
      <c r="J231" s="3">
        <f>'Back End Tables (2)'!G25</f>
        <v>61</v>
      </c>
      <c r="K231" s="3">
        <f>'Back End Tables (2)'!G26</f>
        <v>16</v>
      </c>
      <c r="L231" s="3">
        <f>'Back End Tables (2)'!G27</f>
        <v>1</v>
      </c>
      <c r="M231" s="3">
        <f>'Back End Tables (2)'!G28</f>
        <v>-1000000</v>
      </c>
      <c r="N231" s="3" t="s">
        <v>375</v>
      </c>
      <c r="O231" s="3" t="s">
        <v>382</v>
      </c>
      <c r="P231" s="3" t="s">
        <v>429</v>
      </c>
      <c r="Q231" s="3" t="s">
        <v>645</v>
      </c>
    </row>
    <row r="232" spans="1:17" x14ac:dyDescent="0.2">
      <c r="A232" s="3" t="str">
        <f t="shared" si="42"/>
        <v>OrganicHydrocarbonsHeptane</v>
      </c>
      <c r="B232" s="3" t="str">
        <f t="shared" si="43"/>
        <v>OrganicHydrocarbonsHeptaneLower Explosion Limit</v>
      </c>
      <c r="C232" s="3" t="s">
        <v>364</v>
      </c>
      <c r="D232" s="3" t="s">
        <v>356</v>
      </c>
      <c r="E232" s="3" t="s">
        <v>643</v>
      </c>
      <c r="F232" s="3" t="s">
        <v>431</v>
      </c>
      <c r="G232" s="3" t="s">
        <v>646</v>
      </c>
      <c r="H232" s="3" t="str">
        <f t="shared" si="41"/>
        <v>OrganicHydrocarbonsHeptaneLower Explosion Limit0.84 vol%</v>
      </c>
      <c r="N232" s="3" t="s">
        <v>375</v>
      </c>
      <c r="O232" s="3" t="s">
        <v>382</v>
      </c>
      <c r="P232" s="3" t="s">
        <v>429</v>
      </c>
      <c r="Q232" s="3" t="s">
        <v>645</v>
      </c>
    </row>
    <row r="233" spans="1:17" x14ac:dyDescent="0.2">
      <c r="A233" s="3" t="str">
        <f t="shared" si="42"/>
        <v>OrganicHydrocarbonsHeptane</v>
      </c>
      <c r="B233" s="3" t="str">
        <f t="shared" si="43"/>
        <v>OrganicHydrocarbonsHeptaneUpper Explosion Limit</v>
      </c>
      <c r="C233" s="3" t="s">
        <v>364</v>
      </c>
      <c r="D233" s="3" t="s">
        <v>356</v>
      </c>
      <c r="E233" s="3" t="s">
        <v>643</v>
      </c>
      <c r="F233" s="3" t="s">
        <v>432</v>
      </c>
      <c r="G233" s="3" t="s">
        <v>450</v>
      </c>
      <c r="H233" s="3" t="str">
        <f t="shared" si="41"/>
        <v>OrganicHydrocarbonsHeptaneUpper Explosion Limit6.7 vol%</v>
      </c>
      <c r="N233" s="3" t="s">
        <v>375</v>
      </c>
      <c r="O233" s="3" t="s">
        <v>382</v>
      </c>
      <c r="P233" s="3" t="s">
        <v>429</v>
      </c>
      <c r="Q233" s="3" t="s">
        <v>645</v>
      </c>
    </row>
    <row r="234" spans="1:17" x14ac:dyDescent="0.2">
      <c r="A234" s="3" t="str">
        <f t="shared" si="42"/>
        <v>OrganicHydrocarbonsHeptane</v>
      </c>
      <c r="B234" s="3" t="str">
        <f t="shared" si="43"/>
        <v>OrganicHydrocarbonsHeptaneExplosiveness</v>
      </c>
      <c r="C234" s="3" t="s">
        <v>364</v>
      </c>
      <c r="D234" s="3" t="s">
        <v>356</v>
      </c>
      <c r="E234" s="3" t="s">
        <v>643</v>
      </c>
      <c r="F234" s="3" t="s">
        <v>543</v>
      </c>
      <c r="G234" s="3" t="s">
        <v>425</v>
      </c>
      <c r="H234" s="3" t="str">
        <f t="shared" si="41"/>
        <v>OrganicHydrocarbonsHeptaneExplosivenessNo Data Available</v>
      </c>
      <c r="I234" s="14" t="str">
        <f>'Back End Tables (2)'!G48</f>
        <v>Division 1.5</v>
      </c>
      <c r="J234" s="3" t="str">
        <f>'Back End Tables (2)'!G49</f>
        <v>Division 1.4</v>
      </c>
      <c r="K234" s="3" t="str">
        <f>'Back End Tables (2)'!G50</f>
        <v>Division 1.3</v>
      </c>
      <c r="L234" s="3" t="str">
        <f>'Back End Tables (2)'!G51</f>
        <v>Division 1.2</v>
      </c>
      <c r="M234" s="3" t="str">
        <f>'Back End Tables (2)'!G52</f>
        <v>Division 1.1</v>
      </c>
      <c r="N234" s="3" t="s">
        <v>375</v>
      </c>
      <c r="O234" s="3" t="s">
        <v>382</v>
      </c>
      <c r="P234" s="3" t="s">
        <v>429</v>
      </c>
      <c r="Q234" s="3" t="s">
        <v>645</v>
      </c>
    </row>
    <row r="235" spans="1:17" x14ac:dyDescent="0.2">
      <c r="A235" s="3" t="str">
        <f t="shared" si="42"/>
        <v/>
      </c>
      <c r="B235" s="3" t="str">
        <f t="shared" si="43"/>
        <v/>
      </c>
      <c r="H235" s="3" t="str">
        <f t="shared" ref="H235:H298" si="44">B235&amp;G235</f>
        <v/>
      </c>
    </row>
    <row r="236" spans="1:17" x14ac:dyDescent="0.2">
      <c r="A236" s="3" t="str">
        <f t="shared" si="42"/>
        <v/>
      </c>
      <c r="B236" s="3" t="str">
        <f t="shared" si="43"/>
        <v/>
      </c>
      <c r="H236" s="3" t="str">
        <f t="shared" si="44"/>
        <v/>
      </c>
    </row>
    <row r="237" spans="1:17" x14ac:dyDescent="0.2">
      <c r="A237" s="3" t="str">
        <f t="shared" si="42"/>
        <v/>
      </c>
      <c r="B237" s="3" t="str">
        <f t="shared" si="43"/>
        <v/>
      </c>
      <c r="H237" s="3" t="str">
        <f t="shared" si="44"/>
        <v/>
      </c>
    </row>
    <row r="238" spans="1:17" x14ac:dyDescent="0.2">
      <c r="A238" s="3" t="str">
        <f t="shared" si="42"/>
        <v/>
      </c>
      <c r="B238" s="3" t="str">
        <f t="shared" si="43"/>
        <v/>
      </c>
      <c r="H238" s="3" t="str">
        <f t="shared" si="44"/>
        <v/>
      </c>
    </row>
    <row r="239" spans="1:17" x14ac:dyDescent="0.2">
      <c r="A239" s="3" t="str">
        <f t="shared" si="42"/>
        <v/>
      </c>
      <c r="B239" s="3" t="str">
        <f t="shared" si="43"/>
        <v/>
      </c>
      <c r="H239" s="3" t="str">
        <f t="shared" si="44"/>
        <v/>
      </c>
    </row>
    <row r="240" spans="1:17" x14ac:dyDescent="0.2">
      <c r="A240" s="3" t="str">
        <f t="shared" si="42"/>
        <v/>
      </c>
      <c r="B240" s="3" t="str">
        <f t="shared" si="43"/>
        <v/>
      </c>
      <c r="H240" s="3" t="str">
        <f t="shared" si="44"/>
        <v/>
      </c>
    </row>
    <row r="241" spans="1:8" x14ac:dyDescent="0.2">
      <c r="A241" s="3" t="str">
        <f t="shared" si="42"/>
        <v/>
      </c>
      <c r="B241" s="3" t="str">
        <f t="shared" si="43"/>
        <v/>
      </c>
      <c r="H241" s="3" t="str">
        <f t="shared" si="44"/>
        <v/>
      </c>
    </row>
    <row r="242" spans="1:8" x14ac:dyDescent="0.2">
      <c r="A242" s="3" t="str">
        <f t="shared" si="42"/>
        <v/>
      </c>
      <c r="B242" s="3" t="str">
        <f t="shared" si="43"/>
        <v/>
      </c>
      <c r="H242" s="3" t="str">
        <f t="shared" si="44"/>
        <v/>
      </c>
    </row>
    <row r="243" spans="1:8" x14ac:dyDescent="0.2">
      <c r="A243" s="3" t="str">
        <f t="shared" si="42"/>
        <v/>
      </c>
      <c r="B243" s="3" t="str">
        <f t="shared" si="43"/>
        <v/>
      </c>
      <c r="H243" s="3" t="str">
        <f t="shared" si="44"/>
        <v/>
      </c>
    </row>
    <row r="244" spans="1:8" x14ac:dyDescent="0.2">
      <c r="A244" s="3" t="str">
        <f t="shared" si="42"/>
        <v/>
      </c>
      <c r="B244" s="3" t="str">
        <f t="shared" si="43"/>
        <v/>
      </c>
      <c r="H244" s="3" t="str">
        <f t="shared" si="44"/>
        <v/>
      </c>
    </row>
    <row r="245" spans="1:8" x14ac:dyDescent="0.2">
      <c r="A245" s="3" t="str">
        <f t="shared" si="42"/>
        <v/>
      </c>
      <c r="B245" s="3" t="str">
        <f t="shared" si="43"/>
        <v/>
      </c>
      <c r="H245" s="3" t="str">
        <f t="shared" si="44"/>
        <v/>
      </c>
    </row>
    <row r="246" spans="1:8" x14ac:dyDescent="0.2">
      <c r="A246" s="3" t="str">
        <f t="shared" si="42"/>
        <v/>
      </c>
      <c r="B246" s="3" t="str">
        <f t="shared" si="43"/>
        <v/>
      </c>
      <c r="H246" s="3" t="str">
        <f t="shared" si="44"/>
        <v/>
      </c>
    </row>
    <row r="247" spans="1:8" x14ac:dyDescent="0.2">
      <c r="A247" s="3" t="str">
        <f t="shared" si="42"/>
        <v/>
      </c>
      <c r="B247" s="3" t="str">
        <f t="shared" si="43"/>
        <v/>
      </c>
      <c r="H247" s="3" t="str">
        <f t="shared" si="44"/>
        <v/>
      </c>
    </row>
    <row r="248" spans="1:8" x14ac:dyDescent="0.2">
      <c r="A248" s="3" t="str">
        <f t="shared" si="42"/>
        <v/>
      </c>
      <c r="B248" s="3" t="str">
        <f t="shared" si="43"/>
        <v/>
      </c>
      <c r="H248" s="3" t="str">
        <f t="shared" si="44"/>
        <v/>
      </c>
    </row>
    <row r="249" spans="1:8" x14ac:dyDescent="0.2">
      <c r="A249" s="3" t="str">
        <f t="shared" si="42"/>
        <v/>
      </c>
      <c r="B249" s="3" t="str">
        <f t="shared" si="43"/>
        <v/>
      </c>
      <c r="H249" s="3" t="str">
        <f t="shared" si="44"/>
        <v/>
      </c>
    </row>
    <row r="250" spans="1:8" x14ac:dyDescent="0.2">
      <c r="A250" s="3" t="str">
        <f t="shared" si="42"/>
        <v/>
      </c>
      <c r="B250" s="3" t="str">
        <f t="shared" si="43"/>
        <v/>
      </c>
      <c r="H250" s="3" t="str">
        <f t="shared" si="44"/>
        <v/>
      </c>
    </row>
    <row r="251" spans="1:8" x14ac:dyDescent="0.2">
      <c r="A251" s="3" t="str">
        <f t="shared" si="42"/>
        <v/>
      </c>
      <c r="B251" s="3" t="str">
        <f t="shared" si="43"/>
        <v/>
      </c>
      <c r="H251" s="3" t="str">
        <f t="shared" si="44"/>
        <v/>
      </c>
    </row>
    <row r="252" spans="1:8" x14ac:dyDescent="0.2">
      <c r="A252" s="3" t="str">
        <f t="shared" si="42"/>
        <v/>
      </c>
      <c r="B252" s="3" t="str">
        <f t="shared" si="43"/>
        <v/>
      </c>
      <c r="H252" s="3" t="str">
        <f t="shared" si="44"/>
        <v/>
      </c>
    </row>
    <row r="253" spans="1:8" x14ac:dyDescent="0.2">
      <c r="A253" s="3" t="str">
        <f t="shared" si="42"/>
        <v/>
      </c>
      <c r="B253" s="3" t="str">
        <f t="shared" si="43"/>
        <v/>
      </c>
      <c r="H253" s="3" t="str">
        <f t="shared" si="44"/>
        <v/>
      </c>
    </row>
    <row r="254" spans="1:8" x14ac:dyDescent="0.2">
      <c r="A254" s="3" t="str">
        <f t="shared" si="42"/>
        <v/>
      </c>
      <c r="B254" s="3" t="str">
        <f t="shared" si="43"/>
        <v/>
      </c>
      <c r="H254" s="3" t="str">
        <f t="shared" si="44"/>
        <v/>
      </c>
    </row>
    <row r="255" spans="1:8" x14ac:dyDescent="0.2">
      <c r="A255" s="3" t="str">
        <f t="shared" si="42"/>
        <v/>
      </c>
      <c r="B255" s="3" t="str">
        <f t="shared" si="43"/>
        <v/>
      </c>
      <c r="H255" s="3" t="str">
        <f t="shared" si="44"/>
        <v/>
      </c>
    </row>
    <row r="256" spans="1:8" x14ac:dyDescent="0.2">
      <c r="A256" s="3" t="str">
        <f t="shared" si="42"/>
        <v/>
      </c>
      <c r="B256" s="3" t="str">
        <f t="shared" si="43"/>
        <v/>
      </c>
      <c r="H256" s="3" t="str">
        <f t="shared" si="44"/>
        <v/>
      </c>
    </row>
    <row r="257" spans="1:8" x14ac:dyDescent="0.2">
      <c r="A257" s="3" t="str">
        <f t="shared" si="42"/>
        <v/>
      </c>
      <c r="B257" s="3" t="str">
        <f t="shared" si="43"/>
        <v/>
      </c>
      <c r="H257" s="3" t="str">
        <f t="shared" si="44"/>
        <v/>
      </c>
    </row>
    <row r="258" spans="1:8" x14ac:dyDescent="0.2">
      <c r="A258" s="3" t="str">
        <f t="shared" si="42"/>
        <v/>
      </c>
      <c r="B258" s="3" t="str">
        <f t="shared" si="43"/>
        <v/>
      </c>
      <c r="H258" s="3" t="str">
        <f t="shared" si="44"/>
        <v/>
      </c>
    </row>
    <row r="259" spans="1:8" x14ac:dyDescent="0.2">
      <c r="A259" s="3" t="str">
        <f t="shared" si="42"/>
        <v/>
      </c>
      <c r="B259" s="3" t="str">
        <f t="shared" si="43"/>
        <v/>
      </c>
      <c r="H259" s="3" t="str">
        <f t="shared" si="44"/>
        <v/>
      </c>
    </row>
    <row r="260" spans="1:8" x14ac:dyDescent="0.2">
      <c r="A260" s="3" t="str">
        <f t="shared" si="42"/>
        <v/>
      </c>
      <c r="B260" s="3" t="str">
        <f t="shared" si="43"/>
        <v/>
      </c>
      <c r="H260" s="3" t="str">
        <f t="shared" si="44"/>
        <v/>
      </c>
    </row>
    <row r="261" spans="1:8" x14ac:dyDescent="0.2">
      <c r="A261" s="3" t="str">
        <f t="shared" si="42"/>
        <v/>
      </c>
      <c r="B261" s="3" t="str">
        <f t="shared" si="43"/>
        <v/>
      </c>
      <c r="H261" s="3" t="str">
        <f t="shared" si="44"/>
        <v/>
      </c>
    </row>
    <row r="262" spans="1:8" x14ac:dyDescent="0.2">
      <c r="A262" s="3" t="str">
        <f t="shared" si="42"/>
        <v/>
      </c>
      <c r="B262" s="3" t="str">
        <f t="shared" si="43"/>
        <v/>
      </c>
      <c r="H262" s="3" t="str">
        <f t="shared" si="44"/>
        <v/>
      </c>
    </row>
    <row r="263" spans="1:8" x14ac:dyDescent="0.2">
      <c r="A263" s="3" t="str">
        <f t="shared" si="42"/>
        <v/>
      </c>
      <c r="B263" s="3" t="str">
        <f t="shared" si="43"/>
        <v/>
      </c>
      <c r="H263" s="3" t="str">
        <f t="shared" si="44"/>
        <v/>
      </c>
    </row>
    <row r="264" spans="1:8" x14ac:dyDescent="0.2">
      <c r="A264" s="3" t="str">
        <f t="shared" si="42"/>
        <v/>
      </c>
      <c r="B264" s="3" t="str">
        <f t="shared" si="43"/>
        <v/>
      </c>
      <c r="H264" s="3" t="str">
        <f t="shared" si="44"/>
        <v/>
      </c>
    </row>
    <row r="265" spans="1:8" x14ac:dyDescent="0.2">
      <c r="A265" s="3" t="str">
        <f t="shared" si="42"/>
        <v/>
      </c>
      <c r="B265" s="3" t="str">
        <f t="shared" si="43"/>
        <v/>
      </c>
      <c r="H265" s="3" t="str">
        <f t="shared" si="44"/>
        <v/>
      </c>
    </row>
    <row r="266" spans="1:8" x14ac:dyDescent="0.2">
      <c r="A266" s="3" t="str">
        <f t="shared" si="42"/>
        <v/>
      </c>
      <c r="B266" s="3" t="str">
        <f t="shared" si="43"/>
        <v/>
      </c>
      <c r="H266" s="3" t="str">
        <f t="shared" si="44"/>
        <v/>
      </c>
    </row>
    <row r="267" spans="1:8" x14ac:dyDescent="0.2">
      <c r="A267" s="3" t="str">
        <f t="shared" si="42"/>
        <v/>
      </c>
      <c r="B267" s="3" t="str">
        <f t="shared" si="43"/>
        <v/>
      </c>
      <c r="H267" s="3" t="str">
        <f t="shared" si="44"/>
        <v/>
      </c>
    </row>
    <row r="268" spans="1:8" x14ac:dyDescent="0.2">
      <c r="A268" s="3" t="str">
        <f t="shared" si="42"/>
        <v/>
      </c>
      <c r="B268" s="3" t="str">
        <f t="shared" si="43"/>
        <v/>
      </c>
      <c r="H268" s="3" t="str">
        <f t="shared" si="44"/>
        <v/>
      </c>
    </row>
    <row r="269" spans="1:8" x14ac:dyDescent="0.2">
      <c r="A269" s="3" t="str">
        <f t="shared" si="42"/>
        <v/>
      </c>
      <c r="B269" s="3" t="str">
        <f t="shared" si="43"/>
        <v/>
      </c>
      <c r="H269" s="3" t="str">
        <f t="shared" si="44"/>
        <v/>
      </c>
    </row>
    <row r="270" spans="1:8" x14ac:dyDescent="0.2">
      <c r="A270" s="3" t="str">
        <f t="shared" si="42"/>
        <v/>
      </c>
      <c r="B270" s="3" t="str">
        <f t="shared" si="43"/>
        <v/>
      </c>
      <c r="H270" s="3" t="str">
        <f t="shared" si="44"/>
        <v/>
      </c>
    </row>
    <row r="271" spans="1:8" x14ac:dyDescent="0.2">
      <c r="A271" s="3" t="str">
        <f t="shared" si="42"/>
        <v/>
      </c>
      <c r="B271" s="3" t="str">
        <f t="shared" si="43"/>
        <v/>
      </c>
      <c r="H271" s="3" t="str">
        <f t="shared" si="44"/>
        <v/>
      </c>
    </row>
    <row r="272" spans="1:8" x14ac:dyDescent="0.2">
      <c r="A272" s="3" t="str">
        <f t="shared" si="42"/>
        <v/>
      </c>
      <c r="B272" s="3" t="str">
        <f t="shared" si="43"/>
        <v/>
      </c>
      <c r="H272" s="3" t="str">
        <f t="shared" si="44"/>
        <v/>
      </c>
    </row>
    <row r="273" spans="1:8" x14ac:dyDescent="0.2">
      <c r="A273" s="3" t="str">
        <f t="shared" si="42"/>
        <v/>
      </c>
      <c r="B273" s="3" t="str">
        <f t="shared" si="43"/>
        <v/>
      </c>
      <c r="H273" s="3" t="str">
        <f t="shared" si="44"/>
        <v/>
      </c>
    </row>
    <row r="274" spans="1:8" x14ac:dyDescent="0.2">
      <c r="A274" s="3" t="str">
        <f t="shared" si="42"/>
        <v/>
      </c>
      <c r="B274" s="3" t="str">
        <f t="shared" si="43"/>
        <v/>
      </c>
      <c r="H274" s="3" t="str">
        <f t="shared" si="44"/>
        <v/>
      </c>
    </row>
    <row r="275" spans="1:8" x14ac:dyDescent="0.2">
      <c r="A275" s="3" t="str">
        <f t="shared" si="42"/>
        <v/>
      </c>
      <c r="B275" s="3" t="str">
        <f t="shared" si="43"/>
        <v/>
      </c>
      <c r="H275" s="3" t="str">
        <f t="shared" si="44"/>
        <v/>
      </c>
    </row>
    <row r="276" spans="1:8" x14ac:dyDescent="0.2">
      <c r="A276" s="3" t="str">
        <f t="shared" si="42"/>
        <v/>
      </c>
      <c r="B276" s="3" t="str">
        <f t="shared" si="43"/>
        <v/>
      </c>
      <c r="H276" s="3" t="str">
        <f t="shared" si="44"/>
        <v/>
      </c>
    </row>
    <row r="277" spans="1:8" x14ac:dyDescent="0.2">
      <c r="A277" s="3" t="str">
        <f t="shared" si="42"/>
        <v/>
      </c>
      <c r="B277" s="3" t="str">
        <f t="shared" si="43"/>
        <v/>
      </c>
      <c r="H277" s="3" t="str">
        <f t="shared" si="44"/>
        <v/>
      </c>
    </row>
    <row r="278" spans="1:8" x14ac:dyDescent="0.2">
      <c r="A278" s="3" t="str">
        <f t="shared" si="42"/>
        <v/>
      </c>
      <c r="B278" s="3" t="str">
        <f t="shared" si="43"/>
        <v/>
      </c>
      <c r="H278" s="3" t="str">
        <f t="shared" si="44"/>
        <v/>
      </c>
    </row>
    <row r="279" spans="1:8" x14ac:dyDescent="0.2">
      <c r="A279" s="3" t="str">
        <f t="shared" si="42"/>
        <v/>
      </c>
      <c r="B279" s="3" t="str">
        <f t="shared" si="43"/>
        <v/>
      </c>
      <c r="H279" s="3" t="str">
        <f t="shared" si="44"/>
        <v/>
      </c>
    </row>
    <row r="280" spans="1:8" x14ac:dyDescent="0.2">
      <c r="A280" s="3" t="str">
        <f t="shared" si="42"/>
        <v/>
      </c>
      <c r="B280" s="3" t="str">
        <f t="shared" si="43"/>
        <v/>
      </c>
      <c r="H280" s="3" t="str">
        <f t="shared" si="44"/>
        <v/>
      </c>
    </row>
    <row r="281" spans="1:8" x14ac:dyDescent="0.2">
      <c r="A281" s="3" t="str">
        <f t="shared" si="42"/>
        <v/>
      </c>
      <c r="B281" s="3" t="str">
        <f t="shared" si="43"/>
        <v/>
      </c>
      <c r="H281" s="3" t="str">
        <f t="shared" si="44"/>
        <v/>
      </c>
    </row>
    <row r="282" spans="1:8" x14ac:dyDescent="0.2">
      <c r="A282" s="3" t="str">
        <f t="shared" si="42"/>
        <v/>
      </c>
      <c r="B282" s="3" t="str">
        <f t="shared" si="43"/>
        <v/>
      </c>
      <c r="H282" s="3" t="str">
        <f t="shared" si="44"/>
        <v/>
      </c>
    </row>
    <row r="283" spans="1:8" x14ac:dyDescent="0.2">
      <c r="A283" s="3" t="str">
        <f t="shared" si="42"/>
        <v/>
      </c>
      <c r="B283" s="3" t="str">
        <f t="shared" si="43"/>
        <v/>
      </c>
      <c r="H283" s="3" t="str">
        <f t="shared" si="44"/>
        <v/>
      </c>
    </row>
    <row r="284" spans="1:8" x14ac:dyDescent="0.2">
      <c r="A284" s="3" t="str">
        <f t="shared" si="42"/>
        <v/>
      </c>
      <c r="B284" s="3" t="str">
        <f t="shared" si="43"/>
        <v/>
      </c>
      <c r="H284" s="3" t="str">
        <f t="shared" si="44"/>
        <v/>
      </c>
    </row>
    <row r="285" spans="1:8" x14ac:dyDescent="0.2">
      <c r="A285" s="3" t="str">
        <f t="shared" si="42"/>
        <v/>
      </c>
      <c r="B285" s="3" t="str">
        <f t="shared" si="43"/>
        <v/>
      </c>
      <c r="H285" s="3" t="str">
        <f t="shared" si="44"/>
        <v/>
      </c>
    </row>
    <row r="286" spans="1:8" x14ac:dyDescent="0.2">
      <c r="A286" s="3" t="str">
        <f t="shared" si="42"/>
        <v/>
      </c>
      <c r="B286" s="3" t="str">
        <f t="shared" si="43"/>
        <v/>
      </c>
      <c r="H286" s="3" t="str">
        <f t="shared" si="44"/>
        <v/>
      </c>
    </row>
    <row r="287" spans="1:8" x14ac:dyDescent="0.2">
      <c r="A287" s="3" t="str">
        <f t="shared" si="42"/>
        <v/>
      </c>
      <c r="B287" s="3" t="str">
        <f t="shared" si="43"/>
        <v/>
      </c>
      <c r="H287" s="3" t="str">
        <f t="shared" si="44"/>
        <v/>
      </c>
    </row>
    <row r="288" spans="1:8" x14ac:dyDescent="0.2">
      <c r="A288" s="3" t="str">
        <f t="shared" si="42"/>
        <v/>
      </c>
      <c r="B288" s="3" t="str">
        <f t="shared" si="43"/>
        <v/>
      </c>
      <c r="H288" s="3" t="str">
        <f t="shared" si="44"/>
        <v/>
      </c>
    </row>
    <row r="289" spans="1:8" x14ac:dyDescent="0.2">
      <c r="A289" s="3" t="str">
        <f t="shared" si="42"/>
        <v/>
      </c>
      <c r="B289" s="3" t="str">
        <f t="shared" si="43"/>
        <v/>
      </c>
      <c r="H289" s="3" t="str">
        <f t="shared" si="44"/>
        <v/>
      </c>
    </row>
    <row r="290" spans="1:8" x14ac:dyDescent="0.2">
      <c r="A290" s="3" t="str">
        <f t="shared" si="42"/>
        <v/>
      </c>
      <c r="B290" s="3" t="str">
        <f t="shared" si="43"/>
        <v/>
      </c>
      <c r="H290" s="3" t="str">
        <f t="shared" si="44"/>
        <v/>
      </c>
    </row>
    <row r="291" spans="1:8" x14ac:dyDescent="0.2">
      <c r="A291" s="3" t="str">
        <f t="shared" si="42"/>
        <v/>
      </c>
      <c r="B291" s="3" t="str">
        <f t="shared" si="43"/>
        <v/>
      </c>
      <c r="H291" s="3" t="str">
        <f t="shared" si="44"/>
        <v/>
      </c>
    </row>
    <row r="292" spans="1:8" x14ac:dyDescent="0.2">
      <c r="A292" s="3" t="str">
        <f t="shared" si="42"/>
        <v/>
      </c>
      <c r="B292" s="3" t="str">
        <f t="shared" si="43"/>
        <v/>
      </c>
      <c r="H292" s="3" t="str">
        <f t="shared" si="44"/>
        <v/>
      </c>
    </row>
    <row r="293" spans="1:8" x14ac:dyDescent="0.2">
      <c r="A293" s="3" t="str">
        <f t="shared" si="42"/>
        <v/>
      </c>
      <c r="B293" s="3" t="str">
        <f t="shared" si="43"/>
        <v/>
      </c>
      <c r="H293" s="3" t="str">
        <f t="shared" si="44"/>
        <v/>
      </c>
    </row>
    <row r="294" spans="1:8" x14ac:dyDescent="0.2">
      <c r="A294" s="3" t="str">
        <f t="shared" ref="A294:A357" si="45">C294&amp;D294&amp;E294</f>
        <v/>
      </c>
      <c r="B294" s="3" t="str">
        <f t="shared" ref="B294:B357" si="46">C294&amp;D294&amp;E294&amp;F294</f>
        <v/>
      </c>
      <c r="H294" s="3" t="str">
        <f t="shared" si="44"/>
        <v/>
      </c>
    </row>
    <row r="295" spans="1:8" x14ac:dyDescent="0.2">
      <c r="A295" s="3" t="str">
        <f t="shared" si="45"/>
        <v/>
      </c>
      <c r="B295" s="3" t="str">
        <f t="shared" si="46"/>
        <v/>
      </c>
      <c r="H295" s="3" t="str">
        <f t="shared" si="44"/>
        <v/>
      </c>
    </row>
    <row r="296" spans="1:8" x14ac:dyDescent="0.2">
      <c r="A296" s="3" t="str">
        <f t="shared" si="45"/>
        <v/>
      </c>
      <c r="B296" s="3" t="str">
        <f t="shared" si="46"/>
        <v/>
      </c>
      <c r="H296" s="3" t="str">
        <f t="shared" si="44"/>
        <v/>
      </c>
    </row>
    <row r="297" spans="1:8" x14ac:dyDescent="0.2">
      <c r="A297" s="3" t="str">
        <f t="shared" si="45"/>
        <v/>
      </c>
      <c r="B297" s="3" t="str">
        <f t="shared" si="46"/>
        <v/>
      </c>
      <c r="H297" s="3" t="str">
        <f t="shared" si="44"/>
        <v/>
      </c>
    </row>
    <row r="298" spans="1:8" x14ac:dyDescent="0.2">
      <c r="A298" s="3" t="str">
        <f t="shared" si="45"/>
        <v/>
      </c>
      <c r="B298" s="3" t="str">
        <f t="shared" si="46"/>
        <v/>
      </c>
      <c r="H298" s="3" t="str">
        <f t="shared" si="44"/>
        <v/>
      </c>
    </row>
    <row r="299" spans="1:8" x14ac:dyDescent="0.2">
      <c r="A299" s="3" t="str">
        <f t="shared" si="45"/>
        <v/>
      </c>
      <c r="B299" s="3" t="str">
        <f t="shared" si="46"/>
        <v/>
      </c>
      <c r="H299" s="3" t="str">
        <f t="shared" ref="H299:H362" si="47">B299&amp;G299</f>
        <v/>
      </c>
    </row>
    <row r="300" spans="1:8" x14ac:dyDescent="0.2">
      <c r="A300" s="3" t="str">
        <f t="shared" si="45"/>
        <v/>
      </c>
      <c r="B300" s="3" t="str">
        <f t="shared" si="46"/>
        <v/>
      </c>
      <c r="H300" s="3" t="str">
        <f t="shared" si="47"/>
        <v/>
      </c>
    </row>
    <row r="301" spans="1:8" x14ac:dyDescent="0.2">
      <c r="A301" s="3" t="str">
        <f t="shared" si="45"/>
        <v/>
      </c>
      <c r="B301" s="3" t="str">
        <f t="shared" si="46"/>
        <v/>
      </c>
      <c r="H301" s="3" t="str">
        <f t="shared" si="47"/>
        <v/>
      </c>
    </row>
    <row r="302" spans="1:8" x14ac:dyDescent="0.2">
      <c r="A302" s="3" t="str">
        <f t="shared" si="45"/>
        <v/>
      </c>
      <c r="B302" s="3" t="str">
        <f t="shared" si="46"/>
        <v/>
      </c>
      <c r="H302" s="3" t="str">
        <f t="shared" si="47"/>
        <v/>
      </c>
    </row>
    <row r="303" spans="1:8" x14ac:dyDescent="0.2">
      <c r="A303" s="3" t="str">
        <f t="shared" si="45"/>
        <v/>
      </c>
      <c r="B303" s="3" t="str">
        <f t="shared" si="46"/>
        <v/>
      </c>
      <c r="H303" s="3" t="str">
        <f t="shared" si="47"/>
        <v/>
      </c>
    </row>
    <row r="304" spans="1:8" x14ac:dyDescent="0.2">
      <c r="A304" s="3" t="str">
        <f t="shared" si="45"/>
        <v/>
      </c>
      <c r="B304" s="3" t="str">
        <f t="shared" si="46"/>
        <v/>
      </c>
      <c r="H304" s="3" t="str">
        <f t="shared" si="47"/>
        <v/>
      </c>
    </row>
    <row r="305" spans="1:8" x14ac:dyDescent="0.2">
      <c r="A305" s="3" t="str">
        <f t="shared" si="45"/>
        <v/>
      </c>
      <c r="B305" s="3" t="str">
        <f t="shared" si="46"/>
        <v/>
      </c>
      <c r="H305" s="3" t="str">
        <f t="shared" si="47"/>
        <v/>
      </c>
    </row>
    <row r="306" spans="1:8" x14ac:dyDescent="0.2">
      <c r="A306" s="3" t="str">
        <f t="shared" si="45"/>
        <v/>
      </c>
      <c r="B306" s="3" t="str">
        <f t="shared" si="46"/>
        <v/>
      </c>
      <c r="H306" s="3" t="str">
        <f t="shared" si="47"/>
        <v/>
      </c>
    </row>
    <row r="307" spans="1:8" x14ac:dyDescent="0.2">
      <c r="A307" s="3" t="str">
        <f t="shared" si="45"/>
        <v/>
      </c>
      <c r="B307" s="3" t="str">
        <f t="shared" si="46"/>
        <v/>
      </c>
      <c r="H307" s="3" t="str">
        <f t="shared" si="47"/>
        <v/>
      </c>
    </row>
    <row r="308" spans="1:8" x14ac:dyDescent="0.2">
      <c r="A308" s="3" t="str">
        <f t="shared" si="45"/>
        <v/>
      </c>
      <c r="B308" s="3" t="str">
        <f t="shared" si="46"/>
        <v/>
      </c>
      <c r="H308" s="3" t="str">
        <f t="shared" si="47"/>
        <v/>
      </c>
    </row>
    <row r="309" spans="1:8" x14ac:dyDescent="0.2">
      <c r="A309" s="3" t="str">
        <f t="shared" si="45"/>
        <v/>
      </c>
      <c r="B309" s="3" t="str">
        <f t="shared" si="46"/>
        <v/>
      </c>
      <c r="H309" s="3" t="str">
        <f t="shared" si="47"/>
        <v/>
      </c>
    </row>
    <row r="310" spans="1:8" x14ac:dyDescent="0.2">
      <c r="A310" s="3" t="str">
        <f t="shared" si="45"/>
        <v/>
      </c>
      <c r="B310" s="3" t="str">
        <f t="shared" si="46"/>
        <v/>
      </c>
      <c r="H310" s="3" t="str">
        <f t="shared" si="47"/>
        <v/>
      </c>
    </row>
    <row r="311" spans="1:8" x14ac:dyDescent="0.2">
      <c r="A311" s="3" t="str">
        <f t="shared" si="45"/>
        <v/>
      </c>
      <c r="B311" s="3" t="str">
        <f t="shared" si="46"/>
        <v/>
      </c>
      <c r="H311" s="3" t="str">
        <f t="shared" si="47"/>
        <v/>
      </c>
    </row>
    <row r="312" spans="1:8" x14ac:dyDescent="0.2">
      <c r="A312" s="3" t="str">
        <f t="shared" si="45"/>
        <v/>
      </c>
      <c r="B312" s="3" t="str">
        <f t="shared" si="46"/>
        <v/>
      </c>
      <c r="H312" s="3" t="str">
        <f t="shared" si="47"/>
        <v/>
      </c>
    </row>
    <row r="313" spans="1:8" x14ac:dyDescent="0.2">
      <c r="A313" s="3" t="str">
        <f t="shared" si="45"/>
        <v/>
      </c>
      <c r="B313" s="3" t="str">
        <f t="shared" si="46"/>
        <v/>
      </c>
      <c r="H313" s="3" t="str">
        <f t="shared" si="47"/>
        <v/>
      </c>
    </row>
    <row r="314" spans="1:8" x14ac:dyDescent="0.2">
      <c r="A314" s="3" t="str">
        <f t="shared" si="45"/>
        <v/>
      </c>
      <c r="B314" s="3" t="str">
        <f t="shared" si="46"/>
        <v/>
      </c>
      <c r="H314" s="3" t="str">
        <f t="shared" si="47"/>
        <v/>
      </c>
    </row>
    <row r="315" spans="1:8" x14ac:dyDescent="0.2">
      <c r="A315" s="3" t="str">
        <f t="shared" si="45"/>
        <v/>
      </c>
      <c r="B315" s="3" t="str">
        <f t="shared" si="46"/>
        <v/>
      </c>
      <c r="H315" s="3" t="str">
        <f t="shared" si="47"/>
        <v/>
      </c>
    </row>
    <row r="316" spans="1:8" x14ac:dyDescent="0.2">
      <c r="A316" s="3" t="str">
        <f t="shared" si="45"/>
        <v/>
      </c>
      <c r="B316" s="3" t="str">
        <f t="shared" si="46"/>
        <v/>
      </c>
      <c r="H316" s="3" t="str">
        <f t="shared" si="47"/>
        <v/>
      </c>
    </row>
    <row r="317" spans="1:8" x14ac:dyDescent="0.2">
      <c r="A317" s="3" t="str">
        <f t="shared" si="45"/>
        <v/>
      </c>
      <c r="B317" s="3" t="str">
        <f t="shared" si="46"/>
        <v/>
      </c>
      <c r="H317" s="3" t="str">
        <f t="shared" si="47"/>
        <v/>
      </c>
    </row>
    <row r="318" spans="1:8" x14ac:dyDescent="0.2">
      <c r="A318" s="3" t="str">
        <f t="shared" si="45"/>
        <v/>
      </c>
      <c r="B318" s="3" t="str">
        <f t="shared" si="46"/>
        <v/>
      </c>
      <c r="H318" s="3" t="str">
        <f t="shared" si="47"/>
        <v/>
      </c>
    </row>
    <row r="319" spans="1:8" x14ac:dyDescent="0.2">
      <c r="A319" s="3" t="str">
        <f t="shared" si="45"/>
        <v/>
      </c>
      <c r="B319" s="3" t="str">
        <f t="shared" si="46"/>
        <v/>
      </c>
      <c r="H319" s="3" t="str">
        <f t="shared" si="47"/>
        <v/>
      </c>
    </row>
    <row r="320" spans="1:8" x14ac:dyDescent="0.2">
      <c r="A320" s="3" t="str">
        <f t="shared" si="45"/>
        <v/>
      </c>
      <c r="B320" s="3" t="str">
        <f t="shared" si="46"/>
        <v/>
      </c>
      <c r="H320" s="3" t="str">
        <f t="shared" si="47"/>
        <v/>
      </c>
    </row>
    <row r="321" spans="1:8" x14ac:dyDescent="0.2">
      <c r="A321" s="3" t="str">
        <f t="shared" si="45"/>
        <v/>
      </c>
      <c r="B321" s="3" t="str">
        <f t="shared" si="46"/>
        <v/>
      </c>
      <c r="H321" s="3" t="str">
        <f t="shared" si="47"/>
        <v/>
      </c>
    </row>
    <row r="322" spans="1:8" x14ac:dyDescent="0.2">
      <c r="A322" s="3" t="str">
        <f t="shared" si="45"/>
        <v/>
      </c>
      <c r="B322" s="3" t="str">
        <f t="shared" si="46"/>
        <v/>
      </c>
      <c r="H322" s="3" t="str">
        <f t="shared" si="47"/>
        <v/>
      </c>
    </row>
    <row r="323" spans="1:8" x14ac:dyDescent="0.2">
      <c r="A323" s="3" t="str">
        <f t="shared" si="45"/>
        <v/>
      </c>
      <c r="B323" s="3" t="str">
        <f t="shared" si="46"/>
        <v/>
      </c>
      <c r="H323" s="3" t="str">
        <f t="shared" si="47"/>
        <v/>
      </c>
    </row>
    <row r="324" spans="1:8" x14ac:dyDescent="0.2">
      <c r="A324" s="3" t="str">
        <f t="shared" si="45"/>
        <v/>
      </c>
      <c r="B324" s="3" t="str">
        <f t="shared" si="46"/>
        <v/>
      </c>
      <c r="H324" s="3" t="str">
        <f t="shared" si="47"/>
        <v/>
      </c>
    </row>
    <row r="325" spans="1:8" x14ac:dyDescent="0.2">
      <c r="A325" s="3" t="str">
        <f t="shared" si="45"/>
        <v/>
      </c>
      <c r="B325" s="3" t="str">
        <f t="shared" si="46"/>
        <v/>
      </c>
      <c r="H325" s="3" t="str">
        <f t="shared" si="47"/>
        <v/>
      </c>
    </row>
    <row r="326" spans="1:8" x14ac:dyDescent="0.2">
      <c r="A326" s="3" t="str">
        <f t="shared" si="45"/>
        <v/>
      </c>
      <c r="B326" s="3" t="str">
        <f t="shared" si="46"/>
        <v/>
      </c>
      <c r="H326" s="3" t="str">
        <f t="shared" si="47"/>
        <v/>
      </c>
    </row>
    <row r="327" spans="1:8" x14ac:dyDescent="0.2">
      <c r="A327" s="3" t="str">
        <f t="shared" si="45"/>
        <v/>
      </c>
      <c r="B327" s="3" t="str">
        <f t="shared" si="46"/>
        <v/>
      </c>
      <c r="H327" s="3" t="str">
        <f t="shared" si="47"/>
        <v/>
      </c>
    </row>
    <row r="328" spans="1:8" x14ac:dyDescent="0.2">
      <c r="A328" s="3" t="str">
        <f t="shared" si="45"/>
        <v/>
      </c>
      <c r="B328" s="3" t="str">
        <f t="shared" si="46"/>
        <v/>
      </c>
      <c r="H328" s="3" t="str">
        <f t="shared" si="47"/>
        <v/>
      </c>
    </row>
    <row r="329" spans="1:8" x14ac:dyDescent="0.2">
      <c r="A329" s="3" t="str">
        <f t="shared" si="45"/>
        <v/>
      </c>
      <c r="B329" s="3" t="str">
        <f t="shared" si="46"/>
        <v/>
      </c>
      <c r="H329" s="3" t="str">
        <f t="shared" si="47"/>
        <v/>
      </c>
    </row>
    <row r="330" spans="1:8" x14ac:dyDescent="0.2">
      <c r="A330" s="3" t="str">
        <f t="shared" si="45"/>
        <v/>
      </c>
      <c r="B330" s="3" t="str">
        <f t="shared" si="46"/>
        <v/>
      </c>
      <c r="H330" s="3" t="str">
        <f t="shared" si="47"/>
        <v/>
      </c>
    </row>
    <row r="331" spans="1:8" x14ac:dyDescent="0.2">
      <c r="A331" s="3" t="str">
        <f t="shared" si="45"/>
        <v/>
      </c>
      <c r="B331" s="3" t="str">
        <f t="shared" si="46"/>
        <v/>
      </c>
      <c r="H331" s="3" t="str">
        <f t="shared" si="47"/>
        <v/>
      </c>
    </row>
    <row r="332" spans="1:8" x14ac:dyDescent="0.2">
      <c r="A332" s="3" t="str">
        <f t="shared" si="45"/>
        <v/>
      </c>
      <c r="B332" s="3" t="str">
        <f t="shared" si="46"/>
        <v/>
      </c>
      <c r="H332" s="3" t="str">
        <f t="shared" si="47"/>
        <v/>
      </c>
    </row>
    <row r="333" spans="1:8" x14ac:dyDescent="0.2">
      <c r="A333" s="3" t="str">
        <f t="shared" si="45"/>
        <v/>
      </c>
      <c r="B333" s="3" t="str">
        <f t="shared" si="46"/>
        <v/>
      </c>
      <c r="H333" s="3" t="str">
        <f t="shared" si="47"/>
        <v/>
      </c>
    </row>
    <row r="334" spans="1:8" x14ac:dyDescent="0.2">
      <c r="A334" s="3" t="str">
        <f t="shared" si="45"/>
        <v/>
      </c>
      <c r="B334" s="3" t="str">
        <f t="shared" si="46"/>
        <v/>
      </c>
      <c r="H334" s="3" t="str">
        <f t="shared" si="47"/>
        <v/>
      </c>
    </row>
    <row r="335" spans="1:8" x14ac:dyDescent="0.2">
      <c r="A335" s="3" t="str">
        <f t="shared" si="45"/>
        <v/>
      </c>
      <c r="B335" s="3" t="str">
        <f t="shared" si="46"/>
        <v/>
      </c>
      <c r="H335" s="3" t="str">
        <f t="shared" si="47"/>
        <v/>
      </c>
    </row>
    <row r="336" spans="1:8" x14ac:dyDescent="0.2">
      <c r="A336" s="3" t="str">
        <f t="shared" si="45"/>
        <v/>
      </c>
      <c r="B336" s="3" t="str">
        <f t="shared" si="46"/>
        <v/>
      </c>
      <c r="H336" s="3" t="str">
        <f t="shared" si="47"/>
        <v/>
      </c>
    </row>
    <row r="337" spans="1:8" x14ac:dyDescent="0.2">
      <c r="A337" s="3" t="str">
        <f t="shared" si="45"/>
        <v/>
      </c>
      <c r="B337" s="3" t="str">
        <f t="shared" si="46"/>
        <v/>
      </c>
      <c r="H337" s="3" t="str">
        <f t="shared" si="47"/>
        <v/>
      </c>
    </row>
    <row r="338" spans="1:8" x14ac:dyDescent="0.2">
      <c r="A338" s="3" t="str">
        <f t="shared" si="45"/>
        <v/>
      </c>
      <c r="B338" s="3" t="str">
        <f t="shared" si="46"/>
        <v/>
      </c>
      <c r="H338" s="3" t="str">
        <f t="shared" si="47"/>
        <v/>
      </c>
    </row>
    <row r="339" spans="1:8" x14ac:dyDescent="0.2">
      <c r="A339" s="3" t="str">
        <f t="shared" si="45"/>
        <v/>
      </c>
      <c r="B339" s="3" t="str">
        <f t="shared" si="46"/>
        <v/>
      </c>
      <c r="H339" s="3" t="str">
        <f t="shared" si="47"/>
        <v/>
      </c>
    </row>
    <row r="340" spans="1:8" x14ac:dyDescent="0.2">
      <c r="A340" s="3" t="str">
        <f t="shared" si="45"/>
        <v/>
      </c>
      <c r="B340" s="3" t="str">
        <f t="shared" si="46"/>
        <v/>
      </c>
      <c r="H340" s="3" t="str">
        <f t="shared" si="47"/>
        <v/>
      </c>
    </row>
    <row r="341" spans="1:8" x14ac:dyDescent="0.2">
      <c r="A341" s="3" t="str">
        <f t="shared" si="45"/>
        <v/>
      </c>
      <c r="B341" s="3" t="str">
        <f t="shared" si="46"/>
        <v/>
      </c>
      <c r="H341" s="3" t="str">
        <f t="shared" si="47"/>
        <v/>
      </c>
    </row>
    <row r="342" spans="1:8" x14ac:dyDescent="0.2">
      <c r="A342" s="3" t="str">
        <f t="shared" si="45"/>
        <v/>
      </c>
      <c r="B342" s="3" t="str">
        <f t="shared" si="46"/>
        <v/>
      </c>
      <c r="H342" s="3" t="str">
        <f t="shared" si="47"/>
        <v/>
      </c>
    </row>
    <row r="343" spans="1:8" x14ac:dyDescent="0.2">
      <c r="A343" s="3" t="str">
        <f t="shared" si="45"/>
        <v/>
      </c>
      <c r="B343" s="3" t="str">
        <f t="shared" si="46"/>
        <v/>
      </c>
      <c r="H343" s="3" t="str">
        <f t="shared" si="47"/>
        <v/>
      </c>
    </row>
    <row r="344" spans="1:8" x14ac:dyDescent="0.2">
      <c r="A344" s="3" t="str">
        <f t="shared" si="45"/>
        <v/>
      </c>
      <c r="B344" s="3" t="str">
        <f t="shared" si="46"/>
        <v/>
      </c>
      <c r="H344" s="3" t="str">
        <f t="shared" si="47"/>
        <v/>
      </c>
    </row>
    <row r="345" spans="1:8" x14ac:dyDescent="0.2">
      <c r="A345" s="3" t="str">
        <f t="shared" si="45"/>
        <v/>
      </c>
      <c r="B345" s="3" t="str">
        <f t="shared" si="46"/>
        <v/>
      </c>
      <c r="H345" s="3" t="str">
        <f t="shared" si="47"/>
        <v/>
      </c>
    </row>
    <row r="346" spans="1:8" x14ac:dyDescent="0.2">
      <c r="A346" s="3" t="str">
        <f t="shared" si="45"/>
        <v/>
      </c>
      <c r="B346" s="3" t="str">
        <f t="shared" si="46"/>
        <v/>
      </c>
      <c r="H346" s="3" t="str">
        <f t="shared" si="47"/>
        <v/>
      </c>
    </row>
    <row r="347" spans="1:8" x14ac:dyDescent="0.2">
      <c r="A347" s="3" t="str">
        <f t="shared" si="45"/>
        <v/>
      </c>
      <c r="B347" s="3" t="str">
        <f t="shared" si="46"/>
        <v/>
      </c>
      <c r="H347" s="3" t="str">
        <f t="shared" si="47"/>
        <v/>
      </c>
    </row>
    <row r="348" spans="1:8" x14ac:dyDescent="0.2">
      <c r="A348" s="3" t="str">
        <f t="shared" si="45"/>
        <v/>
      </c>
      <c r="B348" s="3" t="str">
        <f t="shared" si="46"/>
        <v/>
      </c>
      <c r="H348" s="3" t="str">
        <f t="shared" si="47"/>
        <v/>
      </c>
    </row>
    <row r="349" spans="1:8" x14ac:dyDescent="0.2">
      <c r="A349" s="3" t="str">
        <f t="shared" si="45"/>
        <v/>
      </c>
      <c r="B349" s="3" t="str">
        <f t="shared" si="46"/>
        <v/>
      </c>
      <c r="H349" s="3" t="str">
        <f t="shared" si="47"/>
        <v/>
      </c>
    </row>
    <row r="350" spans="1:8" x14ac:dyDescent="0.2">
      <c r="A350" s="3" t="str">
        <f t="shared" si="45"/>
        <v/>
      </c>
      <c r="B350" s="3" t="str">
        <f t="shared" si="46"/>
        <v/>
      </c>
      <c r="H350" s="3" t="str">
        <f t="shared" si="47"/>
        <v/>
      </c>
    </row>
    <row r="351" spans="1:8" x14ac:dyDescent="0.2">
      <c r="A351" s="3" t="str">
        <f t="shared" si="45"/>
        <v/>
      </c>
      <c r="B351" s="3" t="str">
        <f t="shared" si="46"/>
        <v/>
      </c>
      <c r="H351" s="3" t="str">
        <f t="shared" si="47"/>
        <v/>
      </c>
    </row>
    <row r="352" spans="1:8" x14ac:dyDescent="0.2">
      <c r="A352" s="3" t="str">
        <f t="shared" si="45"/>
        <v/>
      </c>
      <c r="B352" s="3" t="str">
        <f t="shared" si="46"/>
        <v/>
      </c>
      <c r="H352" s="3" t="str">
        <f t="shared" si="47"/>
        <v/>
      </c>
    </row>
    <row r="353" spans="1:8" x14ac:dyDescent="0.2">
      <c r="A353" s="3" t="str">
        <f t="shared" si="45"/>
        <v/>
      </c>
      <c r="B353" s="3" t="str">
        <f t="shared" si="46"/>
        <v/>
      </c>
      <c r="H353" s="3" t="str">
        <f t="shared" si="47"/>
        <v/>
      </c>
    </row>
    <row r="354" spans="1:8" x14ac:dyDescent="0.2">
      <c r="A354" s="3" t="str">
        <f t="shared" si="45"/>
        <v/>
      </c>
      <c r="B354" s="3" t="str">
        <f t="shared" si="46"/>
        <v/>
      </c>
      <c r="H354" s="3" t="str">
        <f t="shared" si="47"/>
        <v/>
      </c>
    </row>
    <row r="355" spans="1:8" x14ac:dyDescent="0.2">
      <c r="A355" s="3" t="str">
        <f t="shared" si="45"/>
        <v/>
      </c>
      <c r="B355" s="3" t="str">
        <f t="shared" si="46"/>
        <v/>
      </c>
      <c r="H355" s="3" t="str">
        <f t="shared" si="47"/>
        <v/>
      </c>
    </row>
    <row r="356" spans="1:8" x14ac:dyDescent="0.2">
      <c r="A356" s="3" t="str">
        <f t="shared" si="45"/>
        <v/>
      </c>
      <c r="B356" s="3" t="str">
        <f t="shared" si="46"/>
        <v/>
      </c>
      <c r="H356" s="3" t="str">
        <f t="shared" si="47"/>
        <v/>
      </c>
    </row>
    <row r="357" spans="1:8" x14ac:dyDescent="0.2">
      <c r="A357" s="3" t="str">
        <f t="shared" si="45"/>
        <v/>
      </c>
      <c r="B357" s="3" t="str">
        <f t="shared" si="46"/>
        <v/>
      </c>
      <c r="H357" s="3" t="str">
        <f t="shared" si="47"/>
        <v/>
      </c>
    </row>
    <row r="358" spans="1:8" x14ac:dyDescent="0.2">
      <c r="A358" s="3" t="str">
        <f t="shared" ref="A358:A421" si="48">C358&amp;D358&amp;E358</f>
        <v/>
      </c>
      <c r="B358" s="3" t="str">
        <f t="shared" ref="B358:B421" si="49">C358&amp;D358&amp;E358&amp;F358</f>
        <v/>
      </c>
      <c r="H358" s="3" t="str">
        <f t="shared" si="47"/>
        <v/>
      </c>
    </row>
    <row r="359" spans="1:8" x14ac:dyDescent="0.2">
      <c r="A359" s="3" t="str">
        <f t="shared" si="48"/>
        <v/>
      </c>
      <c r="B359" s="3" t="str">
        <f t="shared" si="49"/>
        <v/>
      </c>
      <c r="H359" s="3" t="str">
        <f t="shared" si="47"/>
        <v/>
      </c>
    </row>
    <row r="360" spans="1:8" x14ac:dyDescent="0.2">
      <c r="A360" s="3" t="str">
        <f t="shared" si="48"/>
        <v/>
      </c>
      <c r="B360" s="3" t="str">
        <f t="shared" si="49"/>
        <v/>
      </c>
      <c r="H360" s="3" t="str">
        <f t="shared" si="47"/>
        <v/>
      </c>
    </row>
    <row r="361" spans="1:8" x14ac:dyDescent="0.2">
      <c r="A361" s="3" t="str">
        <f t="shared" si="48"/>
        <v/>
      </c>
      <c r="B361" s="3" t="str">
        <f t="shared" si="49"/>
        <v/>
      </c>
      <c r="H361" s="3" t="str">
        <f t="shared" si="47"/>
        <v/>
      </c>
    </row>
    <row r="362" spans="1:8" x14ac:dyDescent="0.2">
      <c r="A362" s="3" t="str">
        <f t="shared" si="48"/>
        <v/>
      </c>
      <c r="B362" s="3" t="str">
        <f t="shared" si="49"/>
        <v/>
      </c>
      <c r="H362" s="3" t="str">
        <f t="shared" si="47"/>
        <v/>
      </c>
    </row>
    <row r="363" spans="1:8" x14ac:dyDescent="0.2">
      <c r="A363" s="3" t="str">
        <f t="shared" si="48"/>
        <v/>
      </c>
      <c r="B363" s="3" t="str">
        <f t="shared" si="49"/>
        <v/>
      </c>
      <c r="H363" s="3" t="str">
        <f t="shared" ref="H363:H426" si="50">B363&amp;G363</f>
        <v/>
      </c>
    </row>
    <row r="364" spans="1:8" x14ac:dyDescent="0.2">
      <c r="A364" s="3" t="str">
        <f t="shared" si="48"/>
        <v/>
      </c>
      <c r="B364" s="3" t="str">
        <f t="shared" si="49"/>
        <v/>
      </c>
      <c r="H364" s="3" t="str">
        <f t="shared" si="50"/>
        <v/>
      </c>
    </row>
    <row r="365" spans="1:8" x14ac:dyDescent="0.2">
      <c r="A365" s="3" t="str">
        <f t="shared" si="48"/>
        <v/>
      </c>
      <c r="B365" s="3" t="str">
        <f t="shared" si="49"/>
        <v/>
      </c>
      <c r="H365" s="3" t="str">
        <f t="shared" si="50"/>
        <v/>
      </c>
    </row>
    <row r="366" spans="1:8" x14ac:dyDescent="0.2">
      <c r="A366" s="3" t="str">
        <f t="shared" si="48"/>
        <v/>
      </c>
      <c r="B366" s="3" t="str">
        <f t="shared" si="49"/>
        <v/>
      </c>
      <c r="H366" s="3" t="str">
        <f t="shared" si="50"/>
        <v/>
      </c>
    </row>
    <row r="367" spans="1:8" x14ac:dyDescent="0.2">
      <c r="A367" s="3" t="str">
        <f t="shared" si="48"/>
        <v/>
      </c>
      <c r="B367" s="3" t="str">
        <f t="shared" si="49"/>
        <v/>
      </c>
      <c r="H367" s="3" t="str">
        <f t="shared" si="50"/>
        <v/>
      </c>
    </row>
    <row r="368" spans="1:8" x14ac:dyDescent="0.2">
      <c r="A368" s="3" t="str">
        <f t="shared" si="48"/>
        <v/>
      </c>
      <c r="B368" s="3" t="str">
        <f t="shared" si="49"/>
        <v/>
      </c>
      <c r="H368" s="3" t="str">
        <f t="shared" si="50"/>
        <v/>
      </c>
    </row>
    <row r="369" spans="1:8" x14ac:dyDescent="0.2">
      <c r="A369" s="3" t="str">
        <f t="shared" si="48"/>
        <v/>
      </c>
      <c r="B369" s="3" t="str">
        <f t="shared" si="49"/>
        <v/>
      </c>
      <c r="H369" s="3" t="str">
        <f t="shared" si="50"/>
        <v/>
      </c>
    </row>
    <row r="370" spans="1:8" x14ac:dyDescent="0.2">
      <c r="A370" s="3" t="str">
        <f t="shared" si="48"/>
        <v/>
      </c>
      <c r="B370" s="3" t="str">
        <f t="shared" si="49"/>
        <v/>
      </c>
      <c r="H370" s="3" t="str">
        <f t="shared" si="50"/>
        <v/>
      </c>
    </row>
    <row r="371" spans="1:8" x14ac:dyDescent="0.2">
      <c r="A371" s="3" t="str">
        <f t="shared" si="48"/>
        <v/>
      </c>
      <c r="B371" s="3" t="str">
        <f t="shared" si="49"/>
        <v/>
      </c>
      <c r="H371" s="3" t="str">
        <f t="shared" si="50"/>
        <v/>
      </c>
    </row>
    <row r="372" spans="1:8" x14ac:dyDescent="0.2">
      <c r="A372" s="3" t="str">
        <f t="shared" si="48"/>
        <v/>
      </c>
      <c r="B372" s="3" t="str">
        <f t="shared" si="49"/>
        <v/>
      </c>
      <c r="H372" s="3" t="str">
        <f t="shared" si="50"/>
        <v/>
      </c>
    </row>
    <row r="373" spans="1:8" x14ac:dyDescent="0.2">
      <c r="A373" s="3" t="str">
        <f t="shared" si="48"/>
        <v/>
      </c>
      <c r="B373" s="3" t="str">
        <f t="shared" si="49"/>
        <v/>
      </c>
      <c r="H373" s="3" t="str">
        <f t="shared" si="50"/>
        <v/>
      </c>
    </row>
    <row r="374" spans="1:8" x14ac:dyDescent="0.2">
      <c r="A374" s="3" t="str">
        <f t="shared" si="48"/>
        <v/>
      </c>
      <c r="B374" s="3" t="str">
        <f t="shared" si="49"/>
        <v/>
      </c>
      <c r="H374" s="3" t="str">
        <f t="shared" si="50"/>
        <v/>
      </c>
    </row>
    <row r="375" spans="1:8" x14ac:dyDescent="0.2">
      <c r="A375" s="3" t="str">
        <f t="shared" si="48"/>
        <v/>
      </c>
      <c r="B375" s="3" t="str">
        <f t="shared" si="49"/>
        <v/>
      </c>
      <c r="H375" s="3" t="str">
        <f t="shared" si="50"/>
        <v/>
      </c>
    </row>
    <row r="376" spans="1:8" x14ac:dyDescent="0.2">
      <c r="A376" s="3" t="str">
        <f t="shared" si="48"/>
        <v/>
      </c>
      <c r="B376" s="3" t="str">
        <f t="shared" si="49"/>
        <v/>
      </c>
      <c r="H376" s="3" t="str">
        <f t="shared" si="50"/>
        <v/>
      </c>
    </row>
    <row r="377" spans="1:8" x14ac:dyDescent="0.2">
      <c r="A377" s="3" t="str">
        <f t="shared" si="48"/>
        <v/>
      </c>
      <c r="B377" s="3" t="str">
        <f t="shared" si="49"/>
        <v/>
      </c>
      <c r="H377" s="3" t="str">
        <f t="shared" si="50"/>
        <v/>
      </c>
    </row>
    <row r="378" spans="1:8" x14ac:dyDescent="0.2">
      <c r="A378" s="3" t="str">
        <f t="shared" si="48"/>
        <v/>
      </c>
      <c r="B378" s="3" t="str">
        <f t="shared" si="49"/>
        <v/>
      </c>
      <c r="H378" s="3" t="str">
        <f t="shared" si="50"/>
        <v/>
      </c>
    </row>
    <row r="379" spans="1:8" x14ac:dyDescent="0.2">
      <c r="A379" s="3" t="str">
        <f t="shared" si="48"/>
        <v/>
      </c>
      <c r="B379" s="3" t="str">
        <f t="shared" si="49"/>
        <v/>
      </c>
      <c r="H379" s="3" t="str">
        <f t="shared" si="50"/>
        <v/>
      </c>
    </row>
    <row r="380" spans="1:8" x14ac:dyDescent="0.2">
      <c r="A380" s="3" t="str">
        <f t="shared" si="48"/>
        <v/>
      </c>
      <c r="B380" s="3" t="str">
        <f t="shared" si="49"/>
        <v/>
      </c>
      <c r="H380" s="3" t="str">
        <f t="shared" si="50"/>
        <v/>
      </c>
    </row>
    <row r="381" spans="1:8" x14ac:dyDescent="0.2">
      <c r="A381" s="3" t="str">
        <f t="shared" si="48"/>
        <v/>
      </c>
      <c r="B381" s="3" t="str">
        <f t="shared" si="49"/>
        <v/>
      </c>
      <c r="H381" s="3" t="str">
        <f t="shared" si="50"/>
        <v/>
      </c>
    </row>
    <row r="382" spans="1:8" x14ac:dyDescent="0.2">
      <c r="A382" s="3" t="str">
        <f t="shared" si="48"/>
        <v/>
      </c>
      <c r="B382" s="3" t="str">
        <f t="shared" si="49"/>
        <v/>
      </c>
      <c r="H382" s="3" t="str">
        <f t="shared" si="50"/>
        <v/>
      </c>
    </row>
    <row r="383" spans="1:8" x14ac:dyDescent="0.2">
      <c r="A383" s="3" t="str">
        <f t="shared" si="48"/>
        <v/>
      </c>
      <c r="B383" s="3" t="str">
        <f t="shared" si="49"/>
        <v/>
      </c>
      <c r="H383" s="3" t="str">
        <f t="shared" si="50"/>
        <v/>
      </c>
    </row>
    <row r="384" spans="1:8" x14ac:dyDescent="0.2">
      <c r="A384" s="3" t="str">
        <f t="shared" si="48"/>
        <v/>
      </c>
      <c r="B384" s="3" t="str">
        <f t="shared" si="49"/>
        <v/>
      </c>
      <c r="H384" s="3" t="str">
        <f t="shared" si="50"/>
        <v/>
      </c>
    </row>
    <row r="385" spans="1:8" x14ac:dyDescent="0.2">
      <c r="A385" s="3" t="str">
        <f t="shared" si="48"/>
        <v/>
      </c>
      <c r="B385" s="3" t="str">
        <f t="shared" si="49"/>
        <v/>
      </c>
      <c r="H385" s="3" t="str">
        <f t="shared" si="50"/>
        <v/>
      </c>
    </row>
    <row r="386" spans="1:8" x14ac:dyDescent="0.2">
      <c r="A386" s="3" t="str">
        <f t="shared" si="48"/>
        <v/>
      </c>
      <c r="B386" s="3" t="str">
        <f t="shared" si="49"/>
        <v/>
      </c>
      <c r="H386" s="3" t="str">
        <f t="shared" si="50"/>
        <v/>
      </c>
    </row>
    <row r="387" spans="1:8" x14ac:dyDescent="0.2">
      <c r="A387" s="3" t="str">
        <f t="shared" si="48"/>
        <v/>
      </c>
      <c r="B387" s="3" t="str">
        <f t="shared" si="49"/>
        <v/>
      </c>
      <c r="H387" s="3" t="str">
        <f t="shared" si="50"/>
        <v/>
      </c>
    </row>
    <row r="388" spans="1:8" x14ac:dyDescent="0.2">
      <c r="A388" s="3" t="str">
        <f t="shared" si="48"/>
        <v/>
      </c>
      <c r="B388" s="3" t="str">
        <f t="shared" si="49"/>
        <v/>
      </c>
      <c r="H388" s="3" t="str">
        <f t="shared" si="50"/>
        <v/>
      </c>
    </row>
    <row r="389" spans="1:8" x14ac:dyDescent="0.2">
      <c r="A389" s="3" t="str">
        <f t="shared" si="48"/>
        <v/>
      </c>
      <c r="B389" s="3" t="str">
        <f t="shared" si="49"/>
        <v/>
      </c>
      <c r="H389" s="3" t="str">
        <f t="shared" si="50"/>
        <v/>
      </c>
    </row>
    <row r="390" spans="1:8" x14ac:dyDescent="0.2">
      <c r="A390" s="3" t="str">
        <f t="shared" si="48"/>
        <v/>
      </c>
      <c r="B390" s="3" t="str">
        <f t="shared" si="49"/>
        <v/>
      </c>
      <c r="H390" s="3" t="str">
        <f t="shared" si="50"/>
        <v/>
      </c>
    </row>
    <row r="391" spans="1:8" x14ac:dyDescent="0.2">
      <c r="A391" s="3" t="str">
        <f t="shared" si="48"/>
        <v/>
      </c>
      <c r="B391" s="3" t="str">
        <f t="shared" si="49"/>
        <v/>
      </c>
      <c r="H391" s="3" t="str">
        <f t="shared" si="50"/>
        <v/>
      </c>
    </row>
    <row r="392" spans="1:8" x14ac:dyDescent="0.2">
      <c r="A392" s="3" t="str">
        <f t="shared" si="48"/>
        <v/>
      </c>
      <c r="B392" s="3" t="str">
        <f t="shared" si="49"/>
        <v/>
      </c>
      <c r="H392" s="3" t="str">
        <f t="shared" si="50"/>
        <v/>
      </c>
    </row>
    <row r="393" spans="1:8" x14ac:dyDescent="0.2">
      <c r="A393" s="3" t="str">
        <f t="shared" si="48"/>
        <v/>
      </c>
      <c r="B393" s="3" t="str">
        <f t="shared" si="49"/>
        <v/>
      </c>
      <c r="H393" s="3" t="str">
        <f t="shared" si="50"/>
        <v/>
      </c>
    </row>
    <row r="394" spans="1:8" x14ac:dyDescent="0.2">
      <c r="A394" s="3" t="str">
        <f t="shared" si="48"/>
        <v/>
      </c>
      <c r="B394" s="3" t="str">
        <f t="shared" si="49"/>
        <v/>
      </c>
      <c r="H394" s="3" t="str">
        <f t="shared" si="50"/>
        <v/>
      </c>
    </row>
    <row r="395" spans="1:8" x14ac:dyDescent="0.2">
      <c r="A395" s="3" t="str">
        <f t="shared" si="48"/>
        <v/>
      </c>
      <c r="B395" s="3" t="str">
        <f t="shared" si="49"/>
        <v/>
      </c>
      <c r="H395" s="3" t="str">
        <f t="shared" si="50"/>
        <v/>
      </c>
    </row>
    <row r="396" spans="1:8" x14ac:dyDescent="0.2">
      <c r="A396" s="3" t="str">
        <f t="shared" si="48"/>
        <v/>
      </c>
      <c r="B396" s="3" t="str">
        <f t="shared" si="49"/>
        <v/>
      </c>
      <c r="H396" s="3" t="str">
        <f t="shared" si="50"/>
        <v/>
      </c>
    </row>
    <row r="397" spans="1:8" x14ac:dyDescent="0.2">
      <c r="A397" s="3" t="str">
        <f t="shared" si="48"/>
        <v/>
      </c>
      <c r="B397" s="3" t="str">
        <f t="shared" si="49"/>
        <v/>
      </c>
      <c r="H397" s="3" t="str">
        <f t="shared" si="50"/>
        <v/>
      </c>
    </row>
    <row r="398" spans="1:8" x14ac:dyDescent="0.2">
      <c r="A398" s="3" t="str">
        <f t="shared" si="48"/>
        <v/>
      </c>
      <c r="B398" s="3" t="str">
        <f t="shared" si="49"/>
        <v/>
      </c>
      <c r="H398" s="3" t="str">
        <f t="shared" si="50"/>
        <v/>
      </c>
    </row>
    <row r="399" spans="1:8" x14ac:dyDescent="0.2">
      <c r="A399" s="3" t="str">
        <f t="shared" si="48"/>
        <v/>
      </c>
      <c r="B399" s="3" t="str">
        <f t="shared" si="49"/>
        <v/>
      </c>
      <c r="H399" s="3" t="str">
        <f t="shared" si="50"/>
        <v/>
      </c>
    </row>
    <row r="400" spans="1:8" x14ac:dyDescent="0.2">
      <c r="A400" s="3" t="str">
        <f t="shared" si="48"/>
        <v/>
      </c>
      <c r="B400" s="3" t="str">
        <f t="shared" si="49"/>
        <v/>
      </c>
      <c r="H400" s="3" t="str">
        <f t="shared" si="50"/>
        <v/>
      </c>
    </row>
    <row r="401" spans="1:8" x14ac:dyDescent="0.2">
      <c r="A401" s="3" t="str">
        <f t="shared" si="48"/>
        <v/>
      </c>
      <c r="B401" s="3" t="str">
        <f t="shared" si="49"/>
        <v/>
      </c>
      <c r="H401" s="3" t="str">
        <f t="shared" si="50"/>
        <v/>
      </c>
    </row>
    <row r="402" spans="1:8" x14ac:dyDescent="0.2">
      <c r="A402" s="3" t="str">
        <f t="shared" si="48"/>
        <v/>
      </c>
      <c r="B402" s="3" t="str">
        <f t="shared" si="49"/>
        <v/>
      </c>
      <c r="H402" s="3" t="str">
        <f t="shared" si="50"/>
        <v/>
      </c>
    </row>
    <row r="403" spans="1:8" x14ac:dyDescent="0.2">
      <c r="A403" s="3" t="str">
        <f t="shared" si="48"/>
        <v/>
      </c>
      <c r="B403" s="3" t="str">
        <f t="shared" si="49"/>
        <v/>
      </c>
      <c r="H403" s="3" t="str">
        <f t="shared" si="50"/>
        <v/>
      </c>
    </row>
    <row r="404" spans="1:8" x14ac:dyDescent="0.2">
      <c r="A404" s="3" t="str">
        <f t="shared" si="48"/>
        <v/>
      </c>
      <c r="B404" s="3" t="str">
        <f t="shared" si="49"/>
        <v/>
      </c>
      <c r="H404" s="3" t="str">
        <f t="shared" si="50"/>
        <v/>
      </c>
    </row>
    <row r="405" spans="1:8" x14ac:dyDescent="0.2">
      <c r="A405" s="3" t="str">
        <f t="shared" si="48"/>
        <v/>
      </c>
      <c r="B405" s="3" t="str">
        <f t="shared" si="49"/>
        <v/>
      </c>
      <c r="H405" s="3" t="str">
        <f t="shared" si="50"/>
        <v/>
      </c>
    </row>
    <row r="406" spans="1:8" x14ac:dyDescent="0.2">
      <c r="A406" s="3" t="str">
        <f t="shared" si="48"/>
        <v/>
      </c>
      <c r="B406" s="3" t="str">
        <f t="shared" si="49"/>
        <v/>
      </c>
      <c r="H406" s="3" t="str">
        <f t="shared" si="50"/>
        <v/>
      </c>
    </row>
    <row r="407" spans="1:8" x14ac:dyDescent="0.2">
      <c r="A407" s="3" t="str">
        <f t="shared" si="48"/>
        <v/>
      </c>
      <c r="B407" s="3" t="str">
        <f t="shared" si="49"/>
        <v/>
      </c>
      <c r="H407" s="3" t="str">
        <f t="shared" si="50"/>
        <v/>
      </c>
    </row>
    <row r="408" spans="1:8" x14ac:dyDescent="0.2">
      <c r="A408" s="3" t="str">
        <f t="shared" si="48"/>
        <v/>
      </c>
      <c r="B408" s="3" t="str">
        <f t="shared" si="49"/>
        <v/>
      </c>
      <c r="H408" s="3" t="str">
        <f t="shared" si="50"/>
        <v/>
      </c>
    </row>
    <row r="409" spans="1:8" x14ac:dyDescent="0.2">
      <c r="A409" s="3" t="str">
        <f t="shared" si="48"/>
        <v/>
      </c>
      <c r="B409" s="3" t="str">
        <f t="shared" si="49"/>
        <v/>
      </c>
      <c r="H409" s="3" t="str">
        <f t="shared" si="50"/>
        <v/>
      </c>
    </row>
    <row r="410" spans="1:8" x14ac:dyDescent="0.2">
      <c r="A410" s="3" t="str">
        <f t="shared" si="48"/>
        <v/>
      </c>
      <c r="B410" s="3" t="str">
        <f t="shared" si="49"/>
        <v/>
      </c>
      <c r="H410" s="3" t="str">
        <f t="shared" si="50"/>
        <v/>
      </c>
    </row>
    <row r="411" spans="1:8" x14ac:dyDescent="0.2">
      <c r="A411" s="3" t="str">
        <f t="shared" si="48"/>
        <v/>
      </c>
      <c r="B411" s="3" t="str">
        <f t="shared" si="49"/>
        <v/>
      </c>
      <c r="H411" s="3" t="str">
        <f t="shared" si="50"/>
        <v/>
      </c>
    </row>
    <row r="412" spans="1:8" x14ac:dyDescent="0.2">
      <c r="A412" s="3" t="str">
        <f t="shared" si="48"/>
        <v/>
      </c>
      <c r="B412" s="3" t="str">
        <f t="shared" si="49"/>
        <v/>
      </c>
      <c r="H412" s="3" t="str">
        <f t="shared" si="50"/>
        <v/>
      </c>
    </row>
    <row r="413" spans="1:8" x14ac:dyDescent="0.2">
      <c r="A413" s="3" t="str">
        <f t="shared" si="48"/>
        <v/>
      </c>
      <c r="B413" s="3" t="str">
        <f t="shared" si="49"/>
        <v/>
      </c>
      <c r="H413" s="3" t="str">
        <f t="shared" si="50"/>
        <v/>
      </c>
    </row>
    <row r="414" spans="1:8" x14ac:dyDescent="0.2">
      <c r="A414" s="3" t="str">
        <f t="shared" si="48"/>
        <v/>
      </c>
      <c r="B414" s="3" t="str">
        <f t="shared" si="49"/>
        <v/>
      </c>
      <c r="H414" s="3" t="str">
        <f t="shared" si="50"/>
        <v/>
      </c>
    </row>
    <row r="415" spans="1:8" x14ac:dyDescent="0.2">
      <c r="A415" s="3" t="str">
        <f t="shared" si="48"/>
        <v/>
      </c>
      <c r="B415" s="3" t="str">
        <f t="shared" si="49"/>
        <v/>
      </c>
      <c r="H415" s="3" t="str">
        <f t="shared" si="50"/>
        <v/>
      </c>
    </row>
    <row r="416" spans="1:8" x14ac:dyDescent="0.2">
      <c r="A416" s="3" t="str">
        <f t="shared" si="48"/>
        <v/>
      </c>
      <c r="B416" s="3" t="str">
        <f t="shared" si="49"/>
        <v/>
      </c>
      <c r="H416" s="3" t="str">
        <f t="shared" si="50"/>
        <v/>
      </c>
    </row>
    <row r="417" spans="1:8" x14ac:dyDescent="0.2">
      <c r="A417" s="3" t="str">
        <f t="shared" si="48"/>
        <v/>
      </c>
      <c r="B417" s="3" t="str">
        <f t="shared" si="49"/>
        <v/>
      </c>
      <c r="H417" s="3" t="str">
        <f t="shared" si="50"/>
        <v/>
      </c>
    </row>
    <row r="418" spans="1:8" x14ac:dyDescent="0.2">
      <c r="A418" s="3" t="str">
        <f t="shared" si="48"/>
        <v/>
      </c>
      <c r="B418" s="3" t="str">
        <f t="shared" si="49"/>
        <v/>
      </c>
      <c r="H418" s="3" t="str">
        <f t="shared" si="50"/>
        <v/>
      </c>
    </row>
    <row r="419" spans="1:8" x14ac:dyDescent="0.2">
      <c r="A419" s="3" t="str">
        <f t="shared" si="48"/>
        <v/>
      </c>
      <c r="B419" s="3" t="str">
        <f t="shared" si="49"/>
        <v/>
      </c>
      <c r="H419" s="3" t="str">
        <f t="shared" si="50"/>
        <v/>
      </c>
    </row>
    <row r="420" spans="1:8" x14ac:dyDescent="0.2">
      <c r="A420" s="3" t="str">
        <f t="shared" si="48"/>
        <v/>
      </c>
      <c r="B420" s="3" t="str">
        <f t="shared" si="49"/>
        <v/>
      </c>
      <c r="H420" s="3" t="str">
        <f t="shared" si="50"/>
        <v/>
      </c>
    </row>
    <row r="421" spans="1:8" x14ac:dyDescent="0.2">
      <c r="A421" s="3" t="str">
        <f t="shared" si="48"/>
        <v/>
      </c>
      <c r="B421" s="3" t="str">
        <f t="shared" si="49"/>
        <v/>
      </c>
      <c r="H421" s="3" t="str">
        <f t="shared" si="50"/>
        <v/>
      </c>
    </row>
    <row r="422" spans="1:8" x14ac:dyDescent="0.2">
      <c r="A422" s="3" t="str">
        <f t="shared" ref="A422:A485" si="51">C422&amp;D422&amp;E422</f>
        <v/>
      </c>
      <c r="B422" s="3" t="str">
        <f t="shared" ref="B422:B485" si="52">C422&amp;D422&amp;E422&amp;F422</f>
        <v/>
      </c>
      <c r="H422" s="3" t="str">
        <f t="shared" si="50"/>
        <v/>
      </c>
    </row>
    <row r="423" spans="1:8" x14ac:dyDescent="0.2">
      <c r="A423" s="3" t="str">
        <f t="shared" si="51"/>
        <v/>
      </c>
      <c r="B423" s="3" t="str">
        <f t="shared" si="52"/>
        <v/>
      </c>
      <c r="H423" s="3" t="str">
        <f t="shared" si="50"/>
        <v/>
      </c>
    </row>
    <row r="424" spans="1:8" x14ac:dyDescent="0.2">
      <c r="A424" s="3" t="str">
        <f t="shared" si="51"/>
        <v/>
      </c>
      <c r="B424" s="3" t="str">
        <f t="shared" si="52"/>
        <v/>
      </c>
      <c r="H424" s="3" t="str">
        <f t="shared" si="50"/>
        <v/>
      </c>
    </row>
    <row r="425" spans="1:8" x14ac:dyDescent="0.2">
      <c r="A425" s="3" t="str">
        <f t="shared" si="51"/>
        <v/>
      </c>
      <c r="B425" s="3" t="str">
        <f t="shared" si="52"/>
        <v/>
      </c>
      <c r="H425" s="3" t="str">
        <f t="shared" si="50"/>
        <v/>
      </c>
    </row>
    <row r="426" spans="1:8" x14ac:dyDescent="0.2">
      <c r="A426" s="3" t="str">
        <f t="shared" si="51"/>
        <v/>
      </c>
      <c r="B426" s="3" t="str">
        <f t="shared" si="52"/>
        <v/>
      </c>
      <c r="H426" s="3" t="str">
        <f t="shared" si="50"/>
        <v/>
      </c>
    </row>
    <row r="427" spans="1:8" x14ac:dyDescent="0.2">
      <c r="A427" s="3" t="str">
        <f t="shared" si="51"/>
        <v/>
      </c>
      <c r="B427" s="3" t="str">
        <f t="shared" si="52"/>
        <v/>
      </c>
      <c r="H427" s="3" t="str">
        <f t="shared" ref="H427:H490" si="53">B427&amp;G427</f>
        <v/>
      </c>
    </row>
    <row r="428" spans="1:8" x14ac:dyDescent="0.2">
      <c r="A428" s="3" t="str">
        <f t="shared" si="51"/>
        <v/>
      </c>
      <c r="B428" s="3" t="str">
        <f t="shared" si="52"/>
        <v/>
      </c>
      <c r="H428" s="3" t="str">
        <f t="shared" si="53"/>
        <v/>
      </c>
    </row>
    <row r="429" spans="1:8" x14ac:dyDescent="0.2">
      <c r="A429" s="3" t="str">
        <f t="shared" si="51"/>
        <v/>
      </c>
      <c r="B429" s="3" t="str">
        <f t="shared" si="52"/>
        <v/>
      </c>
      <c r="H429" s="3" t="str">
        <f t="shared" si="53"/>
        <v/>
      </c>
    </row>
    <row r="430" spans="1:8" x14ac:dyDescent="0.2">
      <c r="A430" s="3" t="str">
        <f t="shared" si="51"/>
        <v/>
      </c>
      <c r="B430" s="3" t="str">
        <f t="shared" si="52"/>
        <v/>
      </c>
      <c r="H430" s="3" t="str">
        <f t="shared" si="53"/>
        <v/>
      </c>
    </row>
    <row r="431" spans="1:8" x14ac:dyDescent="0.2">
      <c r="A431" s="3" t="str">
        <f t="shared" si="51"/>
        <v/>
      </c>
      <c r="B431" s="3" t="str">
        <f t="shared" si="52"/>
        <v/>
      </c>
      <c r="H431" s="3" t="str">
        <f t="shared" si="53"/>
        <v/>
      </c>
    </row>
    <row r="432" spans="1:8" x14ac:dyDescent="0.2">
      <c r="A432" s="3" t="str">
        <f t="shared" si="51"/>
        <v/>
      </c>
      <c r="B432" s="3" t="str">
        <f t="shared" si="52"/>
        <v/>
      </c>
      <c r="H432" s="3" t="str">
        <f t="shared" si="53"/>
        <v/>
      </c>
    </row>
    <row r="433" spans="1:8" x14ac:dyDescent="0.2">
      <c r="A433" s="3" t="str">
        <f t="shared" si="51"/>
        <v/>
      </c>
      <c r="B433" s="3" t="str">
        <f t="shared" si="52"/>
        <v/>
      </c>
      <c r="H433" s="3" t="str">
        <f t="shared" si="53"/>
        <v/>
      </c>
    </row>
    <row r="434" spans="1:8" x14ac:dyDescent="0.2">
      <c r="A434" s="3" t="str">
        <f t="shared" si="51"/>
        <v/>
      </c>
      <c r="B434" s="3" t="str">
        <f t="shared" si="52"/>
        <v/>
      </c>
      <c r="H434" s="3" t="str">
        <f t="shared" si="53"/>
        <v/>
      </c>
    </row>
    <row r="435" spans="1:8" x14ac:dyDescent="0.2">
      <c r="A435" s="3" t="str">
        <f t="shared" si="51"/>
        <v/>
      </c>
      <c r="B435" s="3" t="str">
        <f t="shared" si="52"/>
        <v/>
      </c>
      <c r="H435" s="3" t="str">
        <f t="shared" si="53"/>
        <v/>
      </c>
    </row>
    <row r="436" spans="1:8" x14ac:dyDescent="0.2">
      <c r="A436" s="3" t="str">
        <f t="shared" si="51"/>
        <v/>
      </c>
      <c r="B436" s="3" t="str">
        <f t="shared" si="52"/>
        <v/>
      </c>
      <c r="H436" s="3" t="str">
        <f t="shared" si="53"/>
        <v/>
      </c>
    </row>
    <row r="437" spans="1:8" x14ac:dyDescent="0.2">
      <c r="A437" s="3" t="str">
        <f t="shared" si="51"/>
        <v/>
      </c>
      <c r="B437" s="3" t="str">
        <f t="shared" si="52"/>
        <v/>
      </c>
      <c r="H437" s="3" t="str">
        <f t="shared" si="53"/>
        <v/>
      </c>
    </row>
    <row r="438" spans="1:8" x14ac:dyDescent="0.2">
      <c r="A438" s="3" t="str">
        <f t="shared" si="51"/>
        <v/>
      </c>
      <c r="B438" s="3" t="str">
        <f t="shared" si="52"/>
        <v/>
      </c>
      <c r="H438" s="3" t="str">
        <f t="shared" si="53"/>
        <v/>
      </c>
    </row>
    <row r="439" spans="1:8" x14ac:dyDescent="0.2">
      <c r="A439" s="3" t="str">
        <f t="shared" si="51"/>
        <v/>
      </c>
      <c r="B439" s="3" t="str">
        <f t="shared" si="52"/>
        <v/>
      </c>
      <c r="H439" s="3" t="str">
        <f t="shared" si="53"/>
        <v/>
      </c>
    </row>
    <row r="440" spans="1:8" x14ac:dyDescent="0.2">
      <c r="A440" s="3" t="str">
        <f t="shared" si="51"/>
        <v/>
      </c>
      <c r="B440" s="3" t="str">
        <f t="shared" si="52"/>
        <v/>
      </c>
      <c r="H440" s="3" t="str">
        <f t="shared" si="53"/>
        <v/>
      </c>
    </row>
    <row r="441" spans="1:8" x14ac:dyDescent="0.2">
      <c r="A441" s="3" t="str">
        <f t="shared" si="51"/>
        <v/>
      </c>
      <c r="B441" s="3" t="str">
        <f t="shared" si="52"/>
        <v/>
      </c>
      <c r="H441" s="3" t="str">
        <f t="shared" si="53"/>
        <v/>
      </c>
    </row>
    <row r="442" spans="1:8" x14ac:dyDescent="0.2">
      <c r="A442" s="3" t="str">
        <f t="shared" si="51"/>
        <v/>
      </c>
      <c r="B442" s="3" t="str">
        <f t="shared" si="52"/>
        <v/>
      </c>
      <c r="H442" s="3" t="str">
        <f t="shared" si="53"/>
        <v/>
      </c>
    </row>
    <row r="443" spans="1:8" x14ac:dyDescent="0.2">
      <c r="A443" s="3" t="str">
        <f t="shared" si="51"/>
        <v/>
      </c>
      <c r="B443" s="3" t="str">
        <f t="shared" si="52"/>
        <v/>
      </c>
      <c r="H443" s="3" t="str">
        <f t="shared" si="53"/>
        <v/>
      </c>
    </row>
    <row r="444" spans="1:8" x14ac:dyDescent="0.2">
      <c r="A444" s="3" t="str">
        <f t="shared" si="51"/>
        <v/>
      </c>
      <c r="B444" s="3" t="str">
        <f t="shared" si="52"/>
        <v/>
      </c>
      <c r="H444" s="3" t="str">
        <f t="shared" si="53"/>
        <v/>
      </c>
    </row>
    <row r="445" spans="1:8" x14ac:dyDescent="0.2">
      <c r="A445" s="3" t="str">
        <f t="shared" si="51"/>
        <v/>
      </c>
      <c r="B445" s="3" t="str">
        <f t="shared" si="52"/>
        <v/>
      </c>
      <c r="H445" s="3" t="str">
        <f t="shared" si="53"/>
        <v/>
      </c>
    </row>
    <row r="446" spans="1:8" x14ac:dyDescent="0.2">
      <c r="A446" s="3" t="str">
        <f t="shared" si="51"/>
        <v/>
      </c>
      <c r="B446" s="3" t="str">
        <f t="shared" si="52"/>
        <v/>
      </c>
      <c r="H446" s="3" t="str">
        <f t="shared" si="53"/>
        <v/>
      </c>
    </row>
    <row r="447" spans="1:8" x14ac:dyDescent="0.2">
      <c r="A447" s="3" t="str">
        <f t="shared" si="51"/>
        <v/>
      </c>
      <c r="B447" s="3" t="str">
        <f t="shared" si="52"/>
        <v/>
      </c>
      <c r="H447" s="3" t="str">
        <f t="shared" si="53"/>
        <v/>
      </c>
    </row>
    <row r="448" spans="1:8" x14ac:dyDescent="0.2">
      <c r="A448" s="3" t="str">
        <f t="shared" si="51"/>
        <v/>
      </c>
      <c r="B448" s="3" t="str">
        <f t="shared" si="52"/>
        <v/>
      </c>
      <c r="H448" s="3" t="str">
        <f t="shared" si="53"/>
        <v/>
      </c>
    </row>
    <row r="449" spans="1:8" x14ac:dyDescent="0.2">
      <c r="A449" s="3" t="str">
        <f t="shared" si="51"/>
        <v/>
      </c>
      <c r="B449" s="3" t="str">
        <f t="shared" si="52"/>
        <v/>
      </c>
      <c r="H449" s="3" t="str">
        <f t="shared" si="53"/>
        <v/>
      </c>
    </row>
    <row r="450" spans="1:8" x14ac:dyDescent="0.2">
      <c r="A450" s="3" t="str">
        <f t="shared" si="51"/>
        <v/>
      </c>
      <c r="B450" s="3" t="str">
        <f t="shared" si="52"/>
        <v/>
      </c>
      <c r="H450" s="3" t="str">
        <f t="shared" si="53"/>
        <v/>
      </c>
    </row>
    <row r="451" spans="1:8" x14ac:dyDescent="0.2">
      <c r="A451" s="3" t="str">
        <f t="shared" si="51"/>
        <v/>
      </c>
      <c r="B451" s="3" t="str">
        <f t="shared" si="52"/>
        <v/>
      </c>
      <c r="H451" s="3" t="str">
        <f t="shared" si="53"/>
        <v/>
      </c>
    </row>
    <row r="452" spans="1:8" x14ac:dyDescent="0.2">
      <c r="A452" s="3" t="str">
        <f t="shared" si="51"/>
        <v/>
      </c>
      <c r="B452" s="3" t="str">
        <f t="shared" si="52"/>
        <v/>
      </c>
      <c r="H452" s="3" t="str">
        <f t="shared" si="53"/>
        <v/>
      </c>
    </row>
    <row r="453" spans="1:8" x14ac:dyDescent="0.2">
      <c r="A453" s="3" t="str">
        <f t="shared" si="51"/>
        <v/>
      </c>
      <c r="B453" s="3" t="str">
        <f t="shared" si="52"/>
        <v/>
      </c>
      <c r="H453" s="3" t="str">
        <f t="shared" si="53"/>
        <v/>
      </c>
    </row>
    <row r="454" spans="1:8" x14ac:dyDescent="0.2">
      <c r="A454" s="3" t="str">
        <f t="shared" si="51"/>
        <v/>
      </c>
      <c r="B454" s="3" t="str">
        <f t="shared" si="52"/>
        <v/>
      </c>
      <c r="H454" s="3" t="str">
        <f t="shared" si="53"/>
        <v/>
      </c>
    </row>
    <row r="455" spans="1:8" x14ac:dyDescent="0.2">
      <c r="A455" s="3" t="str">
        <f t="shared" si="51"/>
        <v/>
      </c>
      <c r="B455" s="3" t="str">
        <f t="shared" si="52"/>
        <v/>
      </c>
      <c r="H455" s="3" t="str">
        <f t="shared" si="53"/>
        <v/>
      </c>
    </row>
    <row r="456" spans="1:8" x14ac:dyDescent="0.2">
      <c r="A456" s="3" t="str">
        <f t="shared" si="51"/>
        <v/>
      </c>
      <c r="B456" s="3" t="str">
        <f t="shared" si="52"/>
        <v/>
      </c>
      <c r="H456" s="3" t="str">
        <f t="shared" si="53"/>
        <v/>
      </c>
    </row>
    <row r="457" spans="1:8" x14ac:dyDescent="0.2">
      <c r="A457" s="3" t="str">
        <f t="shared" si="51"/>
        <v/>
      </c>
      <c r="B457" s="3" t="str">
        <f t="shared" si="52"/>
        <v/>
      </c>
      <c r="H457" s="3" t="str">
        <f t="shared" si="53"/>
        <v/>
      </c>
    </row>
    <row r="458" spans="1:8" x14ac:dyDescent="0.2">
      <c r="A458" s="3" t="str">
        <f t="shared" si="51"/>
        <v/>
      </c>
      <c r="B458" s="3" t="str">
        <f t="shared" si="52"/>
        <v/>
      </c>
      <c r="H458" s="3" t="str">
        <f t="shared" si="53"/>
        <v/>
      </c>
    </row>
    <row r="459" spans="1:8" x14ac:dyDescent="0.2">
      <c r="A459" s="3" t="str">
        <f t="shared" si="51"/>
        <v/>
      </c>
      <c r="B459" s="3" t="str">
        <f t="shared" si="52"/>
        <v/>
      </c>
      <c r="H459" s="3" t="str">
        <f t="shared" si="53"/>
        <v/>
      </c>
    </row>
    <row r="460" spans="1:8" x14ac:dyDescent="0.2">
      <c r="A460" s="3" t="str">
        <f t="shared" si="51"/>
        <v/>
      </c>
      <c r="B460" s="3" t="str">
        <f t="shared" si="52"/>
        <v/>
      </c>
      <c r="H460" s="3" t="str">
        <f t="shared" si="53"/>
        <v/>
      </c>
    </row>
    <row r="461" spans="1:8" x14ac:dyDescent="0.2">
      <c r="A461" s="3" t="str">
        <f t="shared" si="51"/>
        <v/>
      </c>
      <c r="B461" s="3" t="str">
        <f t="shared" si="52"/>
        <v/>
      </c>
      <c r="H461" s="3" t="str">
        <f t="shared" si="53"/>
        <v/>
      </c>
    </row>
    <row r="462" spans="1:8" x14ac:dyDescent="0.2">
      <c r="A462" s="3" t="str">
        <f t="shared" si="51"/>
        <v/>
      </c>
      <c r="B462" s="3" t="str">
        <f t="shared" si="52"/>
        <v/>
      </c>
      <c r="H462" s="3" t="str">
        <f t="shared" si="53"/>
        <v/>
      </c>
    </row>
    <row r="463" spans="1:8" x14ac:dyDescent="0.2">
      <c r="A463" s="3" t="str">
        <f t="shared" si="51"/>
        <v/>
      </c>
      <c r="B463" s="3" t="str">
        <f t="shared" si="52"/>
        <v/>
      </c>
      <c r="H463" s="3" t="str">
        <f t="shared" si="53"/>
        <v/>
      </c>
    </row>
    <row r="464" spans="1:8" x14ac:dyDescent="0.2">
      <c r="A464" s="3" t="str">
        <f t="shared" si="51"/>
        <v/>
      </c>
      <c r="B464" s="3" t="str">
        <f t="shared" si="52"/>
        <v/>
      </c>
      <c r="H464" s="3" t="str">
        <f t="shared" si="53"/>
        <v/>
      </c>
    </row>
    <row r="465" spans="1:8" x14ac:dyDescent="0.2">
      <c r="A465" s="3" t="str">
        <f t="shared" si="51"/>
        <v/>
      </c>
      <c r="B465" s="3" t="str">
        <f t="shared" si="52"/>
        <v/>
      </c>
      <c r="H465" s="3" t="str">
        <f t="shared" si="53"/>
        <v/>
      </c>
    </row>
    <row r="466" spans="1:8" x14ac:dyDescent="0.2">
      <c r="A466" s="3" t="str">
        <f t="shared" si="51"/>
        <v/>
      </c>
      <c r="B466" s="3" t="str">
        <f t="shared" si="52"/>
        <v/>
      </c>
      <c r="H466" s="3" t="str">
        <f t="shared" si="53"/>
        <v/>
      </c>
    </row>
    <row r="467" spans="1:8" x14ac:dyDescent="0.2">
      <c r="A467" s="3" t="str">
        <f t="shared" si="51"/>
        <v/>
      </c>
      <c r="B467" s="3" t="str">
        <f t="shared" si="52"/>
        <v/>
      </c>
      <c r="H467" s="3" t="str">
        <f t="shared" si="53"/>
        <v/>
      </c>
    </row>
    <row r="468" spans="1:8" x14ac:dyDescent="0.2">
      <c r="A468" s="3" t="str">
        <f t="shared" si="51"/>
        <v/>
      </c>
      <c r="B468" s="3" t="str">
        <f t="shared" si="52"/>
        <v/>
      </c>
      <c r="H468" s="3" t="str">
        <f t="shared" si="53"/>
        <v/>
      </c>
    </row>
    <row r="469" spans="1:8" x14ac:dyDescent="0.2">
      <c r="A469" s="3" t="str">
        <f t="shared" si="51"/>
        <v/>
      </c>
      <c r="B469" s="3" t="str">
        <f t="shared" si="52"/>
        <v/>
      </c>
      <c r="H469" s="3" t="str">
        <f t="shared" si="53"/>
        <v/>
      </c>
    </row>
    <row r="470" spans="1:8" x14ac:dyDescent="0.2">
      <c r="A470" s="3" t="str">
        <f t="shared" si="51"/>
        <v/>
      </c>
      <c r="B470" s="3" t="str">
        <f t="shared" si="52"/>
        <v/>
      </c>
      <c r="H470" s="3" t="str">
        <f t="shared" si="53"/>
        <v/>
      </c>
    </row>
    <row r="471" spans="1:8" x14ac:dyDescent="0.2">
      <c r="A471" s="3" t="str">
        <f t="shared" si="51"/>
        <v/>
      </c>
      <c r="B471" s="3" t="str">
        <f t="shared" si="52"/>
        <v/>
      </c>
      <c r="H471" s="3" t="str">
        <f t="shared" si="53"/>
        <v/>
      </c>
    </row>
    <row r="472" spans="1:8" x14ac:dyDescent="0.2">
      <c r="A472" s="3" t="str">
        <f t="shared" si="51"/>
        <v/>
      </c>
      <c r="B472" s="3" t="str">
        <f t="shared" si="52"/>
        <v/>
      </c>
      <c r="H472" s="3" t="str">
        <f t="shared" si="53"/>
        <v/>
      </c>
    </row>
    <row r="473" spans="1:8" x14ac:dyDescent="0.2">
      <c r="A473" s="3" t="str">
        <f t="shared" si="51"/>
        <v/>
      </c>
      <c r="B473" s="3" t="str">
        <f t="shared" si="52"/>
        <v/>
      </c>
      <c r="H473" s="3" t="str">
        <f t="shared" si="53"/>
        <v/>
      </c>
    </row>
    <row r="474" spans="1:8" x14ac:dyDescent="0.2">
      <c r="A474" s="3" t="str">
        <f t="shared" si="51"/>
        <v/>
      </c>
      <c r="B474" s="3" t="str">
        <f t="shared" si="52"/>
        <v/>
      </c>
      <c r="H474" s="3" t="str">
        <f t="shared" si="53"/>
        <v/>
      </c>
    </row>
    <row r="475" spans="1:8" x14ac:dyDescent="0.2">
      <c r="A475" s="3" t="str">
        <f t="shared" si="51"/>
        <v/>
      </c>
      <c r="B475" s="3" t="str">
        <f t="shared" si="52"/>
        <v/>
      </c>
      <c r="H475" s="3" t="str">
        <f t="shared" si="53"/>
        <v/>
      </c>
    </row>
    <row r="476" spans="1:8" x14ac:dyDescent="0.2">
      <c r="A476" s="3" t="str">
        <f t="shared" si="51"/>
        <v/>
      </c>
      <c r="B476" s="3" t="str">
        <f t="shared" si="52"/>
        <v/>
      </c>
      <c r="H476" s="3" t="str">
        <f t="shared" si="53"/>
        <v/>
      </c>
    </row>
    <row r="477" spans="1:8" x14ac:dyDescent="0.2">
      <c r="A477" s="3" t="str">
        <f t="shared" si="51"/>
        <v/>
      </c>
      <c r="B477" s="3" t="str">
        <f t="shared" si="52"/>
        <v/>
      </c>
      <c r="H477" s="3" t="str">
        <f t="shared" si="53"/>
        <v/>
      </c>
    </row>
    <row r="478" spans="1:8" x14ac:dyDescent="0.2">
      <c r="A478" s="3" t="str">
        <f t="shared" si="51"/>
        <v/>
      </c>
      <c r="B478" s="3" t="str">
        <f t="shared" si="52"/>
        <v/>
      </c>
      <c r="H478" s="3" t="str">
        <f t="shared" si="53"/>
        <v/>
      </c>
    </row>
    <row r="479" spans="1:8" x14ac:dyDescent="0.2">
      <c r="A479" s="3" t="str">
        <f t="shared" si="51"/>
        <v/>
      </c>
      <c r="B479" s="3" t="str">
        <f t="shared" si="52"/>
        <v/>
      </c>
      <c r="H479" s="3" t="str">
        <f t="shared" si="53"/>
        <v/>
      </c>
    </row>
    <row r="480" spans="1:8" x14ac:dyDescent="0.2">
      <c r="A480" s="3" t="str">
        <f t="shared" si="51"/>
        <v/>
      </c>
      <c r="B480" s="3" t="str">
        <f t="shared" si="52"/>
        <v/>
      </c>
      <c r="H480" s="3" t="str">
        <f t="shared" si="53"/>
        <v/>
      </c>
    </row>
    <row r="481" spans="1:8" x14ac:dyDescent="0.2">
      <c r="A481" s="3" t="str">
        <f t="shared" si="51"/>
        <v/>
      </c>
      <c r="B481" s="3" t="str">
        <f t="shared" si="52"/>
        <v/>
      </c>
      <c r="H481" s="3" t="str">
        <f t="shared" si="53"/>
        <v/>
      </c>
    </row>
    <row r="482" spans="1:8" x14ac:dyDescent="0.2">
      <c r="A482" s="3" t="str">
        <f t="shared" si="51"/>
        <v/>
      </c>
      <c r="B482" s="3" t="str">
        <f t="shared" si="52"/>
        <v/>
      </c>
      <c r="H482" s="3" t="str">
        <f t="shared" si="53"/>
        <v/>
      </c>
    </row>
    <row r="483" spans="1:8" x14ac:dyDescent="0.2">
      <c r="A483" s="3" t="str">
        <f t="shared" si="51"/>
        <v/>
      </c>
      <c r="B483" s="3" t="str">
        <f t="shared" si="52"/>
        <v/>
      </c>
      <c r="H483" s="3" t="str">
        <f t="shared" si="53"/>
        <v/>
      </c>
    </row>
    <row r="484" spans="1:8" x14ac:dyDescent="0.2">
      <c r="A484" s="3" t="str">
        <f t="shared" si="51"/>
        <v/>
      </c>
      <c r="B484" s="3" t="str">
        <f t="shared" si="52"/>
        <v/>
      </c>
      <c r="H484" s="3" t="str">
        <f t="shared" si="53"/>
        <v/>
      </c>
    </row>
    <row r="485" spans="1:8" x14ac:dyDescent="0.2">
      <c r="A485" s="3" t="str">
        <f t="shared" si="51"/>
        <v/>
      </c>
      <c r="B485" s="3" t="str">
        <f t="shared" si="52"/>
        <v/>
      </c>
      <c r="H485" s="3" t="str">
        <f t="shared" si="53"/>
        <v/>
      </c>
    </row>
    <row r="486" spans="1:8" x14ac:dyDescent="0.2">
      <c r="A486" s="3" t="str">
        <f t="shared" ref="A486:A549" si="54">C486&amp;D486&amp;E486</f>
        <v/>
      </c>
      <c r="B486" s="3" t="str">
        <f t="shared" ref="B486:B549" si="55">C486&amp;D486&amp;E486&amp;F486</f>
        <v/>
      </c>
      <c r="H486" s="3" t="str">
        <f t="shared" si="53"/>
        <v/>
      </c>
    </row>
    <row r="487" spans="1:8" x14ac:dyDescent="0.2">
      <c r="A487" s="3" t="str">
        <f t="shared" si="54"/>
        <v/>
      </c>
      <c r="B487" s="3" t="str">
        <f t="shared" si="55"/>
        <v/>
      </c>
      <c r="H487" s="3" t="str">
        <f t="shared" si="53"/>
        <v/>
      </c>
    </row>
    <row r="488" spans="1:8" x14ac:dyDescent="0.2">
      <c r="A488" s="3" t="str">
        <f t="shared" si="54"/>
        <v/>
      </c>
      <c r="B488" s="3" t="str">
        <f t="shared" si="55"/>
        <v/>
      </c>
      <c r="H488" s="3" t="str">
        <f t="shared" si="53"/>
        <v/>
      </c>
    </row>
    <row r="489" spans="1:8" x14ac:dyDescent="0.2">
      <c r="A489" s="3" t="str">
        <f t="shared" si="54"/>
        <v/>
      </c>
      <c r="B489" s="3" t="str">
        <f t="shared" si="55"/>
        <v/>
      </c>
      <c r="H489" s="3" t="str">
        <f t="shared" si="53"/>
        <v/>
      </c>
    </row>
    <row r="490" spans="1:8" x14ac:dyDescent="0.2">
      <c r="A490" s="3" t="str">
        <f t="shared" si="54"/>
        <v/>
      </c>
      <c r="B490" s="3" t="str">
        <f t="shared" si="55"/>
        <v/>
      </c>
      <c r="H490" s="3" t="str">
        <f t="shared" si="53"/>
        <v/>
      </c>
    </row>
    <row r="491" spans="1:8" x14ac:dyDescent="0.2">
      <c r="A491" s="3" t="str">
        <f t="shared" si="54"/>
        <v/>
      </c>
      <c r="B491" s="3" t="str">
        <f t="shared" si="55"/>
        <v/>
      </c>
      <c r="H491" s="3" t="str">
        <f t="shared" ref="H491:H554" si="56">B491&amp;G491</f>
        <v/>
      </c>
    </row>
    <row r="492" spans="1:8" x14ac:dyDescent="0.2">
      <c r="A492" s="3" t="str">
        <f t="shared" si="54"/>
        <v/>
      </c>
      <c r="B492" s="3" t="str">
        <f t="shared" si="55"/>
        <v/>
      </c>
      <c r="H492" s="3" t="str">
        <f t="shared" si="56"/>
        <v/>
      </c>
    </row>
    <row r="493" spans="1:8" x14ac:dyDescent="0.2">
      <c r="A493" s="3" t="str">
        <f t="shared" si="54"/>
        <v/>
      </c>
      <c r="B493" s="3" t="str">
        <f t="shared" si="55"/>
        <v/>
      </c>
      <c r="H493" s="3" t="str">
        <f t="shared" si="56"/>
        <v/>
      </c>
    </row>
    <row r="494" spans="1:8" x14ac:dyDescent="0.2">
      <c r="A494" s="3" t="str">
        <f t="shared" si="54"/>
        <v/>
      </c>
      <c r="B494" s="3" t="str">
        <f t="shared" si="55"/>
        <v/>
      </c>
      <c r="H494" s="3" t="str">
        <f t="shared" si="56"/>
        <v/>
      </c>
    </row>
    <row r="495" spans="1:8" x14ac:dyDescent="0.2">
      <c r="A495" s="3" t="str">
        <f t="shared" si="54"/>
        <v/>
      </c>
      <c r="B495" s="3" t="str">
        <f t="shared" si="55"/>
        <v/>
      </c>
      <c r="H495" s="3" t="str">
        <f t="shared" si="56"/>
        <v/>
      </c>
    </row>
    <row r="496" spans="1:8" x14ac:dyDescent="0.2">
      <c r="A496" s="3" t="str">
        <f t="shared" si="54"/>
        <v/>
      </c>
      <c r="B496" s="3" t="str">
        <f t="shared" si="55"/>
        <v/>
      </c>
      <c r="H496" s="3" t="str">
        <f t="shared" si="56"/>
        <v/>
      </c>
    </row>
    <row r="497" spans="1:8" x14ac:dyDescent="0.2">
      <c r="A497" s="3" t="str">
        <f t="shared" si="54"/>
        <v/>
      </c>
      <c r="B497" s="3" t="str">
        <f t="shared" si="55"/>
        <v/>
      </c>
      <c r="H497" s="3" t="str">
        <f t="shared" si="56"/>
        <v/>
      </c>
    </row>
    <row r="498" spans="1:8" x14ac:dyDescent="0.2">
      <c r="A498" s="3" t="str">
        <f t="shared" si="54"/>
        <v/>
      </c>
      <c r="B498" s="3" t="str">
        <f t="shared" si="55"/>
        <v/>
      </c>
      <c r="H498" s="3" t="str">
        <f t="shared" si="56"/>
        <v/>
      </c>
    </row>
    <row r="499" spans="1:8" x14ac:dyDescent="0.2">
      <c r="A499" s="3" t="str">
        <f t="shared" si="54"/>
        <v/>
      </c>
      <c r="B499" s="3" t="str">
        <f t="shared" si="55"/>
        <v/>
      </c>
      <c r="H499" s="3" t="str">
        <f t="shared" si="56"/>
        <v/>
      </c>
    </row>
    <row r="500" spans="1:8" x14ac:dyDescent="0.2">
      <c r="A500" s="3" t="str">
        <f t="shared" si="54"/>
        <v/>
      </c>
      <c r="B500" s="3" t="str">
        <f t="shared" si="55"/>
        <v/>
      </c>
      <c r="H500" s="3" t="str">
        <f t="shared" si="56"/>
        <v/>
      </c>
    </row>
    <row r="501" spans="1:8" x14ac:dyDescent="0.2">
      <c r="A501" s="3" t="str">
        <f t="shared" si="54"/>
        <v/>
      </c>
      <c r="B501" s="3" t="str">
        <f t="shared" si="55"/>
        <v/>
      </c>
      <c r="H501" s="3" t="str">
        <f t="shared" si="56"/>
        <v/>
      </c>
    </row>
    <row r="502" spans="1:8" x14ac:dyDescent="0.2">
      <c r="A502" s="3" t="str">
        <f t="shared" si="54"/>
        <v/>
      </c>
      <c r="B502" s="3" t="str">
        <f t="shared" si="55"/>
        <v/>
      </c>
      <c r="H502" s="3" t="str">
        <f t="shared" si="56"/>
        <v/>
      </c>
    </row>
    <row r="503" spans="1:8" x14ac:dyDescent="0.2">
      <c r="A503" s="3" t="str">
        <f t="shared" si="54"/>
        <v/>
      </c>
      <c r="B503" s="3" t="str">
        <f t="shared" si="55"/>
        <v/>
      </c>
      <c r="H503" s="3" t="str">
        <f t="shared" si="56"/>
        <v/>
      </c>
    </row>
    <row r="504" spans="1:8" x14ac:dyDescent="0.2">
      <c r="A504" s="3" t="str">
        <f t="shared" si="54"/>
        <v/>
      </c>
      <c r="B504" s="3" t="str">
        <f t="shared" si="55"/>
        <v/>
      </c>
      <c r="H504" s="3" t="str">
        <f t="shared" si="56"/>
        <v/>
      </c>
    </row>
    <row r="505" spans="1:8" x14ac:dyDescent="0.2">
      <c r="A505" s="3" t="str">
        <f t="shared" si="54"/>
        <v/>
      </c>
      <c r="B505" s="3" t="str">
        <f t="shared" si="55"/>
        <v/>
      </c>
      <c r="H505" s="3" t="str">
        <f t="shared" si="56"/>
        <v/>
      </c>
    </row>
    <row r="506" spans="1:8" x14ac:dyDescent="0.2">
      <c r="A506" s="3" t="str">
        <f t="shared" si="54"/>
        <v/>
      </c>
      <c r="B506" s="3" t="str">
        <f t="shared" si="55"/>
        <v/>
      </c>
      <c r="H506" s="3" t="str">
        <f t="shared" si="56"/>
        <v/>
      </c>
    </row>
    <row r="507" spans="1:8" x14ac:dyDescent="0.2">
      <c r="A507" s="3" t="str">
        <f t="shared" si="54"/>
        <v/>
      </c>
      <c r="B507" s="3" t="str">
        <f t="shared" si="55"/>
        <v/>
      </c>
      <c r="H507" s="3" t="str">
        <f t="shared" si="56"/>
        <v/>
      </c>
    </row>
    <row r="508" spans="1:8" x14ac:dyDescent="0.2">
      <c r="A508" s="3" t="str">
        <f t="shared" si="54"/>
        <v/>
      </c>
      <c r="B508" s="3" t="str">
        <f t="shared" si="55"/>
        <v/>
      </c>
      <c r="H508" s="3" t="str">
        <f t="shared" si="56"/>
        <v/>
      </c>
    </row>
    <row r="509" spans="1:8" x14ac:dyDescent="0.2">
      <c r="A509" s="3" t="str">
        <f t="shared" si="54"/>
        <v/>
      </c>
      <c r="B509" s="3" t="str">
        <f t="shared" si="55"/>
        <v/>
      </c>
      <c r="H509" s="3" t="str">
        <f t="shared" si="56"/>
        <v/>
      </c>
    </row>
    <row r="510" spans="1:8" x14ac:dyDescent="0.2">
      <c r="A510" s="3" t="str">
        <f t="shared" si="54"/>
        <v/>
      </c>
      <c r="B510" s="3" t="str">
        <f t="shared" si="55"/>
        <v/>
      </c>
      <c r="H510" s="3" t="str">
        <f t="shared" si="56"/>
        <v/>
      </c>
    </row>
    <row r="511" spans="1:8" x14ac:dyDescent="0.2">
      <c r="A511" s="3" t="str">
        <f t="shared" si="54"/>
        <v/>
      </c>
      <c r="B511" s="3" t="str">
        <f t="shared" si="55"/>
        <v/>
      </c>
      <c r="H511" s="3" t="str">
        <f t="shared" si="56"/>
        <v/>
      </c>
    </row>
    <row r="512" spans="1:8" x14ac:dyDescent="0.2">
      <c r="A512" s="3" t="str">
        <f t="shared" si="54"/>
        <v/>
      </c>
      <c r="B512" s="3" t="str">
        <f t="shared" si="55"/>
        <v/>
      </c>
      <c r="H512" s="3" t="str">
        <f t="shared" si="56"/>
        <v/>
      </c>
    </row>
    <row r="513" spans="1:8" x14ac:dyDescent="0.2">
      <c r="A513" s="3" t="str">
        <f t="shared" si="54"/>
        <v/>
      </c>
      <c r="B513" s="3" t="str">
        <f t="shared" si="55"/>
        <v/>
      </c>
      <c r="H513" s="3" t="str">
        <f t="shared" si="56"/>
        <v/>
      </c>
    </row>
    <row r="514" spans="1:8" x14ac:dyDescent="0.2">
      <c r="A514" s="3" t="str">
        <f t="shared" si="54"/>
        <v/>
      </c>
      <c r="B514" s="3" t="str">
        <f t="shared" si="55"/>
        <v/>
      </c>
      <c r="H514" s="3" t="str">
        <f t="shared" si="56"/>
        <v/>
      </c>
    </row>
    <row r="515" spans="1:8" x14ac:dyDescent="0.2">
      <c r="A515" s="3" t="str">
        <f t="shared" si="54"/>
        <v/>
      </c>
      <c r="B515" s="3" t="str">
        <f t="shared" si="55"/>
        <v/>
      </c>
      <c r="H515" s="3" t="str">
        <f t="shared" si="56"/>
        <v/>
      </c>
    </row>
    <row r="516" spans="1:8" x14ac:dyDescent="0.2">
      <c r="A516" s="3" t="str">
        <f t="shared" si="54"/>
        <v/>
      </c>
      <c r="B516" s="3" t="str">
        <f t="shared" si="55"/>
        <v/>
      </c>
      <c r="H516" s="3" t="str">
        <f t="shared" si="56"/>
        <v/>
      </c>
    </row>
    <row r="517" spans="1:8" x14ac:dyDescent="0.2">
      <c r="A517" s="3" t="str">
        <f t="shared" si="54"/>
        <v/>
      </c>
      <c r="B517" s="3" t="str">
        <f t="shared" si="55"/>
        <v/>
      </c>
      <c r="H517" s="3" t="str">
        <f t="shared" si="56"/>
        <v/>
      </c>
    </row>
    <row r="518" spans="1:8" x14ac:dyDescent="0.2">
      <c r="A518" s="3" t="str">
        <f t="shared" si="54"/>
        <v/>
      </c>
      <c r="B518" s="3" t="str">
        <f t="shared" si="55"/>
        <v/>
      </c>
      <c r="H518" s="3" t="str">
        <f t="shared" si="56"/>
        <v/>
      </c>
    </row>
    <row r="519" spans="1:8" x14ac:dyDescent="0.2">
      <c r="A519" s="3" t="str">
        <f t="shared" si="54"/>
        <v/>
      </c>
      <c r="B519" s="3" t="str">
        <f t="shared" si="55"/>
        <v/>
      </c>
      <c r="H519" s="3" t="str">
        <f t="shared" si="56"/>
        <v/>
      </c>
    </row>
    <row r="520" spans="1:8" x14ac:dyDescent="0.2">
      <c r="A520" s="3" t="str">
        <f t="shared" si="54"/>
        <v/>
      </c>
      <c r="B520" s="3" t="str">
        <f t="shared" si="55"/>
        <v/>
      </c>
      <c r="H520" s="3" t="str">
        <f t="shared" si="56"/>
        <v/>
      </c>
    </row>
    <row r="521" spans="1:8" x14ac:dyDescent="0.2">
      <c r="A521" s="3" t="str">
        <f t="shared" si="54"/>
        <v/>
      </c>
      <c r="B521" s="3" t="str">
        <f t="shared" si="55"/>
        <v/>
      </c>
      <c r="H521" s="3" t="str">
        <f t="shared" si="56"/>
        <v/>
      </c>
    </row>
    <row r="522" spans="1:8" x14ac:dyDescent="0.2">
      <c r="A522" s="3" t="str">
        <f t="shared" si="54"/>
        <v/>
      </c>
      <c r="B522" s="3" t="str">
        <f t="shared" si="55"/>
        <v/>
      </c>
      <c r="H522" s="3" t="str">
        <f t="shared" si="56"/>
        <v/>
      </c>
    </row>
    <row r="523" spans="1:8" x14ac:dyDescent="0.2">
      <c r="A523" s="3" t="str">
        <f t="shared" si="54"/>
        <v/>
      </c>
      <c r="B523" s="3" t="str">
        <f t="shared" si="55"/>
        <v/>
      </c>
      <c r="H523" s="3" t="str">
        <f t="shared" si="56"/>
        <v/>
      </c>
    </row>
    <row r="524" spans="1:8" x14ac:dyDescent="0.2">
      <c r="A524" s="3" t="str">
        <f t="shared" si="54"/>
        <v/>
      </c>
      <c r="B524" s="3" t="str">
        <f t="shared" si="55"/>
        <v/>
      </c>
      <c r="H524" s="3" t="str">
        <f t="shared" si="56"/>
        <v/>
      </c>
    </row>
    <row r="525" spans="1:8" x14ac:dyDescent="0.2">
      <c r="A525" s="3" t="str">
        <f t="shared" si="54"/>
        <v/>
      </c>
      <c r="B525" s="3" t="str">
        <f t="shared" si="55"/>
        <v/>
      </c>
      <c r="H525" s="3" t="str">
        <f t="shared" si="56"/>
        <v/>
      </c>
    </row>
    <row r="526" spans="1:8" x14ac:dyDescent="0.2">
      <c r="A526" s="3" t="str">
        <f t="shared" si="54"/>
        <v/>
      </c>
      <c r="B526" s="3" t="str">
        <f t="shared" si="55"/>
        <v/>
      </c>
      <c r="H526" s="3" t="str">
        <f t="shared" si="56"/>
        <v/>
      </c>
    </row>
    <row r="527" spans="1:8" x14ac:dyDescent="0.2">
      <c r="A527" s="3" t="str">
        <f t="shared" si="54"/>
        <v/>
      </c>
      <c r="B527" s="3" t="str">
        <f t="shared" si="55"/>
        <v/>
      </c>
      <c r="H527" s="3" t="str">
        <f t="shared" si="56"/>
        <v/>
      </c>
    </row>
    <row r="528" spans="1:8" x14ac:dyDescent="0.2">
      <c r="A528" s="3" t="str">
        <f t="shared" si="54"/>
        <v/>
      </c>
      <c r="B528" s="3" t="str">
        <f t="shared" si="55"/>
        <v/>
      </c>
      <c r="H528" s="3" t="str">
        <f t="shared" si="56"/>
        <v/>
      </c>
    </row>
    <row r="529" spans="1:8" x14ac:dyDescent="0.2">
      <c r="A529" s="3" t="str">
        <f t="shared" si="54"/>
        <v/>
      </c>
      <c r="B529" s="3" t="str">
        <f t="shared" si="55"/>
        <v/>
      </c>
      <c r="H529" s="3" t="str">
        <f t="shared" si="56"/>
        <v/>
      </c>
    </row>
    <row r="530" spans="1:8" x14ac:dyDescent="0.2">
      <c r="A530" s="3" t="str">
        <f t="shared" si="54"/>
        <v/>
      </c>
      <c r="B530" s="3" t="str">
        <f t="shared" si="55"/>
        <v/>
      </c>
      <c r="H530" s="3" t="str">
        <f t="shared" si="56"/>
        <v/>
      </c>
    </row>
    <row r="531" spans="1:8" x14ac:dyDescent="0.2">
      <c r="A531" s="3" t="str">
        <f t="shared" si="54"/>
        <v/>
      </c>
      <c r="B531" s="3" t="str">
        <f t="shared" si="55"/>
        <v/>
      </c>
      <c r="H531" s="3" t="str">
        <f t="shared" si="56"/>
        <v/>
      </c>
    </row>
    <row r="532" spans="1:8" x14ac:dyDescent="0.2">
      <c r="A532" s="3" t="str">
        <f t="shared" si="54"/>
        <v/>
      </c>
      <c r="B532" s="3" t="str">
        <f t="shared" si="55"/>
        <v/>
      </c>
      <c r="H532" s="3" t="str">
        <f t="shared" si="56"/>
        <v/>
      </c>
    </row>
    <row r="533" spans="1:8" x14ac:dyDescent="0.2">
      <c r="A533" s="3" t="str">
        <f t="shared" si="54"/>
        <v/>
      </c>
      <c r="B533" s="3" t="str">
        <f t="shared" si="55"/>
        <v/>
      </c>
      <c r="H533" s="3" t="str">
        <f t="shared" si="56"/>
        <v/>
      </c>
    </row>
    <row r="534" spans="1:8" x14ac:dyDescent="0.2">
      <c r="A534" s="3" t="str">
        <f t="shared" si="54"/>
        <v/>
      </c>
      <c r="B534" s="3" t="str">
        <f t="shared" si="55"/>
        <v/>
      </c>
      <c r="H534" s="3" t="str">
        <f t="shared" si="56"/>
        <v/>
      </c>
    </row>
    <row r="535" spans="1:8" x14ac:dyDescent="0.2">
      <c r="A535" s="3" t="str">
        <f t="shared" si="54"/>
        <v/>
      </c>
      <c r="B535" s="3" t="str">
        <f t="shared" si="55"/>
        <v/>
      </c>
      <c r="H535" s="3" t="str">
        <f t="shared" si="56"/>
        <v/>
      </c>
    </row>
    <row r="536" spans="1:8" x14ac:dyDescent="0.2">
      <c r="A536" s="3" t="str">
        <f t="shared" si="54"/>
        <v/>
      </c>
      <c r="B536" s="3" t="str">
        <f t="shared" si="55"/>
        <v/>
      </c>
      <c r="H536" s="3" t="str">
        <f t="shared" si="56"/>
        <v/>
      </c>
    </row>
    <row r="537" spans="1:8" x14ac:dyDescent="0.2">
      <c r="A537" s="3" t="str">
        <f t="shared" si="54"/>
        <v/>
      </c>
      <c r="B537" s="3" t="str">
        <f t="shared" si="55"/>
        <v/>
      </c>
      <c r="H537" s="3" t="str">
        <f t="shared" si="56"/>
        <v/>
      </c>
    </row>
    <row r="538" spans="1:8" x14ac:dyDescent="0.2">
      <c r="A538" s="3" t="str">
        <f t="shared" si="54"/>
        <v/>
      </c>
      <c r="B538" s="3" t="str">
        <f t="shared" si="55"/>
        <v/>
      </c>
      <c r="H538" s="3" t="str">
        <f t="shared" si="56"/>
        <v/>
      </c>
    </row>
    <row r="539" spans="1:8" x14ac:dyDescent="0.2">
      <c r="A539" s="3" t="str">
        <f t="shared" si="54"/>
        <v/>
      </c>
      <c r="B539" s="3" t="str">
        <f t="shared" si="55"/>
        <v/>
      </c>
      <c r="H539" s="3" t="str">
        <f t="shared" si="56"/>
        <v/>
      </c>
    </row>
    <row r="540" spans="1:8" x14ac:dyDescent="0.2">
      <c r="A540" s="3" t="str">
        <f t="shared" si="54"/>
        <v/>
      </c>
      <c r="B540" s="3" t="str">
        <f t="shared" si="55"/>
        <v/>
      </c>
      <c r="H540" s="3" t="str">
        <f t="shared" si="56"/>
        <v/>
      </c>
    </row>
    <row r="541" spans="1:8" x14ac:dyDescent="0.2">
      <c r="A541" s="3" t="str">
        <f t="shared" si="54"/>
        <v/>
      </c>
      <c r="B541" s="3" t="str">
        <f t="shared" si="55"/>
        <v/>
      </c>
      <c r="H541" s="3" t="str">
        <f t="shared" si="56"/>
        <v/>
      </c>
    </row>
    <row r="542" spans="1:8" x14ac:dyDescent="0.2">
      <c r="A542" s="3" t="str">
        <f t="shared" si="54"/>
        <v/>
      </c>
      <c r="B542" s="3" t="str">
        <f t="shared" si="55"/>
        <v/>
      </c>
      <c r="H542" s="3" t="str">
        <f t="shared" si="56"/>
        <v/>
      </c>
    </row>
    <row r="543" spans="1:8" x14ac:dyDescent="0.2">
      <c r="A543" s="3" t="str">
        <f t="shared" si="54"/>
        <v/>
      </c>
      <c r="B543" s="3" t="str">
        <f t="shared" si="55"/>
        <v/>
      </c>
      <c r="H543" s="3" t="str">
        <f t="shared" si="56"/>
        <v/>
      </c>
    </row>
    <row r="544" spans="1:8" x14ac:dyDescent="0.2">
      <c r="A544" s="3" t="str">
        <f t="shared" si="54"/>
        <v/>
      </c>
      <c r="B544" s="3" t="str">
        <f t="shared" si="55"/>
        <v/>
      </c>
      <c r="H544" s="3" t="str">
        <f t="shared" si="56"/>
        <v/>
      </c>
    </row>
    <row r="545" spans="1:8" x14ac:dyDescent="0.2">
      <c r="A545" s="3" t="str">
        <f t="shared" si="54"/>
        <v/>
      </c>
      <c r="B545" s="3" t="str">
        <f t="shared" si="55"/>
        <v/>
      </c>
      <c r="H545" s="3" t="str">
        <f t="shared" si="56"/>
        <v/>
      </c>
    </row>
    <row r="546" spans="1:8" x14ac:dyDescent="0.2">
      <c r="A546" s="3" t="str">
        <f t="shared" si="54"/>
        <v/>
      </c>
      <c r="B546" s="3" t="str">
        <f t="shared" si="55"/>
        <v/>
      </c>
      <c r="H546" s="3" t="str">
        <f t="shared" si="56"/>
        <v/>
      </c>
    </row>
    <row r="547" spans="1:8" x14ac:dyDescent="0.2">
      <c r="A547" s="3" t="str">
        <f t="shared" si="54"/>
        <v/>
      </c>
      <c r="B547" s="3" t="str">
        <f t="shared" si="55"/>
        <v/>
      </c>
      <c r="H547" s="3" t="str">
        <f t="shared" si="56"/>
        <v/>
      </c>
    </row>
    <row r="548" spans="1:8" x14ac:dyDescent="0.2">
      <c r="A548" s="3" t="str">
        <f t="shared" si="54"/>
        <v/>
      </c>
      <c r="B548" s="3" t="str">
        <f t="shared" si="55"/>
        <v/>
      </c>
      <c r="H548" s="3" t="str">
        <f t="shared" si="56"/>
        <v/>
      </c>
    </row>
    <row r="549" spans="1:8" x14ac:dyDescent="0.2">
      <c r="A549" s="3" t="str">
        <f t="shared" si="54"/>
        <v/>
      </c>
      <c r="B549" s="3" t="str">
        <f t="shared" si="55"/>
        <v/>
      </c>
      <c r="H549" s="3" t="str">
        <f t="shared" si="56"/>
        <v/>
      </c>
    </row>
    <row r="550" spans="1:8" x14ac:dyDescent="0.2">
      <c r="A550" s="3" t="str">
        <f t="shared" ref="A550:A613" si="57">C550&amp;D550&amp;E550</f>
        <v/>
      </c>
      <c r="B550" s="3" t="str">
        <f t="shared" ref="B550:B613" si="58">C550&amp;D550&amp;E550&amp;F550</f>
        <v/>
      </c>
      <c r="H550" s="3" t="str">
        <f t="shared" si="56"/>
        <v/>
      </c>
    </row>
    <row r="551" spans="1:8" x14ac:dyDescent="0.2">
      <c r="A551" s="3" t="str">
        <f t="shared" si="57"/>
        <v/>
      </c>
      <c r="B551" s="3" t="str">
        <f t="shared" si="58"/>
        <v/>
      </c>
      <c r="H551" s="3" t="str">
        <f t="shared" si="56"/>
        <v/>
      </c>
    </row>
    <row r="552" spans="1:8" x14ac:dyDescent="0.2">
      <c r="A552" s="3" t="str">
        <f t="shared" si="57"/>
        <v/>
      </c>
      <c r="B552" s="3" t="str">
        <f t="shared" si="58"/>
        <v/>
      </c>
      <c r="H552" s="3" t="str">
        <f t="shared" si="56"/>
        <v/>
      </c>
    </row>
    <row r="553" spans="1:8" x14ac:dyDescent="0.2">
      <c r="A553" s="3" t="str">
        <f t="shared" si="57"/>
        <v/>
      </c>
      <c r="B553" s="3" t="str">
        <f t="shared" si="58"/>
        <v/>
      </c>
      <c r="H553" s="3" t="str">
        <f t="shared" si="56"/>
        <v/>
      </c>
    </row>
    <row r="554" spans="1:8" x14ac:dyDescent="0.2">
      <c r="A554" s="3" t="str">
        <f t="shared" si="57"/>
        <v/>
      </c>
      <c r="B554" s="3" t="str">
        <f t="shared" si="58"/>
        <v/>
      </c>
      <c r="H554" s="3" t="str">
        <f t="shared" si="56"/>
        <v/>
      </c>
    </row>
    <row r="555" spans="1:8" x14ac:dyDescent="0.2">
      <c r="A555" s="3" t="str">
        <f t="shared" si="57"/>
        <v/>
      </c>
      <c r="B555" s="3" t="str">
        <f t="shared" si="58"/>
        <v/>
      </c>
      <c r="H555" s="3" t="str">
        <f t="shared" ref="H555:H618" si="59">B555&amp;G555</f>
        <v/>
      </c>
    </row>
    <row r="556" spans="1:8" x14ac:dyDescent="0.2">
      <c r="A556" s="3" t="str">
        <f t="shared" si="57"/>
        <v/>
      </c>
      <c r="B556" s="3" t="str">
        <f t="shared" si="58"/>
        <v/>
      </c>
      <c r="H556" s="3" t="str">
        <f t="shared" si="59"/>
        <v/>
      </c>
    </row>
    <row r="557" spans="1:8" x14ac:dyDescent="0.2">
      <c r="A557" s="3" t="str">
        <f t="shared" si="57"/>
        <v/>
      </c>
      <c r="B557" s="3" t="str">
        <f t="shared" si="58"/>
        <v/>
      </c>
      <c r="H557" s="3" t="str">
        <f t="shared" si="59"/>
        <v/>
      </c>
    </row>
    <row r="558" spans="1:8" x14ac:dyDescent="0.2">
      <c r="A558" s="3" t="str">
        <f t="shared" si="57"/>
        <v/>
      </c>
      <c r="B558" s="3" t="str">
        <f t="shared" si="58"/>
        <v/>
      </c>
      <c r="H558" s="3" t="str">
        <f t="shared" si="59"/>
        <v/>
      </c>
    </row>
    <row r="559" spans="1:8" x14ac:dyDescent="0.2">
      <c r="A559" s="3" t="str">
        <f t="shared" si="57"/>
        <v/>
      </c>
      <c r="B559" s="3" t="str">
        <f t="shared" si="58"/>
        <v/>
      </c>
      <c r="H559" s="3" t="str">
        <f t="shared" si="59"/>
        <v/>
      </c>
    </row>
    <row r="560" spans="1:8" x14ac:dyDescent="0.2">
      <c r="A560" s="3" t="str">
        <f t="shared" si="57"/>
        <v/>
      </c>
      <c r="B560" s="3" t="str">
        <f t="shared" si="58"/>
        <v/>
      </c>
      <c r="H560" s="3" t="str">
        <f t="shared" si="59"/>
        <v/>
      </c>
    </row>
    <row r="561" spans="1:8" x14ac:dyDescent="0.2">
      <c r="A561" s="3" t="str">
        <f t="shared" si="57"/>
        <v/>
      </c>
      <c r="B561" s="3" t="str">
        <f t="shared" si="58"/>
        <v/>
      </c>
      <c r="H561" s="3" t="str">
        <f t="shared" si="59"/>
        <v/>
      </c>
    </row>
    <row r="562" spans="1:8" x14ac:dyDescent="0.2">
      <c r="A562" s="3" t="str">
        <f t="shared" si="57"/>
        <v/>
      </c>
      <c r="B562" s="3" t="str">
        <f t="shared" si="58"/>
        <v/>
      </c>
      <c r="H562" s="3" t="str">
        <f t="shared" si="59"/>
        <v/>
      </c>
    </row>
    <row r="563" spans="1:8" x14ac:dyDescent="0.2">
      <c r="A563" s="3" t="str">
        <f t="shared" si="57"/>
        <v/>
      </c>
      <c r="B563" s="3" t="str">
        <f t="shared" si="58"/>
        <v/>
      </c>
      <c r="H563" s="3" t="str">
        <f t="shared" si="59"/>
        <v/>
      </c>
    </row>
    <row r="564" spans="1:8" x14ac:dyDescent="0.2">
      <c r="A564" s="3" t="str">
        <f t="shared" si="57"/>
        <v/>
      </c>
      <c r="B564" s="3" t="str">
        <f t="shared" si="58"/>
        <v/>
      </c>
      <c r="H564" s="3" t="str">
        <f t="shared" si="59"/>
        <v/>
      </c>
    </row>
    <row r="565" spans="1:8" x14ac:dyDescent="0.2">
      <c r="A565" s="3" t="str">
        <f t="shared" si="57"/>
        <v/>
      </c>
      <c r="B565" s="3" t="str">
        <f t="shared" si="58"/>
        <v/>
      </c>
      <c r="H565" s="3" t="str">
        <f t="shared" si="59"/>
        <v/>
      </c>
    </row>
    <row r="566" spans="1:8" x14ac:dyDescent="0.2">
      <c r="A566" s="3" t="str">
        <f t="shared" si="57"/>
        <v/>
      </c>
      <c r="B566" s="3" t="str">
        <f t="shared" si="58"/>
        <v/>
      </c>
      <c r="H566" s="3" t="str">
        <f t="shared" si="59"/>
        <v/>
      </c>
    </row>
    <row r="567" spans="1:8" x14ac:dyDescent="0.2">
      <c r="A567" s="3" t="str">
        <f t="shared" si="57"/>
        <v/>
      </c>
      <c r="B567" s="3" t="str">
        <f t="shared" si="58"/>
        <v/>
      </c>
      <c r="H567" s="3" t="str">
        <f t="shared" si="59"/>
        <v/>
      </c>
    </row>
    <row r="568" spans="1:8" x14ac:dyDescent="0.2">
      <c r="A568" s="3" t="str">
        <f t="shared" si="57"/>
        <v/>
      </c>
      <c r="B568" s="3" t="str">
        <f t="shared" si="58"/>
        <v/>
      </c>
      <c r="H568" s="3" t="str">
        <f t="shared" si="59"/>
        <v/>
      </c>
    </row>
    <row r="569" spans="1:8" x14ac:dyDescent="0.2">
      <c r="A569" s="3" t="str">
        <f t="shared" si="57"/>
        <v/>
      </c>
      <c r="B569" s="3" t="str">
        <f t="shared" si="58"/>
        <v/>
      </c>
      <c r="H569" s="3" t="str">
        <f t="shared" si="59"/>
        <v/>
      </c>
    </row>
    <row r="570" spans="1:8" x14ac:dyDescent="0.2">
      <c r="A570" s="3" t="str">
        <f t="shared" si="57"/>
        <v/>
      </c>
      <c r="B570" s="3" t="str">
        <f t="shared" si="58"/>
        <v/>
      </c>
      <c r="H570" s="3" t="str">
        <f t="shared" si="59"/>
        <v/>
      </c>
    </row>
    <row r="571" spans="1:8" x14ac:dyDescent="0.2">
      <c r="A571" s="3" t="str">
        <f t="shared" si="57"/>
        <v/>
      </c>
      <c r="B571" s="3" t="str">
        <f t="shared" si="58"/>
        <v/>
      </c>
      <c r="H571" s="3" t="str">
        <f t="shared" si="59"/>
        <v/>
      </c>
    </row>
    <row r="572" spans="1:8" x14ac:dyDescent="0.2">
      <c r="A572" s="3" t="str">
        <f t="shared" si="57"/>
        <v/>
      </c>
      <c r="B572" s="3" t="str">
        <f t="shared" si="58"/>
        <v/>
      </c>
      <c r="H572" s="3" t="str">
        <f t="shared" si="59"/>
        <v/>
      </c>
    </row>
    <row r="573" spans="1:8" x14ac:dyDescent="0.2">
      <c r="A573" s="3" t="str">
        <f t="shared" si="57"/>
        <v/>
      </c>
      <c r="B573" s="3" t="str">
        <f t="shared" si="58"/>
        <v/>
      </c>
      <c r="H573" s="3" t="str">
        <f t="shared" si="59"/>
        <v/>
      </c>
    </row>
    <row r="574" spans="1:8" x14ac:dyDescent="0.2">
      <c r="A574" s="3" t="str">
        <f t="shared" si="57"/>
        <v/>
      </c>
      <c r="B574" s="3" t="str">
        <f t="shared" si="58"/>
        <v/>
      </c>
      <c r="H574" s="3" t="str">
        <f t="shared" si="59"/>
        <v/>
      </c>
    </row>
    <row r="575" spans="1:8" x14ac:dyDescent="0.2">
      <c r="A575" s="3" t="str">
        <f t="shared" si="57"/>
        <v/>
      </c>
      <c r="B575" s="3" t="str">
        <f t="shared" si="58"/>
        <v/>
      </c>
      <c r="H575" s="3" t="str">
        <f t="shared" si="59"/>
        <v/>
      </c>
    </row>
    <row r="576" spans="1:8" x14ac:dyDescent="0.2">
      <c r="A576" s="3" t="str">
        <f t="shared" si="57"/>
        <v/>
      </c>
      <c r="B576" s="3" t="str">
        <f t="shared" si="58"/>
        <v/>
      </c>
      <c r="H576" s="3" t="str">
        <f t="shared" si="59"/>
        <v/>
      </c>
    </row>
    <row r="577" spans="1:8" x14ac:dyDescent="0.2">
      <c r="A577" s="3" t="str">
        <f t="shared" si="57"/>
        <v/>
      </c>
      <c r="B577" s="3" t="str">
        <f t="shared" si="58"/>
        <v/>
      </c>
      <c r="H577" s="3" t="str">
        <f t="shared" si="59"/>
        <v/>
      </c>
    </row>
    <row r="578" spans="1:8" x14ac:dyDescent="0.2">
      <c r="A578" s="3" t="str">
        <f t="shared" si="57"/>
        <v/>
      </c>
      <c r="B578" s="3" t="str">
        <f t="shared" si="58"/>
        <v/>
      </c>
      <c r="H578" s="3" t="str">
        <f t="shared" si="59"/>
        <v/>
      </c>
    </row>
    <row r="579" spans="1:8" x14ac:dyDescent="0.2">
      <c r="A579" s="3" t="str">
        <f t="shared" si="57"/>
        <v/>
      </c>
      <c r="B579" s="3" t="str">
        <f t="shared" si="58"/>
        <v/>
      </c>
      <c r="H579" s="3" t="str">
        <f t="shared" si="59"/>
        <v/>
      </c>
    </row>
    <row r="580" spans="1:8" x14ac:dyDescent="0.2">
      <c r="A580" s="3" t="str">
        <f t="shared" si="57"/>
        <v/>
      </c>
      <c r="B580" s="3" t="str">
        <f t="shared" si="58"/>
        <v/>
      </c>
      <c r="H580" s="3" t="str">
        <f t="shared" si="59"/>
        <v/>
      </c>
    </row>
    <row r="581" spans="1:8" x14ac:dyDescent="0.2">
      <c r="A581" s="3" t="str">
        <f t="shared" si="57"/>
        <v/>
      </c>
      <c r="B581" s="3" t="str">
        <f t="shared" si="58"/>
        <v/>
      </c>
      <c r="H581" s="3" t="str">
        <f t="shared" si="59"/>
        <v/>
      </c>
    </row>
    <row r="582" spans="1:8" x14ac:dyDescent="0.2">
      <c r="A582" s="3" t="str">
        <f t="shared" si="57"/>
        <v/>
      </c>
      <c r="B582" s="3" t="str">
        <f t="shared" si="58"/>
        <v/>
      </c>
      <c r="H582" s="3" t="str">
        <f t="shared" si="59"/>
        <v/>
      </c>
    </row>
    <row r="583" spans="1:8" x14ac:dyDescent="0.2">
      <c r="A583" s="3" t="str">
        <f t="shared" si="57"/>
        <v/>
      </c>
      <c r="B583" s="3" t="str">
        <f t="shared" si="58"/>
        <v/>
      </c>
      <c r="H583" s="3" t="str">
        <f t="shared" si="59"/>
        <v/>
      </c>
    </row>
    <row r="584" spans="1:8" x14ac:dyDescent="0.2">
      <c r="A584" s="3" t="str">
        <f t="shared" si="57"/>
        <v/>
      </c>
      <c r="B584" s="3" t="str">
        <f t="shared" si="58"/>
        <v/>
      </c>
      <c r="H584" s="3" t="str">
        <f t="shared" si="59"/>
        <v/>
      </c>
    </row>
    <row r="585" spans="1:8" x14ac:dyDescent="0.2">
      <c r="A585" s="3" t="str">
        <f t="shared" si="57"/>
        <v/>
      </c>
      <c r="B585" s="3" t="str">
        <f t="shared" si="58"/>
        <v/>
      </c>
      <c r="H585" s="3" t="str">
        <f t="shared" si="59"/>
        <v/>
      </c>
    </row>
    <row r="586" spans="1:8" x14ac:dyDescent="0.2">
      <c r="A586" s="3" t="str">
        <f t="shared" si="57"/>
        <v/>
      </c>
      <c r="B586" s="3" t="str">
        <f t="shared" si="58"/>
        <v/>
      </c>
      <c r="H586" s="3" t="str">
        <f t="shared" si="59"/>
        <v/>
      </c>
    </row>
    <row r="587" spans="1:8" x14ac:dyDescent="0.2">
      <c r="A587" s="3" t="str">
        <f t="shared" si="57"/>
        <v/>
      </c>
      <c r="B587" s="3" t="str">
        <f t="shared" si="58"/>
        <v/>
      </c>
      <c r="H587" s="3" t="str">
        <f t="shared" si="59"/>
        <v/>
      </c>
    </row>
    <row r="588" spans="1:8" x14ac:dyDescent="0.2">
      <c r="A588" s="3" t="str">
        <f t="shared" si="57"/>
        <v/>
      </c>
      <c r="B588" s="3" t="str">
        <f t="shared" si="58"/>
        <v/>
      </c>
      <c r="H588" s="3" t="str">
        <f t="shared" si="59"/>
        <v/>
      </c>
    </row>
    <row r="589" spans="1:8" x14ac:dyDescent="0.2">
      <c r="A589" s="3" t="str">
        <f t="shared" si="57"/>
        <v/>
      </c>
      <c r="B589" s="3" t="str">
        <f t="shared" si="58"/>
        <v/>
      </c>
      <c r="H589" s="3" t="str">
        <f t="shared" si="59"/>
        <v/>
      </c>
    </row>
    <row r="590" spans="1:8" x14ac:dyDescent="0.2">
      <c r="A590" s="3" t="str">
        <f t="shared" si="57"/>
        <v/>
      </c>
      <c r="B590" s="3" t="str">
        <f t="shared" si="58"/>
        <v/>
      </c>
      <c r="H590" s="3" t="str">
        <f t="shared" si="59"/>
        <v/>
      </c>
    </row>
    <row r="591" spans="1:8" x14ac:dyDescent="0.2">
      <c r="A591" s="3" t="str">
        <f t="shared" si="57"/>
        <v/>
      </c>
      <c r="B591" s="3" t="str">
        <f t="shared" si="58"/>
        <v/>
      </c>
      <c r="H591" s="3" t="str">
        <f t="shared" si="59"/>
        <v/>
      </c>
    </row>
    <row r="592" spans="1:8" x14ac:dyDescent="0.2">
      <c r="A592" s="3" t="str">
        <f t="shared" si="57"/>
        <v/>
      </c>
      <c r="B592" s="3" t="str">
        <f t="shared" si="58"/>
        <v/>
      </c>
      <c r="H592" s="3" t="str">
        <f t="shared" si="59"/>
        <v/>
      </c>
    </row>
    <row r="593" spans="1:8" x14ac:dyDescent="0.2">
      <c r="A593" s="3" t="str">
        <f t="shared" si="57"/>
        <v/>
      </c>
      <c r="B593" s="3" t="str">
        <f t="shared" si="58"/>
        <v/>
      </c>
      <c r="H593" s="3" t="str">
        <f t="shared" si="59"/>
        <v/>
      </c>
    </row>
    <row r="594" spans="1:8" x14ac:dyDescent="0.2">
      <c r="A594" s="3" t="str">
        <f t="shared" si="57"/>
        <v/>
      </c>
      <c r="B594" s="3" t="str">
        <f t="shared" si="58"/>
        <v/>
      </c>
      <c r="H594" s="3" t="str">
        <f t="shared" si="59"/>
        <v/>
      </c>
    </row>
    <row r="595" spans="1:8" x14ac:dyDescent="0.2">
      <c r="A595" s="3" t="str">
        <f t="shared" si="57"/>
        <v/>
      </c>
      <c r="B595" s="3" t="str">
        <f t="shared" si="58"/>
        <v/>
      </c>
      <c r="H595" s="3" t="str">
        <f t="shared" si="59"/>
        <v/>
      </c>
    </row>
    <row r="596" spans="1:8" x14ac:dyDescent="0.2">
      <c r="A596" s="3" t="str">
        <f t="shared" si="57"/>
        <v/>
      </c>
      <c r="B596" s="3" t="str">
        <f t="shared" si="58"/>
        <v/>
      </c>
      <c r="H596" s="3" t="str">
        <f t="shared" si="59"/>
        <v/>
      </c>
    </row>
    <row r="597" spans="1:8" x14ac:dyDescent="0.2">
      <c r="A597" s="3" t="str">
        <f t="shared" si="57"/>
        <v/>
      </c>
      <c r="B597" s="3" t="str">
        <f t="shared" si="58"/>
        <v/>
      </c>
      <c r="H597" s="3" t="str">
        <f t="shared" si="59"/>
        <v/>
      </c>
    </row>
    <row r="598" spans="1:8" x14ac:dyDescent="0.2">
      <c r="A598" s="3" t="str">
        <f t="shared" si="57"/>
        <v/>
      </c>
      <c r="B598" s="3" t="str">
        <f t="shared" si="58"/>
        <v/>
      </c>
      <c r="H598" s="3" t="str">
        <f t="shared" si="59"/>
        <v/>
      </c>
    </row>
    <row r="599" spans="1:8" x14ac:dyDescent="0.2">
      <c r="A599" s="3" t="str">
        <f t="shared" si="57"/>
        <v/>
      </c>
      <c r="B599" s="3" t="str">
        <f t="shared" si="58"/>
        <v/>
      </c>
      <c r="H599" s="3" t="str">
        <f t="shared" si="59"/>
        <v/>
      </c>
    </row>
    <row r="600" spans="1:8" x14ac:dyDescent="0.2">
      <c r="A600" s="3" t="str">
        <f t="shared" si="57"/>
        <v/>
      </c>
      <c r="B600" s="3" t="str">
        <f t="shared" si="58"/>
        <v/>
      </c>
      <c r="H600" s="3" t="str">
        <f t="shared" si="59"/>
        <v/>
      </c>
    </row>
    <row r="601" spans="1:8" x14ac:dyDescent="0.2">
      <c r="A601" s="3" t="str">
        <f t="shared" si="57"/>
        <v/>
      </c>
      <c r="B601" s="3" t="str">
        <f t="shared" si="58"/>
        <v/>
      </c>
      <c r="H601" s="3" t="str">
        <f t="shared" si="59"/>
        <v/>
      </c>
    </row>
    <row r="602" spans="1:8" x14ac:dyDescent="0.2">
      <c r="A602" s="3" t="str">
        <f t="shared" si="57"/>
        <v/>
      </c>
      <c r="B602" s="3" t="str">
        <f t="shared" si="58"/>
        <v/>
      </c>
      <c r="H602" s="3" t="str">
        <f t="shared" si="59"/>
        <v/>
      </c>
    </row>
    <row r="603" spans="1:8" x14ac:dyDescent="0.2">
      <c r="A603" s="3" t="str">
        <f t="shared" si="57"/>
        <v/>
      </c>
      <c r="B603" s="3" t="str">
        <f t="shared" si="58"/>
        <v/>
      </c>
      <c r="H603" s="3" t="str">
        <f t="shared" si="59"/>
        <v/>
      </c>
    </row>
    <row r="604" spans="1:8" x14ac:dyDescent="0.2">
      <c r="A604" s="3" t="str">
        <f t="shared" si="57"/>
        <v/>
      </c>
      <c r="B604" s="3" t="str">
        <f t="shared" si="58"/>
        <v/>
      </c>
      <c r="H604" s="3" t="str">
        <f t="shared" si="59"/>
        <v/>
      </c>
    </row>
    <row r="605" spans="1:8" x14ac:dyDescent="0.2">
      <c r="A605" s="3" t="str">
        <f t="shared" si="57"/>
        <v/>
      </c>
      <c r="B605" s="3" t="str">
        <f t="shared" si="58"/>
        <v/>
      </c>
      <c r="H605" s="3" t="str">
        <f t="shared" si="59"/>
        <v/>
      </c>
    </row>
    <row r="606" spans="1:8" x14ac:dyDescent="0.2">
      <c r="A606" s="3" t="str">
        <f t="shared" si="57"/>
        <v/>
      </c>
      <c r="B606" s="3" t="str">
        <f t="shared" si="58"/>
        <v/>
      </c>
      <c r="H606" s="3" t="str">
        <f t="shared" si="59"/>
        <v/>
      </c>
    </row>
    <row r="607" spans="1:8" x14ac:dyDescent="0.2">
      <c r="A607" s="3" t="str">
        <f t="shared" si="57"/>
        <v/>
      </c>
      <c r="B607" s="3" t="str">
        <f t="shared" si="58"/>
        <v/>
      </c>
      <c r="H607" s="3" t="str">
        <f t="shared" si="59"/>
        <v/>
      </c>
    </row>
    <row r="608" spans="1:8" x14ac:dyDescent="0.2">
      <c r="A608" s="3" t="str">
        <f t="shared" si="57"/>
        <v/>
      </c>
      <c r="B608" s="3" t="str">
        <f t="shared" si="58"/>
        <v/>
      </c>
      <c r="H608" s="3" t="str">
        <f t="shared" si="59"/>
        <v/>
      </c>
    </row>
    <row r="609" spans="1:8" x14ac:dyDescent="0.2">
      <c r="A609" s="3" t="str">
        <f t="shared" si="57"/>
        <v/>
      </c>
      <c r="B609" s="3" t="str">
        <f t="shared" si="58"/>
        <v/>
      </c>
      <c r="H609" s="3" t="str">
        <f t="shared" si="59"/>
        <v/>
      </c>
    </row>
    <row r="610" spans="1:8" x14ac:dyDescent="0.2">
      <c r="A610" s="3" t="str">
        <f t="shared" si="57"/>
        <v/>
      </c>
      <c r="B610" s="3" t="str">
        <f t="shared" si="58"/>
        <v/>
      </c>
      <c r="H610" s="3" t="str">
        <f t="shared" si="59"/>
        <v/>
      </c>
    </row>
    <row r="611" spans="1:8" x14ac:dyDescent="0.2">
      <c r="A611" s="3" t="str">
        <f t="shared" si="57"/>
        <v/>
      </c>
      <c r="B611" s="3" t="str">
        <f t="shared" si="58"/>
        <v/>
      </c>
      <c r="H611" s="3" t="str">
        <f t="shared" si="59"/>
        <v/>
      </c>
    </row>
    <row r="612" spans="1:8" x14ac:dyDescent="0.2">
      <c r="A612" s="3" t="str">
        <f t="shared" si="57"/>
        <v/>
      </c>
      <c r="B612" s="3" t="str">
        <f t="shared" si="58"/>
        <v/>
      </c>
      <c r="H612" s="3" t="str">
        <f t="shared" si="59"/>
        <v/>
      </c>
    </row>
    <row r="613" spans="1:8" x14ac:dyDescent="0.2">
      <c r="A613" s="3" t="str">
        <f t="shared" si="57"/>
        <v/>
      </c>
      <c r="B613" s="3" t="str">
        <f t="shared" si="58"/>
        <v/>
      </c>
      <c r="H613" s="3" t="str">
        <f t="shared" si="59"/>
        <v/>
      </c>
    </row>
    <row r="614" spans="1:8" x14ac:dyDescent="0.2">
      <c r="A614" s="3" t="str">
        <f t="shared" ref="A614:A677" si="60">C614&amp;D614&amp;E614</f>
        <v/>
      </c>
      <c r="B614" s="3" t="str">
        <f t="shared" ref="B614:B677" si="61">C614&amp;D614&amp;E614&amp;F614</f>
        <v/>
      </c>
      <c r="H614" s="3" t="str">
        <f t="shared" si="59"/>
        <v/>
      </c>
    </row>
    <row r="615" spans="1:8" x14ac:dyDescent="0.2">
      <c r="A615" s="3" t="str">
        <f t="shared" si="60"/>
        <v/>
      </c>
      <c r="B615" s="3" t="str">
        <f t="shared" si="61"/>
        <v/>
      </c>
      <c r="H615" s="3" t="str">
        <f t="shared" si="59"/>
        <v/>
      </c>
    </row>
    <row r="616" spans="1:8" x14ac:dyDescent="0.2">
      <c r="A616" s="3" t="str">
        <f t="shared" si="60"/>
        <v/>
      </c>
      <c r="B616" s="3" t="str">
        <f t="shared" si="61"/>
        <v/>
      </c>
      <c r="H616" s="3" t="str">
        <f t="shared" si="59"/>
        <v/>
      </c>
    </row>
    <row r="617" spans="1:8" x14ac:dyDescent="0.2">
      <c r="A617" s="3" t="str">
        <f t="shared" si="60"/>
        <v/>
      </c>
      <c r="B617" s="3" t="str">
        <f t="shared" si="61"/>
        <v/>
      </c>
      <c r="H617" s="3" t="str">
        <f t="shared" si="59"/>
        <v/>
      </c>
    </row>
    <row r="618" spans="1:8" x14ac:dyDescent="0.2">
      <c r="A618" s="3" t="str">
        <f t="shared" si="60"/>
        <v/>
      </c>
      <c r="B618" s="3" t="str">
        <f t="shared" si="61"/>
        <v/>
      </c>
      <c r="H618" s="3" t="str">
        <f t="shared" si="59"/>
        <v/>
      </c>
    </row>
    <row r="619" spans="1:8" x14ac:dyDescent="0.2">
      <c r="A619" s="3" t="str">
        <f t="shared" si="60"/>
        <v/>
      </c>
      <c r="B619" s="3" t="str">
        <f t="shared" si="61"/>
        <v/>
      </c>
      <c r="H619" s="3" t="str">
        <f t="shared" ref="H619:H682" si="62">B619&amp;G619</f>
        <v/>
      </c>
    </row>
    <row r="620" spans="1:8" x14ac:dyDescent="0.2">
      <c r="A620" s="3" t="str">
        <f t="shared" si="60"/>
        <v/>
      </c>
      <c r="B620" s="3" t="str">
        <f t="shared" si="61"/>
        <v/>
      </c>
      <c r="H620" s="3" t="str">
        <f t="shared" si="62"/>
        <v/>
      </c>
    </row>
    <row r="621" spans="1:8" x14ac:dyDescent="0.2">
      <c r="A621" s="3" t="str">
        <f t="shared" si="60"/>
        <v/>
      </c>
      <c r="B621" s="3" t="str">
        <f t="shared" si="61"/>
        <v/>
      </c>
      <c r="H621" s="3" t="str">
        <f t="shared" si="62"/>
        <v/>
      </c>
    </row>
    <row r="622" spans="1:8" x14ac:dyDescent="0.2">
      <c r="A622" s="3" t="str">
        <f t="shared" si="60"/>
        <v/>
      </c>
      <c r="B622" s="3" t="str">
        <f t="shared" si="61"/>
        <v/>
      </c>
      <c r="H622" s="3" t="str">
        <f t="shared" si="62"/>
        <v/>
      </c>
    </row>
    <row r="623" spans="1:8" x14ac:dyDescent="0.2">
      <c r="A623" s="3" t="str">
        <f t="shared" si="60"/>
        <v/>
      </c>
      <c r="B623" s="3" t="str">
        <f t="shared" si="61"/>
        <v/>
      </c>
      <c r="H623" s="3" t="str">
        <f t="shared" si="62"/>
        <v/>
      </c>
    </row>
    <row r="624" spans="1:8" x14ac:dyDescent="0.2">
      <c r="A624" s="3" t="str">
        <f t="shared" si="60"/>
        <v/>
      </c>
      <c r="B624" s="3" t="str">
        <f t="shared" si="61"/>
        <v/>
      </c>
      <c r="H624" s="3" t="str">
        <f t="shared" si="62"/>
        <v/>
      </c>
    </row>
    <row r="625" spans="1:8" x14ac:dyDescent="0.2">
      <c r="A625" s="3" t="str">
        <f t="shared" si="60"/>
        <v/>
      </c>
      <c r="B625" s="3" t="str">
        <f t="shared" si="61"/>
        <v/>
      </c>
      <c r="H625" s="3" t="str">
        <f t="shared" si="62"/>
        <v/>
      </c>
    </row>
    <row r="626" spans="1:8" x14ac:dyDescent="0.2">
      <c r="A626" s="3" t="str">
        <f t="shared" si="60"/>
        <v/>
      </c>
      <c r="B626" s="3" t="str">
        <f t="shared" si="61"/>
        <v/>
      </c>
      <c r="H626" s="3" t="str">
        <f t="shared" si="62"/>
        <v/>
      </c>
    </row>
    <row r="627" spans="1:8" x14ac:dyDescent="0.2">
      <c r="A627" s="3" t="str">
        <f t="shared" si="60"/>
        <v/>
      </c>
      <c r="B627" s="3" t="str">
        <f t="shared" si="61"/>
        <v/>
      </c>
      <c r="H627" s="3" t="str">
        <f t="shared" si="62"/>
        <v/>
      </c>
    </row>
    <row r="628" spans="1:8" x14ac:dyDescent="0.2">
      <c r="A628" s="3" t="str">
        <f t="shared" si="60"/>
        <v/>
      </c>
      <c r="B628" s="3" t="str">
        <f t="shared" si="61"/>
        <v/>
      </c>
      <c r="H628" s="3" t="str">
        <f t="shared" si="62"/>
        <v/>
      </c>
    </row>
    <row r="629" spans="1:8" x14ac:dyDescent="0.2">
      <c r="A629" s="3" t="str">
        <f t="shared" si="60"/>
        <v/>
      </c>
      <c r="B629" s="3" t="str">
        <f t="shared" si="61"/>
        <v/>
      </c>
      <c r="H629" s="3" t="str">
        <f t="shared" si="62"/>
        <v/>
      </c>
    </row>
    <row r="630" spans="1:8" x14ac:dyDescent="0.2">
      <c r="A630" s="3" t="str">
        <f t="shared" si="60"/>
        <v/>
      </c>
      <c r="B630" s="3" t="str">
        <f t="shared" si="61"/>
        <v/>
      </c>
      <c r="H630" s="3" t="str">
        <f t="shared" si="62"/>
        <v/>
      </c>
    </row>
    <row r="631" spans="1:8" x14ac:dyDescent="0.2">
      <c r="A631" s="3" t="str">
        <f t="shared" si="60"/>
        <v/>
      </c>
      <c r="B631" s="3" t="str">
        <f t="shared" si="61"/>
        <v/>
      </c>
      <c r="H631" s="3" t="str">
        <f t="shared" si="62"/>
        <v/>
      </c>
    </row>
    <row r="632" spans="1:8" x14ac:dyDescent="0.2">
      <c r="A632" s="3" t="str">
        <f t="shared" si="60"/>
        <v/>
      </c>
      <c r="B632" s="3" t="str">
        <f t="shared" si="61"/>
        <v/>
      </c>
      <c r="H632" s="3" t="str">
        <f t="shared" si="62"/>
        <v/>
      </c>
    </row>
    <row r="633" spans="1:8" x14ac:dyDescent="0.2">
      <c r="A633" s="3" t="str">
        <f t="shared" si="60"/>
        <v/>
      </c>
      <c r="B633" s="3" t="str">
        <f t="shared" si="61"/>
        <v/>
      </c>
      <c r="H633" s="3" t="str">
        <f t="shared" si="62"/>
        <v/>
      </c>
    </row>
    <row r="634" spans="1:8" x14ac:dyDescent="0.2">
      <c r="A634" s="3" t="str">
        <f t="shared" si="60"/>
        <v/>
      </c>
      <c r="B634" s="3" t="str">
        <f t="shared" si="61"/>
        <v/>
      </c>
      <c r="H634" s="3" t="str">
        <f t="shared" si="62"/>
        <v/>
      </c>
    </row>
    <row r="635" spans="1:8" x14ac:dyDescent="0.2">
      <c r="A635" s="3" t="str">
        <f t="shared" si="60"/>
        <v/>
      </c>
      <c r="B635" s="3" t="str">
        <f t="shared" si="61"/>
        <v/>
      </c>
      <c r="H635" s="3" t="str">
        <f t="shared" si="62"/>
        <v/>
      </c>
    </row>
    <row r="636" spans="1:8" x14ac:dyDescent="0.2">
      <c r="A636" s="3" t="str">
        <f t="shared" si="60"/>
        <v/>
      </c>
      <c r="B636" s="3" t="str">
        <f t="shared" si="61"/>
        <v/>
      </c>
      <c r="H636" s="3" t="str">
        <f t="shared" si="62"/>
        <v/>
      </c>
    </row>
    <row r="637" spans="1:8" x14ac:dyDescent="0.2">
      <c r="A637" s="3" t="str">
        <f t="shared" si="60"/>
        <v/>
      </c>
      <c r="B637" s="3" t="str">
        <f t="shared" si="61"/>
        <v/>
      </c>
      <c r="H637" s="3" t="str">
        <f t="shared" si="62"/>
        <v/>
      </c>
    </row>
    <row r="638" spans="1:8" x14ac:dyDescent="0.2">
      <c r="A638" s="3" t="str">
        <f t="shared" si="60"/>
        <v/>
      </c>
      <c r="B638" s="3" t="str">
        <f t="shared" si="61"/>
        <v/>
      </c>
      <c r="H638" s="3" t="str">
        <f t="shared" si="62"/>
        <v/>
      </c>
    </row>
    <row r="639" spans="1:8" x14ac:dyDescent="0.2">
      <c r="A639" s="3" t="str">
        <f t="shared" si="60"/>
        <v/>
      </c>
      <c r="B639" s="3" t="str">
        <f t="shared" si="61"/>
        <v/>
      </c>
      <c r="H639" s="3" t="str">
        <f t="shared" si="62"/>
        <v/>
      </c>
    </row>
    <row r="640" spans="1:8" x14ac:dyDescent="0.2">
      <c r="A640" s="3" t="str">
        <f t="shared" si="60"/>
        <v/>
      </c>
      <c r="B640" s="3" t="str">
        <f t="shared" si="61"/>
        <v/>
      </c>
      <c r="H640" s="3" t="str">
        <f t="shared" si="62"/>
        <v/>
      </c>
    </row>
    <row r="641" spans="1:8" x14ac:dyDescent="0.2">
      <c r="A641" s="3" t="str">
        <f t="shared" si="60"/>
        <v/>
      </c>
      <c r="B641" s="3" t="str">
        <f t="shared" si="61"/>
        <v/>
      </c>
      <c r="H641" s="3" t="str">
        <f t="shared" si="62"/>
        <v/>
      </c>
    </row>
    <row r="642" spans="1:8" x14ac:dyDescent="0.2">
      <c r="A642" s="3" t="str">
        <f t="shared" si="60"/>
        <v/>
      </c>
      <c r="B642" s="3" t="str">
        <f t="shared" si="61"/>
        <v/>
      </c>
      <c r="H642" s="3" t="str">
        <f t="shared" si="62"/>
        <v/>
      </c>
    </row>
    <row r="643" spans="1:8" x14ac:dyDescent="0.2">
      <c r="A643" s="3" t="str">
        <f t="shared" si="60"/>
        <v/>
      </c>
      <c r="B643" s="3" t="str">
        <f t="shared" si="61"/>
        <v/>
      </c>
      <c r="H643" s="3" t="str">
        <f t="shared" si="62"/>
        <v/>
      </c>
    </row>
    <row r="644" spans="1:8" x14ac:dyDescent="0.2">
      <c r="A644" s="3" t="str">
        <f t="shared" si="60"/>
        <v/>
      </c>
      <c r="B644" s="3" t="str">
        <f t="shared" si="61"/>
        <v/>
      </c>
      <c r="H644" s="3" t="str">
        <f t="shared" si="62"/>
        <v/>
      </c>
    </row>
    <row r="645" spans="1:8" x14ac:dyDescent="0.2">
      <c r="A645" s="3" t="str">
        <f t="shared" si="60"/>
        <v/>
      </c>
      <c r="B645" s="3" t="str">
        <f t="shared" si="61"/>
        <v/>
      </c>
      <c r="H645" s="3" t="str">
        <f t="shared" si="62"/>
        <v/>
      </c>
    </row>
    <row r="646" spans="1:8" x14ac:dyDescent="0.2">
      <c r="A646" s="3" t="str">
        <f t="shared" si="60"/>
        <v/>
      </c>
      <c r="B646" s="3" t="str">
        <f t="shared" si="61"/>
        <v/>
      </c>
      <c r="H646" s="3" t="str">
        <f t="shared" si="62"/>
        <v/>
      </c>
    </row>
    <row r="647" spans="1:8" x14ac:dyDescent="0.2">
      <c r="A647" s="3" t="str">
        <f t="shared" si="60"/>
        <v/>
      </c>
      <c r="B647" s="3" t="str">
        <f t="shared" si="61"/>
        <v/>
      </c>
      <c r="H647" s="3" t="str">
        <f t="shared" si="62"/>
        <v/>
      </c>
    </row>
    <row r="648" spans="1:8" x14ac:dyDescent="0.2">
      <c r="A648" s="3" t="str">
        <f t="shared" si="60"/>
        <v/>
      </c>
      <c r="B648" s="3" t="str">
        <f t="shared" si="61"/>
        <v/>
      </c>
      <c r="H648" s="3" t="str">
        <f t="shared" si="62"/>
        <v/>
      </c>
    </row>
    <row r="649" spans="1:8" x14ac:dyDescent="0.2">
      <c r="A649" s="3" t="str">
        <f t="shared" si="60"/>
        <v/>
      </c>
      <c r="B649" s="3" t="str">
        <f t="shared" si="61"/>
        <v/>
      </c>
      <c r="H649" s="3" t="str">
        <f t="shared" si="62"/>
        <v/>
      </c>
    </row>
    <row r="650" spans="1:8" x14ac:dyDescent="0.2">
      <c r="A650" s="3" t="str">
        <f t="shared" si="60"/>
        <v/>
      </c>
      <c r="B650" s="3" t="str">
        <f t="shared" si="61"/>
        <v/>
      </c>
      <c r="H650" s="3" t="str">
        <f t="shared" si="62"/>
        <v/>
      </c>
    </row>
    <row r="651" spans="1:8" x14ac:dyDescent="0.2">
      <c r="A651" s="3" t="str">
        <f t="shared" si="60"/>
        <v/>
      </c>
      <c r="B651" s="3" t="str">
        <f t="shared" si="61"/>
        <v/>
      </c>
      <c r="H651" s="3" t="str">
        <f t="shared" si="62"/>
        <v/>
      </c>
    </row>
    <row r="652" spans="1:8" x14ac:dyDescent="0.2">
      <c r="A652" s="3" t="str">
        <f t="shared" si="60"/>
        <v/>
      </c>
      <c r="B652" s="3" t="str">
        <f t="shared" si="61"/>
        <v/>
      </c>
      <c r="H652" s="3" t="str">
        <f t="shared" si="62"/>
        <v/>
      </c>
    </row>
    <row r="653" spans="1:8" x14ac:dyDescent="0.2">
      <c r="A653" s="3" t="str">
        <f t="shared" si="60"/>
        <v/>
      </c>
      <c r="B653" s="3" t="str">
        <f t="shared" si="61"/>
        <v/>
      </c>
      <c r="H653" s="3" t="str">
        <f t="shared" si="62"/>
        <v/>
      </c>
    </row>
    <row r="654" spans="1:8" x14ac:dyDescent="0.2">
      <c r="A654" s="3" t="str">
        <f t="shared" si="60"/>
        <v/>
      </c>
      <c r="B654" s="3" t="str">
        <f t="shared" si="61"/>
        <v/>
      </c>
      <c r="H654" s="3" t="str">
        <f t="shared" si="62"/>
        <v/>
      </c>
    </row>
    <row r="655" spans="1:8" x14ac:dyDescent="0.2">
      <c r="A655" s="3" t="str">
        <f t="shared" si="60"/>
        <v/>
      </c>
      <c r="B655" s="3" t="str">
        <f t="shared" si="61"/>
        <v/>
      </c>
      <c r="H655" s="3" t="str">
        <f t="shared" si="62"/>
        <v/>
      </c>
    </row>
    <row r="656" spans="1:8" x14ac:dyDescent="0.2">
      <c r="A656" s="3" t="str">
        <f t="shared" si="60"/>
        <v/>
      </c>
      <c r="B656" s="3" t="str">
        <f t="shared" si="61"/>
        <v/>
      </c>
      <c r="H656" s="3" t="str">
        <f t="shared" si="62"/>
        <v/>
      </c>
    </row>
    <row r="657" spans="1:8" x14ac:dyDescent="0.2">
      <c r="A657" s="3" t="str">
        <f t="shared" si="60"/>
        <v/>
      </c>
      <c r="B657" s="3" t="str">
        <f t="shared" si="61"/>
        <v/>
      </c>
      <c r="H657" s="3" t="str">
        <f t="shared" si="62"/>
        <v/>
      </c>
    </row>
    <row r="658" spans="1:8" x14ac:dyDescent="0.2">
      <c r="A658" s="3" t="str">
        <f t="shared" si="60"/>
        <v/>
      </c>
      <c r="B658" s="3" t="str">
        <f t="shared" si="61"/>
        <v/>
      </c>
      <c r="H658" s="3" t="str">
        <f t="shared" si="62"/>
        <v/>
      </c>
    </row>
    <row r="659" spans="1:8" x14ac:dyDescent="0.2">
      <c r="A659" s="3" t="str">
        <f t="shared" si="60"/>
        <v/>
      </c>
      <c r="B659" s="3" t="str">
        <f t="shared" si="61"/>
        <v/>
      </c>
      <c r="H659" s="3" t="str">
        <f t="shared" si="62"/>
        <v/>
      </c>
    </row>
    <row r="660" spans="1:8" x14ac:dyDescent="0.2">
      <c r="A660" s="3" t="str">
        <f t="shared" si="60"/>
        <v/>
      </c>
      <c r="B660" s="3" t="str">
        <f t="shared" si="61"/>
        <v/>
      </c>
      <c r="H660" s="3" t="str">
        <f t="shared" si="62"/>
        <v/>
      </c>
    </row>
    <row r="661" spans="1:8" x14ac:dyDescent="0.2">
      <c r="A661" s="3" t="str">
        <f t="shared" si="60"/>
        <v/>
      </c>
      <c r="B661" s="3" t="str">
        <f t="shared" si="61"/>
        <v/>
      </c>
      <c r="H661" s="3" t="str">
        <f t="shared" si="62"/>
        <v/>
      </c>
    </row>
    <row r="662" spans="1:8" x14ac:dyDescent="0.2">
      <c r="A662" s="3" t="str">
        <f t="shared" si="60"/>
        <v/>
      </c>
      <c r="B662" s="3" t="str">
        <f t="shared" si="61"/>
        <v/>
      </c>
      <c r="H662" s="3" t="str">
        <f t="shared" si="62"/>
        <v/>
      </c>
    </row>
    <row r="663" spans="1:8" x14ac:dyDescent="0.2">
      <c r="A663" s="3" t="str">
        <f t="shared" si="60"/>
        <v/>
      </c>
      <c r="B663" s="3" t="str">
        <f t="shared" si="61"/>
        <v/>
      </c>
      <c r="H663" s="3" t="str">
        <f t="shared" si="62"/>
        <v/>
      </c>
    </row>
    <row r="664" spans="1:8" x14ac:dyDescent="0.2">
      <c r="A664" s="3" t="str">
        <f t="shared" si="60"/>
        <v/>
      </c>
      <c r="B664" s="3" t="str">
        <f t="shared" si="61"/>
        <v/>
      </c>
      <c r="H664" s="3" t="str">
        <f t="shared" si="62"/>
        <v/>
      </c>
    </row>
    <row r="665" spans="1:8" x14ac:dyDescent="0.2">
      <c r="A665" s="3" t="str">
        <f t="shared" si="60"/>
        <v/>
      </c>
      <c r="B665" s="3" t="str">
        <f t="shared" si="61"/>
        <v/>
      </c>
      <c r="H665" s="3" t="str">
        <f t="shared" si="62"/>
        <v/>
      </c>
    </row>
    <row r="666" spans="1:8" x14ac:dyDescent="0.2">
      <c r="A666" s="3" t="str">
        <f t="shared" si="60"/>
        <v/>
      </c>
      <c r="B666" s="3" t="str">
        <f t="shared" si="61"/>
        <v/>
      </c>
      <c r="H666" s="3" t="str">
        <f t="shared" si="62"/>
        <v/>
      </c>
    </row>
    <row r="667" spans="1:8" x14ac:dyDescent="0.2">
      <c r="A667" s="3" t="str">
        <f t="shared" si="60"/>
        <v/>
      </c>
      <c r="B667" s="3" t="str">
        <f t="shared" si="61"/>
        <v/>
      </c>
      <c r="H667" s="3" t="str">
        <f t="shared" si="62"/>
        <v/>
      </c>
    </row>
    <row r="668" spans="1:8" x14ac:dyDescent="0.2">
      <c r="A668" s="3" t="str">
        <f t="shared" si="60"/>
        <v/>
      </c>
      <c r="B668" s="3" t="str">
        <f t="shared" si="61"/>
        <v/>
      </c>
      <c r="H668" s="3" t="str">
        <f t="shared" si="62"/>
        <v/>
      </c>
    </row>
    <row r="669" spans="1:8" x14ac:dyDescent="0.2">
      <c r="A669" s="3" t="str">
        <f t="shared" si="60"/>
        <v/>
      </c>
      <c r="B669" s="3" t="str">
        <f t="shared" si="61"/>
        <v/>
      </c>
      <c r="H669" s="3" t="str">
        <f t="shared" si="62"/>
        <v/>
      </c>
    </row>
    <row r="670" spans="1:8" x14ac:dyDescent="0.2">
      <c r="A670" s="3" t="str">
        <f t="shared" si="60"/>
        <v/>
      </c>
      <c r="B670" s="3" t="str">
        <f t="shared" si="61"/>
        <v/>
      </c>
      <c r="H670" s="3" t="str">
        <f t="shared" si="62"/>
        <v/>
      </c>
    </row>
    <row r="671" spans="1:8" x14ac:dyDescent="0.2">
      <c r="A671" s="3" t="str">
        <f t="shared" si="60"/>
        <v/>
      </c>
      <c r="B671" s="3" t="str">
        <f t="shared" si="61"/>
        <v/>
      </c>
      <c r="H671" s="3" t="str">
        <f t="shared" si="62"/>
        <v/>
      </c>
    </row>
    <row r="672" spans="1:8" x14ac:dyDescent="0.2">
      <c r="A672" s="3" t="str">
        <f t="shared" si="60"/>
        <v/>
      </c>
      <c r="B672" s="3" t="str">
        <f t="shared" si="61"/>
        <v/>
      </c>
      <c r="H672" s="3" t="str">
        <f t="shared" si="62"/>
        <v/>
      </c>
    </row>
    <row r="673" spans="1:8" x14ac:dyDescent="0.2">
      <c r="A673" s="3" t="str">
        <f t="shared" si="60"/>
        <v/>
      </c>
      <c r="B673" s="3" t="str">
        <f t="shared" si="61"/>
        <v/>
      </c>
      <c r="H673" s="3" t="str">
        <f t="shared" si="62"/>
        <v/>
      </c>
    </row>
    <row r="674" spans="1:8" x14ac:dyDescent="0.2">
      <c r="A674" s="3" t="str">
        <f t="shared" si="60"/>
        <v/>
      </c>
      <c r="B674" s="3" t="str">
        <f t="shared" si="61"/>
        <v/>
      </c>
      <c r="H674" s="3" t="str">
        <f t="shared" si="62"/>
        <v/>
      </c>
    </row>
    <row r="675" spans="1:8" x14ac:dyDescent="0.2">
      <c r="A675" s="3" t="str">
        <f t="shared" si="60"/>
        <v/>
      </c>
      <c r="B675" s="3" t="str">
        <f t="shared" si="61"/>
        <v/>
      </c>
      <c r="H675" s="3" t="str">
        <f t="shared" si="62"/>
        <v/>
      </c>
    </row>
    <row r="676" spans="1:8" x14ac:dyDescent="0.2">
      <c r="A676" s="3" t="str">
        <f t="shared" si="60"/>
        <v/>
      </c>
      <c r="B676" s="3" t="str">
        <f t="shared" si="61"/>
        <v/>
      </c>
      <c r="H676" s="3" t="str">
        <f t="shared" si="62"/>
        <v/>
      </c>
    </row>
    <row r="677" spans="1:8" x14ac:dyDescent="0.2">
      <c r="A677" s="3" t="str">
        <f t="shared" si="60"/>
        <v/>
      </c>
      <c r="B677" s="3" t="str">
        <f t="shared" si="61"/>
        <v/>
      </c>
      <c r="H677" s="3" t="str">
        <f t="shared" si="62"/>
        <v/>
      </c>
    </row>
    <row r="678" spans="1:8" x14ac:dyDescent="0.2">
      <c r="A678" s="3" t="str">
        <f t="shared" ref="A678:A741" si="63">C678&amp;D678&amp;E678</f>
        <v/>
      </c>
      <c r="B678" s="3" t="str">
        <f t="shared" ref="B678:B741" si="64">C678&amp;D678&amp;E678&amp;F678</f>
        <v/>
      </c>
      <c r="H678" s="3" t="str">
        <f t="shared" si="62"/>
        <v/>
      </c>
    </row>
    <row r="679" spans="1:8" x14ac:dyDescent="0.2">
      <c r="A679" s="3" t="str">
        <f t="shared" si="63"/>
        <v/>
      </c>
      <c r="B679" s="3" t="str">
        <f t="shared" si="64"/>
        <v/>
      </c>
      <c r="H679" s="3" t="str">
        <f t="shared" si="62"/>
        <v/>
      </c>
    </row>
    <row r="680" spans="1:8" x14ac:dyDescent="0.2">
      <c r="A680" s="3" t="str">
        <f t="shared" si="63"/>
        <v/>
      </c>
      <c r="B680" s="3" t="str">
        <f t="shared" si="64"/>
        <v/>
      </c>
      <c r="H680" s="3" t="str">
        <f t="shared" si="62"/>
        <v/>
      </c>
    </row>
    <row r="681" spans="1:8" x14ac:dyDescent="0.2">
      <c r="A681" s="3" t="str">
        <f t="shared" si="63"/>
        <v/>
      </c>
      <c r="B681" s="3" t="str">
        <f t="shared" si="64"/>
        <v/>
      </c>
      <c r="H681" s="3" t="str">
        <f t="shared" si="62"/>
        <v/>
      </c>
    </row>
    <row r="682" spans="1:8" x14ac:dyDescent="0.2">
      <c r="A682" s="3" t="str">
        <f t="shared" si="63"/>
        <v/>
      </c>
      <c r="B682" s="3" t="str">
        <f t="shared" si="64"/>
        <v/>
      </c>
      <c r="H682" s="3" t="str">
        <f t="shared" si="62"/>
        <v/>
      </c>
    </row>
    <row r="683" spans="1:8" x14ac:dyDescent="0.2">
      <c r="A683" s="3" t="str">
        <f t="shared" si="63"/>
        <v/>
      </c>
      <c r="B683" s="3" t="str">
        <f t="shared" si="64"/>
        <v/>
      </c>
      <c r="H683" s="3" t="str">
        <f t="shared" ref="H683:H746" si="65">B683&amp;G683</f>
        <v/>
      </c>
    </row>
    <row r="684" spans="1:8" x14ac:dyDescent="0.2">
      <c r="A684" s="3" t="str">
        <f t="shared" si="63"/>
        <v/>
      </c>
      <c r="B684" s="3" t="str">
        <f t="shared" si="64"/>
        <v/>
      </c>
      <c r="H684" s="3" t="str">
        <f t="shared" si="65"/>
        <v/>
      </c>
    </row>
    <row r="685" spans="1:8" x14ac:dyDescent="0.2">
      <c r="A685" s="3" t="str">
        <f t="shared" si="63"/>
        <v/>
      </c>
      <c r="B685" s="3" t="str">
        <f t="shared" si="64"/>
        <v/>
      </c>
      <c r="H685" s="3" t="str">
        <f t="shared" si="65"/>
        <v/>
      </c>
    </row>
    <row r="686" spans="1:8" x14ac:dyDescent="0.2">
      <c r="A686" s="3" t="str">
        <f t="shared" si="63"/>
        <v/>
      </c>
      <c r="B686" s="3" t="str">
        <f t="shared" si="64"/>
        <v/>
      </c>
      <c r="H686" s="3" t="str">
        <f t="shared" si="65"/>
        <v/>
      </c>
    </row>
    <row r="687" spans="1:8" x14ac:dyDescent="0.2">
      <c r="A687" s="3" t="str">
        <f t="shared" si="63"/>
        <v/>
      </c>
      <c r="B687" s="3" t="str">
        <f t="shared" si="64"/>
        <v/>
      </c>
      <c r="H687" s="3" t="str">
        <f t="shared" si="65"/>
        <v/>
      </c>
    </row>
    <row r="688" spans="1:8" x14ac:dyDescent="0.2">
      <c r="A688" s="3" t="str">
        <f t="shared" si="63"/>
        <v/>
      </c>
      <c r="B688" s="3" t="str">
        <f t="shared" si="64"/>
        <v/>
      </c>
      <c r="H688" s="3" t="str">
        <f t="shared" si="65"/>
        <v/>
      </c>
    </row>
    <row r="689" spans="1:8" x14ac:dyDescent="0.2">
      <c r="A689" s="3" t="str">
        <f t="shared" si="63"/>
        <v/>
      </c>
      <c r="B689" s="3" t="str">
        <f t="shared" si="64"/>
        <v/>
      </c>
      <c r="H689" s="3" t="str">
        <f t="shared" si="65"/>
        <v/>
      </c>
    </row>
    <row r="690" spans="1:8" x14ac:dyDescent="0.2">
      <c r="A690" s="3" t="str">
        <f t="shared" si="63"/>
        <v/>
      </c>
      <c r="B690" s="3" t="str">
        <f t="shared" si="64"/>
        <v/>
      </c>
      <c r="H690" s="3" t="str">
        <f t="shared" si="65"/>
        <v/>
      </c>
    </row>
    <row r="691" spans="1:8" x14ac:dyDescent="0.2">
      <c r="A691" s="3" t="str">
        <f t="shared" si="63"/>
        <v/>
      </c>
      <c r="B691" s="3" t="str">
        <f t="shared" si="64"/>
        <v/>
      </c>
      <c r="H691" s="3" t="str">
        <f t="shared" si="65"/>
        <v/>
      </c>
    </row>
    <row r="692" spans="1:8" x14ac:dyDescent="0.2">
      <c r="A692" s="3" t="str">
        <f t="shared" si="63"/>
        <v/>
      </c>
      <c r="B692" s="3" t="str">
        <f t="shared" si="64"/>
        <v/>
      </c>
      <c r="H692" s="3" t="str">
        <f t="shared" si="65"/>
        <v/>
      </c>
    </row>
    <row r="693" spans="1:8" x14ac:dyDescent="0.2">
      <c r="A693" s="3" t="str">
        <f t="shared" si="63"/>
        <v/>
      </c>
      <c r="B693" s="3" t="str">
        <f t="shared" si="64"/>
        <v/>
      </c>
      <c r="H693" s="3" t="str">
        <f t="shared" si="65"/>
        <v/>
      </c>
    </row>
    <row r="694" spans="1:8" x14ac:dyDescent="0.2">
      <c r="A694" s="3" t="str">
        <f t="shared" si="63"/>
        <v/>
      </c>
      <c r="B694" s="3" t="str">
        <f t="shared" si="64"/>
        <v/>
      </c>
      <c r="H694" s="3" t="str">
        <f t="shared" si="65"/>
        <v/>
      </c>
    </row>
    <row r="695" spans="1:8" x14ac:dyDescent="0.2">
      <c r="A695" s="3" t="str">
        <f t="shared" si="63"/>
        <v/>
      </c>
      <c r="B695" s="3" t="str">
        <f t="shared" si="64"/>
        <v/>
      </c>
      <c r="H695" s="3" t="str">
        <f t="shared" si="65"/>
        <v/>
      </c>
    </row>
    <row r="696" spans="1:8" x14ac:dyDescent="0.2">
      <c r="A696" s="3" t="str">
        <f t="shared" si="63"/>
        <v/>
      </c>
      <c r="B696" s="3" t="str">
        <f t="shared" si="64"/>
        <v/>
      </c>
      <c r="H696" s="3" t="str">
        <f t="shared" si="65"/>
        <v/>
      </c>
    </row>
    <row r="697" spans="1:8" x14ac:dyDescent="0.2">
      <c r="A697" s="3" t="str">
        <f t="shared" si="63"/>
        <v/>
      </c>
      <c r="B697" s="3" t="str">
        <f t="shared" si="64"/>
        <v/>
      </c>
      <c r="H697" s="3" t="str">
        <f t="shared" si="65"/>
        <v/>
      </c>
    </row>
    <row r="698" spans="1:8" x14ac:dyDescent="0.2">
      <c r="A698" s="3" t="str">
        <f t="shared" si="63"/>
        <v/>
      </c>
      <c r="B698" s="3" t="str">
        <f t="shared" si="64"/>
        <v/>
      </c>
      <c r="H698" s="3" t="str">
        <f t="shared" si="65"/>
        <v/>
      </c>
    </row>
    <row r="699" spans="1:8" x14ac:dyDescent="0.2">
      <c r="A699" s="3" t="str">
        <f t="shared" si="63"/>
        <v/>
      </c>
      <c r="B699" s="3" t="str">
        <f t="shared" si="64"/>
        <v/>
      </c>
      <c r="H699" s="3" t="str">
        <f t="shared" si="65"/>
        <v/>
      </c>
    </row>
    <row r="700" spans="1:8" x14ac:dyDescent="0.2">
      <c r="A700" s="3" t="str">
        <f t="shared" si="63"/>
        <v/>
      </c>
      <c r="B700" s="3" t="str">
        <f t="shared" si="64"/>
        <v/>
      </c>
      <c r="H700" s="3" t="str">
        <f t="shared" si="65"/>
        <v/>
      </c>
    </row>
    <row r="701" spans="1:8" x14ac:dyDescent="0.2">
      <c r="A701" s="3" t="str">
        <f t="shared" si="63"/>
        <v/>
      </c>
      <c r="B701" s="3" t="str">
        <f t="shared" si="64"/>
        <v/>
      </c>
      <c r="H701" s="3" t="str">
        <f t="shared" si="65"/>
        <v/>
      </c>
    </row>
    <row r="702" spans="1:8" x14ac:dyDescent="0.2">
      <c r="A702" s="3" t="str">
        <f t="shared" si="63"/>
        <v/>
      </c>
      <c r="B702" s="3" t="str">
        <f t="shared" si="64"/>
        <v/>
      </c>
      <c r="H702" s="3" t="str">
        <f t="shared" si="65"/>
        <v/>
      </c>
    </row>
    <row r="703" spans="1:8" x14ac:dyDescent="0.2">
      <c r="A703" s="3" t="str">
        <f t="shared" si="63"/>
        <v/>
      </c>
      <c r="B703" s="3" t="str">
        <f t="shared" si="64"/>
        <v/>
      </c>
      <c r="H703" s="3" t="str">
        <f t="shared" si="65"/>
        <v/>
      </c>
    </row>
    <row r="704" spans="1:8" x14ac:dyDescent="0.2">
      <c r="A704" s="3" t="str">
        <f t="shared" si="63"/>
        <v/>
      </c>
      <c r="B704" s="3" t="str">
        <f t="shared" si="64"/>
        <v/>
      </c>
      <c r="H704" s="3" t="str">
        <f t="shared" si="65"/>
        <v/>
      </c>
    </row>
    <row r="705" spans="1:8" x14ac:dyDescent="0.2">
      <c r="A705" s="3" t="str">
        <f t="shared" si="63"/>
        <v/>
      </c>
      <c r="B705" s="3" t="str">
        <f t="shared" si="64"/>
        <v/>
      </c>
      <c r="H705" s="3" t="str">
        <f t="shared" si="65"/>
        <v/>
      </c>
    </row>
    <row r="706" spans="1:8" x14ac:dyDescent="0.2">
      <c r="A706" s="3" t="str">
        <f t="shared" si="63"/>
        <v/>
      </c>
      <c r="B706" s="3" t="str">
        <f t="shared" si="64"/>
        <v/>
      </c>
      <c r="H706" s="3" t="str">
        <f t="shared" si="65"/>
        <v/>
      </c>
    </row>
    <row r="707" spans="1:8" x14ac:dyDescent="0.2">
      <c r="A707" s="3" t="str">
        <f t="shared" si="63"/>
        <v/>
      </c>
      <c r="B707" s="3" t="str">
        <f t="shared" si="64"/>
        <v/>
      </c>
      <c r="H707" s="3" t="str">
        <f t="shared" si="65"/>
        <v/>
      </c>
    </row>
    <row r="708" spans="1:8" x14ac:dyDescent="0.2">
      <c r="A708" s="3" t="str">
        <f t="shared" si="63"/>
        <v/>
      </c>
      <c r="B708" s="3" t="str">
        <f t="shared" si="64"/>
        <v/>
      </c>
      <c r="H708" s="3" t="str">
        <f t="shared" si="65"/>
        <v/>
      </c>
    </row>
    <row r="709" spans="1:8" x14ac:dyDescent="0.2">
      <c r="A709" s="3" t="str">
        <f t="shared" si="63"/>
        <v/>
      </c>
      <c r="B709" s="3" t="str">
        <f t="shared" si="64"/>
        <v/>
      </c>
      <c r="H709" s="3" t="str">
        <f t="shared" si="65"/>
        <v/>
      </c>
    </row>
    <row r="710" spans="1:8" x14ac:dyDescent="0.2">
      <c r="A710" s="3" t="str">
        <f t="shared" si="63"/>
        <v/>
      </c>
      <c r="B710" s="3" t="str">
        <f t="shared" si="64"/>
        <v/>
      </c>
      <c r="H710" s="3" t="str">
        <f t="shared" si="65"/>
        <v/>
      </c>
    </row>
    <row r="711" spans="1:8" x14ac:dyDescent="0.2">
      <c r="A711" s="3" t="str">
        <f t="shared" si="63"/>
        <v/>
      </c>
      <c r="B711" s="3" t="str">
        <f t="shared" si="64"/>
        <v/>
      </c>
      <c r="H711" s="3" t="str">
        <f t="shared" si="65"/>
        <v/>
      </c>
    </row>
    <row r="712" spans="1:8" x14ac:dyDescent="0.2">
      <c r="A712" s="3" t="str">
        <f t="shared" si="63"/>
        <v/>
      </c>
      <c r="B712" s="3" t="str">
        <f t="shared" si="64"/>
        <v/>
      </c>
      <c r="H712" s="3" t="str">
        <f t="shared" si="65"/>
        <v/>
      </c>
    </row>
    <row r="713" spans="1:8" x14ac:dyDescent="0.2">
      <c r="A713" s="3" t="str">
        <f t="shared" si="63"/>
        <v/>
      </c>
      <c r="B713" s="3" t="str">
        <f t="shared" si="64"/>
        <v/>
      </c>
      <c r="H713" s="3" t="str">
        <f t="shared" si="65"/>
        <v/>
      </c>
    </row>
    <row r="714" spans="1:8" x14ac:dyDescent="0.2">
      <c r="A714" s="3" t="str">
        <f t="shared" si="63"/>
        <v/>
      </c>
      <c r="B714" s="3" t="str">
        <f t="shared" si="64"/>
        <v/>
      </c>
      <c r="H714" s="3" t="str">
        <f t="shared" si="65"/>
        <v/>
      </c>
    </row>
    <row r="715" spans="1:8" x14ac:dyDescent="0.2">
      <c r="A715" s="3" t="str">
        <f t="shared" si="63"/>
        <v/>
      </c>
      <c r="B715" s="3" t="str">
        <f t="shared" si="64"/>
        <v/>
      </c>
      <c r="H715" s="3" t="str">
        <f t="shared" si="65"/>
        <v/>
      </c>
    </row>
    <row r="716" spans="1:8" x14ac:dyDescent="0.2">
      <c r="A716" s="3" t="str">
        <f t="shared" si="63"/>
        <v/>
      </c>
      <c r="B716" s="3" t="str">
        <f t="shared" si="64"/>
        <v/>
      </c>
      <c r="H716" s="3" t="str">
        <f t="shared" si="65"/>
        <v/>
      </c>
    </row>
    <row r="717" spans="1:8" x14ac:dyDescent="0.2">
      <c r="A717" s="3" t="str">
        <f t="shared" si="63"/>
        <v/>
      </c>
      <c r="B717" s="3" t="str">
        <f t="shared" si="64"/>
        <v/>
      </c>
      <c r="H717" s="3" t="str">
        <f t="shared" si="65"/>
        <v/>
      </c>
    </row>
    <row r="718" spans="1:8" x14ac:dyDescent="0.2">
      <c r="A718" s="3" t="str">
        <f t="shared" si="63"/>
        <v/>
      </c>
      <c r="B718" s="3" t="str">
        <f t="shared" si="64"/>
        <v/>
      </c>
      <c r="H718" s="3" t="str">
        <f t="shared" si="65"/>
        <v/>
      </c>
    </row>
    <row r="719" spans="1:8" x14ac:dyDescent="0.2">
      <c r="A719" s="3" t="str">
        <f t="shared" si="63"/>
        <v/>
      </c>
      <c r="B719" s="3" t="str">
        <f t="shared" si="64"/>
        <v/>
      </c>
      <c r="H719" s="3" t="str">
        <f t="shared" si="65"/>
        <v/>
      </c>
    </row>
    <row r="720" spans="1:8" x14ac:dyDescent="0.2">
      <c r="A720" s="3" t="str">
        <f t="shared" si="63"/>
        <v/>
      </c>
      <c r="B720" s="3" t="str">
        <f t="shared" si="64"/>
        <v/>
      </c>
      <c r="H720" s="3" t="str">
        <f t="shared" si="65"/>
        <v/>
      </c>
    </row>
    <row r="721" spans="1:8" x14ac:dyDescent="0.2">
      <c r="A721" s="3" t="str">
        <f t="shared" si="63"/>
        <v/>
      </c>
      <c r="B721" s="3" t="str">
        <f t="shared" si="64"/>
        <v/>
      </c>
      <c r="H721" s="3" t="str">
        <f t="shared" si="65"/>
        <v/>
      </c>
    </row>
    <row r="722" spans="1:8" x14ac:dyDescent="0.2">
      <c r="A722" s="3" t="str">
        <f t="shared" si="63"/>
        <v/>
      </c>
      <c r="B722" s="3" t="str">
        <f t="shared" si="64"/>
        <v/>
      </c>
      <c r="H722" s="3" t="str">
        <f t="shared" si="65"/>
        <v/>
      </c>
    </row>
    <row r="723" spans="1:8" x14ac:dyDescent="0.2">
      <c r="A723" s="3" t="str">
        <f t="shared" si="63"/>
        <v/>
      </c>
      <c r="B723" s="3" t="str">
        <f t="shared" si="64"/>
        <v/>
      </c>
      <c r="H723" s="3" t="str">
        <f t="shared" si="65"/>
        <v/>
      </c>
    </row>
    <row r="724" spans="1:8" x14ac:dyDescent="0.2">
      <c r="A724" s="3" t="str">
        <f t="shared" si="63"/>
        <v/>
      </c>
      <c r="B724" s="3" t="str">
        <f t="shared" si="64"/>
        <v/>
      </c>
      <c r="H724" s="3" t="str">
        <f t="shared" si="65"/>
        <v/>
      </c>
    </row>
    <row r="725" spans="1:8" x14ac:dyDescent="0.2">
      <c r="A725" s="3" t="str">
        <f t="shared" si="63"/>
        <v/>
      </c>
      <c r="B725" s="3" t="str">
        <f t="shared" si="64"/>
        <v/>
      </c>
      <c r="H725" s="3" t="str">
        <f t="shared" si="65"/>
        <v/>
      </c>
    </row>
    <row r="726" spans="1:8" x14ac:dyDescent="0.2">
      <c r="A726" s="3" t="str">
        <f t="shared" si="63"/>
        <v/>
      </c>
      <c r="B726" s="3" t="str">
        <f t="shared" si="64"/>
        <v/>
      </c>
      <c r="H726" s="3" t="str">
        <f t="shared" si="65"/>
        <v/>
      </c>
    </row>
    <row r="727" spans="1:8" x14ac:dyDescent="0.2">
      <c r="A727" s="3" t="str">
        <f t="shared" si="63"/>
        <v/>
      </c>
      <c r="B727" s="3" t="str">
        <f t="shared" si="64"/>
        <v/>
      </c>
      <c r="H727" s="3" t="str">
        <f t="shared" si="65"/>
        <v/>
      </c>
    </row>
    <row r="728" spans="1:8" x14ac:dyDescent="0.2">
      <c r="A728" s="3" t="str">
        <f t="shared" si="63"/>
        <v/>
      </c>
      <c r="B728" s="3" t="str">
        <f t="shared" si="64"/>
        <v/>
      </c>
      <c r="H728" s="3" t="str">
        <f t="shared" si="65"/>
        <v/>
      </c>
    </row>
    <row r="729" spans="1:8" x14ac:dyDescent="0.2">
      <c r="A729" s="3" t="str">
        <f t="shared" si="63"/>
        <v/>
      </c>
      <c r="B729" s="3" t="str">
        <f t="shared" si="64"/>
        <v/>
      </c>
      <c r="H729" s="3" t="str">
        <f t="shared" si="65"/>
        <v/>
      </c>
    </row>
    <row r="730" spans="1:8" x14ac:dyDescent="0.2">
      <c r="A730" s="3" t="str">
        <f t="shared" si="63"/>
        <v/>
      </c>
      <c r="B730" s="3" t="str">
        <f t="shared" si="64"/>
        <v/>
      </c>
      <c r="H730" s="3" t="str">
        <f t="shared" si="65"/>
        <v/>
      </c>
    </row>
    <row r="731" spans="1:8" x14ac:dyDescent="0.2">
      <c r="A731" s="3" t="str">
        <f t="shared" si="63"/>
        <v/>
      </c>
      <c r="B731" s="3" t="str">
        <f t="shared" si="64"/>
        <v/>
      </c>
      <c r="H731" s="3" t="str">
        <f t="shared" si="65"/>
        <v/>
      </c>
    </row>
    <row r="732" spans="1:8" x14ac:dyDescent="0.2">
      <c r="A732" s="3" t="str">
        <f t="shared" si="63"/>
        <v/>
      </c>
      <c r="B732" s="3" t="str">
        <f t="shared" si="64"/>
        <v/>
      </c>
      <c r="H732" s="3" t="str">
        <f t="shared" si="65"/>
        <v/>
      </c>
    </row>
    <row r="733" spans="1:8" x14ac:dyDescent="0.2">
      <c r="A733" s="3" t="str">
        <f t="shared" si="63"/>
        <v/>
      </c>
      <c r="B733" s="3" t="str">
        <f t="shared" si="64"/>
        <v/>
      </c>
      <c r="H733" s="3" t="str">
        <f t="shared" si="65"/>
        <v/>
      </c>
    </row>
    <row r="734" spans="1:8" x14ac:dyDescent="0.2">
      <c r="A734" s="3" t="str">
        <f t="shared" si="63"/>
        <v/>
      </c>
      <c r="B734" s="3" t="str">
        <f t="shared" si="64"/>
        <v/>
      </c>
      <c r="H734" s="3" t="str">
        <f t="shared" si="65"/>
        <v/>
      </c>
    </row>
    <row r="735" spans="1:8" x14ac:dyDescent="0.2">
      <c r="A735" s="3" t="str">
        <f t="shared" si="63"/>
        <v/>
      </c>
      <c r="B735" s="3" t="str">
        <f t="shared" si="64"/>
        <v/>
      </c>
      <c r="H735" s="3" t="str">
        <f t="shared" si="65"/>
        <v/>
      </c>
    </row>
    <row r="736" spans="1:8" x14ac:dyDescent="0.2">
      <c r="A736" s="3" t="str">
        <f t="shared" si="63"/>
        <v/>
      </c>
      <c r="B736" s="3" t="str">
        <f t="shared" si="64"/>
        <v/>
      </c>
      <c r="H736" s="3" t="str">
        <f t="shared" si="65"/>
        <v/>
      </c>
    </row>
    <row r="737" spans="1:8" x14ac:dyDescent="0.2">
      <c r="A737" s="3" t="str">
        <f t="shared" si="63"/>
        <v/>
      </c>
      <c r="B737" s="3" t="str">
        <f t="shared" si="64"/>
        <v/>
      </c>
      <c r="H737" s="3" t="str">
        <f t="shared" si="65"/>
        <v/>
      </c>
    </row>
    <row r="738" spans="1:8" x14ac:dyDescent="0.2">
      <c r="A738" s="3" t="str">
        <f t="shared" si="63"/>
        <v/>
      </c>
      <c r="B738" s="3" t="str">
        <f t="shared" si="64"/>
        <v/>
      </c>
      <c r="H738" s="3" t="str">
        <f t="shared" si="65"/>
        <v/>
      </c>
    </row>
    <row r="739" spans="1:8" x14ac:dyDescent="0.2">
      <c r="A739" s="3" t="str">
        <f t="shared" si="63"/>
        <v/>
      </c>
      <c r="B739" s="3" t="str">
        <f t="shared" si="64"/>
        <v/>
      </c>
      <c r="H739" s="3" t="str">
        <f t="shared" si="65"/>
        <v/>
      </c>
    </row>
    <row r="740" spans="1:8" x14ac:dyDescent="0.2">
      <c r="A740" s="3" t="str">
        <f t="shared" si="63"/>
        <v/>
      </c>
      <c r="B740" s="3" t="str">
        <f t="shared" si="64"/>
        <v/>
      </c>
      <c r="H740" s="3" t="str">
        <f t="shared" si="65"/>
        <v/>
      </c>
    </row>
    <row r="741" spans="1:8" x14ac:dyDescent="0.2">
      <c r="A741" s="3" t="str">
        <f t="shared" si="63"/>
        <v/>
      </c>
      <c r="B741" s="3" t="str">
        <f t="shared" si="64"/>
        <v/>
      </c>
      <c r="H741" s="3" t="str">
        <f t="shared" si="65"/>
        <v/>
      </c>
    </row>
    <row r="742" spans="1:8" x14ac:dyDescent="0.2">
      <c r="A742" s="3" t="str">
        <f t="shared" ref="A742:A805" si="66">C742&amp;D742&amp;E742</f>
        <v/>
      </c>
      <c r="B742" s="3" t="str">
        <f t="shared" ref="B742:B805" si="67">C742&amp;D742&amp;E742&amp;F742</f>
        <v/>
      </c>
      <c r="H742" s="3" t="str">
        <f t="shared" si="65"/>
        <v/>
      </c>
    </row>
    <row r="743" spans="1:8" x14ac:dyDescent="0.2">
      <c r="A743" s="3" t="str">
        <f t="shared" si="66"/>
        <v/>
      </c>
      <c r="B743" s="3" t="str">
        <f t="shared" si="67"/>
        <v/>
      </c>
      <c r="H743" s="3" t="str">
        <f t="shared" si="65"/>
        <v/>
      </c>
    </row>
    <row r="744" spans="1:8" x14ac:dyDescent="0.2">
      <c r="A744" s="3" t="str">
        <f t="shared" si="66"/>
        <v/>
      </c>
      <c r="B744" s="3" t="str">
        <f t="shared" si="67"/>
        <v/>
      </c>
      <c r="H744" s="3" t="str">
        <f t="shared" si="65"/>
        <v/>
      </c>
    </row>
    <row r="745" spans="1:8" x14ac:dyDescent="0.2">
      <c r="A745" s="3" t="str">
        <f t="shared" si="66"/>
        <v/>
      </c>
      <c r="B745" s="3" t="str">
        <f t="shared" si="67"/>
        <v/>
      </c>
      <c r="H745" s="3" t="str">
        <f t="shared" si="65"/>
        <v/>
      </c>
    </row>
    <row r="746" spans="1:8" x14ac:dyDescent="0.2">
      <c r="A746" s="3" t="str">
        <f t="shared" si="66"/>
        <v/>
      </c>
      <c r="B746" s="3" t="str">
        <f t="shared" si="67"/>
        <v/>
      </c>
      <c r="H746" s="3" t="str">
        <f t="shared" si="65"/>
        <v/>
      </c>
    </row>
    <row r="747" spans="1:8" x14ac:dyDescent="0.2">
      <c r="A747" s="3" t="str">
        <f t="shared" si="66"/>
        <v/>
      </c>
      <c r="B747" s="3" t="str">
        <f t="shared" si="67"/>
        <v/>
      </c>
      <c r="H747" s="3" t="str">
        <f t="shared" ref="H747:H810" si="68">B747&amp;G747</f>
        <v/>
      </c>
    </row>
    <row r="748" spans="1:8" x14ac:dyDescent="0.2">
      <c r="A748" s="3" t="str">
        <f t="shared" si="66"/>
        <v/>
      </c>
      <c r="B748" s="3" t="str">
        <f t="shared" si="67"/>
        <v/>
      </c>
      <c r="H748" s="3" t="str">
        <f t="shared" si="68"/>
        <v/>
      </c>
    </row>
    <row r="749" spans="1:8" x14ac:dyDescent="0.2">
      <c r="A749" s="3" t="str">
        <f t="shared" si="66"/>
        <v/>
      </c>
      <c r="B749" s="3" t="str">
        <f t="shared" si="67"/>
        <v/>
      </c>
      <c r="H749" s="3" t="str">
        <f t="shared" si="68"/>
        <v/>
      </c>
    </row>
    <row r="750" spans="1:8" x14ac:dyDescent="0.2">
      <c r="A750" s="3" t="str">
        <f t="shared" si="66"/>
        <v/>
      </c>
      <c r="B750" s="3" t="str">
        <f t="shared" si="67"/>
        <v/>
      </c>
      <c r="H750" s="3" t="str">
        <f t="shared" si="68"/>
        <v/>
      </c>
    </row>
    <row r="751" spans="1:8" x14ac:dyDescent="0.2">
      <c r="A751" s="3" t="str">
        <f t="shared" si="66"/>
        <v/>
      </c>
      <c r="B751" s="3" t="str">
        <f t="shared" si="67"/>
        <v/>
      </c>
      <c r="H751" s="3" t="str">
        <f t="shared" si="68"/>
        <v/>
      </c>
    </row>
    <row r="752" spans="1:8" x14ac:dyDescent="0.2">
      <c r="A752" s="3" t="str">
        <f t="shared" si="66"/>
        <v/>
      </c>
      <c r="B752" s="3" t="str">
        <f t="shared" si="67"/>
        <v/>
      </c>
      <c r="H752" s="3" t="str">
        <f t="shared" si="68"/>
        <v/>
      </c>
    </row>
    <row r="753" spans="1:8" x14ac:dyDescent="0.2">
      <c r="A753" s="3" t="str">
        <f t="shared" si="66"/>
        <v/>
      </c>
      <c r="B753" s="3" t="str">
        <f t="shared" si="67"/>
        <v/>
      </c>
      <c r="H753" s="3" t="str">
        <f t="shared" si="68"/>
        <v/>
      </c>
    </row>
    <row r="754" spans="1:8" x14ac:dyDescent="0.2">
      <c r="A754" s="3" t="str">
        <f t="shared" si="66"/>
        <v/>
      </c>
      <c r="B754" s="3" t="str">
        <f t="shared" si="67"/>
        <v/>
      </c>
      <c r="H754" s="3" t="str">
        <f t="shared" si="68"/>
        <v/>
      </c>
    </row>
    <row r="755" spans="1:8" x14ac:dyDescent="0.2">
      <c r="A755" s="3" t="str">
        <f t="shared" si="66"/>
        <v/>
      </c>
      <c r="B755" s="3" t="str">
        <f t="shared" si="67"/>
        <v/>
      </c>
      <c r="H755" s="3" t="str">
        <f t="shared" si="68"/>
        <v/>
      </c>
    </row>
    <row r="756" spans="1:8" x14ac:dyDescent="0.2">
      <c r="A756" s="3" t="str">
        <f t="shared" si="66"/>
        <v/>
      </c>
      <c r="B756" s="3" t="str">
        <f t="shared" si="67"/>
        <v/>
      </c>
      <c r="H756" s="3" t="str">
        <f t="shared" si="68"/>
        <v/>
      </c>
    </row>
    <row r="757" spans="1:8" x14ac:dyDescent="0.2">
      <c r="A757" s="3" t="str">
        <f t="shared" si="66"/>
        <v/>
      </c>
      <c r="B757" s="3" t="str">
        <f t="shared" si="67"/>
        <v/>
      </c>
      <c r="H757" s="3" t="str">
        <f t="shared" si="68"/>
        <v/>
      </c>
    </row>
    <row r="758" spans="1:8" x14ac:dyDescent="0.2">
      <c r="A758" s="3" t="str">
        <f t="shared" si="66"/>
        <v/>
      </c>
      <c r="B758" s="3" t="str">
        <f t="shared" si="67"/>
        <v/>
      </c>
      <c r="H758" s="3" t="str">
        <f t="shared" si="68"/>
        <v/>
      </c>
    </row>
    <row r="759" spans="1:8" x14ac:dyDescent="0.2">
      <c r="A759" s="3" t="str">
        <f t="shared" si="66"/>
        <v/>
      </c>
      <c r="B759" s="3" t="str">
        <f t="shared" si="67"/>
        <v/>
      </c>
      <c r="H759" s="3" t="str">
        <f t="shared" si="68"/>
        <v/>
      </c>
    </row>
    <row r="760" spans="1:8" x14ac:dyDescent="0.2">
      <c r="A760" s="3" t="str">
        <f t="shared" si="66"/>
        <v/>
      </c>
      <c r="B760" s="3" t="str">
        <f t="shared" si="67"/>
        <v/>
      </c>
      <c r="H760" s="3" t="str">
        <f t="shared" si="68"/>
        <v/>
      </c>
    </row>
    <row r="761" spans="1:8" x14ac:dyDescent="0.2">
      <c r="A761" s="3" t="str">
        <f t="shared" si="66"/>
        <v/>
      </c>
      <c r="B761" s="3" t="str">
        <f t="shared" si="67"/>
        <v/>
      </c>
      <c r="H761" s="3" t="str">
        <f t="shared" si="68"/>
        <v/>
      </c>
    </row>
    <row r="762" spans="1:8" x14ac:dyDescent="0.2">
      <c r="A762" s="3" t="str">
        <f t="shared" si="66"/>
        <v/>
      </c>
      <c r="B762" s="3" t="str">
        <f t="shared" si="67"/>
        <v/>
      </c>
      <c r="H762" s="3" t="str">
        <f t="shared" si="68"/>
        <v/>
      </c>
    </row>
    <row r="763" spans="1:8" x14ac:dyDescent="0.2">
      <c r="A763" s="3" t="str">
        <f t="shared" si="66"/>
        <v/>
      </c>
      <c r="B763" s="3" t="str">
        <f t="shared" si="67"/>
        <v/>
      </c>
      <c r="H763" s="3" t="str">
        <f t="shared" si="68"/>
        <v/>
      </c>
    </row>
    <row r="764" spans="1:8" x14ac:dyDescent="0.2">
      <c r="A764" s="3" t="str">
        <f t="shared" si="66"/>
        <v/>
      </c>
      <c r="B764" s="3" t="str">
        <f t="shared" si="67"/>
        <v/>
      </c>
      <c r="H764" s="3" t="str">
        <f t="shared" si="68"/>
        <v/>
      </c>
    </row>
    <row r="765" spans="1:8" x14ac:dyDescent="0.2">
      <c r="A765" s="3" t="str">
        <f t="shared" si="66"/>
        <v/>
      </c>
      <c r="B765" s="3" t="str">
        <f t="shared" si="67"/>
        <v/>
      </c>
      <c r="H765" s="3" t="str">
        <f t="shared" si="68"/>
        <v/>
      </c>
    </row>
    <row r="766" spans="1:8" x14ac:dyDescent="0.2">
      <c r="A766" s="3" t="str">
        <f t="shared" si="66"/>
        <v/>
      </c>
      <c r="B766" s="3" t="str">
        <f t="shared" si="67"/>
        <v/>
      </c>
      <c r="H766" s="3" t="str">
        <f t="shared" si="68"/>
        <v/>
      </c>
    </row>
    <row r="767" spans="1:8" x14ac:dyDescent="0.2">
      <c r="A767" s="3" t="str">
        <f t="shared" si="66"/>
        <v/>
      </c>
      <c r="B767" s="3" t="str">
        <f t="shared" si="67"/>
        <v/>
      </c>
      <c r="H767" s="3" t="str">
        <f t="shared" si="68"/>
        <v/>
      </c>
    </row>
    <row r="768" spans="1:8" x14ac:dyDescent="0.2">
      <c r="A768" s="3" t="str">
        <f t="shared" si="66"/>
        <v/>
      </c>
      <c r="B768" s="3" t="str">
        <f t="shared" si="67"/>
        <v/>
      </c>
      <c r="H768" s="3" t="str">
        <f t="shared" si="68"/>
        <v/>
      </c>
    </row>
    <row r="769" spans="1:8" x14ac:dyDescent="0.2">
      <c r="A769" s="3" t="str">
        <f t="shared" si="66"/>
        <v/>
      </c>
      <c r="B769" s="3" t="str">
        <f t="shared" si="67"/>
        <v/>
      </c>
      <c r="H769" s="3" t="str">
        <f t="shared" si="68"/>
        <v/>
      </c>
    </row>
    <row r="770" spans="1:8" x14ac:dyDescent="0.2">
      <c r="A770" s="3" t="str">
        <f t="shared" si="66"/>
        <v/>
      </c>
      <c r="B770" s="3" t="str">
        <f t="shared" si="67"/>
        <v/>
      </c>
      <c r="H770" s="3" t="str">
        <f t="shared" si="68"/>
        <v/>
      </c>
    </row>
    <row r="771" spans="1:8" x14ac:dyDescent="0.2">
      <c r="A771" s="3" t="str">
        <f t="shared" si="66"/>
        <v/>
      </c>
      <c r="B771" s="3" t="str">
        <f t="shared" si="67"/>
        <v/>
      </c>
      <c r="H771" s="3" t="str">
        <f t="shared" si="68"/>
        <v/>
      </c>
    </row>
    <row r="772" spans="1:8" x14ac:dyDescent="0.2">
      <c r="A772" s="3" t="str">
        <f t="shared" si="66"/>
        <v/>
      </c>
      <c r="B772" s="3" t="str">
        <f t="shared" si="67"/>
        <v/>
      </c>
      <c r="H772" s="3" t="str">
        <f t="shared" si="68"/>
        <v/>
      </c>
    </row>
    <row r="773" spans="1:8" x14ac:dyDescent="0.2">
      <c r="A773" s="3" t="str">
        <f t="shared" si="66"/>
        <v/>
      </c>
      <c r="B773" s="3" t="str">
        <f t="shared" si="67"/>
        <v/>
      </c>
      <c r="H773" s="3" t="str">
        <f t="shared" si="68"/>
        <v/>
      </c>
    </row>
    <row r="774" spans="1:8" x14ac:dyDescent="0.2">
      <c r="A774" s="3" t="str">
        <f t="shared" si="66"/>
        <v/>
      </c>
      <c r="B774" s="3" t="str">
        <f t="shared" si="67"/>
        <v/>
      </c>
      <c r="H774" s="3" t="str">
        <f t="shared" si="68"/>
        <v/>
      </c>
    </row>
    <row r="775" spans="1:8" x14ac:dyDescent="0.2">
      <c r="A775" s="3" t="str">
        <f t="shared" si="66"/>
        <v/>
      </c>
      <c r="B775" s="3" t="str">
        <f t="shared" si="67"/>
        <v/>
      </c>
      <c r="H775" s="3" t="str">
        <f t="shared" si="68"/>
        <v/>
      </c>
    </row>
    <row r="776" spans="1:8" x14ac:dyDescent="0.2">
      <c r="A776" s="3" t="str">
        <f t="shared" si="66"/>
        <v/>
      </c>
      <c r="B776" s="3" t="str">
        <f t="shared" si="67"/>
        <v/>
      </c>
      <c r="H776" s="3" t="str">
        <f t="shared" si="68"/>
        <v/>
      </c>
    </row>
    <row r="777" spans="1:8" x14ac:dyDescent="0.2">
      <c r="A777" s="3" t="str">
        <f t="shared" si="66"/>
        <v/>
      </c>
      <c r="B777" s="3" t="str">
        <f t="shared" si="67"/>
        <v/>
      </c>
      <c r="H777" s="3" t="str">
        <f t="shared" si="68"/>
        <v/>
      </c>
    </row>
    <row r="778" spans="1:8" x14ac:dyDescent="0.2">
      <c r="A778" s="3" t="str">
        <f t="shared" si="66"/>
        <v/>
      </c>
      <c r="B778" s="3" t="str">
        <f t="shared" si="67"/>
        <v/>
      </c>
      <c r="H778" s="3" t="str">
        <f t="shared" si="68"/>
        <v/>
      </c>
    </row>
    <row r="779" spans="1:8" x14ac:dyDescent="0.2">
      <c r="A779" s="3" t="str">
        <f t="shared" si="66"/>
        <v/>
      </c>
      <c r="B779" s="3" t="str">
        <f t="shared" si="67"/>
        <v/>
      </c>
      <c r="H779" s="3" t="str">
        <f t="shared" si="68"/>
        <v/>
      </c>
    </row>
    <row r="780" spans="1:8" x14ac:dyDescent="0.2">
      <c r="A780" s="3" t="str">
        <f t="shared" si="66"/>
        <v/>
      </c>
      <c r="B780" s="3" t="str">
        <f t="shared" si="67"/>
        <v/>
      </c>
      <c r="H780" s="3" t="str">
        <f t="shared" si="68"/>
        <v/>
      </c>
    </row>
    <row r="781" spans="1:8" x14ac:dyDescent="0.2">
      <c r="A781" s="3" t="str">
        <f t="shared" si="66"/>
        <v/>
      </c>
      <c r="B781" s="3" t="str">
        <f t="shared" si="67"/>
        <v/>
      </c>
      <c r="H781" s="3" t="str">
        <f t="shared" si="68"/>
        <v/>
      </c>
    </row>
    <row r="782" spans="1:8" x14ac:dyDescent="0.2">
      <c r="A782" s="3" t="str">
        <f t="shared" si="66"/>
        <v/>
      </c>
      <c r="B782" s="3" t="str">
        <f t="shared" si="67"/>
        <v/>
      </c>
      <c r="H782" s="3" t="str">
        <f t="shared" si="68"/>
        <v/>
      </c>
    </row>
    <row r="783" spans="1:8" x14ac:dyDescent="0.2">
      <c r="A783" s="3" t="str">
        <f t="shared" si="66"/>
        <v/>
      </c>
      <c r="B783" s="3" t="str">
        <f t="shared" si="67"/>
        <v/>
      </c>
      <c r="H783" s="3" t="str">
        <f t="shared" si="68"/>
        <v/>
      </c>
    </row>
    <row r="784" spans="1:8" x14ac:dyDescent="0.2">
      <c r="A784" s="3" t="str">
        <f t="shared" si="66"/>
        <v/>
      </c>
      <c r="B784" s="3" t="str">
        <f t="shared" si="67"/>
        <v/>
      </c>
      <c r="H784" s="3" t="str">
        <f t="shared" si="68"/>
        <v/>
      </c>
    </row>
    <row r="785" spans="1:8" x14ac:dyDescent="0.2">
      <c r="A785" s="3" t="str">
        <f t="shared" si="66"/>
        <v/>
      </c>
      <c r="B785" s="3" t="str">
        <f t="shared" si="67"/>
        <v/>
      </c>
      <c r="H785" s="3" t="str">
        <f t="shared" si="68"/>
        <v/>
      </c>
    </row>
    <row r="786" spans="1:8" x14ac:dyDescent="0.2">
      <c r="A786" s="3" t="str">
        <f t="shared" si="66"/>
        <v/>
      </c>
      <c r="B786" s="3" t="str">
        <f t="shared" si="67"/>
        <v/>
      </c>
      <c r="H786" s="3" t="str">
        <f t="shared" si="68"/>
        <v/>
      </c>
    </row>
    <row r="787" spans="1:8" x14ac:dyDescent="0.2">
      <c r="A787" s="3" t="str">
        <f t="shared" si="66"/>
        <v/>
      </c>
      <c r="B787" s="3" t="str">
        <f t="shared" si="67"/>
        <v/>
      </c>
      <c r="H787" s="3" t="str">
        <f t="shared" si="68"/>
        <v/>
      </c>
    </row>
    <row r="788" spans="1:8" x14ac:dyDescent="0.2">
      <c r="A788" s="3" t="str">
        <f t="shared" si="66"/>
        <v/>
      </c>
      <c r="B788" s="3" t="str">
        <f t="shared" si="67"/>
        <v/>
      </c>
      <c r="H788" s="3" t="str">
        <f t="shared" si="68"/>
        <v/>
      </c>
    </row>
    <row r="789" spans="1:8" x14ac:dyDescent="0.2">
      <c r="A789" s="3" t="str">
        <f t="shared" si="66"/>
        <v/>
      </c>
      <c r="B789" s="3" t="str">
        <f t="shared" si="67"/>
        <v/>
      </c>
      <c r="H789" s="3" t="str">
        <f t="shared" si="68"/>
        <v/>
      </c>
    </row>
    <row r="790" spans="1:8" x14ac:dyDescent="0.2">
      <c r="A790" s="3" t="str">
        <f t="shared" si="66"/>
        <v/>
      </c>
      <c r="B790" s="3" t="str">
        <f t="shared" si="67"/>
        <v/>
      </c>
      <c r="H790" s="3" t="str">
        <f t="shared" si="68"/>
        <v/>
      </c>
    </row>
    <row r="791" spans="1:8" x14ac:dyDescent="0.2">
      <c r="A791" s="3" t="str">
        <f t="shared" si="66"/>
        <v/>
      </c>
      <c r="B791" s="3" t="str">
        <f t="shared" si="67"/>
        <v/>
      </c>
      <c r="H791" s="3" t="str">
        <f t="shared" si="68"/>
        <v/>
      </c>
    </row>
    <row r="792" spans="1:8" x14ac:dyDescent="0.2">
      <c r="A792" s="3" t="str">
        <f t="shared" si="66"/>
        <v/>
      </c>
      <c r="B792" s="3" t="str">
        <f t="shared" si="67"/>
        <v/>
      </c>
      <c r="H792" s="3" t="str">
        <f t="shared" si="68"/>
        <v/>
      </c>
    </row>
    <row r="793" spans="1:8" x14ac:dyDescent="0.2">
      <c r="A793" s="3" t="str">
        <f t="shared" si="66"/>
        <v/>
      </c>
      <c r="B793" s="3" t="str">
        <f t="shared" si="67"/>
        <v/>
      </c>
      <c r="H793" s="3" t="str">
        <f t="shared" si="68"/>
        <v/>
      </c>
    </row>
    <row r="794" spans="1:8" x14ac:dyDescent="0.2">
      <c r="A794" s="3" t="str">
        <f t="shared" si="66"/>
        <v/>
      </c>
      <c r="B794" s="3" t="str">
        <f t="shared" si="67"/>
        <v/>
      </c>
      <c r="H794" s="3" t="str">
        <f t="shared" si="68"/>
        <v/>
      </c>
    </row>
    <row r="795" spans="1:8" x14ac:dyDescent="0.2">
      <c r="A795" s="3" t="str">
        <f t="shared" si="66"/>
        <v/>
      </c>
      <c r="B795" s="3" t="str">
        <f t="shared" si="67"/>
        <v/>
      </c>
      <c r="H795" s="3" t="str">
        <f t="shared" si="68"/>
        <v/>
      </c>
    </row>
    <row r="796" spans="1:8" x14ac:dyDescent="0.2">
      <c r="A796" s="3" t="str">
        <f t="shared" si="66"/>
        <v/>
      </c>
      <c r="B796" s="3" t="str">
        <f t="shared" si="67"/>
        <v/>
      </c>
      <c r="H796" s="3" t="str">
        <f t="shared" si="68"/>
        <v/>
      </c>
    </row>
    <row r="797" spans="1:8" x14ac:dyDescent="0.2">
      <c r="A797" s="3" t="str">
        <f t="shared" si="66"/>
        <v/>
      </c>
      <c r="B797" s="3" t="str">
        <f t="shared" si="67"/>
        <v/>
      </c>
      <c r="H797" s="3" t="str">
        <f t="shared" si="68"/>
        <v/>
      </c>
    </row>
    <row r="798" spans="1:8" x14ac:dyDescent="0.2">
      <c r="A798" s="3" t="str">
        <f t="shared" si="66"/>
        <v/>
      </c>
      <c r="B798" s="3" t="str">
        <f t="shared" si="67"/>
        <v/>
      </c>
      <c r="H798" s="3" t="str">
        <f t="shared" si="68"/>
        <v/>
      </c>
    </row>
    <row r="799" spans="1:8" x14ac:dyDescent="0.2">
      <c r="A799" s="3" t="str">
        <f t="shared" si="66"/>
        <v/>
      </c>
      <c r="B799" s="3" t="str">
        <f t="shared" si="67"/>
        <v/>
      </c>
      <c r="H799" s="3" t="str">
        <f t="shared" si="68"/>
        <v/>
      </c>
    </row>
    <row r="800" spans="1:8" x14ac:dyDescent="0.2">
      <c r="A800" s="3" t="str">
        <f t="shared" si="66"/>
        <v/>
      </c>
      <c r="B800" s="3" t="str">
        <f t="shared" si="67"/>
        <v/>
      </c>
      <c r="H800" s="3" t="str">
        <f t="shared" si="68"/>
        <v/>
      </c>
    </row>
    <row r="801" spans="1:8" x14ac:dyDescent="0.2">
      <c r="A801" s="3" t="str">
        <f t="shared" si="66"/>
        <v/>
      </c>
      <c r="B801" s="3" t="str">
        <f t="shared" si="67"/>
        <v/>
      </c>
      <c r="H801" s="3" t="str">
        <f t="shared" si="68"/>
        <v/>
      </c>
    </row>
    <row r="802" spans="1:8" x14ac:dyDescent="0.2">
      <c r="A802" s="3" t="str">
        <f t="shared" si="66"/>
        <v/>
      </c>
      <c r="B802" s="3" t="str">
        <f t="shared" si="67"/>
        <v/>
      </c>
      <c r="H802" s="3" t="str">
        <f t="shared" si="68"/>
        <v/>
      </c>
    </row>
    <row r="803" spans="1:8" x14ac:dyDescent="0.2">
      <c r="A803" s="3" t="str">
        <f t="shared" si="66"/>
        <v/>
      </c>
      <c r="B803" s="3" t="str">
        <f t="shared" si="67"/>
        <v/>
      </c>
      <c r="H803" s="3" t="str">
        <f t="shared" si="68"/>
        <v/>
      </c>
    </row>
    <row r="804" spans="1:8" x14ac:dyDescent="0.2">
      <c r="A804" s="3" t="str">
        <f t="shared" si="66"/>
        <v/>
      </c>
      <c r="B804" s="3" t="str">
        <f t="shared" si="67"/>
        <v/>
      </c>
      <c r="H804" s="3" t="str">
        <f t="shared" si="68"/>
        <v/>
      </c>
    </row>
    <row r="805" spans="1:8" x14ac:dyDescent="0.2">
      <c r="A805" s="3" t="str">
        <f t="shared" si="66"/>
        <v/>
      </c>
      <c r="B805" s="3" t="str">
        <f t="shared" si="67"/>
        <v/>
      </c>
      <c r="H805" s="3" t="str">
        <f t="shared" si="68"/>
        <v/>
      </c>
    </row>
    <row r="806" spans="1:8" x14ac:dyDescent="0.2">
      <c r="A806" s="3" t="str">
        <f t="shared" ref="A806:A869" si="69">C806&amp;D806&amp;E806</f>
        <v/>
      </c>
      <c r="B806" s="3" t="str">
        <f t="shared" ref="B806:B869" si="70">C806&amp;D806&amp;E806&amp;F806</f>
        <v/>
      </c>
      <c r="H806" s="3" t="str">
        <f t="shared" si="68"/>
        <v/>
      </c>
    </row>
    <row r="807" spans="1:8" x14ac:dyDescent="0.2">
      <c r="A807" s="3" t="str">
        <f t="shared" si="69"/>
        <v/>
      </c>
      <c r="B807" s="3" t="str">
        <f t="shared" si="70"/>
        <v/>
      </c>
      <c r="H807" s="3" t="str">
        <f t="shared" si="68"/>
        <v/>
      </c>
    </row>
    <row r="808" spans="1:8" x14ac:dyDescent="0.2">
      <c r="A808" s="3" t="str">
        <f t="shared" si="69"/>
        <v/>
      </c>
      <c r="B808" s="3" t="str">
        <f t="shared" si="70"/>
        <v/>
      </c>
      <c r="H808" s="3" t="str">
        <f t="shared" si="68"/>
        <v/>
      </c>
    </row>
    <row r="809" spans="1:8" x14ac:dyDescent="0.2">
      <c r="A809" s="3" t="str">
        <f t="shared" si="69"/>
        <v/>
      </c>
      <c r="B809" s="3" t="str">
        <f t="shared" si="70"/>
        <v/>
      </c>
      <c r="H809" s="3" t="str">
        <f t="shared" si="68"/>
        <v/>
      </c>
    </row>
    <row r="810" spans="1:8" x14ac:dyDescent="0.2">
      <c r="A810" s="3" t="str">
        <f t="shared" si="69"/>
        <v/>
      </c>
      <c r="B810" s="3" t="str">
        <f t="shared" si="70"/>
        <v/>
      </c>
      <c r="H810" s="3" t="str">
        <f t="shared" si="68"/>
        <v/>
      </c>
    </row>
    <row r="811" spans="1:8" x14ac:dyDescent="0.2">
      <c r="A811" s="3" t="str">
        <f t="shared" si="69"/>
        <v/>
      </c>
      <c r="B811" s="3" t="str">
        <f t="shared" si="70"/>
        <v/>
      </c>
      <c r="H811" s="3" t="str">
        <f t="shared" ref="H811:H874" si="71">B811&amp;G811</f>
        <v/>
      </c>
    </row>
    <row r="812" spans="1:8" x14ac:dyDescent="0.2">
      <c r="A812" s="3" t="str">
        <f t="shared" si="69"/>
        <v/>
      </c>
      <c r="B812" s="3" t="str">
        <f t="shared" si="70"/>
        <v/>
      </c>
      <c r="H812" s="3" t="str">
        <f t="shared" si="71"/>
        <v/>
      </c>
    </row>
    <row r="813" spans="1:8" x14ac:dyDescent="0.2">
      <c r="A813" s="3" t="str">
        <f t="shared" si="69"/>
        <v/>
      </c>
      <c r="B813" s="3" t="str">
        <f t="shared" si="70"/>
        <v/>
      </c>
      <c r="H813" s="3" t="str">
        <f t="shared" si="71"/>
        <v/>
      </c>
    </row>
    <row r="814" spans="1:8" x14ac:dyDescent="0.2">
      <c r="A814" s="3" t="str">
        <f t="shared" si="69"/>
        <v/>
      </c>
      <c r="B814" s="3" t="str">
        <f t="shared" si="70"/>
        <v/>
      </c>
      <c r="H814" s="3" t="str">
        <f t="shared" si="71"/>
        <v/>
      </c>
    </row>
    <row r="815" spans="1:8" x14ac:dyDescent="0.2">
      <c r="A815" s="3" t="str">
        <f t="shared" si="69"/>
        <v/>
      </c>
      <c r="B815" s="3" t="str">
        <f t="shared" si="70"/>
        <v/>
      </c>
      <c r="H815" s="3" t="str">
        <f t="shared" si="71"/>
        <v/>
      </c>
    </row>
    <row r="816" spans="1:8" x14ac:dyDescent="0.2">
      <c r="A816" s="3" t="str">
        <f t="shared" si="69"/>
        <v/>
      </c>
      <c r="B816" s="3" t="str">
        <f t="shared" si="70"/>
        <v/>
      </c>
      <c r="H816" s="3" t="str">
        <f t="shared" si="71"/>
        <v/>
      </c>
    </row>
    <row r="817" spans="1:8" x14ac:dyDescent="0.2">
      <c r="A817" s="3" t="str">
        <f t="shared" si="69"/>
        <v/>
      </c>
      <c r="B817" s="3" t="str">
        <f t="shared" si="70"/>
        <v/>
      </c>
      <c r="H817" s="3" t="str">
        <f t="shared" si="71"/>
        <v/>
      </c>
    </row>
    <row r="818" spans="1:8" x14ac:dyDescent="0.2">
      <c r="A818" s="3" t="str">
        <f t="shared" si="69"/>
        <v/>
      </c>
      <c r="B818" s="3" t="str">
        <f t="shared" si="70"/>
        <v/>
      </c>
      <c r="H818" s="3" t="str">
        <f t="shared" si="71"/>
        <v/>
      </c>
    </row>
    <row r="819" spans="1:8" x14ac:dyDescent="0.2">
      <c r="A819" s="3" t="str">
        <f t="shared" si="69"/>
        <v/>
      </c>
      <c r="B819" s="3" t="str">
        <f t="shared" si="70"/>
        <v/>
      </c>
      <c r="H819" s="3" t="str">
        <f t="shared" si="71"/>
        <v/>
      </c>
    </row>
    <row r="820" spans="1:8" x14ac:dyDescent="0.2">
      <c r="A820" s="3" t="str">
        <f t="shared" si="69"/>
        <v/>
      </c>
      <c r="B820" s="3" t="str">
        <f t="shared" si="70"/>
        <v/>
      </c>
      <c r="H820" s="3" t="str">
        <f t="shared" si="71"/>
        <v/>
      </c>
    </row>
    <row r="821" spans="1:8" x14ac:dyDescent="0.2">
      <c r="A821" s="3" t="str">
        <f t="shared" si="69"/>
        <v/>
      </c>
      <c r="B821" s="3" t="str">
        <f t="shared" si="70"/>
        <v/>
      </c>
      <c r="H821" s="3" t="str">
        <f t="shared" si="71"/>
        <v/>
      </c>
    </row>
    <row r="822" spans="1:8" x14ac:dyDescent="0.2">
      <c r="A822" s="3" t="str">
        <f t="shared" si="69"/>
        <v/>
      </c>
      <c r="B822" s="3" t="str">
        <f t="shared" si="70"/>
        <v/>
      </c>
      <c r="H822" s="3" t="str">
        <f t="shared" si="71"/>
        <v/>
      </c>
    </row>
    <row r="823" spans="1:8" x14ac:dyDescent="0.2">
      <c r="A823" s="3" t="str">
        <f t="shared" si="69"/>
        <v/>
      </c>
      <c r="B823" s="3" t="str">
        <f t="shared" si="70"/>
        <v/>
      </c>
      <c r="H823" s="3" t="str">
        <f t="shared" si="71"/>
        <v/>
      </c>
    </row>
    <row r="824" spans="1:8" x14ac:dyDescent="0.2">
      <c r="A824" s="3" t="str">
        <f t="shared" si="69"/>
        <v/>
      </c>
      <c r="B824" s="3" t="str">
        <f t="shared" si="70"/>
        <v/>
      </c>
      <c r="H824" s="3" t="str">
        <f t="shared" si="71"/>
        <v/>
      </c>
    </row>
    <row r="825" spans="1:8" x14ac:dyDescent="0.2">
      <c r="A825" s="3" t="str">
        <f t="shared" si="69"/>
        <v/>
      </c>
      <c r="B825" s="3" t="str">
        <f t="shared" si="70"/>
        <v/>
      </c>
      <c r="H825" s="3" t="str">
        <f t="shared" si="71"/>
        <v/>
      </c>
    </row>
    <row r="826" spans="1:8" x14ac:dyDescent="0.2">
      <c r="A826" s="3" t="str">
        <f t="shared" si="69"/>
        <v/>
      </c>
      <c r="B826" s="3" t="str">
        <f t="shared" si="70"/>
        <v/>
      </c>
      <c r="H826" s="3" t="str">
        <f t="shared" si="71"/>
        <v/>
      </c>
    </row>
    <row r="827" spans="1:8" x14ac:dyDescent="0.2">
      <c r="A827" s="3" t="str">
        <f t="shared" si="69"/>
        <v/>
      </c>
      <c r="B827" s="3" t="str">
        <f t="shared" si="70"/>
        <v/>
      </c>
      <c r="H827" s="3" t="str">
        <f t="shared" si="71"/>
        <v/>
      </c>
    </row>
    <row r="828" spans="1:8" x14ac:dyDescent="0.2">
      <c r="A828" s="3" t="str">
        <f t="shared" si="69"/>
        <v/>
      </c>
      <c r="B828" s="3" t="str">
        <f t="shared" si="70"/>
        <v/>
      </c>
      <c r="H828" s="3" t="str">
        <f t="shared" si="71"/>
        <v/>
      </c>
    </row>
    <row r="829" spans="1:8" x14ac:dyDescent="0.2">
      <c r="A829" s="3" t="str">
        <f t="shared" si="69"/>
        <v/>
      </c>
      <c r="B829" s="3" t="str">
        <f t="shared" si="70"/>
        <v/>
      </c>
      <c r="H829" s="3" t="str">
        <f t="shared" si="71"/>
        <v/>
      </c>
    </row>
    <row r="830" spans="1:8" x14ac:dyDescent="0.2">
      <c r="A830" s="3" t="str">
        <f t="shared" si="69"/>
        <v/>
      </c>
      <c r="B830" s="3" t="str">
        <f t="shared" si="70"/>
        <v/>
      </c>
      <c r="H830" s="3" t="str">
        <f t="shared" si="71"/>
        <v/>
      </c>
    </row>
    <row r="831" spans="1:8" x14ac:dyDescent="0.2">
      <c r="A831" s="3" t="str">
        <f t="shared" si="69"/>
        <v/>
      </c>
      <c r="B831" s="3" t="str">
        <f t="shared" si="70"/>
        <v/>
      </c>
      <c r="H831" s="3" t="str">
        <f t="shared" si="71"/>
        <v/>
      </c>
    </row>
    <row r="832" spans="1:8" x14ac:dyDescent="0.2">
      <c r="A832" s="3" t="str">
        <f t="shared" si="69"/>
        <v/>
      </c>
      <c r="B832" s="3" t="str">
        <f t="shared" si="70"/>
        <v/>
      </c>
      <c r="H832" s="3" t="str">
        <f t="shared" si="71"/>
        <v/>
      </c>
    </row>
    <row r="833" spans="1:8" x14ac:dyDescent="0.2">
      <c r="A833" s="3" t="str">
        <f t="shared" si="69"/>
        <v/>
      </c>
      <c r="B833" s="3" t="str">
        <f t="shared" si="70"/>
        <v/>
      </c>
      <c r="H833" s="3" t="str">
        <f t="shared" si="71"/>
        <v/>
      </c>
    </row>
    <row r="834" spans="1:8" x14ac:dyDescent="0.2">
      <c r="A834" s="3" t="str">
        <f t="shared" si="69"/>
        <v/>
      </c>
      <c r="B834" s="3" t="str">
        <f t="shared" si="70"/>
        <v/>
      </c>
      <c r="H834" s="3" t="str">
        <f t="shared" si="71"/>
        <v/>
      </c>
    </row>
    <row r="835" spans="1:8" x14ac:dyDescent="0.2">
      <c r="A835" s="3" t="str">
        <f t="shared" si="69"/>
        <v/>
      </c>
      <c r="B835" s="3" t="str">
        <f t="shared" si="70"/>
        <v/>
      </c>
      <c r="H835" s="3" t="str">
        <f t="shared" si="71"/>
        <v/>
      </c>
    </row>
    <row r="836" spans="1:8" x14ac:dyDescent="0.2">
      <c r="A836" s="3" t="str">
        <f t="shared" si="69"/>
        <v/>
      </c>
      <c r="B836" s="3" t="str">
        <f t="shared" si="70"/>
        <v/>
      </c>
      <c r="H836" s="3" t="str">
        <f t="shared" si="71"/>
        <v/>
      </c>
    </row>
    <row r="837" spans="1:8" x14ac:dyDescent="0.2">
      <c r="A837" s="3" t="str">
        <f t="shared" si="69"/>
        <v/>
      </c>
      <c r="B837" s="3" t="str">
        <f t="shared" si="70"/>
        <v/>
      </c>
      <c r="H837" s="3" t="str">
        <f t="shared" si="71"/>
        <v/>
      </c>
    </row>
    <row r="838" spans="1:8" x14ac:dyDescent="0.2">
      <c r="A838" s="3" t="str">
        <f t="shared" si="69"/>
        <v/>
      </c>
      <c r="B838" s="3" t="str">
        <f t="shared" si="70"/>
        <v/>
      </c>
      <c r="H838" s="3" t="str">
        <f t="shared" si="71"/>
        <v/>
      </c>
    </row>
    <row r="839" spans="1:8" x14ac:dyDescent="0.2">
      <c r="A839" s="3" t="str">
        <f t="shared" si="69"/>
        <v/>
      </c>
      <c r="B839" s="3" t="str">
        <f t="shared" si="70"/>
        <v/>
      </c>
      <c r="H839" s="3" t="str">
        <f t="shared" si="71"/>
        <v/>
      </c>
    </row>
    <row r="840" spans="1:8" x14ac:dyDescent="0.2">
      <c r="A840" s="3" t="str">
        <f t="shared" si="69"/>
        <v/>
      </c>
      <c r="B840" s="3" t="str">
        <f t="shared" si="70"/>
        <v/>
      </c>
      <c r="H840" s="3" t="str">
        <f t="shared" si="71"/>
        <v/>
      </c>
    </row>
    <row r="841" spans="1:8" x14ac:dyDescent="0.2">
      <c r="A841" s="3" t="str">
        <f t="shared" si="69"/>
        <v/>
      </c>
      <c r="B841" s="3" t="str">
        <f t="shared" si="70"/>
        <v/>
      </c>
      <c r="H841" s="3" t="str">
        <f t="shared" si="71"/>
        <v/>
      </c>
    </row>
    <row r="842" spans="1:8" x14ac:dyDescent="0.2">
      <c r="A842" s="3" t="str">
        <f t="shared" si="69"/>
        <v/>
      </c>
      <c r="B842" s="3" t="str">
        <f t="shared" si="70"/>
        <v/>
      </c>
      <c r="H842" s="3" t="str">
        <f t="shared" si="71"/>
        <v/>
      </c>
    </row>
    <row r="843" spans="1:8" x14ac:dyDescent="0.2">
      <c r="A843" s="3" t="str">
        <f t="shared" si="69"/>
        <v/>
      </c>
      <c r="B843" s="3" t="str">
        <f t="shared" si="70"/>
        <v/>
      </c>
      <c r="H843" s="3" t="str">
        <f t="shared" si="71"/>
        <v/>
      </c>
    </row>
    <row r="844" spans="1:8" x14ac:dyDescent="0.2">
      <c r="A844" s="3" t="str">
        <f t="shared" si="69"/>
        <v/>
      </c>
      <c r="B844" s="3" t="str">
        <f t="shared" si="70"/>
        <v/>
      </c>
      <c r="H844" s="3" t="str">
        <f t="shared" si="71"/>
        <v/>
      </c>
    </row>
    <row r="845" spans="1:8" x14ac:dyDescent="0.2">
      <c r="A845" s="3" t="str">
        <f t="shared" si="69"/>
        <v/>
      </c>
      <c r="B845" s="3" t="str">
        <f t="shared" si="70"/>
        <v/>
      </c>
      <c r="H845" s="3" t="str">
        <f t="shared" si="71"/>
        <v/>
      </c>
    </row>
    <row r="846" spans="1:8" x14ac:dyDescent="0.2">
      <c r="A846" s="3" t="str">
        <f t="shared" si="69"/>
        <v/>
      </c>
      <c r="B846" s="3" t="str">
        <f t="shared" si="70"/>
        <v/>
      </c>
      <c r="H846" s="3" t="str">
        <f t="shared" si="71"/>
        <v/>
      </c>
    </row>
    <row r="847" spans="1:8" x14ac:dyDescent="0.2">
      <c r="A847" s="3" t="str">
        <f t="shared" si="69"/>
        <v/>
      </c>
      <c r="B847" s="3" t="str">
        <f t="shared" si="70"/>
        <v/>
      </c>
      <c r="H847" s="3" t="str">
        <f t="shared" si="71"/>
        <v/>
      </c>
    </row>
    <row r="848" spans="1:8" x14ac:dyDescent="0.2">
      <c r="A848" s="3" t="str">
        <f t="shared" si="69"/>
        <v/>
      </c>
      <c r="B848" s="3" t="str">
        <f t="shared" si="70"/>
        <v/>
      </c>
      <c r="H848" s="3" t="str">
        <f t="shared" si="71"/>
        <v/>
      </c>
    </row>
    <row r="849" spans="1:8" x14ac:dyDescent="0.2">
      <c r="A849" s="3" t="str">
        <f t="shared" si="69"/>
        <v/>
      </c>
      <c r="B849" s="3" t="str">
        <f t="shared" si="70"/>
        <v/>
      </c>
      <c r="H849" s="3" t="str">
        <f t="shared" si="71"/>
        <v/>
      </c>
    </row>
    <row r="850" spans="1:8" x14ac:dyDescent="0.2">
      <c r="A850" s="3" t="str">
        <f t="shared" si="69"/>
        <v/>
      </c>
      <c r="B850" s="3" t="str">
        <f t="shared" si="70"/>
        <v/>
      </c>
      <c r="H850" s="3" t="str">
        <f t="shared" si="71"/>
        <v/>
      </c>
    </row>
    <row r="851" spans="1:8" x14ac:dyDescent="0.2">
      <c r="A851" s="3" t="str">
        <f t="shared" si="69"/>
        <v/>
      </c>
      <c r="B851" s="3" t="str">
        <f t="shared" si="70"/>
        <v/>
      </c>
      <c r="H851" s="3" t="str">
        <f t="shared" si="71"/>
        <v/>
      </c>
    </row>
    <row r="852" spans="1:8" x14ac:dyDescent="0.2">
      <c r="A852" s="3" t="str">
        <f t="shared" si="69"/>
        <v/>
      </c>
      <c r="B852" s="3" t="str">
        <f t="shared" si="70"/>
        <v/>
      </c>
      <c r="H852" s="3" t="str">
        <f t="shared" si="71"/>
        <v/>
      </c>
    </row>
    <row r="853" spans="1:8" x14ac:dyDescent="0.2">
      <c r="A853" s="3" t="str">
        <f t="shared" si="69"/>
        <v/>
      </c>
      <c r="B853" s="3" t="str">
        <f t="shared" si="70"/>
        <v/>
      </c>
      <c r="H853" s="3" t="str">
        <f t="shared" si="71"/>
        <v/>
      </c>
    </row>
    <row r="854" spans="1:8" x14ac:dyDescent="0.2">
      <c r="A854" s="3" t="str">
        <f t="shared" si="69"/>
        <v/>
      </c>
      <c r="B854" s="3" t="str">
        <f t="shared" si="70"/>
        <v/>
      </c>
      <c r="H854" s="3" t="str">
        <f t="shared" si="71"/>
        <v/>
      </c>
    </row>
    <row r="855" spans="1:8" x14ac:dyDescent="0.2">
      <c r="A855" s="3" t="str">
        <f t="shared" si="69"/>
        <v/>
      </c>
      <c r="B855" s="3" t="str">
        <f t="shared" si="70"/>
        <v/>
      </c>
      <c r="H855" s="3" t="str">
        <f t="shared" si="71"/>
        <v/>
      </c>
    </row>
    <row r="856" spans="1:8" x14ac:dyDescent="0.2">
      <c r="A856" s="3" t="str">
        <f t="shared" si="69"/>
        <v/>
      </c>
      <c r="B856" s="3" t="str">
        <f t="shared" si="70"/>
        <v/>
      </c>
      <c r="H856" s="3" t="str">
        <f t="shared" si="71"/>
        <v/>
      </c>
    </row>
    <row r="857" spans="1:8" x14ac:dyDescent="0.2">
      <c r="A857" s="3" t="str">
        <f t="shared" si="69"/>
        <v/>
      </c>
      <c r="B857" s="3" t="str">
        <f t="shared" si="70"/>
        <v/>
      </c>
      <c r="H857" s="3" t="str">
        <f t="shared" si="71"/>
        <v/>
      </c>
    </row>
    <row r="858" spans="1:8" x14ac:dyDescent="0.2">
      <c r="A858" s="3" t="str">
        <f t="shared" si="69"/>
        <v/>
      </c>
      <c r="B858" s="3" t="str">
        <f t="shared" si="70"/>
        <v/>
      </c>
      <c r="H858" s="3" t="str">
        <f t="shared" si="71"/>
        <v/>
      </c>
    </row>
    <row r="859" spans="1:8" x14ac:dyDescent="0.2">
      <c r="A859" s="3" t="str">
        <f t="shared" si="69"/>
        <v/>
      </c>
      <c r="B859" s="3" t="str">
        <f t="shared" si="70"/>
        <v/>
      </c>
      <c r="H859" s="3" t="str">
        <f t="shared" si="71"/>
        <v/>
      </c>
    </row>
    <row r="860" spans="1:8" x14ac:dyDescent="0.2">
      <c r="A860" s="3" t="str">
        <f t="shared" si="69"/>
        <v/>
      </c>
      <c r="B860" s="3" t="str">
        <f t="shared" si="70"/>
        <v/>
      </c>
      <c r="H860" s="3" t="str">
        <f t="shared" si="71"/>
        <v/>
      </c>
    </row>
    <row r="861" spans="1:8" x14ac:dyDescent="0.2">
      <c r="A861" s="3" t="str">
        <f t="shared" si="69"/>
        <v/>
      </c>
      <c r="B861" s="3" t="str">
        <f t="shared" si="70"/>
        <v/>
      </c>
      <c r="H861" s="3" t="str">
        <f t="shared" si="71"/>
        <v/>
      </c>
    </row>
    <row r="862" spans="1:8" x14ac:dyDescent="0.2">
      <c r="A862" s="3" t="str">
        <f t="shared" si="69"/>
        <v/>
      </c>
      <c r="B862" s="3" t="str">
        <f t="shared" si="70"/>
        <v/>
      </c>
      <c r="H862" s="3" t="str">
        <f t="shared" si="71"/>
        <v/>
      </c>
    </row>
    <row r="863" spans="1:8" x14ac:dyDescent="0.2">
      <c r="A863" s="3" t="str">
        <f t="shared" si="69"/>
        <v/>
      </c>
      <c r="B863" s="3" t="str">
        <f t="shared" si="70"/>
        <v/>
      </c>
      <c r="H863" s="3" t="str">
        <f t="shared" si="71"/>
        <v/>
      </c>
    </row>
    <row r="864" spans="1:8" x14ac:dyDescent="0.2">
      <c r="A864" s="3" t="str">
        <f t="shared" si="69"/>
        <v/>
      </c>
      <c r="B864" s="3" t="str">
        <f t="shared" si="70"/>
        <v/>
      </c>
      <c r="H864" s="3" t="str">
        <f t="shared" si="71"/>
        <v/>
      </c>
    </row>
    <row r="865" spans="1:8" x14ac:dyDescent="0.2">
      <c r="A865" s="3" t="str">
        <f t="shared" si="69"/>
        <v/>
      </c>
      <c r="B865" s="3" t="str">
        <f t="shared" si="70"/>
        <v/>
      </c>
      <c r="H865" s="3" t="str">
        <f t="shared" si="71"/>
        <v/>
      </c>
    </row>
    <row r="866" spans="1:8" x14ac:dyDescent="0.2">
      <c r="A866" s="3" t="str">
        <f t="shared" si="69"/>
        <v/>
      </c>
      <c r="B866" s="3" t="str">
        <f t="shared" si="70"/>
        <v/>
      </c>
      <c r="H866" s="3" t="str">
        <f t="shared" si="71"/>
        <v/>
      </c>
    </row>
    <row r="867" spans="1:8" x14ac:dyDescent="0.2">
      <c r="A867" s="3" t="str">
        <f t="shared" si="69"/>
        <v/>
      </c>
      <c r="B867" s="3" t="str">
        <f t="shared" si="70"/>
        <v/>
      </c>
      <c r="H867" s="3" t="str">
        <f t="shared" si="71"/>
        <v/>
      </c>
    </row>
    <row r="868" spans="1:8" x14ac:dyDescent="0.2">
      <c r="A868" s="3" t="str">
        <f t="shared" si="69"/>
        <v/>
      </c>
      <c r="B868" s="3" t="str">
        <f t="shared" si="70"/>
        <v/>
      </c>
      <c r="H868" s="3" t="str">
        <f t="shared" si="71"/>
        <v/>
      </c>
    </row>
    <row r="869" spans="1:8" x14ac:dyDescent="0.2">
      <c r="A869" s="3" t="str">
        <f t="shared" si="69"/>
        <v/>
      </c>
      <c r="B869" s="3" t="str">
        <f t="shared" si="70"/>
        <v/>
      </c>
      <c r="H869" s="3" t="str">
        <f t="shared" si="71"/>
        <v/>
      </c>
    </row>
    <row r="870" spans="1:8" x14ac:dyDescent="0.2">
      <c r="A870" s="3" t="str">
        <f t="shared" ref="A870:A933" si="72">C870&amp;D870&amp;E870</f>
        <v/>
      </c>
      <c r="B870" s="3" t="str">
        <f t="shared" ref="B870:B933" si="73">C870&amp;D870&amp;E870&amp;F870</f>
        <v/>
      </c>
      <c r="H870" s="3" t="str">
        <f t="shared" si="71"/>
        <v/>
      </c>
    </row>
    <row r="871" spans="1:8" x14ac:dyDescent="0.2">
      <c r="A871" s="3" t="str">
        <f t="shared" si="72"/>
        <v/>
      </c>
      <c r="B871" s="3" t="str">
        <f t="shared" si="73"/>
        <v/>
      </c>
      <c r="H871" s="3" t="str">
        <f t="shared" si="71"/>
        <v/>
      </c>
    </row>
    <row r="872" spans="1:8" x14ac:dyDescent="0.2">
      <c r="A872" s="3" t="str">
        <f t="shared" si="72"/>
        <v/>
      </c>
      <c r="B872" s="3" t="str">
        <f t="shared" si="73"/>
        <v/>
      </c>
      <c r="H872" s="3" t="str">
        <f t="shared" si="71"/>
        <v/>
      </c>
    </row>
    <row r="873" spans="1:8" x14ac:dyDescent="0.2">
      <c r="A873" s="3" t="str">
        <f t="shared" si="72"/>
        <v/>
      </c>
      <c r="B873" s="3" t="str">
        <f t="shared" si="73"/>
        <v/>
      </c>
      <c r="H873" s="3" t="str">
        <f t="shared" si="71"/>
        <v/>
      </c>
    </row>
    <row r="874" spans="1:8" x14ac:dyDescent="0.2">
      <c r="A874" s="3" t="str">
        <f t="shared" si="72"/>
        <v/>
      </c>
      <c r="B874" s="3" t="str">
        <f t="shared" si="73"/>
        <v/>
      </c>
      <c r="H874" s="3" t="str">
        <f t="shared" si="71"/>
        <v/>
      </c>
    </row>
    <row r="875" spans="1:8" x14ac:dyDescent="0.2">
      <c r="A875" s="3" t="str">
        <f t="shared" si="72"/>
        <v/>
      </c>
      <c r="B875" s="3" t="str">
        <f t="shared" si="73"/>
        <v/>
      </c>
      <c r="H875" s="3" t="str">
        <f t="shared" ref="H875:H938" si="74">B875&amp;G875</f>
        <v/>
      </c>
    </row>
    <row r="876" spans="1:8" x14ac:dyDescent="0.2">
      <c r="A876" s="3" t="str">
        <f t="shared" si="72"/>
        <v/>
      </c>
      <c r="B876" s="3" t="str">
        <f t="shared" si="73"/>
        <v/>
      </c>
      <c r="H876" s="3" t="str">
        <f t="shared" si="74"/>
        <v/>
      </c>
    </row>
    <row r="877" spans="1:8" x14ac:dyDescent="0.2">
      <c r="A877" s="3" t="str">
        <f t="shared" si="72"/>
        <v/>
      </c>
      <c r="B877" s="3" t="str">
        <f t="shared" si="73"/>
        <v/>
      </c>
      <c r="H877" s="3" t="str">
        <f t="shared" si="74"/>
        <v/>
      </c>
    </row>
    <row r="878" spans="1:8" x14ac:dyDescent="0.2">
      <c r="A878" s="3" t="str">
        <f t="shared" si="72"/>
        <v/>
      </c>
      <c r="B878" s="3" t="str">
        <f t="shared" si="73"/>
        <v/>
      </c>
      <c r="H878" s="3" t="str">
        <f t="shared" si="74"/>
        <v/>
      </c>
    </row>
    <row r="879" spans="1:8" x14ac:dyDescent="0.2">
      <c r="A879" s="3" t="str">
        <f t="shared" si="72"/>
        <v/>
      </c>
      <c r="B879" s="3" t="str">
        <f t="shared" si="73"/>
        <v/>
      </c>
      <c r="H879" s="3" t="str">
        <f t="shared" si="74"/>
        <v/>
      </c>
    </row>
    <row r="880" spans="1:8" x14ac:dyDescent="0.2">
      <c r="A880" s="3" t="str">
        <f t="shared" si="72"/>
        <v/>
      </c>
      <c r="B880" s="3" t="str">
        <f t="shared" si="73"/>
        <v/>
      </c>
      <c r="H880" s="3" t="str">
        <f t="shared" si="74"/>
        <v/>
      </c>
    </row>
    <row r="881" spans="1:8" x14ac:dyDescent="0.2">
      <c r="A881" s="3" t="str">
        <f t="shared" si="72"/>
        <v/>
      </c>
      <c r="B881" s="3" t="str">
        <f t="shared" si="73"/>
        <v/>
      </c>
      <c r="H881" s="3" t="str">
        <f t="shared" si="74"/>
        <v/>
      </c>
    </row>
    <row r="882" spans="1:8" x14ac:dyDescent="0.2">
      <c r="A882" s="3" t="str">
        <f t="shared" si="72"/>
        <v/>
      </c>
      <c r="B882" s="3" t="str">
        <f t="shared" si="73"/>
        <v/>
      </c>
      <c r="H882" s="3" t="str">
        <f t="shared" si="74"/>
        <v/>
      </c>
    </row>
    <row r="883" spans="1:8" x14ac:dyDescent="0.2">
      <c r="A883" s="3" t="str">
        <f t="shared" si="72"/>
        <v/>
      </c>
      <c r="B883" s="3" t="str">
        <f t="shared" si="73"/>
        <v/>
      </c>
      <c r="H883" s="3" t="str">
        <f t="shared" si="74"/>
        <v/>
      </c>
    </row>
    <row r="884" spans="1:8" x14ac:dyDescent="0.2">
      <c r="A884" s="3" t="str">
        <f t="shared" si="72"/>
        <v/>
      </c>
      <c r="B884" s="3" t="str">
        <f t="shared" si="73"/>
        <v/>
      </c>
      <c r="H884" s="3" t="str">
        <f t="shared" si="74"/>
        <v/>
      </c>
    </row>
    <row r="885" spans="1:8" x14ac:dyDescent="0.2">
      <c r="A885" s="3" t="str">
        <f t="shared" si="72"/>
        <v/>
      </c>
      <c r="B885" s="3" t="str">
        <f t="shared" si="73"/>
        <v/>
      </c>
      <c r="H885" s="3" t="str">
        <f t="shared" si="74"/>
        <v/>
      </c>
    </row>
    <row r="886" spans="1:8" x14ac:dyDescent="0.2">
      <c r="A886" s="3" t="str">
        <f t="shared" si="72"/>
        <v/>
      </c>
      <c r="B886" s="3" t="str">
        <f t="shared" si="73"/>
        <v/>
      </c>
      <c r="H886" s="3" t="str">
        <f t="shared" si="74"/>
        <v/>
      </c>
    </row>
    <row r="887" spans="1:8" x14ac:dyDescent="0.2">
      <c r="A887" s="3" t="str">
        <f t="shared" si="72"/>
        <v/>
      </c>
      <c r="B887" s="3" t="str">
        <f t="shared" si="73"/>
        <v/>
      </c>
      <c r="H887" s="3" t="str">
        <f t="shared" si="74"/>
        <v/>
      </c>
    </row>
    <row r="888" spans="1:8" x14ac:dyDescent="0.2">
      <c r="A888" s="3" t="str">
        <f t="shared" si="72"/>
        <v/>
      </c>
      <c r="B888" s="3" t="str">
        <f t="shared" si="73"/>
        <v/>
      </c>
      <c r="H888" s="3" t="str">
        <f t="shared" si="74"/>
        <v/>
      </c>
    </row>
    <row r="889" spans="1:8" x14ac:dyDescent="0.2">
      <c r="A889" s="3" t="str">
        <f t="shared" si="72"/>
        <v/>
      </c>
      <c r="B889" s="3" t="str">
        <f t="shared" si="73"/>
        <v/>
      </c>
      <c r="H889" s="3" t="str">
        <f t="shared" si="74"/>
        <v/>
      </c>
    </row>
    <row r="890" spans="1:8" x14ac:dyDescent="0.2">
      <c r="A890" s="3" t="str">
        <f t="shared" si="72"/>
        <v/>
      </c>
      <c r="B890" s="3" t="str">
        <f t="shared" si="73"/>
        <v/>
      </c>
      <c r="H890" s="3" t="str">
        <f t="shared" si="74"/>
        <v/>
      </c>
    </row>
    <row r="891" spans="1:8" x14ac:dyDescent="0.2">
      <c r="A891" s="3" t="str">
        <f t="shared" si="72"/>
        <v/>
      </c>
      <c r="B891" s="3" t="str">
        <f t="shared" si="73"/>
        <v/>
      </c>
      <c r="H891" s="3" t="str">
        <f t="shared" si="74"/>
        <v/>
      </c>
    </row>
    <row r="892" spans="1:8" x14ac:dyDescent="0.2">
      <c r="A892" s="3" t="str">
        <f t="shared" si="72"/>
        <v/>
      </c>
      <c r="B892" s="3" t="str">
        <f t="shared" si="73"/>
        <v/>
      </c>
      <c r="H892" s="3" t="str">
        <f t="shared" si="74"/>
        <v/>
      </c>
    </row>
    <row r="893" spans="1:8" x14ac:dyDescent="0.2">
      <c r="A893" s="3" t="str">
        <f t="shared" si="72"/>
        <v/>
      </c>
      <c r="B893" s="3" t="str">
        <f t="shared" si="73"/>
        <v/>
      </c>
      <c r="H893" s="3" t="str">
        <f t="shared" si="74"/>
        <v/>
      </c>
    </row>
    <row r="894" spans="1:8" x14ac:dyDescent="0.2">
      <c r="A894" s="3" t="str">
        <f t="shared" si="72"/>
        <v/>
      </c>
      <c r="B894" s="3" t="str">
        <f t="shared" si="73"/>
        <v/>
      </c>
      <c r="H894" s="3" t="str">
        <f t="shared" si="74"/>
        <v/>
      </c>
    </row>
    <row r="895" spans="1:8" x14ac:dyDescent="0.2">
      <c r="A895" s="3" t="str">
        <f t="shared" si="72"/>
        <v/>
      </c>
      <c r="B895" s="3" t="str">
        <f t="shared" si="73"/>
        <v/>
      </c>
      <c r="H895" s="3" t="str">
        <f t="shared" si="74"/>
        <v/>
      </c>
    </row>
    <row r="896" spans="1:8" x14ac:dyDescent="0.2">
      <c r="A896" s="3" t="str">
        <f t="shared" si="72"/>
        <v/>
      </c>
      <c r="B896" s="3" t="str">
        <f t="shared" si="73"/>
        <v/>
      </c>
      <c r="H896" s="3" t="str">
        <f t="shared" si="74"/>
        <v/>
      </c>
    </row>
    <row r="897" spans="1:8" x14ac:dyDescent="0.2">
      <c r="A897" s="3" t="str">
        <f t="shared" si="72"/>
        <v/>
      </c>
      <c r="B897" s="3" t="str">
        <f t="shared" si="73"/>
        <v/>
      </c>
      <c r="H897" s="3" t="str">
        <f t="shared" si="74"/>
        <v/>
      </c>
    </row>
    <row r="898" spans="1:8" x14ac:dyDescent="0.2">
      <c r="A898" s="3" t="str">
        <f t="shared" si="72"/>
        <v/>
      </c>
      <c r="B898" s="3" t="str">
        <f t="shared" si="73"/>
        <v/>
      </c>
      <c r="H898" s="3" t="str">
        <f t="shared" si="74"/>
        <v/>
      </c>
    </row>
    <row r="899" spans="1:8" x14ac:dyDescent="0.2">
      <c r="A899" s="3" t="str">
        <f t="shared" si="72"/>
        <v/>
      </c>
      <c r="B899" s="3" t="str">
        <f t="shared" si="73"/>
        <v/>
      </c>
      <c r="H899" s="3" t="str">
        <f t="shared" si="74"/>
        <v/>
      </c>
    </row>
    <row r="900" spans="1:8" x14ac:dyDescent="0.2">
      <c r="A900" s="3" t="str">
        <f t="shared" si="72"/>
        <v/>
      </c>
      <c r="B900" s="3" t="str">
        <f t="shared" si="73"/>
        <v/>
      </c>
      <c r="H900" s="3" t="str">
        <f t="shared" si="74"/>
        <v/>
      </c>
    </row>
    <row r="901" spans="1:8" x14ac:dyDescent="0.2">
      <c r="A901" s="3" t="str">
        <f t="shared" si="72"/>
        <v/>
      </c>
      <c r="B901" s="3" t="str">
        <f t="shared" si="73"/>
        <v/>
      </c>
      <c r="H901" s="3" t="str">
        <f t="shared" si="74"/>
        <v/>
      </c>
    </row>
    <row r="902" spans="1:8" x14ac:dyDescent="0.2">
      <c r="A902" s="3" t="str">
        <f t="shared" si="72"/>
        <v/>
      </c>
      <c r="B902" s="3" t="str">
        <f t="shared" si="73"/>
        <v/>
      </c>
      <c r="H902" s="3" t="str">
        <f t="shared" si="74"/>
        <v/>
      </c>
    </row>
    <row r="903" spans="1:8" x14ac:dyDescent="0.2">
      <c r="A903" s="3" t="str">
        <f t="shared" si="72"/>
        <v/>
      </c>
      <c r="B903" s="3" t="str">
        <f t="shared" si="73"/>
        <v/>
      </c>
      <c r="H903" s="3" t="str">
        <f t="shared" si="74"/>
        <v/>
      </c>
    </row>
    <row r="904" spans="1:8" x14ac:dyDescent="0.2">
      <c r="A904" s="3" t="str">
        <f t="shared" si="72"/>
        <v/>
      </c>
      <c r="B904" s="3" t="str">
        <f t="shared" si="73"/>
        <v/>
      </c>
      <c r="H904" s="3" t="str">
        <f t="shared" si="74"/>
        <v/>
      </c>
    </row>
    <row r="905" spans="1:8" x14ac:dyDescent="0.2">
      <c r="A905" s="3" t="str">
        <f t="shared" si="72"/>
        <v/>
      </c>
      <c r="B905" s="3" t="str">
        <f t="shared" si="73"/>
        <v/>
      </c>
      <c r="H905" s="3" t="str">
        <f t="shared" si="74"/>
        <v/>
      </c>
    </row>
    <row r="906" spans="1:8" x14ac:dyDescent="0.2">
      <c r="A906" s="3" t="str">
        <f t="shared" si="72"/>
        <v/>
      </c>
      <c r="B906" s="3" t="str">
        <f t="shared" si="73"/>
        <v/>
      </c>
      <c r="H906" s="3" t="str">
        <f t="shared" si="74"/>
        <v/>
      </c>
    </row>
    <row r="907" spans="1:8" x14ac:dyDescent="0.2">
      <c r="A907" s="3" t="str">
        <f t="shared" si="72"/>
        <v/>
      </c>
      <c r="B907" s="3" t="str">
        <f t="shared" si="73"/>
        <v/>
      </c>
      <c r="H907" s="3" t="str">
        <f t="shared" si="74"/>
        <v/>
      </c>
    </row>
    <row r="908" spans="1:8" x14ac:dyDescent="0.2">
      <c r="A908" s="3" t="str">
        <f t="shared" si="72"/>
        <v/>
      </c>
      <c r="B908" s="3" t="str">
        <f t="shared" si="73"/>
        <v/>
      </c>
      <c r="H908" s="3" t="str">
        <f t="shared" si="74"/>
        <v/>
      </c>
    </row>
    <row r="909" spans="1:8" x14ac:dyDescent="0.2">
      <c r="A909" s="3" t="str">
        <f t="shared" si="72"/>
        <v/>
      </c>
      <c r="B909" s="3" t="str">
        <f t="shared" si="73"/>
        <v/>
      </c>
      <c r="H909" s="3" t="str">
        <f t="shared" si="74"/>
        <v/>
      </c>
    </row>
    <row r="910" spans="1:8" x14ac:dyDescent="0.2">
      <c r="A910" s="3" t="str">
        <f t="shared" si="72"/>
        <v/>
      </c>
      <c r="B910" s="3" t="str">
        <f t="shared" si="73"/>
        <v/>
      </c>
      <c r="H910" s="3" t="str">
        <f t="shared" si="74"/>
        <v/>
      </c>
    </row>
    <row r="911" spans="1:8" x14ac:dyDescent="0.2">
      <c r="A911" s="3" t="str">
        <f t="shared" si="72"/>
        <v/>
      </c>
      <c r="B911" s="3" t="str">
        <f t="shared" si="73"/>
        <v/>
      </c>
      <c r="H911" s="3" t="str">
        <f t="shared" si="74"/>
        <v/>
      </c>
    </row>
    <row r="912" spans="1:8" x14ac:dyDescent="0.2">
      <c r="A912" s="3" t="str">
        <f t="shared" si="72"/>
        <v/>
      </c>
      <c r="B912" s="3" t="str">
        <f t="shared" si="73"/>
        <v/>
      </c>
      <c r="H912" s="3" t="str">
        <f t="shared" si="74"/>
        <v/>
      </c>
    </row>
    <row r="913" spans="1:8" x14ac:dyDescent="0.2">
      <c r="A913" s="3" t="str">
        <f t="shared" si="72"/>
        <v/>
      </c>
      <c r="B913" s="3" t="str">
        <f t="shared" si="73"/>
        <v/>
      </c>
      <c r="H913" s="3" t="str">
        <f t="shared" si="74"/>
        <v/>
      </c>
    </row>
    <row r="914" spans="1:8" x14ac:dyDescent="0.2">
      <c r="A914" s="3" t="str">
        <f t="shared" si="72"/>
        <v/>
      </c>
      <c r="B914" s="3" t="str">
        <f t="shared" si="73"/>
        <v/>
      </c>
      <c r="H914" s="3" t="str">
        <f t="shared" si="74"/>
        <v/>
      </c>
    </row>
    <row r="915" spans="1:8" x14ac:dyDescent="0.2">
      <c r="A915" s="3" t="str">
        <f t="shared" si="72"/>
        <v/>
      </c>
      <c r="B915" s="3" t="str">
        <f t="shared" si="73"/>
        <v/>
      </c>
      <c r="H915" s="3" t="str">
        <f t="shared" si="74"/>
        <v/>
      </c>
    </row>
    <row r="916" spans="1:8" x14ac:dyDescent="0.2">
      <c r="A916" s="3" t="str">
        <f t="shared" si="72"/>
        <v/>
      </c>
      <c r="B916" s="3" t="str">
        <f t="shared" si="73"/>
        <v/>
      </c>
      <c r="H916" s="3" t="str">
        <f t="shared" si="74"/>
        <v/>
      </c>
    </row>
    <row r="917" spans="1:8" x14ac:dyDescent="0.2">
      <c r="A917" s="3" t="str">
        <f t="shared" si="72"/>
        <v/>
      </c>
      <c r="B917" s="3" t="str">
        <f t="shared" si="73"/>
        <v/>
      </c>
      <c r="H917" s="3" t="str">
        <f t="shared" si="74"/>
        <v/>
      </c>
    </row>
    <row r="918" spans="1:8" x14ac:dyDescent="0.2">
      <c r="A918" s="3" t="str">
        <f t="shared" si="72"/>
        <v/>
      </c>
      <c r="B918" s="3" t="str">
        <f t="shared" si="73"/>
        <v/>
      </c>
      <c r="H918" s="3" t="str">
        <f t="shared" si="74"/>
        <v/>
      </c>
    </row>
    <row r="919" spans="1:8" x14ac:dyDescent="0.2">
      <c r="A919" s="3" t="str">
        <f t="shared" si="72"/>
        <v/>
      </c>
      <c r="B919" s="3" t="str">
        <f t="shared" si="73"/>
        <v/>
      </c>
      <c r="H919" s="3" t="str">
        <f t="shared" si="74"/>
        <v/>
      </c>
    </row>
    <row r="920" spans="1:8" x14ac:dyDescent="0.2">
      <c r="A920" s="3" t="str">
        <f t="shared" si="72"/>
        <v/>
      </c>
      <c r="B920" s="3" t="str">
        <f t="shared" si="73"/>
        <v/>
      </c>
      <c r="H920" s="3" t="str">
        <f t="shared" si="74"/>
        <v/>
      </c>
    </row>
    <row r="921" spans="1:8" x14ac:dyDescent="0.2">
      <c r="A921" s="3" t="str">
        <f t="shared" si="72"/>
        <v/>
      </c>
      <c r="B921" s="3" t="str">
        <f t="shared" si="73"/>
        <v/>
      </c>
      <c r="H921" s="3" t="str">
        <f t="shared" si="74"/>
        <v/>
      </c>
    </row>
    <row r="922" spans="1:8" x14ac:dyDescent="0.2">
      <c r="A922" s="3" t="str">
        <f t="shared" si="72"/>
        <v/>
      </c>
      <c r="B922" s="3" t="str">
        <f t="shared" si="73"/>
        <v/>
      </c>
      <c r="H922" s="3" t="str">
        <f t="shared" si="74"/>
        <v/>
      </c>
    </row>
    <row r="923" spans="1:8" x14ac:dyDescent="0.2">
      <c r="A923" s="3" t="str">
        <f t="shared" si="72"/>
        <v/>
      </c>
      <c r="B923" s="3" t="str">
        <f t="shared" si="73"/>
        <v/>
      </c>
      <c r="H923" s="3" t="str">
        <f t="shared" si="74"/>
        <v/>
      </c>
    </row>
    <row r="924" spans="1:8" x14ac:dyDescent="0.2">
      <c r="A924" s="3" t="str">
        <f t="shared" si="72"/>
        <v/>
      </c>
      <c r="B924" s="3" t="str">
        <f t="shared" si="73"/>
        <v/>
      </c>
      <c r="H924" s="3" t="str">
        <f t="shared" si="74"/>
        <v/>
      </c>
    </row>
    <row r="925" spans="1:8" x14ac:dyDescent="0.2">
      <c r="A925" s="3" t="str">
        <f t="shared" si="72"/>
        <v/>
      </c>
      <c r="B925" s="3" t="str">
        <f t="shared" si="73"/>
        <v/>
      </c>
      <c r="H925" s="3" t="str">
        <f t="shared" si="74"/>
        <v/>
      </c>
    </row>
    <row r="926" spans="1:8" x14ac:dyDescent="0.2">
      <c r="A926" s="3" t="str">
        <f t="shared" si="72"/>
        <v/>
      </c>
      <c r="B926" s="3" t="str">
        <f t="shared" si="73"/>
        <v/>
      </c>
      <c r="H926" s="3" t="str">
        <f t="shared" si="74"/>
        <v/>
      </c>
    </row>
    <row r="927" spans="1:8" x14ac:dyDescent="0.2">
      <c r="A927" s="3" t="str">
        <f t="shared" si="72"/>
        <v/>
      </c>
      <c r="B927" s="3" t="str">
        <f t="shared" si="73"/>
        <v/>
      </c>
      <c r="H927" s="3" t="str">
        <f t="shared" si="74"/>
        <v/>
      </c>
    </row>
    <row r="928" spans="1:8" x14ac:dyDescent="0.2">
      <c r="A928" s="3" t="str">
        <f t="shared" si="72"/>
        <v/>
      </c>
      <c r="B928" s="3" t="str">
        <f t="shared" si="73"/>
        <v/>
      </c>
      <c r="H928" s="3" t="str">
        <f t="shared" si="74"/>
        <v/>
      </c>
    </row>
    <row r="929" spans="1:8" x14ac:dyDescent="0.2">
      <c r="A929" s="3" t="str">
        <f t="shared" si="72"/>
        <v/>
      </c>
      <c r="B929" s="3" t="str">
        <f t="shared" si="73"/>
        <v/>
      </c>
      <c r="H929" s="3" t="str">
        <f t="shared" si="74"/>
        <v/>
      </c>
    </row>
    <row r="930" spans="1:8" x14ac:dyDescent="0.2">
      <c r="A930" s="3" t="str">
        <f t="shared" si="72"/>
        <v/>
      </c>
      <c r="B930" s="3" t="str">
        <f t="shared" si="73"/>
        <v/>
      </c>
      <c r="H930" s="3" t="str">
        <f t="shared" si="74"/>
        <v/>
      </c>
    </row>
    <row r="931" spans="1:8" x14ac:dyDescent="0.2">
      <c r="A931" s="3" t="str">
        <f t="shared" si="72"/>
        <v/>
      </c>
      <c r="B931" s="3" t="str">
        <f t="shared" si="73"/>
        <v/>
      </c>
      <c r="H931" s="3" t="str">
        <f t="shared" si="74"/>
        <v/>
      </c>
    </row>
    <row r="932" spans="1:8" x14ac:dyDescent="0.2">
      <c r="A932" s="3" t="str">
        <f t="shared" si="72"/>
        <v/>
      </c>
      <c r="B932" s="3" t="str">
        <f t="shared" si="73"/>
        <v/>
      </c>
      <c r="H932" s="3" t="str">
        <f t="shared" si="74"/>
        <v/>
      </c>
    </row>
    <row r="933" spans="1:8" x14ac:dyDescent="0.2">
      <c r="A933" s="3" t="str">
        <f t="shared" si="72"/>
        <v/>
      </c>
      <c r="B933" s="3" t="str">
        <f t="shared" si="73"/>
        <v/>
      </c>
      <c r="H933" s="3" t="str">
        <f t="shared" si="74"/>
        <v/>
      </c>
    </row>
    <row r="934" spans="1:8" x14ac:dyDescent="0.2">
      <c r="A934" s="3" t="str">
        <f t="shared" ref="A934:A997" si="75">C934&amp;D934&amp;E934</f>
        <v/>
      </c>
      <c r="B934" s="3" t="str">
        <f t="shared" ref="B934:B997" si="76">C934&amp;D934&amp;E934&amp;F934</f>
        <v/>
      </c>
      <c r="H934" s="3" t="str">
        <f t="shared" si="74"/>
        <v/>
      </c>
    </row>
    <row r="935" spans="1:8" x14ac:dyDescent="0.2">
      <c r="A935" s="3" t="str">
        <f t="shared" si="75"/>
        <v/>
      </c>
      <c r="B935" s="3" t="str">
        <f t="shared" si="76"/>
        <v/>
      </c>
      <c r="H935" s="3" t="str">
        <f t="shared" si="74"/>
        <v/>
      </c>
    </row>
    <row r="936" spans="1:8" x14ac:dyDescent="0.2">
      <c r="A936" s="3" t="str">
        <f t="shared" si="75"/>
        <v/>
      </c>
      <c r="B936" s="3" t="str">
        <f t="shared" si="76"/>
        <v/>
      </c>
      <c r="H936" s="3" t="str">
        <f t="shared" si="74"/>
        <v/>
      </c>
    </row>
    <row r="937" spans="1:8" x14ac:dyDescent="0.2">
      <c r="A937" s="3" t="str">
        <f t="shared" si="75"/>
        <v/>
      </c>
      <c r="B937" s="3" t="str">
        <f t="shared" si="76"/>
        <v/>
      </c>
      <c r="H937" s="3" t="str">
        <f t="shared" si="74"/>
        <v/>
      </c>
    </row>
    <row r="938" spans="1:8" x14ac:dyDescent="0.2">
      <c r="A938" s="3" t="str">
        <f t="shared" si="75"/>
        <v/>
      </c>
      <c r="B938" s="3" t="str">
        <f t="shared" si="76"/>
        <v/>
      </c>
      <c r="H938" s="3" t="str">
        <f t="shared" si="74"/>
        <v/>
      </c>
    </row>
    <row r="939" spans="1:8" x14ac:dyDescent="0.2">
      <c r="A939" s="3" t="str">
        <f t="shared" si="75"/>
        <v/>
      </c>
      <c r="B939" s="3" t="str">
        <f t="shared" si="76"/>
        <v/>
      </c>
      <c r="H939" s="3" t="str">
        <f t="shared" ref="H939:H1002" si="77">B939&amp;G939</f>
        <v/>
      </c>
    </row>
    <row r="940" spans="1:8" x14ac:dyDescent="0.2">
      <c r="A940" s="3" t="str">
        <f t="shared" si="75"/>
        <v/>
      </c>
      <c r="B940" s="3" t="str">
        <f t="shared" si="76"/>
        <v/>
      </c>
      <c r="H940" s="3" t="str">
        <f t="shared" si="77"/>
        <v/>
      </c>
    </row>
    <row r="941" spans="1:8" x14ac:dyDescent="0.2">
      <c r="A941" s="3" t="str">
        <f t="shared" si="75"/>
        <v/>
      </c>
      <c r="B941" s="3" t="str">
        <f t="shared" si="76"/>
        <v/>
      </c>
      <c r="H941" s="3" t="str">
        <f t="shared" si="77"/>
        <v/>
      </c>
    </row>
    <row r="942" spans="1:8" x14ac:dyDescent="0.2">
      <c r="A942" s="3" t="str">
        <f t="shared" si="75"/>
        <v/>
      </c>
      <c r="B942" s="3" t="str">
        <f t="shared" si="76"/>
        <v/>
      </c>
      <c r="H942" s="3" t="str">
        <f t="shared" si="77"/>
        <v/>
      </c>
    </row>
    <row r="943" spans="1:8" x14ac:dyDescent="0.2">
      <c r="A943" s="3" t="str">
        <f t="shared" si="75"/>
        <v/>
      </c>
      <c r="B943" s="3" t="str">
        <f t="shared" si="76"/>
        <v/>
      </c>
      <c r="H943" s="3" t="str">
        <f t="shared" si="77"/>
        <v/>
      </c>
    </row>
    <row r="944" spans="1:8" x14ac:dyDescent="0.2">
      <c r="A944" s="3" t="str">
        <f t="shared" si="75"/>
        <v/>
      </c>
      <c r="B944" s="3" t="str">
        <f t="shared" si="76"/>
        <v/>
      </c>
      <c r="H944" s="3" t="str">
        <f t="shared" si="77"/>
        <v/>
      </c>
    </row>
    <row r="945" spans="1:8" x14ac:dyDescent="0.2">
      <c r="A945" s="3" t="str">
        <f t="shared" si="75"/>
        <v/>
      </c>
      <c r="B945" s="3" t="str">
        <f t="shared" si="76"/>
        <v/>
      </c>
      <c r="H945" s="3" t="str">
        <f t="shared" si="77"/>
        <v/>
      </c>
    </row>
    <row r="946" spans="1:8" x14ac:dyDescent="0.2">
      <c r="A946" s="3" t="str">
        <f t="shared" si="75"/>
        <v/>
      </c>
      <c r="B946" s="3" t="str">
        <f t="shared" si="76"/>
        <v/>
      </c>
      <c r="H946" s="3" t="str">
        <f t="shared" si="77"/>
        <v/>
      </c>
    </row>
    <row r="947" spans="1:8" x14ac:dyDescent="0.2">
      <c r="A947" s="3" t="str">
        <f t="shared" si="75"/>
        <v/>
      </c>
      <c r="B947" s="3" t="str">
        <f t="shared" si="76"/>
        <v/>
      </c>
      <c r="H947" s="3" t="str">
        <f t="shared" si="77"/>
        <v/>
      </c>
    </row>
    <row r="948" spans="1:8" x14ac:dyDescent="0.2">
      <c r="A948" s="3" t="str">
        <f t="shared" si="75"/>
        <v/>
      </c>
      <c r="B948" s="3" t="str">
        <f t="shared" si="76"/>
        <v/>
      </c>
      <c r="H948" s="3" t="str">
        <f t="shared" si="77"/>
        <v/>
      </c>
    </row>
    <row r="949" spans="1:8" x14ac:dyDescent="0.2">
      <c r="A949" s="3" t="str">
        <f t="shared" si="75"/>
        <v/>
      </c>
      <c r="B949" s="3" t="str">
        <f t="shared" si="76"/>
        <v/>
      </c>
      <c r="H949" s="3" t="str">
        <f t="shared" si="77"/>
        <v/>
      </c>
    </row>
    <row r="950" spans="1:8" x14ac:dyDescent="0.2">
      <c r="A950" s="3" t="str">
        <f t="shared" si="75"/>
        <v/>
      </c>
      <c r="B950" s="3" t="str">
        <f t="shared" si="76"/>
        <v/>
      </c>
      <c r="H950" s="3" t="str">
        <f t="shared" si="77"/>
        <v/>
      </c>
    </row>
    <row r="951" spans="1:8" x14ac:dyDescent="0.2">
      <c r="A951" s="3" t="str">
        <f t="shared" si="75"/>
        <v/>
      </c>
      <c r="B951" s="3" t="str">
        <f t="shared" si="76"/>
        <v/>
      </c>
      <c r="H951" s="3" t="str">
        <f t="shared" si="77"/>
        <v/>
      </c>
    </row>
    <row r="952" spans="1:8" x14ac:dyDescent="0.2">
      <c r="A952" s="3" t="str">
        <f t="shared" si="75"/>
        <v/>
      </c>
      <c r="B952" s="3" t="str">
        <f t="shared" si="76"/>
        <v/>
      </c>
      <c r="H952" s="3" t="str">
        <f t="shared" si="77"/>
        <v/>
      </c>
    </row>
    <row r="953" spans="1:8" x14ac:dyDescent="0.2">
      <c r="A953" s="3" t="str">
        <f t="shared" si="75"/>
        <v/>
      </c>
      <c r="B953" s="3" t="str">
        <f t="shared" si="76"/>
        <v/>
      </c>
      <c r="H953" s="3" t="str">
        <f t="shared" si="77"/>
        <v/>
      </c>
    </row>
    <row r="954" spans="1:8" x14ac:dyDescent="0.2">
      <c r="A954" s="3" t="str">
        <f t="shared" si="75"/>
        <v/>
      </c>
      <c r="B954" s="3" t="str">
        <f t="shared" si="76"/>
        <v/>
      </c>
      <c r="H954" s="3" t="str">
        <f t="shared" si="77"/>
        <v/>
      </c>
    </row>
    <row r="955" spans="1:8" x14ac:dyDescent="0.2">
      <c r="A955" s="3" t="str">
        <f t="shared" si="75"/>
        <v/>
      </c>
      <c r="B955" s="3" t="str">
        <f t="shared" si="76"/>
        <v/>
      </c>
      <c r="H955" s="3" t="str">
        <f t="shared" si="77"/>
        <v/>
      </c>
    </row>
    <row r="956" spans="1:8" x14ac:dyDescent="0.2">
      <c r="A956" s="3" t="str">
        <f t="shared" si="75"/>
        <v/>
      </c>
      <c r="B956" s="3" t="str">
        <f t="shared" si="76"/>
        <v/>
      </c>
      <c r="H956" s="3" t="str">
        <f t="shared" si="77"/>
        <v/>
      </c>
    </row>
    <row r="957" spans="1:8" x14ac:dyDescent="0.2">
      <c r="A957" s="3" t="str">
        <f t="shared" si="75"/>
        <v/>
      </c>
      <c r="B957" s="3" t="str">
        <f t="shared" si="76"/>
        <v/>
      </c>
      <c r="H957" s="3" t="str">
        <f t="shared" si="77"/>
        <v/>
      </c>
    </row>
    <row r="958" spans="1:8" x14ac:dyDescent="0.2">
      <c r="A958" s="3" t="str">
        <f t="shared" si="75"/>
        <v/>
      </c>
      <c r="B958" s="3" t="str">
        <f t="shared" si="76"/>
        <v/>
      </c>
      <c r="H958" s="3" t="str">
        <f t="shared" si="77"/>
        <v/>
      </c>
    </row>
    <row r="959" spans="1:8" x14ac:dyDescent="0.2">
      <c r="A959" s="3" t="str">
        <f t="shared" si="75"/>
        <v/>
      </c>
      <c r="B959" s="3" t="str">
        <f t="shared" si="76"/>
        <v/>
      </c>
      <c r="H959" s="3" t="str">
        <f t="shared" si="77"/>
        <v/>
      </c>
    </row>
    <row r="960" spans="1:8" x14ac:dyDescent="0.2">
      <c r="A960" s="3" t="str">
        <f t="shared" si="75"/>
        <v/>
      </c>
      <c r="B960" s="3" t="str">
        <f t="shared" si="76"/>
        <v/>
      </c>
      <c r="H960" s="3" t="str">
        <f t="shared" si="77"/>
        <v/>
      </c>
    </row>
    <row r="961" spans="1:8" x14ac:dyDescent="0.2">
      <c r="A961" s="3" t="str">
        <f t="shared" si="75"/>
        <v/>
      </c>
      <c r="B961" s="3" t="str">
        <f t="shared" si="76"/>
        <v/>
      </c>
      <c r="H961" s="3" t="str">
        <f t="shared" si="77"/>
        <v/>
      </c>
    </row>
    <row r="962" spans="1:8" x14ac:dyDescent="0.2">
      <c r="A962" s="3" t="str">
        <f t="shared" si="75"/>
        <v/>
      </c>
      <c r="B962" s="3" t="str">
        <f t="shared" si="76"/>
        <v/>
      </c>
      <c r="H962" s="3" t="str">
        <f t="shared" si="77"/>
        <v/>
      </c>
    </row>
    <row r="963" spans="1:8" x14ac:dyDescent="0.2">
      <c r="A963" s="3" t="str">
        <f t="shared" si="75"/>
        <v/>
      </c>
      <c r="B963" s="3" t="str">
        <f t="shared" si="76"/>
        <v/>
      </c>
      <c r="H963" s="3" t="str">
        <f t="shared" si="77"/>
        <v/>
      </c>
    </row>
    <row r="964" spans="1:8" x14ac:dyDescent="0.2">
      <c r="A964" s="3" t="str">
        <f t="shared" si="75"/>
        <v/>
      </c>
      <c r="B964" s="3" t="str">
        <f t="shared" si="76"/>
        <v/>
      </c>
      <c r="H964" s="3" t="str">
        <f t="shared" si="77"/>
        <v/>
      </c>
    </row>
    <row r="965" spans="1:8" x14ac:dyDescent="0.2">
      <c r="A965" s="3" t="str">
        <f t="shared" si="75"/>
        <v/>
      </c>
      <c r="B965" s="3" t="str">
        <f t="shared" si="76"/>
        <v/>
      </c>
      <c r="H965" s="3" t="str">
        <f t="shared" si="77"/>
        <v/>
      </c>
    </row>
    <row r="966" spans="1:8" x14ac:dyDescent="0.2">
      <c r="A966" s="3" t="str">
        <f t="shared" si="75"/>
        <v/>
      </c>
      <c r="B966" s="3" t="str">
        <f t="shared" si="76"/>
        <v/>
      </c>
      <c r="H966" s="3" t="str">
        <f t="shared" si="77"/>
        <v/>
      </c>
    </row>
    <row r="967" spans="1:8" x14ac:dyDescent="0.2">
      <c r="A967" s="3" t="str">
        <f t="shared" si="75"/>
        <v/>
      </c>
      <c r="B967" s="3" t="str">
        <f t="shared" si="76"/>
        <v/>
      </c>
      <c r="H967" s="3" t="str">
        <f t="shared" si="77"/>
        <v/>
      </c>
    </row>
    <row r="968" spans="1:8" x14ac:dyDescent="0.2">
      <c r="A968" s="3" t="str">
        <f t="shared" si="75"/>
        <v/>
      </c>
      <c r="B968" s="3" t="str">
        <f t="shared" si="76"/>
        <v/>
      </c>
      <c r="H968" s="3" t="str">
        <f t="shared" si="77"/>
        <v/>
      </c>
    </row>
    <row r="969" spans="1:8" x14ac:dyDescent="0.2">
      <c r="A969" s="3" t="str">
        <f t="shared" si="75"/>
        <v/>
      </c>
      <c r="B969" s="3" t="str">
        <f t="shared" si="76"/>
        <v/>
      </c>
      <c r="H969" s="3" t="str">
        <f t="shared" si="77"/>
        <v/>
      </c>
    </row>
    <row r="970" spans="1:8" x14ac:dyDescent="0.2">
      <c r="A970" s="3" t="str">
        <f t="shared" si="75"/>
        <v/>
      </c>
      <c r="B970" s="3" t="str">
        <f t="shared" si="76"/>
        <v/>
      </c>
      <c r="H970" s="3" t="str">
        <f t="shared" si="77"/>
        <v/>
      </c>
    </row>
    <row r="971" spans="1:8" x14ac:dyDescent="0.2">
      <c r="A971" s="3" t="str">
        <f t="shared" si="75"/>
        <v/>
      </c>
      <c r="B971" s="3" t="str">
        <f t="shared" si="76"/>
        <v/>
      </c>
      <c r="H971" s="3" t="str">
        <f t="shared" si="77"/>
        <v/>
      </c>
    </row>
    <row r="972" spans="1:8" x14ac:dyDescent="0.2">
      <c r="A972" s="3" t="str">
        <f t="shared" si="75"/>
        <v/>
      </c>
      <c r="B972" s="3" t="str">
        <f t="shared" si="76"/>
        <v/>
      </c>
      <c r="H972" s="3" t="str">
        <f t="shared" si="77"/>
        <v/>
      </c>
    </row>
    <row r="973" spans="1:8" x14ac:dyDescent="0.2">
      <c r="A973" s="3" t="str">
        <f t="shared" si="75"/>
        <v/>
      </c>
      <c r="B973" s="3" t="str">
        <f t="shared" si="76"/>
        <v/>
      </c>
      <c r="H973" s="3" t="str">
        <f t="shared" si="77"/>
        <v/>
      </c>
    </row>
    <row r="974" spans="1:8" x14ac:dyDescent="0.2">
      <c r="A974" s="3" t="str">
        <f t="shared" si="75"/>
        <v/>
      </c>
      <c r="B974" s="3" t="str">
        <f t="shared" si="76"/>
        <v/>
      </c>
      <c r="H974" s="3" t="str">
        <f t="shared" si="77"/>
        <v/>
      </c>
    </row>
    <row r="975" spans="1:8" x14ac:dyDescent="0.2">
      <c r="A975" s="3" t="str">
        <f t="shared" si="75"/>
        <v/>
      </c>
      <c r="B975" s="3" t="str">
        <f t="shared" si="76"/>
        <v/>
      </c>
      <c r="H975" s="3" t="str">
        <f t="shared" si="77"/>
        <v/>
      </c>
    </row>
    <row r="976" spans="1:8" x14ac:dyDescent="0.2">
      <c r="A976" s="3" t="str">
        <f t="shared" si="75"/>
        <v/>
      </c>
      <c r="B976" s="3" t="str">
        <f t="shared" si="76"/>
        <v/>
      </c>
      <c r="H976" s="3" t="str">
        <f t="shared" si="77"/>
        <v/>
      </c>
    </row>
    <row r="977" spans="1:8" x14ac:dyDescent="0.2">
      <c r="A977" s="3" t="str">
        <f t="shared" si="75"/>
        <v/>
      </c>
      <c r="B977" s="3" t="str">
        <f t="shared" si="76"/>
        <v/>
      </c>
      <c r="H977" s="3" t="str">
        <f t="shared" si="77"/>
        <v/>
      </c>
    </row>
    <row r="978" spans="1:8" x14ac:dyDescent="0.2">
      <c r="A978" s="3" t="str">
        <f t="shared" si="75"/>
        <v/>
      </c>
      <c r="B978" s="3" t="str">
        <f t="shared" si="76"/>
        <v/>
      </c>
      <c r="H978" s="3" t="str">
        <f t="shared" si="77"/>
        <v/>
      </c>
    </row>
    <row r="979" spans="1:8" x14ac:dyDescent="0.2">
      <c r="A979" s="3" t="str">
        <f t="shared" si="75"/>
        <v/>
      </c>
      <c r="B979" s="3" t="str">
        <f t="shared" si="76"/>
        <v/>
      </c>
      <c r="H979" s="3" t="str">
        <f t="shared" si="77"/>
        <v/>
      </c>
    </row>
    <row r="980" spans="1:8" x14ac:dyDescent="0.2">
      <c r="A980" s="3" t="str">
        <f t="shared" si="75"/>
        <v/>
      </c>
      <c r="B980" s="3" t="str">
        <f t="shared" si="76"/>
        <v/>
      </c>
      <c r="H980" s="3" t="str">
        <f t="shared" si="77"/>
        <v/>
      </c>
    </row>
    <row r="981" spans="1:8" x14ac:dyDescent="0.2">
      <c r="A981" s="3" t="str">
        <f t="shared" si="75"/>
        <v/>
      </c>
      <c r="B981" s="3" t="str">
        <f t="shared" si="76"/>
        <v/>
      </c>
      <c r="H981" s="3" t="str">
        <f t="shared" si="77"/>
        <v/>
      </c>
    </row>
    <row r="982" spans="1:8" x14ac:dyDescent="0.2">
      <c r="A982" s="3" t="str">
        <f t="shared" si="75"/>
        <v/>
      </c>
      <c r="B982" s="3" t="str">
        <f t="shared" si="76"/>
        <v/>
      </c>
      <c r="H982" s="3" t="str">
        <f t="shared" si="77"/>
        <v/>
      </c>
    </row>
    <row r="983" spans="1:8" x14ac:dyDescent="0.2">
      <c r="A983" s="3" t="str">
        <f t="shared" si="75"/>
        <v/>
      </c>
      <c r="B983" s="3" t="str">
        <f t="shared" si="76"/>
        <v/>
      </c>
      <c r="H983" s="3" t="str">
        <f t="shared" si="77"/>
        <v/>
      </c>
    </row>
    <row r="984" spans="1:8" x14ac:dyDescent="0.2">
      <c r="A984" s="3" t="str">
        <f t="shared" si="75"/>
        <v/>
      </c>
      <c r="B984" s="3" t="str">
        <f t="shared" si="76"/>
        <v/>
      </c>
      <c r="H984" s="3" t="str">
        <f t="shared" si="77"/>
        <v/>
      </c>
    </row>
    <row r="985" spans="1:8" x14ac:dyDescent="0.2">
      <c r="A985" s="3" t="str">
        <f t="shared" si="75"/>
        <v/>
      </c>
      <c r="B985" s="3" t="str">
        <f t="shared" si="76"/>
        <v/>
      </c>
      <c r="H985" s="3" t="str">
        <f t="shared" si="77"/>
        <v/>
      </c>
    </row>
    <row r="986" spans="1:8" x14ac:dyDescent="0.2">
      <c r="A986" s="3" t="str">
        <f t="shared" si="75"/>
        <v/>
      </c>
      <c r="B986" s="3" t="str">
        <f t="shared" si="76"/>
        <v/>
      </c>
      <c r="H986" s="3" t="str">
        <f t="shared" si="77"/>
        <v/>
      </c>
    </row>
    <row r="987" spans="1:8" x14ac:dyDescent="0.2">
      <c r="A987" s="3" t="str">
        <f t="shared" si="75"/>
        <v/>
      </c>
      <c r="B987" s="3" t="str">
        <f t="shared" si="76"/>
        <v/>
      </c>
      <c r="H987" s="3" t="str">
        <f t="shared" si="77"/>
        <v/>
      </c>
    </row>
    <row r="988" spans="1:8" x14ac:dyDescent="0.2">
      <c r="A988" s="3" t="str">
        <f t="shared" si="75"/>
        <v/>
      </c>
      <c r="B988" s="3" t="str">
        <f t="shared" si="76"/>
        <v/>
      </c>
      <c r="H988" s="3" t="str">
        <f t="shared" si="77"/>
        <v/>
      </c>
    </row>
    <row r="989" spans="1:8" x14ac:dyDescent="0.2">
      <c r="A989" s="3" t="str">
        <f t="shared" si="75"/>
        <v/>
      </c>
      <c r="B989" s="3" t="str">
        <f t="shared" si="76"/>
        <v/>
      </c>
      <c r="H989" s="3" t="str">
        <f t="shared" si="77"/>
        <v/>
      </c>
    </row>
    <row r="990" spans="1:8" x14ac:dyDescent="0.2">
      <c r="A990" s="3" t="str">
        <f t="shared" si="75"/>
        <v/>
      </c>
      <c r="B990" s="3" t="str">
        <f t="shared" si="76"/>
        <v/>
      </c>
      <c r="H990" s="3" t="str">
        <f t="shared" si="77"/>
        <v/>
      </c>
    </row>
    <row r="991" spans="1:8" x14ac:dyDescent="0.2">
      <c r="A991" s="3" t="str">
        <f t="shared" si="75"/>
        <v/>
      </c>
      <c r="B991" s="3" t="str">
        <f t="shared" si="76"/>
        <v/>
      </c>
      <c r="H991" s="3" t="str">
        <f t="shared" si="77"/>
        <v/>
      </c>
    </row>
    <row r="992" spans="1:8" x14ac:dyDescent="0.2">
      <c r="A992" s="3" t="str">
        <f t="shared" si="75"/>
        <v/>
      </c>
      <c r="B992" s="3" t="str">
        <f t="shared" si="76"/>
        <v/>
      </c>
      <c r="H992" s="3" t="str">
        <f t="shared" si="77"/>
        <v/>
      </c>
    </row>
    <row r="993" spans="1:8" x14ac:dyDescent="0.2">
      <c r="A993" s="3" t="str">
        <f t="shared" si="75"/>
        <v/>
      </c>
      <c r="B993" s="3" t="str">
        <f t="shared" si="76"/>
        <v/>
      </c>
      <c r="H993" s="3" t="str">
        <f t="shared" si="77"/>
        <v/>
      </c>
    </row>
    <row r="994" spans="1:8" x14ac:dyDescent="0.2">
      <c r="A994" s="3" t="str">
        <f t="shared" si="75"/>
        <v/>
      </c>
      <c r="B994" s="3" t="str">
        <f t="shared" si="76"/>
        <v/>
      </c>
      <c r="H994" s="3" t="str">
        <f t="shared" si="77"/>
        <v/>
      </c>
    </row>
    <row r="995" spans="1:8" x14ac:dyDescent="0.2">
      <c r="A995" s="3" t="str">
        <f t="shared" si="75"/>
        <v/>
      </c>
      <c r="B995" s="3" t="str">
        <f t="shared" si="76"/>
        <v/>
      </c>
      <c r="H995" s="3" t="str">
        <f t="shared" si="77"/>
        <v/>
      </c>
    </row>
    <row r="996" spans="1:8" x14ac:dyDescent="0.2">
      <c r="A996" s="3" t="str">
        <f t="shared" si="75"/>
        <v/>
      </c>
      <c r="B996" s="3" t="str">
        <f t="shared" si="76"/>
        <v/>
      </c>
      <c r="H996" s="3" t="str">
        <f t="shared" si="77"/>
        <v/>
      </c>
    </row>
    <row r="997" spans="1:8" x14ac:dyDescent="0.2">
      <c r="A997" s="3" t="str">
        <f t="shared" si="75"/>
        <v/>
      </c>
      <c r="B997" s="3" t="str">
        <f t="shared" si="76"/>
        <v/>
      </c>
      <c r="H997" s="3" t="str">
        <f t="shared" si="77"/>
        <v/>
      </c>
    </row>
    <row r="998" spans="1:8" x14ac:dyDescent="0.2">
      <c r="A998" s="3" t="str">
        <f t="shared" ref="A998:A1061" si="78">C998&amp;D998&amp;E998</f>
        <v/>
      </c>
      <c r="B998" s="3" t="str">
        <f t="shared" ref="B998:B1061" si="79">C998&amp;D998&amp;E998&amp;F998</f>
        <v/>
      </c>
      <c r="H998" s="3" t="str">
        <f t="shared" si="77"/>
        <v/>
      </c>
    </row>
    <row r="999" spans="1:8" x14ac:dyDescent="0.2">
      <c r="A999" s="3" t="str">
        <f t="shared" si="78"/>
        <v/>
      </c>
      <c r="B999" s="3" t="str">
        <f t="shared" si="79"/>
        <v/>
      </c>
      <c r="H999" s="3" t="str">
        <f t="shared" si="77"/>
        <v/>
      </c>
    </row>
    <row r="1000" spans="1:8" x14ac:dyDescent="0.2">
      <c r="A1000" s="3" t="str">
        <f t="shared" si="78"/>
        <v/>
      </c>
      <c r="B1000" s="3" t="str">
        <f t="shared" si="79"/>
        <v/>
      </c>
      <c r="H1000" s="3" t="str">
        <f t="shared" si="77"/>
        <v/>
      </c>
    </row>
    <row r="1001" spans="1:8" x14ac:dyDescent="0.2">
      <c r="A1001" s="3" t="str">
        <f t="shared" si="78"/>
        <v/>
      </c>
      <c r="B1001" s="3" t="str">
        <f t="shared" si="79"/>
        <v/>
      </c>
      <c r="H1001" s="3" t="str">
        <f t="shared" si="77"/>
        <v/>
      </c>
    </row>
    <row r="1002" spans="1:8" x14ac:dyDescent="0.2">
      <c r="A1002" s="3" t="str">
        <f t="shared" si="78"/>
        <v/>
      </c>
      <c r="B1002" s="3" t="str">
        <f t="shared" si="79"/>
        <v/>
      </c>
      <c r="H1002" s="3" t="str">
        <f t="shared" si="77"/>
        <v/>
      </c>
    </row>
    <row r="1003" spans="1:8" x14ac:dyDescent="0.2">
      <c r="A1003" s="3" t="str">
        <f t="shared" si="78"/>
        <v/>
      </c>
      <c r="B1003" s="3" t="str">
        <f t="shared" si="79"/>
        <v/>
      </c>
      <c r="H1003" s="3" t="str">
        <f t="shared" ref="H1003:H1066" si="80">B1003&amp;G1003</f>
        <v/>
      </c>
    </row>
    <row r="1004" spans="1:8" x14ac:dyDescent="0.2">
      <c r="A1004" s="3" t="str">
        <f t="shared" si="78"/>
        <v/>
      </c>
      <c r="B1004" s="3" t="str">
        <f t="shared" si="79"/>
        <v/>
      </c>
      <c r="H1004" s="3" t="str">
        <f t="shared" si="80"/>
        <v/>
      </c>
    </row>
    <row r="1005" spans="1:8" x14ac:dyDescent="0.2">
      <c r="A1005" s="3" t="str">
        <f t="shared" si="78"/>
        <v/>
      </c>
      <c r="B1005" s="3" t="str">
        <f t="shared" si="79"/>
        <v/>
      </c>
      <c r="H1005" s="3" t="str">
        <f t="shared" si="80"/>
        <v/>
      </c>
    </row>
    <row r="1006" spans="1:8" x14ac:dyDescent="0.2">
      <c r="A1006" s="3" t="str">
        <f t="shared" si="78"/>
        <v/>
      </c>
      <c r="B1006" s="3" t="str">
        <f t="shared" si="79"/>
        <v/>
      </c>
      <c r="H1006" s="3" t="str">
        <f t="shared" si="80"/>
        <v/>
      </c>
    </row>
    <row r="1007" spans="1:8" x14ac:dyDescent="0.2">
      <c r="A1007" s="3" t="str">
        <f t="shared" si="78"/>
        <v/>
      </c>
      <c r="B1007" s="3" t="str">
        <f t="shared" si="79"/>
        <v/>
      </c>
      <c r="H1007" s="3" t="str">
        <f t="shared" si="80"/>
        <v/>
      </c>
    </row>
    <row r="1008" spans="1:8" x14ac:dyDescent="0.2">
      <c r="A1008" s="3" t="str">
        <f t="shared" si="78"/>
        <v/>
      </c>
      <c r="B1008" s="3" t="str">
        <f t="shared" si="79"/>
        <v/>
      </c>
      <c r="H1008" s="3" t="str">
        <f t="shared" si="80"/>
        <v/>
      </c>
    </row>
    <row r="1009" spans="1:8" x14ac:dyDescent="0.2">
      <c r="A1009" s="3" t="str">
        <f t="shared" si="78"/>
        <v/>
      </c>
      <c r="B1009" s="3" t="str">
        <f t="shared" si="79"/>
        <v/>
      </c>
      <c r="H1009" s="3" t="str">
        <f t="shared" si="80"/>
        <v/>
      </c>
    </row>
    <row r="1010" spans="1:8" x14ac:dyDescent="0.2">
      <c r="A1010" s="3" t="str">
        <f t="shared" si="78"/>
        <v/>
      </c>
      <c r="B1010" s="3" t="str">
        <f t="shared" si="79"/>
        <v/>
      </c>
      <c r="H1010" s="3" t="str">
        <f t="shared" si="80"/>
        <v/>
      </c>
    </row>
    <row r="1011" spans="1:8" x14ac:dyDescent="0.2">
      <c r="A1011" s="3" t="str">
        <f t="shared" si="78"/>
        <v/>
      </c>
      <c r="B1011" s="3" t="str">
        <f t="shared" si="79"/>
        <v/>
      </c>
      <c r="H1011" s="3" t="str">
        <f t="shared" si="80"/>
        <v/>
      </c>
    </row>
    <row r="1012" spans="1:8" x14ac:dyDescent="0.2">
      <c r="A1012" s="3" t="str">
        <f t="shared" si="78"/>
        <v/>
      </c>
      <c r="B1012" s="3" t="str">
        <f t="shared" si="79"/>
        <v/>
      </c>
      <c r="H1012" s="3" t="str">
        <f t="shared" si="80"/>
        <v/>
      </c>
    </row>
    <row r="1013" spans="1:8" x14ac:dyDescent="0.2">
      <c r="A1013" s="3" t="str">
        <f t="shared" si="78"/>
        <v/>
      </c>
      <c r="B1013" s="3" t="str">
        <f t="shared" si="79"/>
        <v/>
      </c>
      <c r="H1013" s="3" t="str">
        <f t="shared" si="80"/>
        <v/>
      </c>
    </row>
    <row r="1014" spans="1:8" x14ac:dyDescent="0.2">
      <c r="A1014" s="3" t="str">
        <f t="shared" si="78"/>
        <v/>
      </c>
      <c r="B1014" s="3" t="str">
        <f t="shared" si="79"/>
        <v/>
      </c>
      <c r="H1014" s="3" t="str">
        <f t="shared" si="80"/>
        <v/>
      </c>
    </row>
    <row r="1015" spans="1:8" x14ac:dyDescent="0.2">
      <c r="A1015" s="3" t="str">
        <f t="shared" si="78"/>
        <v/>
      </c>
      <c r="B1015" s="3" t="str">
        <f t="shared" si="79"/>
        <v/>
      </c>
      <c r="H1015" s="3" t="str">
        <f t="shared" si="80"/>
        <v/>
      </c>
    </row>
    <row r="1016" spans="1:8" x14ac:dyDescent="0.2">
      <c r="A1016" s="3" t="str">
        <f t="shared" si="78"/>
        <v/>
      </c>
      <c r="B1016" s="3" t="str">
        <f t="shared" si="79"/>
        <v/>
      </c>
      <c r="H1016" s="3" t="str">
        <f t="shared" si="80"/>
        <v/>
      </c>
    </row>
    <row r="1017" spans="1:8" x14ac:dyDescent="0.2">
      <c r="A1017" s="3" t="str">
        <f t="shared" si="78"/>
        <v/>
      </c>
      <c r="B1017" s="3" t="str">
        <f t="shared" si="79"/>
        <v/>
      </c>
      <c r="H1017" s="3" t="str">
        <f t="shared" si="80"/>
        <v/>
      </c>
    </row>
    <row r="1018" spans="1:8" x14ac:dyDescent="0.2">
      <c r="A1018" s="3" t="str">
        <f t="shared" si="78"/>
        <v/>
      </c>
      <c r="B1018" s="3" t="str">
        <f t="shared" si="79"/>
        <v/>
      </c>
      <c r="H1018" s="3" t="str">
        <f t="shared" si="80"/>
        <v/>
      </c>
    </row>
    <row r="1019" spans="1:8" x14ac:dyDescent="0.2">
      <c r="A1019" s="3" t="str">
        <f t="shared" si="78"/>
        <v/>
      </c>
      <c r="B1019" s="3" t="str">
        <f t="shared" si="79"/>
        <v/>
      </c>
      <c r="H1019" s="3" t="str">
        <f t="shared" si="80"/>
        <v/>
      </c>
    </row>
    <row r="1020" spans="1:8" x14ac:dyDescent="0.2">
      <c r="A1020" s="3" t="str">
        <f t="shared" si="78"/>
        <v/>
      </c>
      <c r="B1020" s="3" t="str">
        <f t="shared" si="79"/>
        <v/>
      </c>
      <c r="H1020" s="3" t="str">
        <f t="shared" si="80"/>
        <v/>
      </c>
    </row>
    <row r="1021" spans="1:8" x14ac:dyDescent="0.2">
      <c r="A1021" s="3" t="str">
        <f t="shared" si="78"/>
        <v/>
      </c>
      <c r="B1021" s="3" t="str">
        <f t="shared" si="79"/>
        <v/>
      </c>
      <c r="H1021" s="3" t="str">
        <f t="shared" si="80"/>
        <v/>
      </c>
    </row>
    <row r="1022" spans="1:8" x14ac:dyDescent="0.2">
      <c r="A1022" s="3" t="str">
        <f t="shared" si="78"/>
        <v/>
      </c>
      <c r="B1022" s="3" t="str">
        <f t="shared" si="79"/>
        <v/>
      </c>
      <c r="H1022" s="3" t="str">
        <f t="shared" si="80"/>
        <v/>
      </c>
    </row>
    <row r="1023" spans="1:8" x14ac:dyDescent="0.2">
      <c r="A1023" s="3" t="str">
        <f t="shared" si="78"/>
        <v/>
      </c>
      <c r="B1023" s="3" t="str">
        <f t="shared" si="79"/>
        <v/>
      </c>
      <c r="H1023" s="3" t="str">
        <f t="shared" si="80"/>
        <v/>
      </c>
    </row>
    <row r="1024" spans="1:8" x14ac:dyDescent="0.2">
      <c r="A1024" s="3" t="str">
        <f t="shared" si="78"/>
        <v/>
      </c>
      <c r="B1024" s="3" t="str">
        <f t="shared" si="79"/>
        <v/>
      </c>
      <c r="H1024" s="3" t="str">
        <f t="shared" si="80"/>
        <v/>
      </c>
    </row>
    <row r="1025" spans="1:8" x14ac:dyDescent="0.2">
      <c r="A1025" s="3" t="str">
        <f t="shared" si="78"/>
        <v/>
      </c>
      <c r="B1025" s="3" t="str">
        <f t="shared" si="79"/>
        <v/>
      </c>
      <c r="H1025" s="3" t="str">
        <f t="shared" si="80"/>
        <v/>
      </c>
    </row>
    <row r="1026" spans="1:8" x14ac:dyDescent="0.2">
      <c r="A1026" s="3" t="str">
        <f t="shared" si="78"/>
        <v/>
      </c>
      <c r="B1026" s="3" t="str">
        <f t="shared" si="79"/>
        <v/>
      </c>
      <c r="H1026" s="3" t="str">
        <f t="shared" si="80"/>
        <v/>
      </c>
    </row>
    <row r="1027" spans="1:8" x14ac:dyDescent="0.2">
      <c r="A1027" s="3" t="str">
        <f t="shared" si="78"/>
        <v/>
      </c>
      <c r="B1027" s="3" t="str">
        <f t="shared" si="79"/>
        <v/>
      </c>
      <c r="H1027" s="3" t="str">
        <f t="shared" si="80"/>
        <v/>
      </c>
    </row>
    <row r="1028" spans="1:8" x14ac:dyDescent="0.2">
      <c r="A1028" s="3" t="str">
        <f t="shared" si="78"/>
        <v/>
      </c>
      <c r="B1028" s="3" t="str">
        <f t="shared" si="79"/>
        <v/>
      </c>
      <c r="H1028" s="3" t="str">
        <f t="shared" si="80"/>
        <v/>
      </c>
    </row>
    <row r="1029" spans="1:8" x14ac:dyDescent="0.2">
      <c r="A1029" s="3" t="str">
        <f t="shared" si="78"/>
        <v/>
      </c>
      <c r="B1029" s="3" t="str">
        <f t="shared" si="79"/>
        <v/>
      </c>
      <c r="H1029" s="3" t="str">
        <f t="shared" si="80"/>
        <v/>
      </c>
    </row>
    <row r="1030" spans="1:8" x14ac:dyDescent="0.2">
      <c r="A1030" s="3" t="str">
        <f t="shared" si="78"/>
        <v/>
      </c>
      <c r="B1030" s="3" t="str">
        <f t="shared" si="79"/>
        <v/>
      </c>
      <c r="H1030" s="3" t="str">
        <f t="shared" si="80"/>
        <v/>
      </c>
    </row>
    <row r="1031" spans="1:8" x14ac:dyDescent="0.2">
      <c r="A1031" s="3" t="str">
        <f t="shared" si="78"/>
        <v/>
      </c>
      <c r="B1031" s="3" t="str">
        <f t="shared" si="79"/>
        <v/>
      </c>
      <c r="H1031" s="3" t="str">
        <f t="shared" si="80"/>
        <v/>
      </c>
    </row>
    <row r="1032" spans="1:8" x14ac:dyDescent="0.2">
      <c r="A1032" s="3" t="str">
        <f t="shared" si="78"/>
        <v/>
      </c>
      <c r="B1032" s="3" t="str">
        <f t="shared" si="79"/>
        <v/>
      </c>
      <c r="H1032" s="3" t="str">
        <f t="shared" si="80"/>
        <v/>
      </c>
    </row>
    <row r="1033" spans="1:8" x14ac:dyDescent="0.2">
      <c r="A1033" s="3" t="str">
        <f t="shared" si="78"/>
        <v/>
      </c>
      <c r="B1033" s="3" t="str">
        <f t="shared" si="79"/>
        <v/>
      </c>
      <c r="H1033" s="3" t="str">
        <f t="shared" si="80"/>
        <v/>
      </c>
    </row>
    <row r="1034" spans="1:8" x14ac:dyDescent="0.2">
      <c r="A1034" s="3" t="str">
        <f t="shared" si="78"/>
        <v/>
      </c>
      <c r="B1034" s="3" t="str">
        <f t="shared" si="79"/>
        <v/>
      </c>
      <c r="H1034" s="3" t="str">
        <f t="shared" si="80"/>
        <v/>
      </c>
    </row>
    <row r="1035" spans="1:8" x14ac:dyDescent="0.2">
      <c r="A1035" s="3" t="str">
        <f t="shared" si="78"/>
        <v/>
      </c>
      <c r="B1035" s="3" t="str">
        <f t="shared" si="79"/>
        <v/>
      </c>
      <c r="H1035" s="3" t="str">
        <f t="shared" si="80"/>
        <v/>
      </c>
    </row>
    <row r="1036" spans="1:8" x14ac:dyDescent="0.2">
      <c r="A1036" s="3" t="str">
        <f t="shared" si="78"/>
        <v/>
      </c>
      <c r="B1036" s="3" t="str">
        <f t="shared" si="79"/>
        <v/>
      </c>
      <c r="H1036" s="3" t="str">
        <f t="shared" si="80"/>
        <v/>
      </c>
    </row>
    <row r="1037" spans="1:8" x14ac:dyDescent="0.2">
      <c r="A1037" s="3" t="str">
        <f t="shared" si="78"/>
        <v/>
      </c>
      <c r="B1037" s="3" t="str">
        <f t="shared" si="79"/>
        <v/>
      </c>
      <c r="H1037" s="3" t="str">
        <f t="shared" si="80"/>
        <v/>
      </c>
    </row>
    <row r="1038" spans="1:8" x14ac:dyDescent="0.2">
      <c r="A1038" s="3" t="str">
        <f t="shared" si="78"/>
        <v/>
      </c>
      <c r="B1038" s="3" t="str">
        <f t="shared" si="79"/>
        <v/>
      </c>
      <c r="H1038" s="3" t="str">
        <f t="shared" si="80"/>
        <v/>
      </c>
    </row>
    <row r="1039" spans="1:8" x14ac:dyDescent="0.2">
      <c r="A1039" s="3" t="str">
        <f t="shared" si="78"/>
        <v/>
      </c>
      <c r="B1039" s="3" t="str">
        <f t="shared" si="79"/>
        <v/>
      </c>
      <c r="H1039" s="3" t="str">
        <f t="shared" si="80"/>
        <v/>
      </c>
    </row>
    <row r="1040" spans="1:8" x14ac:dyDescent="0.2">
      <c r="A1040" s="3" t="str">
        <f t="shared" si="78"/>
        <v/>
      </c>
      <c r="B1040" s="3" t="str">
        <f t="shared" si="79"/>
        <v/>
      </c>
      <c r="H1040" s="3" t="str">
        <f t="shared" si="80"/>
        <v/>
      </c>
    </row>
    <row r="1041" spans="1:8" x14ac:dyDescent="0.2">
      <c r="A1041" s="3" t="str">
        <f t="shared" si="78"/>
        <v/>
      </c>
      <c r="B1041" s="3" t="str">
        <f t="shared" si="79"/>
        <v/>
      </c>
      <c r="H1041" s="3" t="str">
        <f t="shared" si="80"/>
        <v/>
      </c>
    </row>
    <row r="1042" spans="1:8" x14ac:dyDescent="0.2">
      <c r="A1042" s="3" t="str">
        <f t="shared" si="78"/>
        <v/>
      </c>
      <c r="B1042" s="3" t="str">
        <f t="shared" si="79"/>
        <v/>
      </c>
      <c r="H1042" s="3" t="str">
        <f t="shared" si="80"/>
        <v/>
      </c>
    </row>
    <row r="1043" spans="1:8" x14ac:dyDescent="0.2">
      <c r="A1043" s="3" t="str">
        <f t="shared" si="78"/>
        <v/>
      </c>
      <c r="B1043" s="3" t="str">
        <f t="shared" si="79"/>
        <v/>
      </c>
      <c r="H1043" s="3" t="str">
        <f t="shared" si="80"/>
        <v/>
      </c>
    </row>
    <row r="1044" spans="1:8" x14ac:dyDescent="0.2">
      <c r="A1044" s="3" t="str">
        <f t="shared" si="78"/>
        <v/>
      </c>
      <c r="B1044" s="3" t="str">
        <f t="shared" si="79"/>
        <v/>
      </c>
      <c r="H1044" s="3" t="str">
        <f t="shared" si="80"/>
        <v/>
      </c>
    </row>
    <row r="1045" spans="1:8" x14ac:dyDescent="0.2">
      <c r="A1045" s="3" t="str">
        <f t="shared" si="78"/>
        <v/>
      </c>
      <c r="B1045" s="3" t="str">
        <f t="shared" si="79"/>
        <v/>
      </c>
      <c r="H1045" s="3" t="str">
        <f t="shared" si="80"/>
        <v/>
      </c>
    </row>
    <row r="1046" spans="1:8" x14ac:dyDescent="0.2">
      <c r="A1046" s="3" t="str">
        <f t="shared" si="78"/>
        <v/>
      </c>
      <c r="B1046" s="3" t="str">
        <f t="shared" si="79"/>
        <v/>
      </c>
      <c r="H1046" s="3" t="str">
        <f t="shared" si="80"/>
        <v/>
      </c>
    </row>
    <row r="1047" spans="1:8" x14ac:dyDescent="0.2">
      <c r="A1047" s="3" t="str">
        <f t="shared" si="78"/>
        <v/>
      </c>
      <c r="B1047" s="3" t="str">
        <f t="shared" si="79"/>
        <v/>
      </c>
      <c r="H1047" s="3" t="str">
        <f t="shared" si="80"/>
        <v/>
      </c>
    </row>
    <row r="1048" spans="1:8" x14ac:dyDescent="0.2">
      <c r="A1048" s="3" t="str">
        <f t="shared" si="78"/>
        <v/>
      </c>
      <c r="B1048" s="3" t="str">
        <f t="shared" si="79"/>
        <v/>
      </c>
      <c r="H1048" s="3" t="str">
        <f t="shared" si="80"/>
        <v/>
      </c>
    </row>
    <row r="1049" spans="1:8" x14ac:dyDescent="0.2">
      <c r="A1049" s="3" t="str">
        <f t="shared" si="78"/>
        <v/>
      </c>
      <c r="B1049" s="3" t="str">
        <f t="shared" si="79"/>
        <v/>
      </c>
      <c r="H1049" s="3" t="str">
        <f t="shared" si="80"/>
        <v/>
      </c>
    </row>
    <row r="1050" spans="1:8" x14ac:dyDescent="0.2">
      <c r="A1050" s="3" t="str">
        <f t="shared" si="78"/>
        <v/>
      </c>
      <c r="B1050" s="3" t="str">
        <f t="shared" si="79"/>
        <v/>
      </c>
      <c r="H1050" s="3" t="str">
        <f t="shared" si="80"/>
        <v/>
      </c>
    </row>
    <row r="1051" spans="1:8" x14ac:dyDescent="0.2">
      <c r="A1051" s="3" t="str">
        <f t="shared" si="78"/>
        <v/>
      </c>
      <c r="B1051" s="3" t="str">
        <f t="shared" si="79"/>
        <v/>
      </c>
      <c r="H1051" s="3" t="str">
        <f t="shared" si="80"/>
        <v/>
      </c>
    </row>
    <row r="1052" spans="1:8" x14ac:dyDescent="0.2">
      <c r="A1052" s="3" t="str">
        <f t="shared" si="78"/>
        <v/>
      </c>
      <c r="B1052" s="3" t="str">
        <f t="shared" si="79"/>
        <v/>
      </c>
      <c r="H1052" s="3" t="str">
        <f t="shared" si="80"/>
        <v/>
      </c>
    </row>
    <row r="1053" spans="1:8" x14ac:dyDescent="0.2">
      <c r="A1053" s="3" t="str">
        <f t="shared" si="78"/>
        <v/>
      </c>
      <c r="B1053" s="3" t="str">
        <f t="shared" si="79"/>
        <v/>
      </c>
      <c r="H1053" s="3" t="str">
        <f t="shared" si="80"/>
        <v/>
      </c>
    </row>
    <row r="1054" spans="1:8" x14ac:dyDescent="0.2">
      <c r="A1054" s="3" t="str">
        <f t="shared" si="78"/>
        <v/>
      </c>
      <c r="B1054" s="3" t="str">
        <f t="shared" si="79"/>
        <v/>
      </c>
      <c r="H1054" s="3" t="str">
        <f t="shared" si="80"/>
        <v/>
      </c>
    </row>
    <row r="1055" spans="1:8" x14ac:dyDescent="0.2">
      <c r="A1055" s="3" t="str">
        <f t="shared" si="78"/>
        <v/>
      </c>
      <c r="B1055" s="3" t="str">
        <f t="shared" si="79"/>
        <v/>
      </c>
      <c r="H1055" s="3" t="str">
        <f t="shared" si="80"/>
        <v/>
      </c>
    </row>
    <row r="1056" spans="1:8" x14ac:dyDescent="0.2">
      <c r="A1056" s="3" t="str">
        <f t="shared" si="78"/>
        <v/>
      </c>
      <c r="B1056" s="3" t="str">
        <f t="shared" si="79"/>
        <v/>
      </c>
      <c r="H1056" s="3" t="str">
        <f t="shared" si="80"/>
        <v/>
      </c>
    </row>
    <row r="1057" spans="1:8" x14ac:dyDescent="0.2">
      <c r="A1057" s="3" t="str">
        <f t="shared" si="78"/>
        <v/>
      </c>
      <c r="B1057" s="3" t="str">
        <f t="shared" si="79"/>
        <v/>
      </c>
      <c r="H1057" s="3" t="str">
        <f t="shared" si="80"/>
        <v/>
      </c>
    </row>
    <row r="1058" spans="1:8" x14ac:dyDescent="0.2">
      <c r="A1058" s="3" t="str">
        <f t="shared" si="78"/>
        <v/>
      </c>
      <c r="B1058" s="3" t="str">
        <f t="shared" si="79"/>
        <v/>
      </c>
      <c r="H1058" s="3" t="str">
        <f t="shared" si="80"/>
        <v/>
      </c>
    </row>
    <row r="1059" spans="1:8" x14ac:dyDescent="0.2">
      <c r="A1059" s="3" t="str">
        <f t="shared" si="78"/>
        <v/>
      </c>
      <c r="B1059" s="3" t="str">
        <f t="shared" si="79"/>
        <v/>
      </c>
      <c r="H1059" s="3" t="str">
        <f t="shared" si="80"/>
        <v/>
      </c>
    </row>
    <row r="1060" spans="1:8" x14ac:dyDescent="0.2">
      <c r="A1060" s="3" t="str">
        <f t="shared" si="78"/>
        <v/>
      </c>
      <c r="B1060" s="3" t="str">
        <f t="shared" si="79"/>
        <v/>
      </c>
      <c r="H1060" s="3" t="str">
        <f t="shared" si="80"/>
        <v/>
      </c>
    </row>
    <row r="1061" spans="1:8" x14ac:dyDescent="0.2">
      <c r="A1061" s="3" t="str">
        <f t="shared" si="78"/>
        <v/>
      </c>
      <c r="B1061" s="3" t="str">
        <f t="shared" si="79"/>
        <v/>
      </c>
      <c r="H1061" s="3" t="str">
        <f t="shared" si="80"/>
        <v/>
      </c>
    </row>
    <row r="1062" spans="1:8" x14ac:dyDescent="0.2">
      <c r="A1062" s="3" t="str">
        <f t="shared" ref="A1062:A1125" si="81">C1062&amp;D1062&amp;E1062</f>
        <v/>
      </c>
      <c r="B1062" s="3" t="str">
        <f t="shared" ref="B1062:B1125" si="82">C1062&amp;D1062&amp;E1062&amp;F1062</f>
        <v/>
      </c>
      <c r="H1062" s="3" t="str">
        <f t="shared" si="80"/>
        <v/>
      </c>
    </row>
    <row r="1063" spans="1:8" x14ac:dyDescent="0.2">
      <c r="A1063" s="3" t="str">
        <f t="shared" si="81"/>
        <v/>
      </c>
      <c r="B1063" s="3" t="str">
        <f t="shared" si="82"/>
        <v/>
      </c>
      <c r="H1063" s="3" t="str">
        <f t="shared" si="80"/>
        <v/>
      </c>
    </row>
    <row r="1064" spans="1:8" x14ac:dyDescent="0.2">
      <c r="A1064" s="3" t="str">
        <f t="shared" si="81"/>
        <v/>
      </c>
      <c r="B1064" s="3" t="str">
        <f t="shared" si="82"/>
        <v/>
      </c>
      <c r="H1064" s="3" t="str">
        <f t="shared" si="80"/>
        <v/>
      </c>
    </row>
    <row r="1065" spans="1:8" x14ac:dyDescent="0.2">
      <c r="A1065" s="3" t="str">
        <f t="shared" si="81"/>
        <v/>
      </c>
      <c r="B1065" s="3" t="str">
        <f t="shared" si="82"/>
        <v/>
      </c>
      <c r="H1065" s="3" t="str">
        <f t="shared" si="80"/>
        <v/>
      </c>
    </row>
    <row r="1066" spans="1:8" x14ac:dyDescent="0.2">
      <c r="A1066" s="3" t="str">
        <f t="shared" si="81"/>
        <v/>
      </c>
      <c r="B1066" s="3" t="str">
        <f t="shared" si="82"/>
        <v/>
      </c>
      <c r="H1066" s="3" t="str">
        <f t="shared" si="80"/>
        <v/>
      </c>
    </row>
    <row r="1067" spans="1:8" x14ac:dyDescent="0.2">
      <c r="A1067" s="3" t="str">
        <f t="shared" si="81"/>
        <v/>
      </c>
      <c r="B1067" s="3" t="str">
        <f t="shared" si="82"/>
        <v/>
      </c>
      <c r="H1067" s="3" t="str">
        <f t="shared" ref="H1067:H1130" si="83">B1067&amp;G1067</f>
        <v/>
      </c>
    </row>
    <row r="1068" spans="1:8" x14ac:dyDescent="0.2">
      <c r="A1068" s="3" t="str">
        <f t="shared" si="81"/>
        <v/>
      </c>
      <c r="B1068" s="3" t="str">
        <f t="shared" si="82"/>
        <v/>
      </c>
      <c r="H1068" s="3" t="str">
        <f t="shared" si="83"/>
        <v/>
      </c>
    </row>
    <row r="1069" spans="1:8" x14ac:dyDescent="0.2">
      <c r="A1069" s="3" t="str">
        <f t="shared" si="81"/>
        <v/>
      </c>
      <c r="B1069" s="3" t="str">
        <f t="shared" si="82"/>
        <v/>
      </c>
      <c r="H1069" s="3" t="str">
        <f t="shared" si="83"/>
        <v/>
      </c>
    </row>
    <row r="1070" spans="1:8" x14ac:dyDescent="0.2">
      <c r="A1070" s="3" t="str">
        <f t="shared" si="81"/>
        <v/>
      </c>
      <c r="B1070" s="3" t="str">
        <f t="shared" si="82"/>
        <v/>
      </c>
      <c r="H1070" s="3" t="str">
        <f t="shared" si="83"/>
        <v/>
      </c>
    </row>
    <row r="1071" spans="1:8" x14ac:dyDescent="0.2">
      <c r="A1071" s="3" t="str">
        <f t="shared" si="81"/>
        <v/>
      </c>
      <c r="B1071" s="3" t="str">
        <f t="shared" si="82"/>
        <v/>
      </c>
      <c r="H1071" s="3" t="str">
        <f t="shared" si="83"/>
        <v/>
      </c>
    </row>
    <row r="1072" spans="1:8" x14ac:dyDescent="0.2">
      <c r="A1072" s="3" t="str">
        <f t="shared" si="81"/>
        <v/>
      </c>
      <c r="B1072" s="3" t="str">
        <f t="shared" si="82"/>
        <v/>
      </c>
      <c r="H1072" s="3" t="str">
        <f t="shared" si="83"/>
        <v/>
      </c>
    </row>
    <row r="1073" spans="1:8" x14ac:dyDescent="0.2">
      <c r="A1073" s="3" t="str">
        <f t="shared" si="81"/>
        <v/>
      </c>
      <c r="B1073" s="3" t="str">
        <f t="shared" si="82"/>
        <v/>
      </c>
      <c r="H1073" s="3" t="str">
        <f t="shared" si="83"/>
        <v/>
      </c>
    </row>
    <row r="1074" spans="1:8" x14ac:dyDescent="0.2">
      <c r="A1074" s="3" t="str">
        <f t="shared" si="81"/>
        <v/>
      </c>
      <c r="B1074" s="3" t="str">
        <f t="shared" si="82"/>
        <v/>
      </c>
      <c r="H1074" s="3" t="str">
        <f t="shared" si="83"/>
        <v/>
      </c>
    </row>
    <row r="1075" spans="1:8" x14ac:dyDescent="0.2">
      <c r="A1075" s="3" t="str">
        <f t="shared" si="81"/>
        <v/>
      </c>
      <c r="B1075" s="3" t="str">
        <f t="shared" si="82"/>
        <v/>
      </c>
      <c r="H1075" s="3" t="str">
        <f t="shared" si="83"/>
        <v/>
      </c>
    </row>
    <row r="1076" spans="1:8" x14ac:dyDescent="0.2">
      <c r="A1076" s="3" t="str">
        <f t="shared" si="81"/>
        <v/>
      </c>
      <c r="B1076" s="3" t="str">
        <f t="shared" si="82"/>
        <v/>
      </c>
      <c r="H1076" s="3" t="str">
        <f t="shared" si="83"/>
        <v/>
      </c>
    </row>
    <row r="1077" spans="1:8" x14ac:dyDescent="0.2">
      <c r="A1077" s="3" t="str">
        <f t="shared" si="81"/>
        <v/>
      </c>
      <c r="B1077" s="3" t="str">
        <f t="shared" si="82"/>
        <v/>
      </c>
      <c r="H1077" s="3" t="str">
        <f t="shared" si="83"/>
        <v/>
      </c>
    </row>
    <row r="1078" spans="1:8" x14ac:dyDescent="0.2">
      <c r="A1078" s="3" t="str">
        <f t="shared" si="81"/>
        <v/>
      </c>
      <c r="B1078" s="3" t="str">
        <f t="shared" si="82"/>
        <v/>
      </c>
      <c r="H1078" s="3" t="str">
        <f t="shared" si="83"/>
        <v/>
      </c>
    </row>
    <row r="1079" spans="1:8" x14ac:dyDescent="0.2">
      <c r="A1079" s="3" t="str">
        <f t="shared" si="81"/>
        <v/>
      </c>
      <c r="B1079" s="3" t="str">
        <f t="shared" si="82"/>
        <v/>
      </c>
      <c r="H1079" s="3" t="str">
        <f t="shared" si="83"/>
        <v/>
      </c>
    </row>
    <row r="1080" spans="1:8" x14ac:dyDescent="0.2">
      <c r="A1080" s="3" t="str">
        <f t="shared" si="81"/>
        <v/>
      </c>
      <c r="B1080" s="3" t="str">
        <f t="shared" si="82"/>
        <v/>
      </c>
      <c r="H1080" s="3" t="str">
        <f t="shared" si="83"/>
        <v/>
      </c>
    </row>
    <row r="1081" spans="1:8" x14ac:dyDescent="0.2">
      <c r="A1081" s="3" t="str">
        <f t="shared" si="81"/>
        <v/>
      </c>
      <c r="B1081" s="3" t="str">
        <f t="shared" si="82"/>
        <v/>
      </c>
      <c r="H1081" s="3" t="str">
        <f t="shared" si="83"/>
        <v/>
      </c>
    </row>
    <row r="1082" spans="1:8" x14ac:dyDescent="0.2">
      <c r="A1082" s="3" t="str">
        <f t="shared" si="81"/>
        <v/>
      </c>
      <c r="B1082" s="3" t="str">
        <f t="shared" si="82"/>
        <v/>
      </c>
      <c r="H1082" s="3" t="str">
        <f t="shared" si="83"/>
        <v/>
      </c>
    </row>
    <row r="1083" spans="1:8" x14ac:dyDescent="0.2">
      <c r="A1083" s="3" t="str">
        <f t="shared" si="81"/>
        <v/>
      </c>
      <c r="B1083" s="3" t="str">
        <f t="shared" si="82"/>
        <v/>
      </c>
      <c r="H1083" s="3" t="str">
        <f t="shared" si="83"/>
        <v/>
      </c>
    </row>
    <row r="1084" spans="1:8" x14ac:dyDescent="0.2">
      <c r="A1084" s="3" t="str">
        <f t="shared" si="81"/>
        <v/>
      </c>
      <c r="B1084" s="3" t="str">
        <f t="shared" si="82"/>
        <v/>
      </c>
      <c r="H1084" s="3" t="str">
        <f t="shared" si="83"/>
        <v/>
      </c>
    </row>
    <row r="1085" spans="1:8" x14ac:dyDescent="0.2">
      <c r="A1085" s="3" t="str">
        <f t="shared" si="81"/>
        <v/>
      </c>
      <c r="B1085" s="3" t="str">
        <f t="shared" si="82"/>
        <v/>
      </c>
      <c r="H1085" s="3" t="str">
        <f t="shared" si="83"/>
        <v/>
      </c>
    </row>
    <row r="1086" spans="1:8" x14ac:dyDescent="0.2">
      <c r="A1086" s="3" t="str">
        <f t="shared" si="81"/>
        <v/>
      </c>
      <c r="B1086" s="3" t="str">
        <f t="shared" si="82"/>
        <v/>
      </c>
      <c r="H1086" s="3" t="str">
        <f t="shared" si="83"/>
        <v/>
      </c>
    </row>
    <row r="1087" spans="1:8" x14ac:dyDescent="0.2">
      <c r="A1087" s="3" t="str">
        <f t="shared" si="81"/>
        <v/>
      </c>
      <c r="B1087" s="3" t="str">
        <f t="shared" si="82"/>
        <v/>
      </c>
      <c r="H1087" s="3" t="str">
        <f t="shared" si="83"/>
        <v/>
      </c>
    </row>
    <row r="1088" spans="1:8" x14ac:dyDescent="0.2">
      <c r="A1088" s="3" t="str">
        <f t="shared" si="81"/>
        <v/>
      </c>
      <c r="B1088" s="3" t="str">
        <f t="shared" si="82"/>
        <v/>
      </c>
      <c r="H1088" s="3" t="str">
        <f t="shared" si="83"/>
        <v/>
      </c>
    </row>
    <row r="1089" spans="1:8" x14ac:dyDescent="0.2">
      <c r="A1089" s="3" t="str">
        <f t="shared" si="81"/>
        <v/>
      </c>
      <c r="B1089" s="3" t="str">
        <f t="shared" si="82"/>
        <v/>
      </c>
      <c r="H1089" s="3" t="str">
        <f t="shared" si="83"/>
        <v/>
      </c>
    </row>
    <row r="1090" spans="1:8" x14ac:dyDescent="0.2">
      <c r="A1090" s="3" t="str">
        <f t="shared" si="81"/>
        <v/>
      </c>
      <c r="B1090" s="3" t="str">
        <f t="shared" si="82"/>
        <v/>
      </c>
      <c r="H1090" s="3" t="str">
        <f t="shared" si="83"/>
        <v/>
      </c>
    </row>
    <row r="1091" spans="1:8" x14ac:dyDescent="0.2">
      <c r="A1091" s="3" t="str">
        <f t="shared" si="81"/>
        <v/>
      </c>
      <c r="B1091" s="3" t="str">
        <f t="shared" si="82"/>
        <v/>
      </c>
      <c r="H1091" s="3" t="str">
        <f t="shared" si="83"/>
        <v/>
      </c>
    </row>
    <row r="1092" spans="1:8" x14ac:dyDescent="0.2">
      <c r="A1092" s="3" t="str">
        <f t="shared" si="81"/>
        <v/>
      </c>
      <c r="B1092" s="3" t="str">
        <f t="shared" si="82"/>
        <v/>
      </c>
      <c r="H1092" s="3" t="str">
        <f t="shared" si="83"/>
        <v/>
      </c>
    </row>
    <row r="1093" spans="1:8" x14ac:dyDescent="0.2">
      <c r="A1093" s="3" t="str">
        <f t="shared" si="81"/>
        <v/>
      </c>
      <c r="B1093" s="3" t="str">
        <f t="shared" si="82"/>
        <v/>
      </c>
      <c r="H1093" s="3" t="str">
        <f t="shared" si="83"/>
        <v/>
      </c>
    </row>
    <row r="1094" spans="1:8" x14ac:dyDescent="0.2">
      <c r="A1094" s="3" t="str">
        <f t="shared" si="81"/>
        <v/>
      </c>
      <c r="B1094" s="3" t="str">
        <f t="shared" si="82"/>
        <v/>
      </c>
      <c r="H1094" s="3" t="str">
        <f t="shared" si="83"/>
        <v/>
      </c>
    </row>
    <row r="1095" spans="1:8" x14ac:dyDescent="0.2">
      <c r="A1095" s="3" t="str">
        <f t="shared" si="81"/>
        <v/>
      </c>
      <c r="B1095" s="3" t="str">
        <f t="shared" si="82"/>
        <v/>
      </c>
      <c r="H1095" s="3" t="str">
        <f t="shared" si="83"/>
        <v/>
      </c>
    </row>
    <row r="1096" spans="1:8" x14ac:dyDescent="0.2">
      <c r="A1096" s="3" t="str">
        <f t="shared" si="81"/>
        <v/>
      </c>
      <c r="B1096" s="3" t="str">
        <f t="shared" si="82"/>
        <v/>
      </c>
      <c r="H1096" s="3" t="str">
        <f t="shared" si="83"/>
        <v/>
      </c>
    </row>
    <row r="1097" spans="1:8" x14ac:dyDescent="0.2">
      <c r="A1097" s="3" t="str">
        <f t="shared" si="81"/>
        <v/>
      </c>
      <c r="B1097" s="3" t="str">
        <f t="shared" si="82"/>
        <v/>
      </c>
      <c r="H1097" s="3" t="str">
        <f t="shared" si="83"/>
        <v/>
      </c>
    </row>
    <row r="1098" spans="1:8" x14ac:dyDescent="0.2">
      <c r="A1098" s="3" t="str">
        <f t="shared" si="81"/>
        <v/>
      </c>
      <c r="B1098" s="3" t="str">
        <f t="shared" si="82"/>
        <v/>
      </c>
      <c r="H1098" s="3" t="str">
        <f t="shared" si="83"/>
        <v/>
      </c>
    </row>
    <row r="1099" spans="1:8" x14ac:dyDescent="0.2">
      <c r="A1099" s="3" t="str">
        <f t="shared" si="81"/>
        <v/>
      </c>
      <c r="B1099" s="3" t="str">
        <f t="shared" si="82"/>
        <v/>
      </c>
      <c r="H1099" s="3" t="str">
        <f t="shared" si="83"/>
        <v/>
      </c>
    </row>
    <row r="1100" spans="1:8" x14ac:dyDescent="0.2">
      <c r="A1100" s="3" t="str">
        <f t="shared" si="81"/>
        <v/>
      </c>
      <c r="B1100" s="3" t="str">
        <f t="shared" si="82"/>
        <v/>
      </c>
      <c r="H1100" s="3" t="str">
        <f t="shared" si="83"/>
        <v/>
      </c>
    </row>
    <row r="1101" spans="1:8" x14ac:dyDescent="0.2">
      <c r="A1101" s="3" t="str">
        <f t="shared" si="81"/>
        <v/>
      </c>
      <c r="B1101" s="3" t="str">
        <f t="shared" si="82"/>
        <v/>
      </c>
      <c r="H1101" s="3" t="str">
        <f t="shared" si="83"/>
        <v/>
      </c>
    </row>
    <row r="1102" spans="1:8" x14ac:dyDescent="0.2">
      <c r="A1102" s="3" t="str">
        <f t="shared" si="81"/>
        <v/>
      </c>
      <c r="B1102" s="3" t="str">
        <f t="shared" si="82"/>
        <v/>
      </c>
      <c r="H1102" s="3" t="str">
        <f t="shared" si="83"/>
        <v/>
      </c>
    </row>
    <row r="1103" spans="1:8" x14ac:dyDescent="0.2">
      <c r="A1103" s="3" t="str">
        <f t="shared" si="81"/>
        <v/>
      </c>
      <c r="B1103" s="3" t="str">
        <f t="shared" si="82"/>
        <v/>
      </c>
      <c r="H1103" s="3" t="str">
        <f t="shared" si="83"/>
        <v/>
      </c>
    </row>
    <row r="1104" spans="1:8" x14ac:dyDescent="0.2">
      <c r="A1104" s="3" t="str">
        <f t="shared" si="81"/>
        <v/>
      </c>
      <c r="B1104" s="3" t="str">
        <f t="shared" si="82"/>
        <v/>
      </c>
      <c r="H1104" s="3" t="str">
        <f t="shared" si="83"/>
        <v/>
      </c>
    </row>
    <row r="1105" spans="1:8" x14ac:dyDescent="0.2">
      <c r="A1105" s="3" t="str">
        <f t="shared" si="81"/>
        <v/>
      </c>
      <c r="B1105" s="3" t="str">
        <f t="shared" si="82"/>
        <v/>
      </c>
      <c r="H1105" s="3" t="str">
        <f t="shared" si="83"/>
        <v/>
      </c>
    </row>
    <row r="1106" spans="1:8" x14ac:dyDescent="0.2">
      <c r="A1106" s="3" t="str">
        <f t="shared" si="81"/>
        <v/>
      </c>
      <c r="B1106" s="3" t="str">
        <f t="shared" si="82"/>
        <v/>
      </c>
      <c r="H1106" s="3" t="str">
        <f t="shared" si="83"/>
        <v/>
      </c>
    </row>
    <row r="1107" spans="1:8" x14ac:dyDescent="0.2">
      <c r="A1107" s="3" t="str">
        <f t="shared" si="81"/>
        <v/>
      </c>
      <c r="B1107" s="3" t="str">
        <f t="shared" si="82"/>
        <v/>
      </c>
      <c r="H1107" s="3" t="str">
        <f t="shared" si="83"/>
        <v/>
      </c>
    </row>
    <row r="1108" spans="1:8" x14ac:dyDescent="0.2">
      <c r="A1108" s="3" t="str">
        <f t="shared" si="81"/>
        <v/>
      </c>
      <c r="B1108" s="3" t="str">
        <f t="shared" si="82"/>
        <v/>
      </c>
      <c r="H1108" s="3" t="str">
        <f t="shared" si="83"/>
        <v/>
      </c>
    </row>
    <row r="1109" spans="1:8" x14ac:dyDescent="0.2">
      <c r="A1109" s="3" t="str">
        <f t="shared" si="81"/>
        <v/>
      </c>
      <c r="B1109" s="3" t="str">
        <f t="shared" si="82"/>
        <v/>
      </c>
      <c r="H1109" s="3" t="str">
        <f t="shared" si="83"/>
        <v/>
      </c>
    </row>
    <row r="1110" spans="1:8" x14ac:dyDescent="0.2">
      <c r="A1110" s="3" t="str">
        <f t="shared" si="81"/>
        <v/>
      </c>
      <c r="B1110" s="3" t="str">
        <f t="shared" si="82"/>
        <v/>
      </c>
      <c r="H1110" s="3" t="str">
        <f t="shared" si="83"/>
        <v/>
      </c>
    </row>
    <row r="1111" spans="1:8" x14ac:dyDescent="0.2">
      <c r="A1111" s="3" t="str">
        <f t="shared" si="81"/>
        <v/>
      </c>
      <c r="B1111" s="3" t="str">
        <f t="shared" si="82"/>
        <v/>
      </c>
      <c r="H1111" s="3" t="str">
        <f t="shared" si="83"/>
        <v/>
      </c>
    </row>
    <row r="1112" spans="1:8" x14ac:dyDescent="0.2">
      <c r="A1112" s="3" t="str">
        <f t="shared" si="81"/>
        <v/>
      </c>
      <c r="B1112" s="3" t="str">
        <f t="shared" si="82"/>
        <v/>
      </c>
      <c r="H1112" s="3" t="str">
        <f t="shared" si="83"/>
        <v/>
      </c>
    </row>
    <row r="1113" spans="1:8" x14ac:dyDescent="0.2">
      <c r="A1113" s="3" t="str">
        <f t="shared" si="81"/>
        <v/>
      </c>
      <c r="B1113" s="3" t="str">
        <f t="shared" si="82"/>
        <v/>
      </c>
      <c r="H1113" s="3" t="str">
        <f t="shared" si="83"/>
        <v/>
      </c>
    </row>
    <row r="1114" spans="1:8" x14ac:dyDescent="0.2">
      <c r="A1114" s="3" t="str">
        <f t="shared" si="81"/>
        <v/>
      </c>
      <c r="B1114" s="3" t="str">
        <f t="shared" si="82"/>
        <v/>
      </c>
      <c r="H1114" s="3" t="str">
        <f t="shared" si="83"/>
        <v/>
      </c>
    </row>
    <row r="1115" spans="1:8" x14ac:dyDescent="0.2">
      <c r="A1115" s="3" t="str">
        <f t="shared" si="81"/>
        <v/>
      </c>
      <c r="B1115" s="3" t="str">
        <f t="shared" si="82"/>
        <v/>
      </c>
      <c r="H1115" s="3" t="str">
        <f t="shared" si="83"/>
        <v/>
      </c>
    </row>
    <row r="1116" spans="1:8" x14ac:dyDescent="0.2">
      <c r="A1116" s="3" t="str">
        <f t="shared" si="81"/>
        <v/>
      </c>
      <c r="B1116" s="3" t="str">
        <f t="shared" si="82"/>
        <v/>
      </c>
      <c r="H1116" s="3" t="str">
        <f t="shared" si="83"/>
        <v/>
      </c>
    </row>
    <row r="1117" spans="1:8" x14ac:dyDescent="0.2">
      <c r="A1117" s="3" t="str">
        <f t="shared" si="81"/>
        <v/>
      </c>
      <c r="B1117" s="3" t="str">
        <f t="shared" si="82"/>
        <v/>
      </c>
      <c r="H1117" s="3" t="str">
        <f t="shared" si="83"/>
        <v/>
      </c>
    </row>
    <row r="1118" spans="1:8" x14ac:dyDescent="0.2">
      <c r="A1118" s="3" t="str">
        <f t="shared" si="81"/>
        <v/>
      </c>
      <c r="B1118" s="3" t="str">
        <f t="shared" si="82"/>
        <v/>
      </c>
      <c r="H1118" s="3" t="str">
        <f t="shared" si="83"/>
        <v/>
      </c>
    </row>
    <row r="1119" spans="1:8" x14ac:dyDescent="0.2">
      <c r="A1119" s="3" t="str">
        <f t="shared" si="81"/>
        <v/>
      </c>
      <c r="B1119" s="3" t="str">
        <f t="shared" si="82"/>
        <v/>
      </c>
      <c r="H1119" s="3" t="str">
        <f t="shared" si="83"/>
        <v/>
      </c>
    </row>
    <row r="1120" spans="1:8" x14ac:dyDescent="0.2">
      <c r="A1120" s="3" t="str">
        <f t="shared" si="81"/>
        <v/>
      </c>
      <c r="B1120" s="3" t="str">
        <f t="shared" si="82"/>
        <v/>
      </c>
      <c r="H1120" s="3" t="str">
        <f t="shared" si="83"/>
        <v/>
      </c>
    </row>
    <row r="1121" spans="1:8" x14ac:dyDescent="0.2">
      <c r="A1121" s="3" t="str">
        <f t="shared" si="81"/>
        <v/>
      </c>
      <c r="B1121" s="3" t="str">
        <f t="shared" si="82"/>
        <v/>
      </c>
      <c r="H1121" s="3" t="str">
        <f t="shared" si="83"/>
        <v/>
      </c>
    </row>
    <row r="1122" spans="1:8" x14ac:dyDescent="0.2">
      <c r="A1122" s="3" t="str">
        <f t="shared" si="81"/>
        <v/>
      </c>
      <c r="B1122" s="3" t="str">
        <f t="shared" si="82"/>
        <v/>
      </c>
      <c r="H1122" s="3" t="str">
        <f t="shared" si="83"/>
        <v/>
      </c>
    </row>
    <row r="1123" spans="1:8" x14ac:dyDescent="0.2">
      <c r="A1123" s="3" t="str">
        <f t="shared" si="81"/>
        <v/>
      </c>
      <c r="B1123" s="3" t="str">
        <f t="shared" si="82"/>
        <v/>
      </c>
      <c r="H1123" s="3" t="str">
        <f t="shared" si="83"/>
        <v/>
      </c>
    </row>
    <row r="1124" spans="1:8" x14ac:dyDescent="0.2">
      <c r="A1124" s="3" t="str">
        <f t="shared" si="81"/>
        <v/>
      </c>
      <c r="B1124" s="3" t="str">
        <f t="shared" si="82"/>
        <v/>
      </c>
      <c r="H1124" s="3" t="str">
        <f t="shared" si="83"/>
        <v/>
      </c>
    </row>
    <row r="1125" spans="1:8" x14ac:dyDescent="0.2">
      <c r="A1125" s="3" t="str">
        <f t="shared" si="81"/>
        <v/>
      </c>
      <c r="B1125" s="3" t="str">
        <f t="shared" si="82"/>
        <v/>
      </c>
      <c r="H1125" s="3" t="str">
        <f t="shared" si="83"/>
        <v/>
      </c>
    </row>
    <row r="1126" spans="1:8" x14ac:dyDescent="0.2">
      <c r="A1126" s="3" t="str">
        <f t="shared" ref="A1126:A1189" si="84">C1126&amp;D1126&amp;E1126</f>
        <v/>
      </c>
      <c r="B1126" s="3" t="str">
        <f t="shared" ref="B1126:B1189" si="85">C1126&amp;D1126&amp;E1126&amp;F1126</f>
        <v/>
      </c>
      <c r="H1126" s="3" t="str">
        <f t="shared" si="83"/>
        <v/>
      </c>
    </row>
    <row r="1127" spans="1:8" x14ac:dyDescent="0.2">
      <c r="A1127" s="3" t="str">
        <f t="shared" si="84"/>
        <v/>
      </c>
      <c r="B1127" s="3" t="str">
        <f t="shared" si="85"/>
        <v/>
      </c>
      <c r="H1127" s="3" t="str">
        <f t="shared" si="83"/>
        <v/>
      </c>
    </row>
    <row r="1128" spans="1:8" x14ac:dyDescent="0.2">
      <c r="A1128" s="3" t="str">
        <f t="shared" si="84"/>
        <v/>
      </c>
      <c r="B1128" s="3" t="str">
        <f t="shared" si="85"/>
        <v/>
      </c>
      <c r="H1128" s="3" t="str">
        <f t="shared" si="83"/>
        <v/>
      </c>
    </row>
    <row r="1129" spans="1:8" x14ac:dyDescent="0.2">
      <c r="A1129" s="3" t="str">
        <f t="shared" si="84"/>
        <v/>
      </c>
      <c r="B1129" s="3" t="str">
        <f t="shared" si="85"/>
        <v/>
      </c>
      <c r="H1129" s="3" t="str">
        <f t="shared" si="83"/>
        <v/>
      </c>
    </row>
    <row r="1130" spans="1:8" x14ac:dyDescent="0.2">
      <c r="A1130" s="3" t="str">
        <f t="shared" si="84"/>
        <v/>
      </c>
      <c r="B1130" s="3" t="str">
        <f t="shared" si="85"/>
        <v/>
      </c>
      <c r="H1130" s="3" t="str">
        <f t="shared" si="83"/>
        <v/>
      </c>
    </row>
    <row r="1131" spans="1:8" x14ac:dyDescent="0.2">
      <c r="A1131" s="3" t="str">
        <f t="shared" si="84"/>
        <v/>
      </c>
      <c r="B1131" s="3" t="str">
        <f t="shared" si="85"/>
        <v/>
      </c>
      <c r="H1131" s="3" t="str">
        <f t="shared" ref="H1131:H1194" si="86">B1131&amp;G1131</f>
        <v/>
      </c>
    </row>
    <row r="1132" spans="1:8" x14ac:dyDescent="0.2">
      <c r="A1132" s="3" t="str">
        <f t="shared" si="84"/>
        <v/>
      </c>
      <c r="B1132" s="3" t="str">
        <f t="shared" si="85"/>
        <v/>
      </c>
      <c r="H1132" s="3" t="str">
        <f t="shared" si="86"/>
        <v/>
      </c>
    </row>
    <row r="1133" spans="1:8" x14ac:dyDescent="0.2">
      <c r="A1133" s="3" t="str">
        <f t="shared" si="84"/>
        <v/>
      </c>
      <c r="B1133" s="3" t="str">
        <f t="shared" si="85"/>
        <v/>
      </c>
      <c r="H1133" s="3" t="str">
        <f t="shared" si="86"/>
        <v/>
      </c>
    </row>
    <row r="1134" spans="1:8" x14ac:dyDescent="0.2">
      <c r="A1134" s="3" t="str">
        <f t="shared" si="84"/>
        <v/>
      </c>
      <c r="B1134" s="3" t="str">
        <f t="shared" si="85"/>
        <v/>
      </c>
      <c r="H1134" s="3" t="str">
        <f t="shared" si="86"/>
        <v/>
      </c>
    </row>
    <row r="1135" spans="1:8" x14ac:dyDescent="0.2">
      <c r="A1135" s="3" t="str">
        <f t="shared" si="84"/>
        <v/>
      </c>
      <c r="B1135" s="3" t="str">
        <f t="shared" si="85"/>
        <v/>
      </c>
      <c r="H1135" s="3" t="str">
        <f t="shared" si="86"/>
        <v/>
      </c>
    </row>
    <row r="1136" spans="1:8" x14ac:dyDescent="0.2">
      <c r="A1136" s="3" t="str">
        <f t="shared" si="84"/>
        <v/>
      </c>
      <c r="B1136" s="3" t="str">
        <f t="shared" si="85"/>
        <v/>
      </c>
      <c r="H1136" s="3" t="str">
        <f t="shared" si="86"/>
        <v/>
      </c>
    </row>
    <row r="1137" spans="1:8" x14ac:dyDescent="0.2">
      <c r="A1137" s="3" t="str">
        <f t="shared" si="84"/>
        <v/>
      </c>
      <c r="B1137" s="3" t="str">
        <f t="shared" si="85"/>
        <v/>
      </c>
      <c r="H1137" s="3" t="str">
        <f t="shared" si="86"/>
        <v/>
      </c>
    </row>
    <row r="1138" spans="1:8" x14ac:dyDescent="0.2">
      <c r="A1138" s="3" t="str">
        <f t="shared" si="84"/>
        <v/>
      </c>
      <c r="B1138" s="3" t="str">
        <f t="shared" si="85"/>
        <v/>
      </c>
      <c r="H1138" s="3" t="str">
        <f t="shared" si="86"/>
        <v/>
      </c>
    </row>
    <row r="1139" spans="1:8" x14ac:dyDescent="0.2">
      <c r="A1139" s="3" t="str">
        <f t="shared" si="84"/>
        <v/>
      </c>
      <c r="B1139" s="3" t="str">
        <f t="shared" si="85"/>
        <v/>
      </c>
      <c r="H1139" s="3" t="str">
        <f t="shared" si="86"/>
        <v/>
      </c>
    </row>
    <row r="1140" spans="1:8" x14ac:dyDescent="0.2">
      <c r="A1140" s="3" t="str">
        <f t="shared" si="84"/>
        <v/>
      </c>
      <c r="B1140" s="3" t="str">
        <f t="shared" si="85"/>
        <v/>
      </c>
      <c r="H1140" s="3" t="str">
        <f t="shared" si="86"/>
        <v/>
      </c>
    </row>
    <row r="1141" spans="1:8" x14ac:dyDescent="0.2">
      <c r="A1141" s="3" t="str">
        <f t="shared" si="84"/>
        <v/>
      </c>
      <c r="B1141" s="3" t="str">
        <f t="shared" si="85"/>
        <v/>
      </c>
      <c r="H1141" s="3" t="str">
        <f t="shared" si="86"/>
        <v/>
      </c>
    </row>
    <row r="1142" spans="1:8" x14ac:dyDescent="0.2">
      <c r="A1142" s="3" t="str">
        <f t="shared" si="84"/>
        <v/>
      </c>
      <c r="B1142" s="3" t="str">
        <f t="shared" si="85"/>
        <v/>
      </c>
      <c r="H1142" s="3" t="str">
        <f t="shared" si="86"/>
        <v/>
      </c>
    </row>
    <row r="1143" spans="1:8" x14ac:dyDescent="0.2">
      <c r="A1143" s="3" t="str">
        <f t="shared" si="84"/>
        <v/>
      </c>
      <c r="B1143" s="3" t="str">
        <f t="shared" si="85"/>
        <v/>
      </c>
      <c r="H1143" s="3" t="str">
        <f t="shared" si="86"/>
        <v/>
      </c>
    </row>
    <row r="1144" spans="1:8" x14ac:dyDescent="0.2">
      <c r="A1144" s="3" t="str">
        <f t="shared" si="84"/>
        <v/>
      </c>
      <c r="B1144" s="3" t="str">
        <f t="shared" si="85"/>
        <v/>
      </c>
      <c r="H1144" s="3" t="str">
        <f t="shared" si="86"/>
        <v/>
      </c>
    </row>
    <row r="1145" spans="1:8" x14ac:dyDescent="0.2">
      <c r="A1145" s="3" t="str">
        <f t="shared" si="84"/>
        <v/>
      </c>
      <c r="B1145" s="3" t="str">
        <f t="shared" si="85"/>
        <v/>
      </c>
      <c r="H1145" s="3" t="str">
        <f t="shared" si="86"/>
        <v/>
      </c>
    </row>
    <row r="1146" spans="1:8" x14ac:dyDescent="0.2">
      <c r="A1146" s="3" t="str">
        <f t="shared" si="84"/>
        <v/>
      </c>
      <c r="B1146" s="3" t="str">
        <f t="shared" si="85"/>
        <v/>
      </c>
      <c r="H1146" s="3" t="str">
        <f t="shared" si="86"/>
        <v/>
      </c>
    </row>
    <row r="1147" spans="1:8" x14ac:dyDescent="0.2">
      <c r="A1147" s="3" t="str">
        <f t="shared" si="84"/>
        <v/>
      </c>
      <c r="B1147" s="3" t="str">
        <f t="shared" si="85"/>
        <v/>
      </c>
      <c r="H1147" s="3" t="str">
        <f t="shared" si="86"/>
        <v/>
      </c>
    </row>
    <row r="1148" spans="1:8" x14ac:dyDescent="0.2">
      <c r="A1148" s="3" t="str">
        <f t="shared" si="84"/>
        <v/>
      </c>
      <c r="B1148" s="3" t="str">
        <f t="shared" si="85"/>
        <v/>
      </c>
      <c r="H1148" s="3" t="str">
        <f t="shared" si="86"/>
        <v/>
      </c>
    </row>
    <row r="1149" spans="1:8" x14ac:dyDescent="0.2">
      <c r="A1149" s="3" t="str">
        <f t="shared" si="84"/>
        <v/>
      </c>
      <c r="B1149" s="3" t="str">
        <f t="shared" si="85"/>
        <v/>
      </c>
      <c r="H1149" s="3" t="str">
        <f t="shared" si="86"/>
        <v/>
      </c>
    </row>
    <row r="1150" spans="1:8" x14ac:dyDescent="0.2">
      <c r="A1150" s="3" t="str">
        <f t="shared" si="84"/>
        <v/>
      </c>
      <c r="B1150" s="3" t="str">
        <f t="shared" si="85"/>
        <v/>
      </c>
      <c r="H1150" s="3" t="str">
        <f t="shared" si="86"/>
        <v/>
      </c>
    </row>
    <row r="1151" spans="1:8" x14ac:dyDescent="0.2">
      <c r="A1151" s="3" t="str">
        <f t="shared" si="84"/>
        <v/>
      </c>
      <c r="B1151" s="3" t="str">
        <f t="shared" si="85"/>
        <v/>
      </c>
      <c r="H1151" s="3" t="str">
        <f t="shared" si="86"/>
        <v/>
      </c>
    </row>
    <row r="1152" spans="1:8" x14ac:dyDescent="0.2">
      <c r="A1152" s="3" t="str">
        <f t="shared" si="84"/>
        <v/>
      </c>
      <c r="B1152" s="3" t="str">
        <f t="shared" si="85"/>
        <v/>
      </c>
      <c r="H1152" s="3" t="str">
        <f t="shared" si="86"/>
        <v/>
      </c>
    </row>
    <row r="1153" spans="1:8" x14ac:dyDescent="0.2">
      <c r="A1153" s="3" t="str">
        <f t="shared" si="84"/>
        <v/>
      </c>
      <c r="B1153" s="3" t="str">
        <f t="shared" si="85"/>
        <v/>
      </c>
      <c r="H1153" s="3" t="str">
        <f t="shared" si="86"/>
        <v/>
      </c>
    </row>
    <row r="1154" spans="1:8" x14ac:dyDescent="0.2">
      <c r="A1154" s="3" t="str">
        <f t="shared" si="84"/>
        <v/>
      </c>
      <c r="B1154" s="3" t="str">
        <f t="shared" si="85"/>
        <v/>
      </c>
      <c r="H1154" s="3" t="str">
        <f t="shared" si="86"/>
        <v/>
      </c>
    </row>
    <row r="1155" spans="1:8" x14ac:dyDescent="0.2">
      <c r="A1155" s="3" t="str">
        <f t="shared" si="84"/>
        <v/>
      </c>
      <c r="B1155" s="3" t="str">
        <f t="shared" si="85"/>
        <v/>
      </c>
      <c r="H1155" s="3" t="str">
        <f t="shared" si="86"/>
        <v/>
      </c>
    </row>
    <row r="1156" spans="1:8" x14ac:dyDescent="0.2">
      <c r="A1156" s="3" t="str">
        <f t="shared" si="84"/>
        <v/>
      </c>
      <c r="B1156" s="3" t="str">
        <f t="shared" si="85"/>
        <v/>
      </c>
      <c r="H1156" s="3" t="str">
        <f t="shared" si="86"/>
        <v/>
      </c>
    </row>
    <row r="1157" spans="1:8" x14ac:dyDescent="0.2">
      <c r="A1157" s="3" t="str">
        <f t="shared" si="84"/>
        <v/>
      </c>
      <c r="B1157" s="3" t="str">
        <f t="shared" si="85"/>
        <v/>
      </c>
      <c r="H1157" s="3" t="str">
        <f t="shared" si="86"/>
        <v/>
      </c>
    </row>
    <row r="1158" spans="1:8" x14ac:dyDescent="0.2">
      <c r="A1158" s="3" t="str">
        <f t="shared" si="84"/>
        <v/>
      </c>
      <c r="B1158" s="3" t="str">
        <f t="shared" si="85"/>
        <v/>
      </c>
      <c r="H1158" s="3" t="str">
        <f t="shared" si="86"/>
        <v/>
      </c>
    </row>
    <row r="1159" spans="1:8" x14ac:dyDescent="0.2">
      <c r="A1159" s="3" t="str">
        <f t="shared" si="84"/>
        <v/>
      </c>
      <c r="B1159" s="3" t="str">
        <f t="shared" si="85"/>
        <v/>
      </c>
      <c r="H1159" s="3" t="str">
        <f t="shared" si="86"/>
        <v/>
      </c>
    </row>
    <row r="1160" spans="1:8" x14ac:dyDescent="0.2">
      <c r="A1160" s="3" t="str">
        <f t="shared" si="84"/>
        <v/>
      </c>
      <c r="B1160" s="3" t="str">
        <f t="shared" si="85"/>
        <v/>
      </c>
      <c r="H1160" s="3" t="str">
        <f t="shared" si="86"/>
        <v/>
      </c>
    </row>
    <row r="1161" spans="1:8" x14ac:dyDescent="0.2">
      <c r="A1161" s="3" t="str">
        <f t="shared" si="84"/>
        <v/>
      </c>
      <c r="B1161" s="3" t="str">
        <f t="shared" si="85"/>
        <v/>
      </c>
      <c r="H1161" s="3" t="str">
        <f t="shared" si="86"/>
        <v/>
      </c>
    </row>
    <row r="1162" spans="1:8" x14ac:dyDescent="0.2">
      <c r="A1162" s="3" t="str">
        <f t="shared" si="84"/>
        <v/>
      </c>
      <c r="B1162" s="3" t="str">
        <f t="shared" si="85"/>
        <v/>
      </c>
      <c r="H1162" s="3" t="str">
        <f t="shared" si="86"/>
        <v/>
      </c>
    </row>
    <row r="1163" spans="1:8" x14ac:dyDescent="0.2">
      <c r="A1163" s="3" t="str">
        <f t="shared" si="84"/>
        <v/>
      </c>
      <c r="B1163" s="3" t="str">
        <f t="shared" si="85"/>
        <v/>
      </c>
      <c r="H1163" s="3" t="str">
        <f t="shared" si="86"/>
        <v/>
      </c>
    </row>
    <row r="1164" spans="1:8" x14ac:dyDescent="0.2">
      <c r="A1164" s="3" t="str">
        <f t="shared" si="84"/>
        <v/>
      </c>
      <c r="B1164" s="3" t="str">
        <f t="shared" si="85"/>
        <v/>
      </c>
      <c r="H1164" s="3" t="str">
        <f t="shared" si="86"/>
        <v/>
      </c>
    </row>
    <row r="1165" spans="1:8" x14ac:dyDescent="0.2">
      <c r="A1165" s="3" t="str">
        <f t="shared" si="84"/>
        <v/>
      </c>
      <c r="B1165" s="3" t="str">
        <f t="shared" si="85"/>
        <v/>
      </c>
      <c r="H1165" s="3" t="str">
        <f t="shared" si="86"/>
        <v/>
      </c>
    </row>
    <row r="1166" spans="1:8" x14ac:dyDescent="0.2">
      <c r="A1166" s="3" t="str">
        <f t="shared" si="84"/>
        <v/>
      </c>
      <c r="B1166" s="3" t="str">
        <f t="shared" si="85"/>
        <v/>
      </c>
      <c r="H1166" s="3" t="str">
        <f t="shared" si="86"/>
        <v/>
      </c>
    </row>
    <row r="1167" spans="1:8" x14ac:dyDescent="0.2">
      <c r="A1167" s="3" t="str">
        <f t="shared" si="84"/>
        <v/>
      </c>
      <c r="B1167" s="3" t="str">
        <f t="shared" si="85"/>
        <v/>
      </c>
      <c r="H1167" s="3" t="str">
        <f t="shared" si="86"/>
        <v/>
      </c>
    </row>
    <row r="1168" spans="1:8" x14ac:dyDescent="0.2">
      <c r="A1168" s="3" t="str">
        <f t="shared" si="84"/>
        <v/>
      </c>
      <c r="B1168" s="3" t="str">
        <f t="shared" si="85"/>
        <v/>
      </c>
      <c r="H1168" s="3" t="str">
        <f t="shared" si="86"/>
        <v/>
      </c>
    </row>
    <row r="1169" spans="1:8" x14ac:dyDescent="0.2">
      <c r="A1169" s="3" t="str">
        <f t="shared" si="84"/>
        <v/>
      </c>
      <c r="B1169" s="3" t="str">
        <f t="shared" si="85"/>
        <v/>
      </c>
      <c r="H1169" s="3" t="str">
        <f t="shared" si="86"/>
        <v/>
      </c>
    </row>
    <row r="1170" spans="1:8" x14ac:dyDescent="0.2">
      <c r="A1170" s="3" t="str">
        <f t="shared" si="84"/>
        <v/>
      </c>
      <c r="B1170" s="3" t="str">
        <f t="shared" si="85"/>
        <v/>
      </c>
      <c r="H1170" s="3" t="str">
        <f t="shared" si="86"/>
        <v/>
      </c>
    </row>
    <row r="1171" spans="1:8" x14ac:dyDescent="0.2">
      <c r="A1171" s="3" t="str">
        <f t="shared" si="84"/>
        <v/>
      </c>
      <c r="B1171" s="3" t="str">
        <f t="shared" si="85"/>
        <v/>
      </c>
      <c r="H1171" s="3" t="str">
        <f t="shared" si="86"/>
        <v/>
      </c>
    </row>
    <row r="1172" spans="1:8" x14ac:dyDescent="0.2">
      <c r="A1172" s="3" t="str">
        <f t="shared" si="84"/>
        <v/>
      </c>
      <c r="B1172" s="3" t="str">
        <f t="shared" si="85"/>
        <v/>
      </c>
      <c r="H1172" s="3" t="str">
        <f t="shared" si="86"/>
        <v/>
      </c>
    </row>
    <row r="1173" spans="1:8" x14ac:dyDescent="0.2">
      <c r="A1173" s="3" t="str">
        <f t="shared" si="84"/>
        <v/>
      </c>
      <c r="B1173" s="3" t="str">
        <f t="shared" si="85"/>
        <v/>
      </c>
      <c r="H1173" s="3" t="str">
        <f t="shared" si="86"/>
        <v/>
      </c>
    </row>
    <row r="1174" spans="1:8" x14ac:dyDescent="0.2">
      <c r="A1174" s="3" t="str">
        <f t="shared" si="84"/>
        <v/>
      </c>
      <c r="B1174" s="3" t="str">
        <f t="shared" si="85"/>
        <v/>
      </c>
      <c r="H1174" s="3" t="str">
        <f t="shared" si="86"/>
        <v/>
      </c>
    </row>
    <row r="1175" spans="1:8" x14ac:dyDescent="0.2">
      <c r="A1175" s="3" t="str">
        <f t="shared" si="84"/>
        <v/>
      </c>
      <c r="B1175" s="3" t="str">
        <f t="shared" si="85"/>
        <v/>
      </c>
      <c r="H1175" s="3" t="str">
        <f t="shared" si="86"/>
        <v/>
      </c>
    </row>
    <row r="1176" spans="1:8" x14ac:dyDescent="0.2">
      <c r="A1176" s="3" t="str">
        <f t="shared" si="84"/>
        <v/>
      </c>
      <c r="B1176" s="3" t="str">
        <f t="shared" si="85"/>
        <v/>
      </c>
      <c r="H1176" s="3" t="str">
        <f t="shared" si="86"/>
        <v/>
      </c>
    </row>
    <row r="1177" spans="1:8" x14ac:dyDescent="0.2">
      <c r="A1177" s="3" t="str">
        <f t="shared" si="84"/>
        <v/>
      </c>
      <c r="B1177" s="3" t="str">
        <f t="shared" si="85"/>
        <v/>
      </c>
      <c r="H1177" s="3" t="str">
        <f t="shared" si="86"/>
        <v/>
      </c>
    </row>
    <row r="1178" spans="1:8" x14ac:dyDescent="0.2">
      <c r="A1178" s="3" t="str">
        <f t="shared" si="84"/>
        <v/>
      </c>
      <c r="B1178" s="3" t="str">
        <f t="shared" si="85"/>
        <v/>
      </c>
      <c r="H1178" s="3" t="str">
        <f t="shared" si="86"/>
        <v/>
      </c>
    </row>
    <row r="1179" spans="1:8" x14ac:dyDescent="0.2">
      <c r="A1179" s="3" t="str">
        <f t="shared" si="84"/>
        <v/>
      </c>
      <c r="B1179" s="3" t="str">
        <f t="shared" si="85"/>
        <v/>
      </c>
      <c r="H1179" s="3" t="str">
        <f t="shared" si="86"/>
        <v/>
      </c>
    </row>
    <row r="1180" spans="1:8" x14ac:dyDescent="0.2">
      <c r="A1180" s="3" t="str">
        <f t="shared" si="84"/>
        <v/>
      </c>
      <c r="B1180" s="3" t="str">
        <f t="shared" si="85"/>
        <v/>
      </c>
      <c r="H1180" s="3" t="str">
        <f t="shared" si="86"/>
        <v/>
      </c>
    </row>
    <row r="1181" spans="1:8" x14ac:dyDescent="0.2">
      <c r="A1181" s="3" t="str">
        <f t="shared" si="84"/>
        <v/>
      </c>
      <c r="B1181" s="3" t="str">
        <f t="shared" si="85"/>
        <v/>
      </c>
      <c r="H1181" s="3" t="str">
        <f t="shared" si="86"/>
        <v/>
      </c>
    </row>
    <row r="1182" spans="1:8" x14ac:dyDescent="0.2">
      <c r="A1182" s="3" t="str">
        <f t="shared" si="84"/>
        <v/>
      </c>
      <c r="B1182" s="3" t="str">
        <f t="shared" si="85"/>
        <v/>
      </c>
      <c r="H1182" s="3" t="str">
        <f t="shared" si="86"/>
        <v/>
      </c>
    </row>
    <row r="1183" spans="1:8" x14ac:dyDescent="0.2">
      <c r="A1183" s="3" t="str">
        <f t="shared" si="84"/>
        <v/>
      </c>
      <c r="B1183" s="3" t="str">
        <f t="shared" si="85"/>
        <v/>
      </c>
      <c r="H1183" s="3" t="str">
        <f t="shared" si="86"/>
        <v/>
      </c>
    </row>
    <row r="1184" spans="1:8" x14ac:dyDescent="0.2">
      <c r="A1184" s="3" t="str">
        <f t="shared" si="84"/>
        <v/>
      </c>
      <c r="B1184" s="3" t="str">
        <f t="shared" si="85"/>
        <v/>
      </c>
      <c r="H1184" s="3" t="str">
        <f t="shared" si="86"/>
        <v/>
      </c>
    </row>
    <row r="1185" spans="1:8" x14ac:dyDescent="0.2">
      <c r="A1185" s="3" t="str">
        <f t="shared" si="84"/>
        <v/>
      </c>
      <c r="B1185" s="3" t="str">
        <f t="shared" si="85"/>
        <v/>
      </c>
      <c r="H1185" s="3" t="str">
        <f t="shared" si="86"/>
        <v/>
      </c>
    </row>
    <row r="1186" spans="1:8" x14ac:dyDescent="0.2">
      <c r="A1186" s="3" t="str">
        <f t="shared" si="84"/>
        <v/>
      </c>
      <c r="B1186" s="3" t="str">
        <f t="shared" si="85"/>
        <v/>
      </c>
      <c r="H1186" s="3" t="str">
        <f t="shared" si="86"/>
        <v/>
      </c>
    </row>
    <row r="1187" spans="1:8" x14ac:dyDescent="0.2">
      <c r="A1187" s="3" t="str">
        <f t="shared" si="84"/>
        <v/>
      </c>
      <c r="B1187" s="3" t="str">
        <f t="shared" si="85"/>
        <v/>
      </c>
      <c r="H1187" s="3" t="str">
        <f t="shared" si="86"/>
        <v/>
      </c>
    </row>
    <row r="1188" spans="1:8" x14ac:dyDescent="0.2">
      <c r="A1188" s="3" t="str">
        <f t="shared" si="84"/>
        <v/>
      </c>
      <c r="B1188" s="3" t="str">
        <f t="shared" si="85"/>
        <v/>
      </c>
      <c r="H1188" s="3" t="str">
        <f t="shared" si="86"/>
        <v/>
      </c>
    </row>
    <row r="1189" spans="1:8" x14ac:dyDescent="0.2">
      <c r="A1189" s="3" t="str">
        <f t="shared" si="84"/>
        <v/>
      </c>
      <c r="B1189" s="3" t="str">
        <f t="shared" si="85"/>
        <v/>
      </c>
      <c r="H1189" s="3" t="str">
        <f t="shared" si="86"/>
        <v/>
      </c>
    </row>
    <row r="1190" spans="1:8" x14ac:dyDescent="0.2">
      <c r="A1190" s="3" t="str">
        <f t="shared" ref="A1190:A1253" si="87">C1190&amp;D1190&amp;E1190</f>
        <v/>
      </c>
      <c r="B1190" s="3" t="str">
        <f t="shared" ref="B1190:B1253" si="88">C1190&amp;D1190&amp;E1190&amp;F1190</f>
        <v/>
      </c>
      <c r="H1190" s="3" t="str">
        <f t="shared" si="86"/>
        <v/>
      </c>
    </row>
    <row r="1191" spans="1:8" x14ac:dyDescent="0.2">
      <c r="A1191" s="3" t="str">
        <f t="shared" si="87"/>
        <v/>
      </c>
      <c r="B1191" s="3" t="str">
        <f t="shared" si="88"/>
        <v/>
      </c>
      <c r="H1191" s="3" t="str">
        <f t="shared" si="86"/>
        <v/>
      </c>
    </row>
    <row r="1192" spans="1:8" x14ac:dyDescent="0.2">
      <c r="A1192" s="3" t="str">
        <f t="shared" si="87"/>
        <v/>
      </c>
      <c r="B1192" s="3" t="str">
        <f t="shared" si="88"/>
        <v/>
      </c>
      <c r="H1192" s="3" t="str">
        <f t="shared" si="86"/>
        <v/>
      </c>
    </row>
    <row r="1193" spans="1:8" x14ac:dyDescent="0.2">
      <c r="A1193" s="3" t="str">
        <f t="shared" si="87"/>
        <v/>
      </c>
      <c r="B1193" s="3" t="str">
        <f t="shared" si="88"/>
        <v/>
      </c>
      <c r="H1193" s="3" t="str">
        <f t="shared" si="86"/>
        <v/>
      </c>
    </row>
    <row r="1194" spans="1:8" x14ac:dyDescent="0.2">
      <c r="A1194" s="3" t="str">
        <f t="shared" si="87"/>
        <v/>
      </c>
      <c r="B1194" s="3" t="str">
        <f t="shared" si="88"/>
        <v/>
      </c>
      <c r="H1194" s="3" t="str">
        <f t="shared" si="86"/>
        <v/>
      </c>
    </row>
    <row r="1195" spans="1:8" x14ac:dyDescent="0.2">
      <c r="A1195" s="3" t="str">
        <f t="shared" si="87"/>
        <v/>
      </c>
      <c r="B1195" s="3" t="str">
        <f t="shared" si="88"/>
        <v/>
      </c>
      <c r="H1195" s="3" t="str">
        <f t="shared" ref="H1195:H1258" si="89">B1195&amp;G1195</f>
        <v/>
      </c>
    </row>
    <row r="1196" spans="1:8" x14ac:dyDescent="0.2">
      <c r="A1196" s="3" t="str">
        <f t="shared" si="87"/>
        <v/>
      </c>
      <c r="B1196" s="3" t="str">
        <f t="shared" si="88"/>
        <v/>
      </c>
      <c r="H1196" s="3" t="str">
        <f t="shared" si="89"/>
        <v/>
      </c>
    </row>
    <row r="1197" spans="1:8" x14ac:dyDescent="0.2">
      <c r="A1197" s="3" t="str">
        <f t="shared" si="87"/>
        <v/>
      </c>
      <c r="B1197" s="3" t="str">
        <f t="shared" si="88"/>
        <v/>
      </c>
      <c r="H1197" s="3" t="str">
        <f t="shared" si="89"/>
        <v/>
      </c>
    </row>
    <row r="1198" spans="1:8" x14ac:dyDescent="0.2">
      <c r="A1198" s="3" t="str">
        <f t="shared" si="87"/>
        <v/>
      </c>
      <c r="B1198" s="3" t="str">
        <f t="shared" si="88"/>
        <v/>
      </c>
      <c r="H1198" s="3" t="str">
        <f t="shared" si="89"/>
        <v/>
      </c>
    </row>
    <row r="1199" spans="1:8" x14ac:dyDescent="0.2">
      <c r="A1199" s="3" t="str">
        <f t="shared" si="87"/>
        <v/>
      </c>
      <c r="B1199" s="3" t="str">
        <f t="shared" si="88"/>
        <v/>
      </c>
      <c r="H1199" s="3" t="str">
        <f t="shared" si="89"/>
        <v/>
      </c>
    </row>
    <row r="1200" spans="1:8" x14ac:dyDescent="0.2">
      <c r="A1200" s="3" t="str">
        <f t="shared" si="87"/>
        <v/>
      </c>
      <c r="B1200" s="3" t="str">
        <f t="shared" si="88"/>
        <v/>
      </c>
      <c r="H1200" s="3" t="str">
        <f t="shared" si="89"/>
        <v/>
      </c>
    </row>
    <row r="1201" spans="1:8" x14ac:dyDescent="0.2">
      <c r="A1201" s="3" t="str">
        <f t="shared" si="87"/>
        <v/>
      </c>
      <c r="B1201" s="3" t="str">
        <f t="shared" si="88"/>
        <v/>
      </c>
      <c r="H1201" s="3" t="str">
        <f t="shared" si="89"/>
        <v/>
      </c>
    </row>
    <row r="1202" spans="1:8" x14ac:dyDescent="0.2">
      <c r="A1202" s="3" t="str">
        <f t="shared" si="87"/>
        <v/>
      </c>
      <c r="B1202" s="3" t="str">
        <f t="shared" si="88"/>
        <v/>
      </c>
      <c r="H1202" s="3" t="str">
        <f t="shared" si="89"/>
        <v/>
      </c>
    </row>
    <row r="1203" spans="1:8" x14ac:dyDescent="0.2">
      <c r="A1203" s="3" t="str">
        <f t="shared" si="87"/>
        <v/>
      </c>
      <c r="B1203" s="3" t="str">
        <f t="shared" si="88"/>
        <v/>
      </c>
      <c r="H1203" s="3" t="str">
        <f t="shared" si="89"/>
        <v/>
      </c>
    </row>
    <row r="1204" spans="1:8" x14ac:dyDescent="0.2">
      <c r="A1204" s="3" t="str">
        <f t="shared" si="87"/>
        <v/>
      </c>
      <c r="B1204" s="3" t="str">
        <f t="shared" si="88"/>
        <v/>
      </c>
      <c r="H1204" s="3" t="str">
        <f t="shared" si="89"/>
        <v/>
      </c>
    </row>
    <row r="1205" spans="1:8" x14ac:dyDescent="0.2">
      <c r="A1205" s="3" t="str">
        <f t="shared" si="87"/>
        <v/>
      </c>
      <c r="B1205" s="3" t="str">
        <f t="shared" si="88"/>
        <v/>
      </c>
      <c r="H1205" s="3" t="str">
        <f t="shared" si="89"/>
        <v/>
      </c>
    </row>
    <row r="1206" spans="1:8" x14ac:dyDescent="0.2">
      <c r="A1206" s="3" t="str">
        <f t="shared" si="87"/>
        <v/>
      </c>
      <c r="B1206" s="3" t="str">
        <f t="shared" si="88"/>
        <v/>
      </c>
      <c r="H1206" s="3" t="str">
        <f t="shared" si="89"/>
        <v/>
      </c>
    </row>
    <row r="1207" spans="1:8" x14ac:dyDescent="0.2">
      <c r="A1207" s="3" t="str">
        <f t="shared" si="87"/>
        <v/>
      </c>
      <c r="B1207" s="3" t="str">
        <f t="shared" si="88"/>
        <v/>
      </c>
      <c r="H1207" s="3" t="str">
        <f t="shared" si="89"/>
        <v/>
      </c>
    </row>
    <row r="1208" spans="1:8" x14ac:dyDescent="0.2">
      <c r="A1208" s="3" t="str">
        <f t="shared" si="87"/>
        <v/>
      </c>
      <c r="B1208" s="3" t="str">
        <f t="shared" si="88"/>
        <v/>
      </c>
      <c r="H1208" s="3" t="str">
        <f t="shared" si="89"/>
        <v/>
      </c>
    </row>
    <row r="1209" spans="1:8" x14ac:dyDescent="0.2">
      <c r="A1209" s="3" t="str">
        <f t="shared" si="87"/>
        <v/>
      </c>
      <c r="B1209" s="3" t="str">
        <f t="shared" si="88"/>
        <v/>
      </c>
      <c r="H1209" s="3" t="str">
        <f t="shared" si="89"/>
        <v/>
      </c>
    </row>
    <row r="1210" spans="1:8" x14ac:dyDescent="0.2">
      <c r="A1210" s="3" t="str">
        <f t="shared" si="87"/>
        <v/>
      </c>
      <c r="B1210" s="3" t="str">
        <f t="shared" si="88"/>
        <v/>
      </c>
      <c r="H1210" s="3" t="str">
        <f t="shared" si="89"/>
        <v/>
      </c>
    </row>
    <row r="1211" spans="1:8" x14ac:dyDescent="0.2">
      <c r="A1211" s="3" t="str">
        <f t="shared" si="87"/>
        <v/>
      </c>
      <c r="B1211" s="3" t="str">
        <f t="shared" si="88"/>
        <v/>
      </c>
      <c r="H1211" s="3" t="str">
        <f t="shared" si="89"/>
        <v/>
      </c>
    </row>
    <row r="1212" spans="1:8" x14ac:dyDescent="0.2">
      <c r="A1212" s="3" t="str">
        <f t="shared" si="87"/>
        <v/>
      </c>
      <c r="B1212" s="3" t="str">
        <f t="shared" si="88"/>
        <v/>
      </c>
      <c r="H1212" s="3" t="str">
        <f t="shared" si="89"/>
        <v/>
      </c>
    </row>
    <row r="1213" spans="1:8" x14ac:dyDescent="0.2">
      <c r="A1213" s="3" t="str">
        <f t="shared" si="87"/>
        <v/>
      </c>
      <c r="B1213" s="3" t="str">
        <f t="shared" si="88"/>
        <v/>
      </c>
      <c r="H1213" s="3" t="str">
        <f t="shared" si="89"/>
        <v/>
      </c>
    </row>
    <row r="1214" spans="1:8" x14ac:dyDescent="0.2">
      <c r="A1214" s="3" t="str">
        <f t="shared" si="87"/>
        <v/>
      </c>
      <c r="B1214" s="3" t="str">
        <f t="shared" si="88"/>
        <v/>
      </c>
      <c r="H1214" s="3" t="str">
        <f t="shared" si="89"/>
        <v/>
      </c>
    </row>
    <row r="1215" spans="1:8" x14ac:dyDescent="0.2">
      <c r="A1215" s="3" t="str">
        <f t="shared" si="87"/>
        <v/>
      </c>
      <c r="B1215" s="3" t="str">
        <f t="shared" si="88"/>
        <v/>
      </c>
      <c r="H1215" s="3" t="str">
        <f t="shared" si="89"/>
        <v/>
      </c>
    </row>
    <row r="1216" spans="1:8" x14ac:dyDescent="0.2">
      <c r="A1216" s="3" t="str">
        <f t="shared" si="87"/>
        <v/>
      </c>
      <c r="B1216" s="3" t="str">
        <f t="shared" si="88"/>
        <v/>
      </c>
      <c r="H1216" s="3" t="str">
        <f t="shared" si="89"/>
        <v/>
      </c>
    </row>
    <row r="1217" spans="1:8" x14ac:dyDescent="0.2">
      <c r="A1217" s="3" t="str">
        <f t="shared" si="87"/>
        <v/>
      </c>
      <c r="B1217" s="3" t="str">
        <f t="shared" si="88"/>
        <v/>
      </c>
      <c r="H1217" s="3" t="str">
        <f t="shared" si="89"/>
        <v/>
      </c>
    </row>
    <row r="1218" spans="1:8" x14ac:dyDescent="0.2">
      <c r="A1218" s="3" t="str">
        <f t="shared" si="87"/>
        <v/>
      </c>
      <c r="B1218" s="3" t="str">
        <f t="shared" si="88"/>
        <v/>
      </c>
      <c r="H1218" s="3" t="str">
        <f t="shared" si="89"/>
        <v/>
      </c>
    </row>
    <row r="1219" spans="1:8" x14ac:dyDescent="0.2">
      <c r="A1219" s="3" t="str">
        <f t="shared" si="87"/>
        <v/>
      </c>
      <c r="B1219" s="3" t="str">
        <f t="shared" si="88"/>
        <v/>
      </c>
      <c r="H1219" s="3" t="str">
        <f t="shared" si="89"/>
        <v/>
      </c>
    </row>
    <row r="1220" spans="1:8" x14ac:dyDescent="0.2">
      <c r="A1220" s="3" t="str">
        <f t="shared" si="87"/>
        <v/>
      </c>
      <c r="B1220" s="3" t="str">
        <f t="shared" si="88"/>
        <v/>
      </c>
      <c r="H1220" s="3" t="str">
        <f t="shared" si="89"/>
        <v/>
      </c>
    </row>
    <row r="1221" spans="1:8" x14ac:dyDescent="0.2">
      <c r="A1221" s="3" t="str">
        <f t="shared" si="87"/>
        <v/>
      </c>
      <c r="B1221" s="3" t="str">
        <f t="shared" si="88"/>
        <v/>
      </c>
      <c r="H1221" s="3" t="str">
        <f t="shared" si="89"/>
        <v/>
      </c>
    </row>
    <row r="1222" spans="1:8" x14ac:dyDescent="0.2">
      <c r="A1222" s="3" t="str">
        <f t="shared" si="87"/>
        <v/>
      </c>
      <c r="B1222" s="3" t="str">
        <f t="shared" si="88"/>
        <v/>
      </c>
      <c r="H1222" s="3" t="str">
        <f t="shared" si="89"/>
        <v/>
      </c>
    </row>
    <row r="1223" spans="1:8" x14ac:dyDescent="0.2">
      <c r="A1223" s="3" t="str">
        <f t="shared" si="87"/>
        <v/>
      </c>
      <c r="B1223" s="3" t="str">
        <f t="shared" si="88"/>
        <v/>
      </c>
      <c r="H1223" s="3" t="str">
        <f t="shared" si="89"/>
        <v/>
      </c>
    </row>
    <row r="1224" spans="1:8" x14ac:dyDescent="0.2">
      <c r="A1224" s="3" t="str">
        <f t="shared" si="87"/>
        <v/>
      </c>
      <c r="B1224" s="3" t="str">
        <f t="shared" si="88"/>
        <v/>
      </c>
      <c r="H1224" s="3" t="str">
        <f t="shared" si="89"/>
        <v/>
      </c>
    </row>
    <row r="1225" spans="1:8" x14ac:dyDescent="0.2">
      <c r="A1225" s="3" t="str">
        <f t="shared" si="87"/>
        <v/>
      </c>
      <c r="B1225" s="3" t="str">
        <f t="shared" si="88"/>
        <v/>
      </c>
      <c r="H1225" s="3" t="str">
        <f t="shared" si="89"/>
        <v/>
      </c>
    </row>
    <row r="1226" spans="1:8" x14ac:dyDescent="0.2">
      <c r="A1226" s="3" t="str">
        <f t="shared" si="87"/>
        <v/>
      </c>
      <c r="B1226" s="3" t="str">
        <f t="shared" si="88"/>
        <v/>
      </c>
      <c r="H1226" s="3" t="str">
        <f t="shared" si="89"/>
        <v/>
      </c>
    </row>
    <row r="1227" spans="1:8" x14ac:dyDescent="0.2">
      <c r="A1227" s="3" t="str">
        <f t="shared" si="87"/>
        <v/>
      </c>
      <c r="B1227" s="3" t="str">
        <f t="shared" si="88"/>
        <v/>
      </c>
      <c r="H1227" s="3" t="str">
        <f t="shared" si="89"/>
        <v/>
      </c>
    </row>
    <row r="1228" spans="1:8" x14ac:dyDescent="0.2">
      <c r="A1228" s="3" t="str">
        <f t="shared" si="87"/>
        <v/>
      </c>
      <c r="B1228" s="3" t="str">
        <f t="shared" si="88"/>
        <v/>
      </c>
      <c r="H1228" s="3" t="str">
        <f t="shared" si="89"/>
        <v/>
      </c>
    </row>
    <row r="1229" spans="1:8" x14ac:dyDescent="0.2">
      <c r="A1229" s="3" t="str">
        <f t="shared" si="87"/>
        <v/>
      </c>
      <c r="B1229" s="3" t="str">
        <f t="shared" si="88"/>
        <v/>
      </c>
      <c r="H1229" s="3" t="str">
        <f t="shared" si="89"/>
        <v/>
      </c>
    </row>
    <row r="1230" spans="1:8" x14ac:dyDescent="0.2">
      <c r="A1230" s="3" t="str">
        <f t="shared" si="87"/>
        <v/>
      </c>
      <c r="B1230" s="3" t="str">
        <f t="shared" si="88"/>
        <v/>
      </c>
      <c r="H1230" s="3" t="str">
        <f t="shared" si="89"/>
        <v/>
      </c>
    </row>
    <row r="1231" spans="1:8" x14ac:dyDescent="0.2">
      <c r="A1231" s="3" t="str">
        <f t="shared" si="87"/>
        <v/>
      </c>
      <c r="B1231" s="3" t="str">
        <f t="shared" si="88"/>
        <v/>
      </c>
      <c r="H1231" s="3" t="str">
        <f t="shared" si="89"/>
        <v/>
      </c>
    </row>
    <row r="1232" spans="1:8" x14ac:dyDescent="0.2">
      <c r="A1232" s="3" t="str">
        <f t="shared" si="87"/>
        <v/>
      </c>
      <c r="B1232" s="3" t="str">
        <f t="shared" si="88"/>
        <v/>
      </c>
      <c r="H1232" s="3" t="str">
        <f t="shared" si="89"/>
        <v/>
      </c>
    </row>
    <row r="1233" spans="1:8" x14ac:dyDescent="0.2">
      <c r="A1233" s="3" t="str">
        <f t="shared" si="87"/>
        <v/>
      </c>
      <c r="B1233" s="3" t="str">
        <f t="shared" si="88"/>
        <v/>
      </c>
      <c r="H1233" s="3" t="str">
        <f t="shared" si="89"/>
        <v/>
      </c>
    </row>
    <row r="1234" spans="1:8" x14ac:dyDescent="0.2">
      <c r="A1234" s="3" t="str">
        <f t="shared" si="87"/>
        <v/>
      </c>
      <c r="B1234" s="3" t="str">
        <f t="shared" si="88"/>
        <v/>
      </c>
      <c r="H1234" s="3" t="str">
        <f t="shared" si="89"/>
        <v/>
      </c>
    </row>
    <row r="1235" spans="1:8" x14ac:dyDescent="0.2">
      <c r="A1235" s="3" t="str">
        <f t="shared" si="87"/>
        <v/>
      </c>
      <c r="B1235" s="3" t="str">
        <f t="shared" si="88"/>
        <v/>
      </c>
      <c r="H1235" s="3" t="str">
        <f t="shared" si="89"/>
        <v/>
      </c>
    </row>
    <row r="1236" spans="1:8" x14ac:dyDescent="0.2">
      <c r="A1236" s="3" t="str">
        <f t="shared" si="87"/>
        <v/>
      </c>
      <c r="B1236" s="3" t="str">
        <f t="shared" si="88"/>
        <v/>
      </c>
      <c r="H1236" s="3" t="str">
        <f t="shared" si="89"/>
        <v/>
      </c>
    </row>
    <row r="1237" spans="1:8" x14ac:dyDescent="0.2">
      <c r="A1237" s="3" t="str">
        <f t="shared" si="87"/>
        <v/>
      </c>
      <c r="B1237" s="3" t="str">
        <f t="shared" si="88"/>
        <v/>
      </c>
      <c r="H1237" s="3" t="str">
        <f t="shared" si="89"/>
        <v/>
      </c>
    </row>
    <row r="1238" spans="1:8" x14ac:dyDescent="0.2">
      <c r="A1238" s="3" t="str">
        <f t="shared" si="87"/>
        <v/>
      </c>
      <c r="B1238" s="3" t="str">
        <f t="shared" si="88"/>
        <v/>
      </c>
      <c r="H1238" s="3" t="str">
        <f t="shared" si="89"/>
        <v/>
      </c>
    </row>
    <row r="1239" spans="1:8" x14ac:dyDescent="0.2">
      <c r="A1239" s="3" t="str">
        <f t="shared" si="87"/>
        <v/>
      </c>
      <c r="B1239" s="3" t="str">
        <f t="shared" si="88"/>
        <v/>
      </c>
      <c r="H1239" s="3" t="str">
        <f t="shared" si="89"/>
        <v/>
      </c>
    </row>
    <row r="1240" spans="1:8" x14ac:dyDescent="0.2">
      <c r="A1240" s="3" t="str">
        <f t="shared" si="87"/>
        <v/>
      </c>
      <c r="B1240" s="3" t="str">
        <f t="shared" si="88"/>
        <v/>
      </c>
      <c r="H1240" s="3" t="str">
        <f t="shared" si="89"/>
        <v/>
      </c>
    </row>
    <row r="1241" spans="1:8" x14ac:dyDescent="0.2">
      <c r="A1241" s="3" t="str">
        <f t="shared" si="87"/>
        <v/>
      </c>
      <c r="B1241" s="3" t="str">
        <f t="shared" si="88"/>
        <v/>
      </c>
      <c r="H1241" s="3" t="str">
        <f t="shared" si="89"/>
        <v/>
      </c>
    </row>
    <row r="1242" spans="1:8" x14ac:dyDescent="0.2">
      <c r="A1242" s="3" t="str">
        <f t="shared" si="87"/>
        <v/>
      </c>
      <c r="B1242" s="3" t="str">
        <f t="shared" si="88"/>
        <v/>
      </c>
      <c r="H1242" s="3" t="str">
        <f t="shared" si="89"/>
        <v/>
      </c>
    </row>
    <row r="1243" spans="1:8" x14ac:dyDescent="0.2">
      <c r="A1243" s="3" t="str">
        <f t="shared" si="87"/>
        <v/>
      </c>
      <c r="B1243" s="3" t="str">
        <f t="shared" si="88"/>
        <v/>
      </c>
      <c r="H1243" s="3" t="str">
        <f t="shared" si="89"/>
        <v/>
      </c>
    </row>
    <row r="1244" spans="1:8" x14ac:dyDescent="0.2">
      <c r="A1244" s="3" t="str">
        <f t="shared" si="87"/>
        <v/>
      </c>
      <c r="B1244" s="3" t="str">
        <f t="shared" si="88"/>
        <v/>
      </c>
      <c r="H1244" s="3" t="str">
        <f t="shared" si="89"/>
        <v/>
      </c>
    </row>
    <row r="1245" spans="1:8" x14ac:dyDescent="0.2">
      <c r="A1245" s="3" t="str">
        <f t="shared" si="87"/>
        <v/>
      </c>
      <c r="B1245" s="3" t="str">
        <f t="shared" si="88"/>
        <v/>
      </c>
      <c r="H1245" s="3" t="str">
        <f t="shared" si="89"/>
        <v/>
      </c>
    </row>
    <row r="1246" spans="1:8" x14ac:dyDescent="0.2">
      <c r="A1246" s="3" t="str">
        <f t="shared" si="87"/>
        <v/>
      </c>
      <c r="B1246" s="3" t="str">
        <f t="shared" si="88"/>
        <v/>
      </c>
      <c r="H1246" s="3" t="str">
        <f t="shared" si="89"/>
        <v/>
      </c>
    </row>
    <row r="1247" spans="1:8" x14ac:dyDescent="0.2">
      <c r="A1247" s="3" t="str">
        <f t="shared" si="87"/>
        <v/>
      </c>
      <c r="B1247" s="3" t="str">
        <f t="shared" si="88"/>
        <v/>
      </c>
      <c r="H1247" s="3" t="str">
        <f t="shared" si="89"/>
        <v/>
      </c>
    </row>
    <row r="1248" spans="1:8" x14ac:dyDescent="0.2">
      <c r="A1248" s="3" t="str">
        <f t="shared" si="87"/>
        <v/>
      </c>
      <c r="B1248" s="3" t="str">
        <f t="shared" si="88"/>
        <v/>
      </c>
      <c r="H1248" s="3" t="str">
        <f t="shared" si="89"/>
        <v/>
      </c>
    </row>
    <row r="1249" spans="1:8" x14ac:dyDescent="0.2">
      <c r="A1249" s="3" t="str">
        <f t="shared" si="87"/>
        <v/>
      </c>
      <c r="B1249" s="3" t="str">
        <f t="shared" si="88"/>
        <v/>
      </c>
      <c r="H1249" s="3" t="str">
        <f t="shared" si="89"/>
        <v/>
      </c>
    </row>
    <row r="1250" spans="1:8" x14ac:dyDescent="0.2">
      <c r="A1250" s="3" t="str">
        <f t="shared" si="87"/>
        <v/>
      </c>
      <c r="B1250" s="3" t="str">
        <f t="shared" si="88"/>
        <v/>
      </c>
      <c r="H1250" s="3" t="str">
        <f t="shared" si="89"/>
        <v/>
      </c>
    </row>
    <row r="1251" spans="1:8" x14ac:dyDescent="0.2">
      <c r="A1251" s="3" t="str">
        <f t="shared" si="87"/>
        <v/>
      </c>
      <c r="B1251" s="3" t="str">
        <f t="shared" si="88"/>
        <v/>
      </c>
      <c r="H1251" s="3" t="str">
        <f t="shared" si="89"/>
        <v/>
      </c>
    </row>
    <row r="1252" spans="1:8" x14ac:dyDescent="0.2">
      <c r="A1252" s="3" t="str">
        <f t="shared" si="87"/>
        <v/>
      </c>
      <c r="B1252" s="3" t="str">
        <f t="shared" si="88"/>
        <v/>
      </c>
      <c r="H1252" s="3" t="str">
        <f t="shared" si="89"/>
        <v/>
      </c>
    </row>
    <row r="1253" spans="1:8" x14ac:dyDescent="0.2">
      <c r="A1253" s="3" t="str">
        <f t="shared" si="87"/>
        <v/>
      </c>
      <c r="B1253" s="3" t="str">
        <f t="shared" si="88"/>
        <v/>
      </c>
      <c r="H1253" s="3" t="str">
        <f t="shared" si="89"/>
        <v/>
      </c>
    </row>
    <row r="1254" spans="1:8" x14ac:dyDescent="0.2">
      <c r="A1254" s="3" t="str">
        <f t="shared" ref="A1254:A1317" si="90">C1254&amp;D1254&amp;E1254</f>
        <v/>
      </c>
      <c r="B1254" s="3" t="str">
        <f t="shared" ref="B1254:B1317" si="91">C1254&amp;D1254&amp;E1254&amp;F1254</f>
        <v/>
      </c>
      <c r="H1254" s="3" t="str">
        <f t="shared" si="89"/>
        <v/>
      </c>
    </row>
    <row r="1255" spans="1:8" x14ac:dyDescent="0.2">
      <c r="A1255" s="3" t="str">
        <f t="shared" si="90"/>
        <v/>
      </c>
      <c r="B1255" s="3" t="str">
        <f t="shared" si="91"/>
        <v/>
      </c>
      <c r="H1255" s="3" t="str">
        <f t="shared" si="89"/>
        <v/>
      </c>
    </row>
    <row r="1256" spans="1:8" x14ac:dyDescent="0.2">
      <c r="A1256" s="3" t="str">
        <f t="shared" si="90"/>
        <v/>
      </c>
      <c r="B1256" s="3" t="str">
        <f t="shared" si="91"/>
        <v/>
      </c>
      <c r="H1256" s="3" t="str">
        <f t="shared" si="89"/>
        <v/>
      </c>
    </row>
    <row r="1257" spans="1:8" x14ac:dyDescent="0.2">
      <c r="A1257" s="3" t="str">
        <f t="shared" si="90"/>
        <v/>
      </c>
      <c r="B1257" s="3" t="str">
        <f t="shared" si="91"/>
        <v/>
      </c>
      <c r="H1257" s="3" t="str">
        <f t="shared" si="89"/>
        <v/>
      </c>
    </row>
    <row r="1258" spans="1:8" x14ac:dyDescent="0.2">
      <c r="A1258" s="3" t="str">
        <f t="shared" si="90"/>
        <v/>
      </c>
      <c r="B1258" s="3" t="str">
        <f t="shared" si="91"/>
        <v/>
      </c>
      <c r="H1258" s="3" t="str">
        <f t="shared" si="89"/>
        <v/>
      </c>
    </row>
    <row r="1259" spans="1:8" x14ac:dyDescent="0.2">
      <c r="A1259" s="3" t="str">
        <f t="shared" si="90"/>
        <v/>
      </c>
      <c r="B1259" s="3" t="str">
        <f t="shared" si="91"/>
        <v/>
      </c>
      <c r="H1259" s="3" t="str">
        <f t="shared" ref="H1259:H1322" si="92">B1259&amp;G1259</f>
        <v/>
      </c>
    </row>
    <row r="1260" spans="1:8" x14ac:dyDescent="0.2">
      <c r="A1260" s="3" t="str">
        <f t="shared" si="90"/>
        <v/>
      </c>
      <c r="B1260" s="3" t="str">
        <f t="shared" si="91"/>
        <v/>
      </c>
      <c r="H1260" s="3" t="str">
        <f t="shared" si="92"/>
        <v/>
      </c>
    </row>
    <row r="1261" spans="1:8" x14ac:dyDescent="0.2">
      <c r="A1261" s="3" t="str">
        <f t="shared" si="90"/>
        <v/>
      </c>
      <c r="B1261" s="3" t="str">
        <f t="shared" si="91"/>
        <v/>
      </c>
      <c r="H1261" s="3" t="str">
        <f t="shared" si="92"/>
        <v/>
      </c>
    </row>
    <row r="1262" spans="1:8" x14ac:dyDescent="0.2">
      <c r="A1262" s="3" t="str">
        <f t="shared" si="90"/>
        <v/>
      </c>
      <c r="B1262" s="3" t="str">
        <f t="shared" si="91"/>
        <v/>
      </c>
      <c r="H1262" s="3" t="str">
        <f t="shared" si="92"/>
        <v/>
      </c>
    </row>
    <row r="1263" spans="1:8" x14ac:dyDescent="0.2">
      <c r="A1263" s="3" t="str">
        <f t="shared" si="90"/>
        <v/>
      </c>
      <c r="B1263" s="3" t="str">
        <f t="shared" si="91"/>
        <v/>
      </c>
      <c r="H1263" s="3" t="str">
        <f t="shared" si="92"/>
        <v/>
      </c>
    </row>
    <row r="1264" spans="1:8" x14ac:dyDescent="0.2">
      <c r="A1264" s="3" t="str">
        <f t="shared" si="90"/>
        <v/>
      </c>
      <c r="B1264" s="3" t="str">
        <f t="shared" si="91"/>
        <v/>
      </c>
      <c r="H1264" s="3" t="str">
        <f t="shared" si="92"/>
        <v/>
      </c>
    </row>
    <row r="1265" spans="1:8" x14ac:dyDescent="0.2">
      <c r="A1265" s="3" t="str">
        <f t="shared" si="90"/>
        <v/>
      </c>
      <c r="B1265" s="3" t="str">
        <f t="shared" si="91"/>
        <v/>
      </c>
      <c r="H1265" s="3" t="str">
        <f t="shared" si="92"/>
        <v/>
      </c>
    </row>
    <row r="1266" spans="1:8" x14ac:dyDescent="0.2">
      <c r="A1266" s="3" t="str">
        <f t="shared" si="90"/>
        <v/>
      </c>
      <c r="B1266" s="3" t="str">
        <f t="shared" si="91"/>
        <v/>
      </c>
      <c r="H1266" s="3" t="str">
        <f t="shared" si="92"/>
        <v/>
      </c>
    </row>
    <row r="1267" spans="1:8" x14ac:dyDescent="0.2">
      <c r="A1267" s="3" t="str">
        <f t="shared" si="90"/>
        <v/>
      </c>
      <c r="B1267" s="3" t="str">
        <f t="shared" si="91"/>
        <v/>
      </c>
      <c r="H1267" s="3" t="str">
        <f t="shared" si="92"/>
        <v/>
      </c>
    </row>
    <row r="1268" spans="1:8" x14ac:dyDescent="0.2">
      <c r="A1268" s="3" t="str">
        <f t="shared" si="90"/>
        <v/>
      </c>
      <c r="B1268" s="3" t="str">
        <f t="shared" si="91"/>
        <v/>
      </c>
      <c r="H1268" s="3" t="str">
        <f t="shared" si="92"/>
        <v/>
      </c>
    </row>
    <row r="1269" spans="1:8" x14ac:dyDescent="0.2">
      <c r="A1269" s="3" t="str">
        <f t="shared" si="90"/>
        <v/>
      </c>
      <c r="B1269" s="3" t="str">
        <f t="shared" si="91"/>
        <v/>
      </c>
      <c r="H1269" s="3" t="str">
        <f t="shared" si="92"/>
        <v/>
      </c>
    </row>
    <row r="1270" spans="1:8" x14ac:dyDescent="0.2">
      <c r="A1270" s="3" t="str">
        <f t="shared" si="90"/>
        <v/>
      </c>
      <c r="B1270" s="3" t="str">
        <f t="shared" si="91"/>
        <v/>
      </c>
      <c r="H1270" s="3" t="str">
        <f t="shared" si="92"/>
        <v/>
      </c>
    </row>
    <row r="1271" spans="1:8" x14ac:dyDescent="0.2">
      <c r="A1271" s="3" t="str">
        <f t="shared" si="90"/>
        <v/>
      </c>
      <c r="B1271" s="3" t="str">
        <f t="shared" si="91"/>
        <v/>
      </c>
      <c r="H1271" s="3" t="str">
        <f t="shared" si="92"/>
        <v/>
      </c>
    </row>
    <row r="1272" spans="1:8" x14ac:dyDescent="0.2">
      <c r="A1272" s="3" t="str">
        <f t="shared" si="90"/>
        <v/>
      </c>
      <c r="B1272" s="3" t="str">
        <f t="shared" si="91"/>
        <v/>
      </c>
      <c r="H1272" s="3" t="str">
        <f t="shared" si="92"/>
        <v/>
      </c>
    </row>
    <row r="1273" spans="1:8" x14ac:dyDescent="0.2">
      <c r="A1273" s="3" t="str">
        <f t="shared" si="90"/>
        <v/>
      </c>
      <c r="B1273" s="3" t="str">
        <f t="shared" si="91"/>
        <v/>
      </c>
      <c r="H1273" s="3" t="str">
        <f t="shared" si="92"/>
        <v/>
      </c>
    </row>
    <row r="1274" spans="1:8" x14ac:dyDescent="0.2">
      <c r="A1274" s="3" t="str">
        <f t="shared" si="90"/>
        <v/>
      </c>
      <c r="B1274" s="3" t="str">
        <f t="shared" si="91"/>
        <v/>
      </c>
      <c r="H1274" s="3" t="str">
        <f t="shared" si="92"/>
        <v/>
      </c>
    </row>
    <row r="1275" spans="1:8" x14ac:dyDescent="0.2">
      <c r="A1275" s="3" t="str">
        <f t="shared" si="90"/>
        <v/>
      </c>
      <c r="B1275" s="3" t="str">
        <f t="shared" si="91"/>
        <v/>
      </c>
      <c r="H1275" s="3" t="str">
        <f t="shared" si="92"/>
        <v/>
      </c>
    </row>
    <row r="1276" spans="1:8" x14ac:dyDescent="0.2">
      <c r="A1276" s="3" t="str">
        <f t="shared" si="90"/>
        <v/>
      </c>
      <c r="B1276" s="3" t="str">
        <f t="shared" si="91"/>
        <v/>
      </c>
      <c r="H1276" s="3" t="str">
        <f t="shared" si="92"/>
        <v/>
      </c>
    </row>
    <row r="1277" spans="1:8" x14ac:dyDescent="0.2">
      <c r="A1277" s="3" t="str">
        <f t="shared" si="90"/>
        <v/>
      </c>
      <c r="B1277" s="3" t="str">
        <f t="shared" si="91"/>
        <v/>
      </c>
      <c r="H1277" s="3" t="str">
        <f t="shared" si="92"/>
        <v/>
      </c>
    </row>
    <row r="1278" spans="1:8" x14ac:dyDescent="0.2">
      <c r="A1278" s="3" t="str">
        <f t="shared" si="90"/>
        <v/>
      </c>
      <c r="B1278" s="3" t="str">
        <f t="shared" si="91"/>
        <v/>
      </c>
      <c r="H1278" s="3" t="str">
        <f t="shared" si="92"/>
        <v/>
      </c>
    </row>
    <row r="1279" spans="1:8" x14ac:dyDescent="0.2">
      <c r="A1279" s="3" t="str">
        <f t="shared" si="90"/>
        <v/>
      </c>
      <c r="B1279" s="3" t="str">
        <f t="shared" si="91"/>
        <v/>
      </c>
      <c r="H1279" s="3" t="str">
        <f t="shared" si="92"/>
        <v/>
      </c>
    </row>
    <row r="1280" spans="1:8" x14ac:dyDescent="0.2">
      <c r="A1280" s="3" t="str">
        <f t="shared" si="90"/>
        <v/>
      </c>
      <c r="B1280" s="3" t="str">
        <f t="shared" si="91"/>
        <v/>
      </c>
      <c r="H1280" s="3" t="str">
        <f t="shared" si="92"/>
        <v/>
      </c>
    </row>
    <row r="1281" spans="1:8" x14ac:dyDescent="0.2">
      <c r="A1281" s="3" t="str">
        <f t="shared" si="90"/>
        <v/>
      </c>
      <c r="B1281" s="3" t="str">
        <f t="shared" si="91"/>
        <v/>
      </c>
      <c r="H1281" s="3" t="str">
        <f t="shared" si="92"/>
        <v/>
      </c>
    </row>
    <row r="1282" spans="1:8" x14ac:dyDescent="0.2">
      <c r="A1282" s="3" t="str">
        <f t="shared" si="90"/>
        <v/>
      </c>
      <c r="B1282" s="3" t="str">
        <f t="shared" si="91"/>
        <v/>
      </c>
      <c r="H1282" s="3" t="str">
        <f t="shared" si="92"/>
        <v/>
      </c>
    </row>
    <row r="1283" spans="1:8" x14ac:dyDescent="0.2">
      <c r="A1283" s="3" t="str">
        <f t="shared" si="90"/>
        <v/>
      </c>
      <c r="B1283" s="3" t="str">
        <f t="shared" si="91"/>
        <v/>
      </c>
      <c r="H1283" s="3" t="str">
        <f t="shared" si="92"/>
        <v/>
      </c>
    </row>
    <row r="1284" spans="1:8" x14ac:dyDescent="0.2">
      <c r="A1284" s="3" t="str">
        <f t="shared" si="90"/>
        <v/>
      </c>
      <c r="B1284" s="3" t="str">
        <f t="shared" si="91"/>
        <v/>
      </c>
      <c r="H1284" s="3" t="str">
        <f t="shared" si="92"/>
        <v/>
      </c>
    </row>
    <row r="1285" spans="1:8" x14ac:dyDescent="0.2">
      <c r="A1285" s="3" t="str">
        <f t="shared" si="90"/>
        <v/>
      </c>
      <c r="B1285" s="3" t="str">
        <f t="shared" si="91"/>
        <v/>
      </c>
      <c r="H1285" s="3" t="str">
        <f t="shared" si="92"/>
        <v/>
      </c>
    </row>
    <row r="1286" spans="1:8" x14ac:dyDescent="0.2">
      <c r="A1286" s="3" t="str">
        <f t="shared" si="90"/>
        <v/>
      </c>
      <c r="B1286" s="3" t="str">
        <f t="shared" si="91"/>
        <v/>
      </c>
      <c r="H1286" s="3" t="str">
        <f t="shared" si="92"/>
        <v/>
      </c>
    </row>
    <row r="1287" spans="1:8" x14ac:dyDescent="0.2">
      <c r="A1287" s="3" t="str">
        <f t="shared" si="90"/>
        <v/>
      </c>
      <c r="B1287" s="3" t="str">
        <f t="shared" si="91"/>
        <v/>
      </c>
      <c r="H1287" s="3" t="str">
        <f t="shared" si="92"/>
        <v/>
      </c>
    </row>
    <row r="1288" spans="1:8" x14ac:dyDescent="0.2">
      <c r="A1288" s="3" t="str">
        <f t="shared" si="90"/>
        <v/>
      </c>
      <c r="B1288" s="3" t="str">
        <f t="shared" si="91"/>
        <v/>
      </c>
      <c r="H1288" s="3" t="str">
        <f t="shared" si="92"/>
        <v/>
      </c>
    </row>
    <row r="1289" spans="1:8" x14ac:dyDescent="0.2">
      <c r="A1289" s="3" t="str">
        <f t="shared" si="90"/>
        <v/>
      </c>
      <c r="B1289" s="3" t="str">
        <f t="shared" si="91"/>
        <v/>
      </c>
      <c r="H1289" s="3" t="str">
        <f t="shared" si="92"/>
        <v/>
      </c>
    </row>
    <row r="1290" spans="1:8" x14ac:dyDescent="0.2">
      <c r="A1290" s="3" t="str">
        <f t="shared" si="90"/>
        <v/>
      </c>
      <c r="B1290" s="3" t="str">
        <f t="shared" si="91"/>
        <v/>
      </c>
      <c r="H1290" s="3" t="str">
        <f t="shared" si="92"/>
        <v/>
      </c>
    </row>
    <row r="1291" spans="1:8" x14ac:dyDescent="0.2">
      <c r="A1291" s="3" t="str">
        <f t="shared" si="90"/>
        <v/>
      </c>
      <c r="B1291" s="3" t="str">
        <f t="shared" si="91"/>
        <v/>
      </c>
      <c r="H1291" s="3" t="str">
        <f t="shared" si="92"/>
        <v/>
      </c>
    </row>
    <row r="1292" spans="1:8" x14ac:dyDescent="0.2">
      <c r="A1292" s="3" t="str">
        <f t="shared" si="90"/>
        <v/>
      </c>
      <c r="B1292" s="3" t="str">
        <f t="shared" si="91"/>
        <v/>
      </c>
      <c r="H1292" s="3" t="str">
        <f t="shared" si="92"/>
        <v/>
      </c>
    </row>
    <row r="1293" spans="1:8" x14ac:dyDescent="0.2">
      <c r="A1293" s="3" t="str">
        <f t="shared" si="90"/>
        <v/>
      </c>
      <c r="B1293" s="3" t="str">
        <f t="shared" si="91"/>
        <v/>
      </c>
      <c r="H1293" s="3" t="str">
        <f t="shared" si="92"/>
        <v/>
      </c>
    </row>
    <row r="1294" spans="1:8" x14ac:dyDescent="0.2">
      <c r="A1294" s="3" t="str">
        <f t="shared" si="90"/>
        <v/>
      </c>
      <c r="B1294" s="3" t="str">
        <f t="shared" si="91"/>
        <v/>
      </c>
      <c r="H1294" s="3" t="str">
        <f t="shared" si="92"/>
        <v/>
      </c>
    </row>
    <row r="1295" spans="1:8" x14ac:dyDescent="0.2">
      <c r="A1295" s="3" t="str">
        <f t="shared" si="90"/>
        <v/>
      </c>
      <c r="B1295" s="3" t="str">
        <f t="shared" si="91"/>
        <v/>
      </c>
      <c r="H1295" s="3" t="str">
        <f t="shared" si="92"/>
        <v/>
      </c>
    </row>
    <row r="1296" spans="1:8" x14ac:dyDescent="0.2">
      <c r="A1296" s="3" t="str">
        <f t="shared" si="90"/>
        <v/>
      </c>
      <c r="B1296" s="3" t="str">
        <f t="shared" si="91"/>
        <v/>
      </c>
      <c r="H1296" s="3" t="str">
        <f t="shared" si="92"/>
        <v/>
      </c>
    </row>
    <row r="1297" spans="1:8" x14ac:dyDescent="0.2">
      <c r="A1297" s="3" t="str">
        <f t="shared" si="90"/>
        <v/>
      </c>
      <c r="B1297" s="3" t="str">
        <f t="shared" si="91"/>
        <v/>
      </c>
      <c r="H1297" s="3" t="str">
        <f t="shared" si="92"/>
        <v/>
      </c>
    </row>
    <row r="1298" spans="1:8" x14ac:dyDescent="0.2">
      <c r="A1298" s="3" t="str">
        <f t="shared" si="90"/>
        <v/>
      </c>
      <c r="B1298" s="3" t="str">
        <f t="shared" si="91"/>
        <v/>
      </c>
      <c r="H1298" s="3" t="str">
        <f t="shared" si="92"/>
        <v/>
      </c>
    </row>
    <row r="1299" spans="1:8" x14ac:dyDescent="0.2">
      <c r="A1299" s="3" t="str">
        <f t="shared" si="90"/>
        <v/>
      </c>
      <c r="B1299" s="3" t="str">
        <f t="shared" si="91"/>
        <v/>
      </c>
      <c r="H1299" s="3" t="str">
        <f t="shared" si="92"/>
        <v/>
      </c>
    </row>
    <row r="1300" spans="1:8" x14ac:dyDescent="0.2">
      <c r="A1300" s="3" t="str">
        <f t="shared" si="90"/>
        <v/>
      </c>
      <c r="B1300" s="3" t="str">
        <f t="shared" si="91"/>
        <v/>
      </c>
      <c r="H1300" s="3" t="str">
        <f t="shared" si="92"/>
        <v/>
      </c>
    </row>
    <row r="1301" spans="1:8" x14ac:dyDescent="0.2">
      <c r="A1301" s="3" t="str">
        <f t="shared" si="90"/>
        <v/>
      </c>
      <c r="B1301" s="3" t="str">
        <f t="shared" si="91"/>
        <v/>
      </c>
      <c r="H1301" s="3" t="str">
        <f t="shared" si="92"/>
        <v/>
      </c>
    </row>
    <row r="1302" spans="1:8" x14ac:dyDescent="0.2">
      <c r="A1302" s="3" t="str">
        <f t="shared" si="90"/>
        <v/>
      </c>
      <c r="B1302" s="3" t="str">
        <f t="shared" si="91"/>
        <v/>
      </c>
      <c r="H1302" s="3" t="str">
        <f t="shared" si="92"/>
        <v/>
      </c>
    </row>
    <row r="1303" spans="1:8" x14ac:dyDescent="0.2">
      <c r="A1303" s="3" t="str">
        <f t="shared" si="90"/>
        <v/>
      </c>
      <c r="B1303" s="3" t="str">
        <f t="shared" si="91"/>
        <v/>
      </c>
      <c r="H1303" s="3" t="str">
        <f t="shared" si="92"/>
        <v/>
      </c>
    </row>
    <row r="1304" spans="1:8" x14ac:dyDescent="0.2">
      <c r="A1304" s="3" t="str">
        <f t="shared" si="90"/>
        <v/>
      </c>
      <c r="B1304" s="3" t="str">
        <f t="shared" si="91"/>
        <v/>
      </c>
      <c r="H1304" s="3" t="str">
        <f t="shared" si="92"/>
        <v/>
      </c>
    </row>
    <row r="1305" spans="1:8" x14ac:dyDescent="0.2">
      <c r="A1305" s="3" t="str">
        <f t="shared" si="90"/>
        <v/>
      </c>
      <c r="B1305" s="3" t="str">
        <f t="shared" si="91"/>
        <v/>
      </c>
      <c r="H1305" s="3" t="str">
        <f t="shared" si="92"/>
        <v/>
      </c>
    </row>
    <row r="1306" spans="1:8" x14ac:dyDescent="0.2">
      <c r="A1306" s="3" t="str">
        <f t="shared" si="90"/>
        <v/>
      </c>
      <c r="B1306" s="3" t="str">
        <f t="shared" si="91"/>
        <v/>
      </c>
      <c r="H1306" s="3" t="str">
        <f t="shared" si="92"/>
        <v/>
      </c>
    </row>
    <row r="1307" spans="1:8" x14ac:dyDescent="0.2">
      <c r="A1307" s="3" t="str">
        <f t="shared" si="90"/>
        <v/>
      </c>
      <c r="B1307" s="3" t="str">
        <f t="shared" si="91"/>
        <v/>
      </c>
      <c r="H1307" s="3" t="str">
        <f t="shared" si="92"/>
        <v/>
      </c>
    </row>
    <row r="1308" spans="1:8" x14ac:dyDescent="0.2">
      <c r="A1308" s="3" t="str">
        <f t="shared" si="90"/>
        <v/>
      </c>
      <c r="B1308" s="3" t="str">
        <f t="shared" si="91"/>
        <v/>
      </c>
      <c r="H1308" s="3" t="str">
        <f t="shared" si="92"/>
        <v/>
      </c>
    </row>
    <row r="1309" spans="1:8" x14ac:dyDescent="0.2">
      <c r="A1309" s="3" t="str">
        <f t="shared" si="90"/>
        <v/>
      </c>
      <c r="B1309" s="3" t="str">
        <f t="shared" si="91"/>
        <v/>
      </c>
      <c r="H1309" s="3" t="str">
        <f t="shared" si="92"/>
        <v/>
      </c>
    </row>
    <row r="1310" spans="1:8" x14ac:dyDescent="0.2">
      <c r="A1310" s="3" t="str">
        <f t="shared" si="90"/>
        <v/>
      </c>
      <c r="B1310" s="3" t="str">
        <f t="shared" si="91"/>
        <v/>
      </c>
      <c r="H1310" s="3" t="str">
        <f t="shared" si="92"/>
        <v/>
      </c>
    </row>
    <row r="1311" spans="1:8" x14ac:dyDescent="0.2">
      <c r="A1311" s="3" t="str">
        <f t="shared" si="90"/>
        <v/>
      </c>
      <c r="B1311" s="3" t="str">
        <f t="shared" si="91"/>
        <v/>
      </c>
      <c r="H1311" s="3" t="str">
        <f t="shared" si="92"/>
        <v/>
      </c>
    </row>
    <row r="1312" spans="1:8" x14ac:dyDescent="0.2">
      <c r="A1312" s="3" t="str">
        <f t="shared" si="90"/>
        <v/>
      </c>
      <c r="B1312" s="3" t="str">
        <f t="shared" si="91"/>
        <v/>
      </c>
      <c r="H1312" s="3" t="str">
        <f t="shared" si="92"/>
        <v/>
      </c>
    </row>
    <row r="1313" spans="1:8" x14ac:dyDescent="0.2">
      <c r="A1313" s="3" t="str">
        <f t="shared" si="90"/>
        <v/>
      </c>
      <c r="B1313" s="3" t="str">
        <f t="shared" si="91"/>
        <v/>
      </c>
      <c r="H1313" s="3" t="str">
        <f t="shared" si="92"/>
        <v/>
      </c>
    </row>
    <row r="1314" spans="1:8" x14ac:dyDescent="0.2">
      <c r="A1314" s="3" t="str">
        <f t="shared" si="90"/>
        <v/>
      </c>
      <c r="B1314" s="3" t="str">
        <f t="shared" si="91"/>
        <v/>
      </c>
      <c r="H1314" s="3" t="str">
        <f t="shared" si="92"/>
        <v/>
      </c>
    </row>
    <row r="1315" spans="1:8" x14ac:dyDescent="0.2">
      <c r="A1315" s="3" t="str">
        <f t="shared" si="90"/>
        <v/>
      </c>
      <c r="B1315" s="3" t="str">
        <f t="shared" si="91"/>
        <v/>
      </c>
      <c r="H1315" s="3" t="str">
        <f t="shared" si="92"/>
        <v/>
      </c>
    </row>
    <row r="1316" spans="1:8" x14ac:dyDescent="0.2">
      <c r="A1316" s="3" t="str">
        <f t="shared" si="90"/>
        <v/>
      </c>
      <c r="B1316" s="3" t="str">
        <f t="shared" si="91"/>
        <v/>
      </c>
      <c r="H1316" s="3" t="str">
        <f t="shared" si="92"/>
        <v/>
      </c>
    </row>
    <row r="1317" spans="1:8" x14ac:dyDescent="0.2">
      <c r="A1317" s="3" t="str">
        <f t="shared" si="90"/>
        <v/>
      </c>
      <c r="B1317" s="3" t="str">
        <f t="shared" si="91"/>
        <v/>
      </c>
      <c r="H1317" s="3" t="str">
        <f t="shared" si="92"/>
        <v/>
      </c>
    </row>
    <row r="1318" spans="1:8" x14ac:dyDescent="0.2">
      <c r="A1318" s="3" t="str">
        <f t="shared" ref="A1318:A1381" si="93">C1318&amp;D1318&amp;E1318</f>
        <v/>
      </c>
      <c r="B1318" s="3" t="str">
        <f t="shared" ref="B1318:B1381" si="94">C1318&amp;D1318&amp;E1318&amp;F1318</f>
        <v/>
      </c>
      <c r="H1318" s="3" t="str">
        <f t="shared" si="92"/>
        <v/>
      </c>
    </row>
    <row r="1319" spans="1:8" x14ac:dyDescent="0.2">
      <c r="A1319" s="3" t="str">
        <f t="shared" si="93"/>
        <v/>
      </c>
      <c r="B1319" s="3" t="str">
        <f t="shared" si="94"/>
        <v/>
      </c>
      <c r="H1319" s="3" t="str">
        <f t="shared" si="92"/>
        <v/>
      </c>
    </row>
    <row r="1320" spans="1:8" x14ac:dyDescent="0.2">
      <c r="A1320" s="3" t="str">
        <f t="shared" si="93"/>
        <v/>
      </c>
      <c r="B1320" s="3" t="str">
        <f t="shared" si="94"/>
        <v/>
      </c>
      <c r="H1320" s="3" t="str">
        <f t="shared" si="92"/>
        <v/>
      </c>
    </row>
    <row r="1321" spans="1:8" x14ac:dyDescent="0.2">
      <c r="A1321" s="3" t="str">
        <f t="shared" si="93"/>
        <v/>
      </c>
      <c r="B1321" s="3" t="str">
        <f t="shared" si="94"/>
        <v/>
      </c>
      <c r="H1321" s="3" t="str">
        <f t="shared" si="92"/>
        <v/>
      </c>
    </row>
    <row r="1322" spans="1:8" x14ac:dyDescent="0.2">
      <c r="A1322" s="3" t="str">
        <f t="shared" si="93"/>
        <v/>
      </c>
      <c r="B1322" s="3" t="str">
        <f t="shared" si="94"/>
        <v/>
      </c>
      <c r="H1322" s="3" t="str">
        <f t="shared" si="92"/>
        <v/>
      </c>
    </row>
    <row r="1323" spans="1:8" x14ac:dyDescent="0.2">
      <c r="A1323" s="3" t="str">
        <f t="shared" si="93"/>
        <v/>
      </c>
      <c r="B1323" s="3" t="str">
        <f t="shared" si="94"/>
        <v/>
      </c>
      <c r="H1323" s="3" t="str">
        <f t="shared" ref="H1323:H1386" si="95">B1323&amp;G1323</f>
        <v/>
      </c>
    </row>
    <row r="1324" spans="1:8" x14ac:dyDescent="0.2">
      <c r="A1324" s="3" t="str">
        <f t="shared" si="93"/>
        <v/>
      </c>
      <c r="B1324" s="3" t="str">
        <f t="shared" si="94"/>
        <v/>
      </c>
      <c r="H1324" s="3" t="str">
        <f t="shared" si="95"/>
        <v/>
      </c>
    </row>
    <row r="1325" spans="1:8" x14ac:dyDescent="0.2">
      <c r="A1325" s="3" t="str">
        <f t="shared" si="93"/>
        <v/>
      </c>
      <c r="B1325" s="3" t="str">
        <f t="shared" si="94"/>
        <v/>
      </c>
      <c r="H1325" s="3" t="str">
        <f t="shared" si="95"/>
        <v/>
      </c>
    </row>
    <row r="1326" spans="1:8" x14ac:dyDescent="0.2">
      <c r="A1326" s="3" t="str">
        <f t="shared" si="93"/>
        <v/>
      </c>
      <c r="B1326" s="3" t="str">
        <f t="shared" si="94"/>
        <v/>
      </c>
      <c r="H1326" s="3" t="str">
        <f t="shared" si="95"/>
        <v/>
      </c>
    </row>
    <row r="1327" spans="1:8" x14ac:dyDescent="0.2">
      <c r="A1327" s="3" t="str">
        <f t="shared" si="93"/>
        <v/>
      </c>
      <c r="B1327" s="3" t="str">
        <f t="shared" si="94"/>
        <v/>
      </c>
      <c r="H1327" s="3" t="str">
        <f t="shared" si="95"/>
        <v/>
      </c>
    </row>
    <row r="1328" spans="1:8" x14ac:dyDescent="0.2">
      <c r="A1328" s="3" t="str">
        <f t="shared" si="93"/>
        <v/>
      </c>
      <c r="B1328" s="3" t="str">
        <f t="shared" si="94"/>
        <v/>
      </c>
      <c r="H1328" s="3" t="str">
        <f t="shared" si="95"/>
        <v/>
      </c>
    </row>
    <row r="1329" spans="1:8" x14ac:dyDescent="0.2">
      <c r="A1329" s="3" t="str">
        <f t="shared" si="93"/>
        <v/>
      </c>
      <c r="B1329" s="3" t="str">
        <f t="shared" si="94"/>
        <v/>
      </c>
      <c r="H1329" s="3" t="str">
        <f t="shared" si="95"/>
        <v/>
      </c>
    </row>
    <row r="1330" spans="1:8" x14ac:dyDescent="0.2">
      <c r="A1330" s="3" t="str">
        <f t="shared" si="93"/>
        <v/>
      </c>
      <c r="B1330" s="3" t="str">
        <f t="shared" si="94"/>
        <v/>
      </c>
      <c r="H1330" s="3" t="str">
        <f t="shared" si="95"/>
        <v/>
      </c>
    </row>
    <row r="1331" spans="1:8" x14ac:dyDescent="0.2">
      <c r="A1331" s="3" t="str">
        <f t="shared" si="93"/>
        <v/>
      </c>
      <c r="B1331" s="3" t="str">
        <f t="shared" si="94"/>
        <v/>
      </c>
      <c r="H1331" s="3" t="str">
        <f t="shared" si="95"/>
        <v/>
      </c>
    </row>
    <row r="1332" spans="1:8" x14ac:dyDescent="0.2">
      <c r="A1332" s="3" t="str">
        <f t="shared" si="93"/>
        <v/>
      </c>
      <c r="B1332" s="3" t="str">
        <f t="shared" si="94"/>
        <v/>
      </c>
      <c r="H1332" s="3" t="str">
        <f t="shared" si="95"/>
        <v/>
      </c>
    </row>
    <row r="1333" spans="1:8" x14ac:dyDescent="0.2">
      <c r="A1333" s="3" t="str">
        <f t="shared" si="93"/>
        <v/>
      </c>
      <c r="B1333" s="3" t="str">
        <f t="shared" si="94"/>
        <v/>
      </c>
      <c r="H1333" s="3" t="str">
        <f t="shared" si="95"/>
        <v/>
      </c>
    </row>
    <row r="1334" spans="1:8" x14ac:dyDescent="0.2">
      <c r="A1334" s="3" t="str">
        <f t="shared" si="93"/>
        <v/>
      </c>
      <c r="B1334" s="3" t="str">
        <f t="shared" si="94"/>
        <v/>
      </c>
      <c r="H1334" s="3" t="str">
        <f t="shared" si="95"/>
        <v/>
      </c>
    </row>
    <row r="1335" spans="1:8" x14ac:dyDescent="0.2">
      <c r="A1335" s="3" t="str">
        <f t="shared" si="93"/>
        <v/>
      </c>
      <c r="B1335" s="3" t="str">
        <f t="shared" si="94"/>
        <v/>
      </c>
      <c r="H1335" s="3" t="str">
        <f t="shared" si="95"/>
        <v/>
      </c>
    </row>
    <row r="1336" spans="1:8" x14ac:dyDescent="0.2">
      <c r="A1336" s="3" t="str">
        <f t="shared" si="93"/>
        <v/>
      </c>
      <c r="B1336" s="3" t="str">
        <f t="shared" si="94"/>
        <v/>
      </c>
      <c r="H1336" s="3" t="str">
        <f t="shared" si="95"/>
        <v/>
      </c>
    </row>
    <row r="1337" spans="1:8" x14ac:dyDescent="0.2">
      <c r="A1337" s="3" t="str">
        <f t="shared" si="93"/>
        <v/>
      </c>
      <c r="B1337" s="3" t="str">
        <f t="shared" si="94"/>
        <v/>
      </c>
      <c r="H1337" s="3" t="str">
        <f t="shared" si="95"/>
        <v/>
      </c>
    </row>
    <row r="1338" spans="1:8" x14ac:dyDescent="0.2">
      <c r="A1338" s="3" t="str">
        <f t="shared" si="93"/>
        <v/>
      </c>
      <c r="B1338" s="3" t="str">
        <f t="shared" si="94"/>
        <v/>
      </c>
      <c r="H1338" s="3" t="str">
        <f t="shared" si="95"/>
        <v/>
      </c>
    </row>
    <row r="1339" spans="1:8" x14ac:dyDescent="0.2">
      <c r="A1339" s="3" t="str">
        <f t="shared" si="93"/>
        <v/>
      </c>
      <c r="B1339" s="3" t="str">
        <f t="shared" si="94"/>
        <v/>
      </c>
      <c r="H1339" s="3" t="str">
        <f t="shared" si="95"/>
        <v/>
      </c>
    </row>
    <row r="1340" spans="1:8" x14ac:dyDescent="0.2">
      <c r="A1340" s="3" t="str">
        <f t="shared" si="93"/>
        <v/>
      </c>
      <c r="B1340" s="3" t="str">
        <f t="shared" si="94"/>
        <v/>
      </c>
      <c r="H1340" s="3" t="str">
        <f t="shared" si="95"/>
        <v/>
      </c>
    </row>
    <row r="1341" spans="1:8" x14ac:dyDescent="0.2">
      <c r="A1341" s="3" t="str">
        <f t="shared" si="93"/>
        <v/>
      </c>
      <c r="B1341" s="3" t="str">
        <f t="shared" si="94"/>
        <v/>
      </c>
      <c r="H1341" s="3" t="str">
        <f t="shared" si="95"/>
        <v/>
      </c>
    </row>
    <row r="1342" spans="1:8" x14ac:dyDescent="0.2">
      <c r="A1342" s="3" t="str">
        <f t="shared" si="93"/>
        <v/>
      </c>
      <c r="B1342" s="3" t="str">
        <f t="shared" si="94"/>
        <v/>
      </c>
      <c r="H1342" s="3" t="str">
        <f t="shared" si="95"/>
        <v/>
      </c>
    </row>
    <row r="1343" spans="1:8" x14ac:dyDescent="0.2">
      <c r="A1343" s="3" t="str">
        <f t="shared" si="93"/>
        <v/>
      </c>
      <c r="B1343" s="3" t="str">
        <f t="shared" si="94"/>
        <v/>
      </c>
      <c r="H1343" s="3" t="str">
        <f t="shared" si="95"/>
        <v/>
      </c>
    </row>
    <row r="1344" spans="1:8" x14ac:dyDescent="0.2">
      <c r="A1344" s="3" t="str">
        <f t="shared" si="93"/>
        <v/>
      </c>
      <c r="B1344" s="3" t="str">
        <f t="shared" si="94"/>
        <v/>
      </c>
      <c r="H1344" s="3" t="str">
        <f t="shared" si="95"/>
        <v/>
      </c>
    </row>
    <row r="1345" spans="1:8" x14ac:dyDescent="0.2">
      <c r="A1345" s="3" t="str">
        <f t="shared" si="93"/>
        <v/>
      </c>
      <c r="B1345" s="3" t="str">
        <f t="shared" si="94"/>
        <v/>
      </c>
      <c r="H1345" s="3" t="str">
        <f t="shared" si="95"/>
        <v/>
      </c>
    </row>
    <row r="1346" spans="1:8" x14ac:dyDescent="0.2">
      <c r="A1346" s="3" t="str">
        <f t="shared" si="93"/>
        <v/>
      </c>
      <c r="B1346" s="3" t="str">
        <f t="shared" si="94"/>
        <v/>
      </c>
      <c r="H1346" s="3" t="str">
        <f t="shared" si="95"/>
        <v/>
      </c>
    </row>
    <row r="1347" spans="1:8" x14ac:dyDescent="0.2">
      <c r="A1347" s="3" t="str">
        <f t="shared" si="93"/>
        <v/>
      </c>
      <c r="B1347" s="3" t="str">
        <f t="shared" si="94"/>
        <v/>
      </c>
      <c r="H1347" s="3" t="str">
        <f t="shared" si="95"/>
        <v/>
      </c>
    </row>
    <row r="1348" spans="1:8" x14ac:dyDescent="0.2">
      <c r="A1348" s="3" t="str">
        <f t="shared" si="93"/>
        <v/>
      </c>
      <c r="B1348" s="3" t="str">
        <f t="shared" si="94"/>
        <v/>
      </c>
      <c r="H1348" s="3" t="str">
        <f t="shared" si="95"/>
        <v/>
      </c>
    </row>
    <row r="1349" spans="1:8" x14ac:dyDescent="0.2">
      <c r="A1349" s="3" t="str">
        <f t="shared" si="93"/>
        <v/>
      </c>
      <c r="B1349" s="3" t="str">
        <f t="shared" si="94"/>
        <v/>
      </c>
      <c r="H1349" s="3" t="str">
        <f t="shared" si="95"/>
        <v/>
      </c>
    </row>
    <row r="1350" spans="1:8" x14ac:dyDescent="0.2">
      <c r="A1350" s="3" t="str">
        <f t="shared" si="93"/>
        <v/>
      </c>
      <c r="B1350" s="3" t="str">
        <f t="shared" si="94"/>
        <v/>
      </c>
      <c r="H1350" s="3" t="str">
        <f t="shared" si="95"/>
        <v/>
      </c>
    </row>
    <row r="1351" spans="1:8" x14ac:dyDescent="0.2">
      <c r="A1351" s="3" t="str">
        <f t="shared" si="93"/>
        <v/>
      </c>
      <c r="B1351" s="3" t="str">
        <f t="shared" si="94"/>
        <v/>
      </c>
      <c r="H1351" s="3" t="str">
        <f t="shared" si="95"/>
        <v/>
      </c>
    </row>
    <row r="1352" spans="1:8" x14ac:dyDescent="0.2">
      <c r="A1352" s="3" t="str">
        <f t="shared" si="93"/>
        <v/>
      </c>
      <c r="B1352" s="3" t="str">
        <f t="shared" si="94"/>
        <v/>
      </c>
      <c r="H1352" s="3" t="str">
        <f t="shared" si="95"/>
        <v/>
      </c>
    </row>
    <row r="1353" spans="1:8" x14ac:dyDescent="0.2">
      <c r="A1353" s="3" t="str">
        <f t="shared" si="93"/>
        <v/>
      </c>
      <c r="B1353" s="3" t="str">
        <f t="shared" si="94"/>
        <v/>
      </c>
      <c r="H1353" s="3" t="str">
        <f t="shared" si="95"/>
        <v/>
      </c>
    </row>
    <row r="1354" spans="1:8" x14ac:dyDescent="0.2">
      <c r="A1354" s="3" t="str">
        <f t="shared" si="93"/>
        <v/>
      </c>
      <c r="B1354" s="3" t="str">
        <f t="shared" si="94"/>
        <v/>
      </c>
      <c r="H1354" s="3" t="str">
        <f t="shared" si="95"/>
        <v/>
      </c>
    </row>
    <row r="1355" spans="1:8" x14ac:dyDescent="0.2">
      <c r="A1355" s="3" t="str">
        <f t="shared" si="93"/>
        <v/>
      </c>
      <c r="B1355" s="3" t="str">
        <f t="shared" si="94"/>
        <v/>
      </c>
      <c r="H1355" s="3" t="str">
        <f t="shared" si="95"/>
        <v/>
      </c>
    </row>
    <row r="1356" spans="1:8" x14ac:dyDescent="0.2">
      <c r="A1356" s="3" t="str">
        <f t="shared" si="93"/>
        <v/>
      </c>
      <c r="B1356" s="3" t="str">
        <f t="shared" si="94"/>
        <v/>
      </c>
      <c r="H1356" s="3" t="str">
        <f t="shared" si="95"/>
        <v/>
      </c>
    </row>
    <row r="1357" spans="1:8" x14ac:dyDescent="0.2">
      <c r="A1357" s="3" t="str">
        <f t="shared" si="93"/>
        <v/>
      </c>
      <c r="B1357" s="3" t="str">
        <f t="shared" si="94"/>
        <v/>
      </c>
      <c r="H1357" s="3" t="str">
        <f t="shared" si="95"/>
        <v/>
      </c>
    </row>
    <row r="1358" spans="1:8" x14ac:dyDescent="0.2">
      <c r="A1358" s="3" t="str">
        <f t="shared" si="93"/>
        <v/>
      </c>
      <c r="B1358" s="3" t="str">
        <f t="shared" si="94"/>
        <v/>
      </c>
      <c r="H1358" s="3" t="str">
        <f t="shared" si="95"/>
        <v/>
      </c>
    </row>
    <row r="1359" spans="1:8" x14ac:dyDescent="0.2">
      <c r="A1359" s="3" t="str">
        <f t="shared" si="93"/>
        <v/>
      </c>
      <c r="B1359" s="3" t="str">
        <f t="shared" si="94"/>
        <v/>
      </c>
      <c r="H1359" s="3" t="str">
        <f t="shared" si="95"/>
        <v/>
      </c>
    </row>
    <row r="1360" spans="1:8" x14ac:dyDescent="0.2">
      <c r="A1360" s="3" t="str">
        <f t="shared" si="93"/>
        <v/>
      </c>
      <c r="B1360" s="3" t="str">
        <f t="shared" si="94"/>
        <v/>
      </c>
      <c r="H1360" s="3" t="str">
        <f t="shared" si="95"/>
        <v/>
      </c>
    </row>
    <row r="1361" spans="1:8" x14ac:dyDescent="0.2">
      <c r="A1361" s="3" t="str">
        <f t="shared" si="93"/>
        <v/>
      </c>
      <c r="B1361" s="3" t="str">
        <f t="shared" si="94"/>
        <v/>
      </c>
      <c r="H1361" s="3" t="str">
        <f t="shared" si="95"/>
        <v/>
      </c>
    </row>
    <row r="1362" spans="1:8" x14ac:dyDescent="0.2">
      <c r="A1362" s="3" t="str">
        <f t="shared" si="93"/>
        <v/>
      </c>
      <c r="B1362" s="3" t="str">
        <f t="shared" si="94"/>
        <v/>
      </c>
      <c r="H1362" s="3" t="str">
        <f t="shared" si="95"/>
        <v/>
      </c>
    </row>
    <row r="1363" spans="1:8" x14ac:dyDescent="0.2">
      <c r="A1363" s="3" t="str">
        <f t="shared" si="93"/>
        <v/>
      </c>
      <c r="B1363" s="3" t="str">
        <f t="shared" si="94"/>
        <v/>
      </c>
      <c r="H1363" s="3" t="str">
        <f t="shared" si="95"/>
        <v/>
      </c>
    </row>
    <row r="1364" spans="1:8" x14ac:dyDescent="0.2">
      <c r="A1364" s="3" t="str">
        <f t="shared" si="93"/>
        <v/>
      </c>
      <c r="B1364" s="3" t="str">
        <f t="shared" si="94"/>
        <v/>
      </c>
      <c r="H1364" s="3" t="str">
        <f t="shared" si="95"/>
        <v/>
      </c>
    </row>
    <row r="1365" spans="1:8" x14ac:dyDescent="0.2">
      <c r="A1365" s="3" t="str">
        <f t="shared" si="93"/>
        <v/>
      </c>
      <c r="B1365" s="3" t="str">
        <f t="shared" si="94"/>
        <v/>
      </c>
      <c r="H1365" s="3" t="str">
        <f t="shared" si="95"/>
        <v/>
      </c>
    </row>
    <row r="1366" spans="1:8" x14ac:dyDescent="0.2">
      <c r="A1366" s="3" t="str">
        <f t="shared" si="93"/>
        <v/>
      </c>
      <c r="B1366" s="3" t="str">
        <f t="shared" si="94"/>
        <v/>
      </c>
      <c r="H1366" s="3" t="str">
        <f t="shared" si="95"/>
        <v/>
      </c>
    </row>
    <row r="1367" spans="1:8" x14ac:dyDescent="0.2">
      <c r="A1367" s="3" t="str">
        <f t="shared" si="93"/>
        <v/>
      </c>
      <c r="B1367" s="3" t="str">
        <f t="shared" si="94"/>
        <v/>
      </c>
      <c r="H1367" s="3" t="str">
        <f t="shared" si="95"/>
        <v/>
      </c>
    </row>
    <row r="1368" spans="1:8" x14ac:dyDescent="0.2">
      <c r="A1368" s="3" t="str">
        <f t="shared" si="93"/>
        <v/>
      </c>
      <c r="B1368" s="3" t="str">
        <f t="shared" si="94"/>
        <v/>
      </c>
      <c r="H1368" s="3" t="str">
        <f t="shared" si="95"/>
        <v/>
      </c>
    </row>
    <row r="1369" spans="1:8" x14ac:dyDescent="0.2">
      <c r="A1369" s="3" t="str">
        <f t="shared" si="93"/>
        <v/>
      </c>
      <c r="B1369" s="3" t="str">
        <f t="shared" si="94"/>
        <v/>
      </c>
      <c r="H1369" s="3" t="str">
        <f t="shared" si="95"/>
        <v/>
      </c>
    </row>
    <row r="1370" spans="1:8" x14ac:dyDescent="0.2">
      <c r="A1370" s="3" t="str">
        <f t="shared" si="93"/>
        <v/>
      </c>
      <c r="B1370" s="3" t="str">
        <f t="shared" si="94"/>
        <v/>
      </c>
      <c r="H1370" s="3" t="str">
        <f t="shared" si="95"/>
        <v/>
      </c>
    </row>
    <row r="1371" spans="1:8" x14ac:dyDescent="0.2">
      <c r="A1371" s="3" t="str">
        <f t="shared" si="93"/>
        <v/>
      </c>
      <c r="B1371" s="3" t="str">
        <f t="shared" si="94"/>
        <v/>
      </c>
      <c r="H1371" s="3" t="str">
        <f t="shared" si="95"/>
        <v/>
      </c>
    </row>
    <row r="1372" spans="1:8" x14ac:dyDescent="0.2">
      <c r="A1372" s="3" t="str">
        <f t="shared" si="93"/>
        <v/>
      </c>
      <c r="B1372" s="3" t="str">
        <f t="shared" si="94"/>
        <v/>
      </c>
      <c r="H1372" s="3" t="str">
        <f t="shared" si="95"/>
        <v/>
      </c>
    </row>
    <row r="1373" spans="1:8" x14ac:dyDescent="0.2">
      <c r="A1373" s="3" t="str">
        <f t="shared" si="93"/>
        <v/>
      </c>
      <c r="B1373" s="3" t="str">
        <f t="shared" si="94"/>
        <v/>
      </c>
      <c r="H1373" s="3" t="str">
        <f t="shared" si="95"/>
        <v/>
      </c>
    </row>
    <row r="1374" spans="1:8" x14ac:dyDescent="0.2">
      <c r="A1374" s="3" t="str">
        <f t="shared" si="93"/>
        <v/>
      </c>
      <c r="B1374" s="3" t="str">
        <f t="shared" si="94"/>
        <v/>
      </c>
      <c r="H1374" s="3" t="str">
        <f t="shared" si="95"/>
        <v/>
      </c>
    </row>
    <row r="1375" spans="1:8" x14ac:dyDescent="0.2">
      <c r="A1375" s="3" t="str">
        <f t="shared" si="93"/>
        <v/>
      </c>
      <c r="B1375" s="3" t="str">
        <f t="shared" si="94"/>
        <v/>
      </c>
      <c r="H1375" s="3" t="str">
        <f t="shared" si="95"/>
        <v/>
      </c>
    </row>
    <row r="1376" spans="1:8" x14ac:dyDescent="0.2">
      <c r="A1376" s="3" t="str">
        <f t="shared" si="93"/>
        <v/>
      </c>
      <c r="B1376" s="3" t="str">
        <f t="shared" si="94"/>
        <v/>
      </c>
      <c r="H1376" s="3" t="str">
        <f t="shared" si="95"/>
        <v/>
      </c>
    </row>
    <row r="1377" spans="1:8" x14ac:dyDescent="0.2">
      <c r="A1377" s="3" t="str">
        <f t="shared" si="93"/>
        <v/>
      </c>
      <c r="B1377" s="3" t="str">
        <f t="shared" si="94"/>
        <v/>
      </c>
      <c r="H1377" s="3" t="str">
        <f t="shared" si="95"/>
        <v/>
      </c>
    </row>
    <row r="1378" spans="1:8" x14ac:dyDescent="0.2">
      <c r="A1378" s="3" t="str">
        <f t="shared" si="93"/>
        <v/>
      </c>
      <c r="B1378" s="3" t="str">
        <f t="shared" si="94"/>
        <v/>
      </c>
      <c r="H1378" s="3" t="str">
        <f t="shared" si="95"/>
        <v/>
      </c>
    </row>
    <row r="1379" spans="1:8" x14ac:dyDescent="0.2">
      <c r="A1379" s="3" t="str">
        <f t="shared" si="93"/>
        <v/>
      </c>
      <c r="B1379" s="3" t="str">
        <f t="shared" si="94"/>
        <v/>
      </c>
      <c r="H1379" s="3" t="str">
        <f t="shared" si="95"/>
        <v/>
      </c>
    </row>
    <row r="1380" spans="1:8" x14ac:dyDescent="0.2">
      <c r="A1380" s="3" t="str">
        <f t="shared" si="93"/>
        <v/>
      </c>
      <c r="B1380" s="3" t="str">
        <f t="shared" si="94"/>
        <v/>
      </c>
      <c r="H1380" s="3" t="str">
        <f t="shared" si="95"/>
        <v/>
      </c>
    </row>
    <row r="1381" spans="1:8" x14ac:dyDescent="0.2">
      <c r="A1381" s="3" t="str">
        <f t="shared" si="93"/>
        <v/>
      </c>
      <c r="B1381" s="3" t="str">
        <f t="shared" si="94"/>
        <v/>
      </c>
      <c r="H1381" s="3" t="str">
        <f t="shared" si="95"/>
        <v/>
      </c>
    </row>
    <row r="1382" spans="1:8" x14ac:dyDescent="0.2">
      <c r="A1382" s="3" t="str">
        <f t="shared" ref="A1382:A1445" si="96">C1382&amp;D1382&amp;E1382</f>
        <v/>
      </c>
      <c r="B1382" s="3" t="str">
        <f t="shared" ref="B1382:B1445" si="97">C1382&amp;D1382&amp;E1382&amp;F1382</f>
        <v/>
      </c>
      <c r="H1382" s="3" t="str">
        <f t="shared" si="95"/>
        <v/>
      </c>
    </row>
    <row r="1383" spans="1:8" x14ac:dyDescent="0.2">
      <c r="A1383" s="3" t="str">
        <f t="shared" si="96"/>
        <v/>
      </c>
      <c r="B1383" s="3" t="str">
        <f t="shared" si="97"/>
        <v/>
      </c>
      <c r="H1383" s="3" t="str">
        <f t="shared" si="95"/>
        <v/>
      </c>
    </row>
    <row r="1384" spans="1:8" x14ac:dyDescent="0.2">
      <c r="A1384" s="3" t="str">
        <f t="shared" si="96"/>
        <v/>
      </c>
      <c r="B1384" s="3" t="str">
        <f t="shared" si="97"/>
        <v/>
      </c>
      <c r="H1384" s="3" t="str">
        <f t="shared" si="95"/>
        <v/>
      </c>
    </row>
    <row r="1385" spans="1:8" x14ac:dyDescent="0.2">
      <c r="A1385" s="3" t="str">
        <f t="shared" si="96"/>
        <v/>
      </c>
      <c r="B1385" s="3" t="str">
        <f t="shared" si="97"/>
        <v/>
      </c>
      <c r="H1385" s="3" t="str">
        <f t="shared" si="95"/>
        <v/>
      </c>
    </row>
    <row r="1386" spans="1:8" x14ac:dyDescent="0.2">
      <c r="A1386" s="3" t="str">
        <f t="shared" si="96"/>
        <v/>
      </c>
      <c r="B1386" s="3" t="str">
        <f t="shared" si="97"/>
        <v/>
      </c>
      <c r="H1386" s="3" t="str">
        <f t="shared" si="95"/>
        <v/>
      </c>
    </row>
    <row r="1387" spans="1:8" x14ac:dyDescent="0.2">
      <c r="A1387" s="3" t="str">
        <f t="shared" si="96"/>
        <v/>
      </c>
      <c r="B1387" s="3" t="str">
        <f t="shared" si="97"/>
        <v/>
      </c>
      <c r="H1387" s="3" t="str">
        <f t="shared" ref="H1387:H1450" si="98">B1387&amp;G1387</f>
        <v/>
      </c>
    </row>
    <row r="1388" spans="1:8" x14ac:dyDescent="0.2">
      <c r="A1388" s="3" t="str">
        <f t="shared" si="96"/>
        <v/>
      </c>
      <c r="B1388" s="3" t="str">
        <f t="shared" si="97"/>
        <v/>
      </c>
      <c r="H1388" s="3" t="str">
        <f t="shared" si="98"/>
        <v/>
      </c>
    </row>
    <row r="1389" spans="1:8" x14ac:dyDescent="0.2">
      <c r="A1389" s="3" t="str">
        <f t="shared" si="96"/>
        <v/>
      </c>
      <c r="B1389" s="3" t="str">
        <f t="shared" si="97"/>
        <v/>
      </c>
      <c r="H1389" s="3" t="str">
        <f t="shared" si="98"/>
        <v/>
      </c>
    </row>
    <row r="1390" spans="1:8" x14ac:dyDescent="0.2">
      <c r="A1390" s="3" t="str">
        <f t="shared" si="96"/>
        <v/>
      </c>
      <c r="B1390" s="3" t="str">
        <f t="shared" si="97"/>
        <v/>
      </c>
      <c r="H1390" s="3" t="str">
        <f t="shared" si="98"/>
        <v/>
      </c>
    </row>
    <row r="1391" spans="1:8" x14ac:dyDescent="0.2">
      <c r="A1391" s="3" t="str">
        <f t="shared" si="96"/>
        <v/>
      </c>
      <c r="B1391" s="3" t="str">
        <f t="shared" si="97"/>
        <v/>
      </c>
      <c r="H1391" s="3" t="str">
        <f t="shared" si="98"/>
        <v/>
      </c>
    </row>
    <row r="1392" spans="1:8" x14ac:dyDescent="0.2">
      <c r="A1392" s="3" t="str">
        <f t="shared" si="96"/>
        <v/>
      </c>
      <c r="B1392" s="3" t="str">
        <f t="shared" si="97"/>
        <v/>
      </c>
      <c r="H1392" s="3" t="str">
        <f t="shared" si="98"/>
        <v/>
      </c>
    </row>
    <row r="1393" spans="1:8" x14ac:dyDescent="0.2">
      <c r="A1393" s="3" t="str">
        <f t="shared" si="96"/>
        <v/>
      </c>
      <c r="B1393" s="3" t="str">
        <f t="shared" si="97"/>
        <v/>
      </c>
      <c r="H1393" s="3" t="str">
        <f t="shared" si="98"/>
        <v/>
      </c>
    </row>
    <row r="1394" spans="1:8" x14ac:dyDescent="0.2">
      <c r="A1394" s="3" t="str">
        <f t="shared" si="96"/>
        <v/>
      </c>
      <c r="B1394" s="3" t="str">
        <f t="shared" si="97"/>
        <v/>
      </c>
      <c r="H1394" s="3" t="str">
        <f t="shared" si="98"/>
        <v/>
      </c>
    </row>
    <row r="1395" spans="1:8" x14ac:dyDescent="0.2">
      <c r="A1395" s="3" t="str">
        <f t="shared" si="96"/>
        <v/>
      </c>
      <c r="B1395" s="3" t="str">
        <f t="shared" si="97"/>
        <v/>
      </c>
      <c r="H1395" s="3" t="str">
        <f t="shared" si="98"/>
        <v/>
      </c>
    </row>
    <row r="1396" spans="1:8" x14ac:dyDescent="0.2">
      <c r="A1396" s="3" t="str">
        <f t="shared" si="96"/>
        <v/>
      </c>
      <c r="B1396" s="3" t="str">
        <f t="shared" si="97"/>
        <v/>
      </c>
      <c r="H1396" s="3" t="str">
        <f t="shared" si="98"/>
        <v/>
      </c>
    </row>
    <row r="1397" spans="1:8" x14ac:dyDescent="0.2">
      <c r="A1397" s="3" t="str">
        <f t="shared" si="96"/>
        <v/>
      </c>
      <c r="B1397" s="3" t="str">
        <f t="shared" si="97"/>
        <v/>
      </c>
      <c r="H1397" s="3" t="str">
        <f t="shared" si="98"/>
        <v/>
      </c>
    </row>
    <row r="1398" spans="1:8" x14ac:dyDescent="0.2">
      <c r="A1398" s="3" t="str">
        <f t="shared" si="96"/>
        <v/>
      </c>
      <c r="B1398" s="3" t="str">
        <f t="shared" si="97"/>
        <v/>
      </c>
      <c r="H1398" s="3" t="str">
        <f t="shared" si="98"/>
        <v/>
      </c>
    </row>
    <row r="1399" spans="1:8" x14ac:dyDescent="0.2">
      <c r="A1399" s="3" t="str">
        <f t="shared" si="96"/>
        <v/>
      </c>
      <c r="B1399" s="3" t="str">
        <f t="shared" si="97"/>
        <v/>
      </c>
      <c r="H1399" s="3" t="str">
        <f t="shared" si="98"/>
        <v/>
      </c>
    </row>
    <row r="1400" spans="1:8" x14ac:dyDescent="0.2">
      <c r="A1400" s="3" t="str">
        <f t="shared" si="96"/>
        <v/>
      </c>
      <c r="B1400" s="3" t="str">
        <f t="shared" si="97"/>
        <v/>
      </c>
      <c r="H1400" s="3" t="str">
        <f t="shared" si="98"/>
        <v/>
      </c>
    </row>
    <row r="1401" spans="1:8" x14ac:dyDescent="0.2">
      <c r="A1401" s="3" t="str">
        <f t="shared" si="96"/>
        <v/>
      </c>
      <c r="B1401" s="3" t="str">
        <f t="shared" si="97"/>
        <v/>
      </c>
      <c r="H1401" s="3" t="str">
        <f t="shared" si="98"/>
        <v/>
      </c>
    </row>
    <row r="1402" spans="1:8" x14ac:dyDescent="0.2">
      <c r="A1402" s="3" t="str">
        <f t="shared" si="96"/>
        <v/>
      </c>
      <c r="B1402" s="3" t="str">
        <f t="shared" si="97"/>
        <v/>
      </c>
      <c r="H1402" s="3" t="str">
        <f t="shared" si="98"/>
        <v/>
      </c>
    </row>
    <row r="1403" spans="1:8" x14ac:dyDescent="0.2">
      <c r="A1403" s="3" t="str">
        <f t="shared" si="96"/>
        <v/>
      </c>
      <c r="B1403" s="3" t="str">
        <f t="shared" si="97"/>
        <v/>
      </c>
      <c r="H1403" s="3" t="str">
        <f t="shared" si="98"/>
        <v/>
      </c>
    </row>
    <row r="1404" spans="1:8" x14ac:dyDescent="0.2">
      <c r="A1404" s="3" t="str">
        <f t="shared" si="96"/>
        <v/>
      </c>
      <c r="B1404" s="3" t="str">
        <f t="shared" si="97"/>
        <v/>
      </c>
      <c r="H1404" s="3" t="str">
        <f t="shared" si="98"/>
        <v/>
      </c>
    </row>
    <row r="1405" spans="1:8" x14ac:dyDescent="0.2">
      <c r="A1405" s="3" t="str">
        <f t="shared" si="96"/>
        <v/>
      </c>
      <c r="B1405" s="3" t="str">
        <f t="shared" si="97"/>
        <v/>
      </c>
      <c r="H1405" s="3" t="str">
        <f t="shared" si="98"/>
        <v/>
      </c>
    </row>
    <row r="1406" spans="1:8" x14ac:dyDescent="0.2">
      <c r="A1406" s="3" t="str">
        <f t="shared" si="96"/>
        <v/>
      </c>
      <c r="B1406" s="3" t="str">
        <f t="shared" si="97"/>
        <v/>
      </c>
      <c r="H1406" s="3" t="str">
        <f t="shared" si="98"/>
        <v/>
      </c>
    </row>
    <row r="1407" spans="1:8" x14ac:dyDescent="0.2">
      <c r="A1407" s="3" t="str">
        <f t="shared" si="96"/>
        <v/>
      </c>
      <c r="B1407" s="3" t="str">
        <f t="shared" si="97"/>
        <v/>
      </c>
      <c r="H1407" s="3" t="str">
        <f t="shared" si="98"/>
        <v/>
      </c>
    </row>
    <row r="1408" spans="1:8" x14ac:dyDescent="0.2">
      <c r="A1408" s="3" t="str">
        <f t="shared" si="96"/>
        <v/>
      </c>
      <c r="B1408" s="3" t="str">
        <f t="shared" si="97"/>
        <v/>
      </c>
      <c r="H1408" s="3" t="str">
        <f t="shared" si="98"/>
        <v/>
      </c>
    </row>
    <row r="1409" spans="1:8" x14ac:dyDescent="0.2">
      <c r="A1409" s="3" t="str">
        <f t="shared" si="96"/>
        <v/>
      </c>
      <c r="B1409" s="3" t="str">
        <f t="shared" si="97"/>
        <v/>
      </c>
      <c r="H1409" s="3" t="str">
        <f t="shared" si="98"/>
        <v/>
      </c>
    </row>
    <row r="1410" spans="1:8" x14ac:dyDescent="0.2">
      <c r="A1410" s="3" t="str">
        <f t="shared" si="96"/>
        <v/>
      </c>
      <c r="B1410" s="3" t="str">
        <f t="shared" si="97"/>
        <v/>
      </c>
      <c r="H1410" s="3" t="str">
        <f t="shared" si="98"/>
        <v/>
      </c>
    </row>
    <row r="1411" spans="1:8" x14ac:dyDescent="0.2">
      <c r="A1411" s="3" t="str">
        <f t="shared" si="96"/>
        <v/>
      </c>
      <c r="B1411" s="3" t="str">
        <f t="shared" si="97"/>
        <v/>
      </c>
      <c r="H1411" s="3" t="str">
        <f t="shared" si="98"/>
        <v/>
      </c>
    </row>
    <row r="1412" spans="1:8" x14ac:dyDescent="0.2">
      <c r="A1412" s="3" t="str">
        <f t="shared" si="96"/>
        <v/>
      </c>
      <c r="B1412" s="3" t="str">
        <f t="shared" si="97"/>
        <v/>
      </c>
      <c r="H1412" s="3" t="str">
        <f t="shared" si="98"/>
        <v/>
      </c>
    </row>
    <row r="1413" spans="1:8" x14ac:dyDescent="0.2">
      <c r="A1413" s="3" t="str">
        <f t="shared" si="96"/>
        <v/>
      </c>
      <c r="B1413" s="3" t="str">
        <f t="shared" si="97"/>
        <v/>
      </c>
      <c r="H1413" s="3" t="str">
        <f t="shared" si="98"/>
        <v/>
      </c>
    </row>
    <row r="1414" spans="1:8" x14ac:dyDescent="0.2">
      <c r="A1414" s="3" t="str">
        <f t="shared" si="96"/>
        <v/>
      </c>
      <c r="B1414" s="3" t="str">
        <f t="shared" si="97"/>
        <v/>
      </c>
      <c r="H1414" s="3" t="str">
        <f t="shared" si="98"/>
        <v/>
      </c>
    </row>
    <row r="1415" spans="1:8" x14ac:dyDescent="0.2">
      <c r="A1415" s="3" t="str">
        <f t="shared" si="96"/>
        <v/>
      </c>
      <c r="B1415" s="3" t="str">
        <f t="shared" si="97"/>
        <v/>
      </c>
      <c r="H1415" s="3" t="str">
        <f t="shared" si="98"/>
        <v/>
      </c>
    </row>
    <row r="1416" spans="1:8" x14ac:dyDescent="0.2">
      <c r="A1416" s="3" t="str">
        <f t="shared" si="96"/>
        <v/>
      </c>
      <c r="B1416" s="3" t="str">
        <f t="shared" si="97"/>
        <v/>
      </c>
      <c r="H1416" s="3" t="str">
        <f t="shared" si="98"/>
        <v/>
      </c>
    </row>
    <row r="1417" spans="1:8" x14ac:dyDescent="0.2">
      <c r="A1417" s="3" t="str">
        <f t="shared" si="96"/>
        <v/>
      </c>
      <c r="B1417" s="3" t="str">
        <f t="shared" si="97"/>
        <v/>
      </c>
      <c r="H1417" s="3" t="str">
        <f t="shared" si="98"/>
        <v/>
      </c>
    </row>
    <row r="1418" spans="1:8" x14ac:dyDescent="0.2">
      <c r="A1418" s="3" t="str">
        <f t="shared" si="96"/>
        <v/>
      </c>
      <c r="B1418" s="3" t="str">
        <f t="shared" si="97"/>
        <v/>
      </c>
      <c r="H1418" s="3" t="str">
        <f t="shared" si="98"/>
        <v/>
      </c>
    </row>
    <row r="1419" spans="1:8" x14ac:dyDescent="0.2">
      <c r="A1419" s="3" t="str">
        <f t="shared" si="96"/>
        <v/>
      </c>
      <c r="B1419" s="3" t="str">
        <f t="shared" si="97"/>
        <v/>
      </c>
      <c r="H1419" s="3" t="str">
        <f t="shared" si="98"/>
        <v/>
      </c>
    </row>
    <row r="1420" spans="1:8" x14ac:dyDescent="0.2">
      <c r="A1420" s="3" t="str">
        <f t="shared" si="96"/>
        <v/>
      </c>
      <c r="B1420" s="3" t="str">
        <f t="shared" si="97"/>
        <v/>
      </c>
      <c r="H1420" s="3" t="str">
        <f t="shared" si="98"/>
        <v/>
      </c>
    </row>
    <row r="1421" spans="1:8" x14ac:dyDescent="0.2">
      <c r="A1421" s="3" t="str">
        <f t="shared" si="96"/>
        <v/>
      </c>
      <c r="B1421" s="3" t="str">
        <f t="shared" si="97"/>
        <v/>
      </c>
      <c r="H1421" s="3" t="str">
        <f t="shared" si="98"/>
        <v/>
      </c>
    </row>
    <row r="1422" spans="1:8" x14ac:dyDescent="0.2">
      <c r="A1422" s="3" t="str">
        <f t="shared" si="96"/>
        <v/>
      </c>
      <c r="B1422" s="3" t="str">
        <f t="shared" si="97"/>
        <v/>
      </c>
      <c r="H1422" s="3" t="str">
        <f t="shared" si="98"/>
        <v/>
      </c>
    </row>
    <row r="1423" spans="1:8" x14ac:dyDescent="0.2">
      <c r="A1423" s="3" t="str">
        <f t="shared" si="96"/>
        <v/>
      </c>
      <c r="B1423" s="3" t="str">
        <f t="shared" si="97"/>
        <v/>
      </c>
      <c r="H1423" s="3" t="str">
        <f t="shared" si="98"/>
        <v/>
      </c>
    </row>
    <row r="1424" spans="1:8" x14ac:dyDescent="0.2">
      <c r="A1424" s="3" t="str">
        <f t="shared" si="96"/>
        <v/>
      </c>
      <c r="B1424" s="3" t="str">
        <f t="shared" si="97"/>
        <v/>
      </c>
      <c r="H1424" s="3" t="str">
        <f t="shared" si="98"/>
        <v/>
      </c>
    </row>
    <row r="1425" spans="1:8" x14ac:dyDescent="0.2">
      <c r="A1425" s="3" t="str">
        <f t="shared" si="96"/>
        <v/>
      </c>
      <c r="B1425" s="3" t="str">
        <f t="shared" si="97"/>
        <v/>
      </c>
      <c r="H1425" s="3" t="str">
        <f t="shared" si="98"/>
        <v/>
      </c>
    </row>
    <row r="1426" spans="1:8" x14ac:dyDescent="0.2">
      <c r="A1426" s="3" t="str">
        <f t="shared" si="96"/>
        <v/>
      </c>
      <c r="B1426" s="3" t="str">
        <f t="shared" si="97"/>
        <v/>
      </c>
      <c r="H1426" s="3" t="str">
        <f t="shared" si="98"/>
        <v/>
      </c>
    </row>
    <row r="1427" spans="1:8" x14ac:dyDescent="0.2">
      <c r="A1427" s="3" t="str">
        <f t="shared" si="96"/>
        <v/>
      </c>
      <c r="B1427" s="3" t="str">
        <f t="shared" si="97"/>
        <v/>
      </c>
      <c r="H1427" s="3" t="str">
        <f t="shared" si="98"/>
        <v/>
      </c>
    </row>
    <row r="1428" spans="1:8" x14ac:dyDescent="0.2">
      <c r="A1428" s="3" t="str">
        <f t="shared" si="96"/>
        <v/>
      </c>
      <c r="B1428" s="3" t="str">
        <f t="shared" si="97"/>
        <v/>
      </c>
      <c r="H1428" s="3" t="str">
        <f t="shared" si="98"/>
        <v/>
      </c>
    </row>
    <row r="1429" spans="1:8" x14ac:dyDescent="0.2">
      <c r="A1429" s="3" t="str">
        <f t="shared" si="96"/>
        <v/>
      </c>
      <c r="B1429" s="3" t="str">
        <f t="shared" si="97"/>
        <v/>
      </c>
      <c r="H1429" s="3" t="str">
        <f t="shared" si="98"/>
        <v/>
      </c>
    </row>
    <row r="1430" spans="1:8" x14ac:dyDescent="0.2">
      <c r="A1430" s="3" t="str">
        <f t="shared" si="96"/>
        <v/>
      </c>
      <c r="B1430" s="3" t="str">
        <f t="shared" si="97"/>
        <v/>
      </c>
      <c r="H1430" s="3" t="str">
        <f t="shared" si="98"/>
        <v/>
      </c>
    </row>
    <row r="1431" spans="1:8" x14ac:dyDescent="0.2">
      <c r="A1431" s="3" t="str">
        <f t="shared" si="96"/>
        <v/>
      </c>
      <c r="B1431" s="3" t="str">
        <f t="shared" si="97"/>
        <v/>
      </c>
      <c r="H1431" s="3" t="str">
        <f t="shared" si="98"/>
        <v/>
      </c>
    </row>
    <row r="1432" spans="1:8" x14ac:dyDescent="0.2">
      <c r="A1432" s="3" t="str">
        <f t="shared" si="96"/>
        <v/>
      </c>
      <c r="B1432" s="3" t="str">
        <f t="shared" si="97"/>
        <v/>
      </c>
      <c r="H1432" s="3" t="str">
        <f t="shared" si="98"/>
        <v/>
      </c>
    </row>
    <row r="1433" spans="1:8" x14ac:dyDescent="0.2">
      <c r="A1433" s="3" t="str">
        <f t="shared" si="96"/>
        <v/>
      </c>
      <c r="B1433" s="3" t="str">
        <f t="shared" si="97"/>
        <v/>
      </c>
      <c r="H1433" s="3" t="str">
        <f t="shared" si="98"/>
        <v/>
      </c>
    </row>
    <row r="1434" spans="1:8" x14ac:dyDescent="0.2">
      <c r="A1434" s="3" t="str">
        <f t="shared" si="96"/>
        <v/>
      </c>
      <c r="B1434" s="3" t="str">
        <f t="shared" si="97"/>
        <v/>
      </c>
      <c r="H1434" s="3" t="str">
        <f t="shared" si="98"/>
        <v/>
      </c>
    </row>
    <row r="1435" spans="1:8" x14ac:dyDescent="0.2">
      <c r="A1435" s="3" t="str">
        <f t="shared" si="96"/>
        <v/>
      </c>
      <c r="B1435" s="3" t="str">
        <f t="shared" si="97"/>
        <v/>
      </c>
      <c r="H1435" s="3" t="str">
        <f t="shared" si="98"/>
        <v/>
      </c>
    </row>
    <row r="1436" spans="1:8" x14ac:dyDescent="0.2">
      <c r="A1436" s="3" t="str">
        <f t="shared" si="96"/>
        <v/>
      </c>
      <c r="B1436" s="3" t="str">
        <f t="shared" si="97"/>
        <v/>
      </c>
      <c r="H1436" s="3" t="str">
        <f t="shared" si="98"/>
        <v/>
      </c>
    </row>
    <row r="1437" spans="1:8" x14ac:dyDescent="0.2">
      <c r="A1437" s="3" t="str">
        <f t="shared" si="96"/>
        <v/>
      </c>
      <c r="B1437" s="3" t="str">
        <f t="shared" si="97"/>
        <v/>
      </c>
      <c r="H1437" s="3" t="str">
        <f t="shared" si="98"/>
        <v/>
      </c>
    </row>
    <row r="1438" spans="1:8" x14ac:dyDescent="0.2">
      <c r="A1438" s="3" t="str">
        <f t="shared" si="96"/>
        <v/>
      </c>
      <c r="B1438" s="3" t="str">
        <f t="shared" si="97"/>
        <v/>
      </c>
      <c r="H1438" s="3" t="str">
        <f t="shared" si="98"/>
        <v/>
      </c>
    </row>
    <row r="1439" spans="1:8" x14ac:dyDescent="0.2">
      <c r="A1439" s="3" t="str">
        <f t="shared" si="96"/>
        <v/>
      </c>
      <c r="B1439" s="3" t="str">
        <f t="shared" si="97"/>
        <v/>
      </c>
      <c r="H1439" s="3" t="str">
        <f t="shared" si="98"/>
        <v/>
      </c>
    </row>
    <row r="1440" spans="1:8" x14ac:dyDescent="0.2">
      <c r="A1440" s="3" t="str">
        <f t="shared" si="96"/>
        <v/>
      </c>
      <c r="B1440" s="3" t="str">
        <f t="shared" si="97"/>
        <v/>
      </c>
      <c r="H1440" s="3" t="str">
        <f t="shared" si="98"/>
        <v/>
      </c>
    </row>
    <row r="1441" spans="1:8" x14ac:dyDescent="0.2">
      <c r="A1441" s="3" t="str">
        <f t="shared" si="96"/>
        <v/>
      </c>
      <c r="B1441" s="3" t="str">
        <f t="shared" si="97"/>
        <v/>
      </c>
      <c r="H1441" s="3" t="str">
        <f t="shared" si="98"/>
        <v/>
      </c>
    </row>
    <row r="1442" spans="1:8" x14ac:dyDescent="0.2">
      <c r="A1442" s="3" t="str">
        <f t="shared" si="96"/>
        <v/>
      </c>
      <c r="B1442" s="3" t="str">
        <f t="shared" si="97"/>
        <v/>
      </c>
      <c r="H1442" s="3" t="str">
        <f t="shared" si="98"/>
        <v/>
      </c>
    </row>
    <row r="1443" spans="1:8" x14ac:dyDescent="0.2">
      <c r="A1443" s="3" t="str">
        <f t="shared" si="96"/>
        <v/>
      </c>
      <c r="B1443" s="3" t="str">
        <f t="shared" si="97"/>
        <v/>
      </c>
      <c r="H1443" s="3" t="str">
        <f t="shared" si="98"/>
        <v/>
      </c>
    </row>
    <row r="1444" spans="1:8" x14ac:dyDescent="0.2">
      <c r="A1444" s="3" t="str">
        <f t="shared" si="96"/>
        <v/>
      </c>
      <c r="B1444" s="3" t="str">
        <f t="shared" si="97"/>
        <v/>
      </c>
      <c r="H1444" s="3" t="str">
        <f t="shared" si="98"/>
        <v/>
      </c>
    </row>
    <row r="1445" spans="1:8" x14ac:dyDescent="0.2">
      <c r="A1445" s="3" t="str">
        <f t="shared" si="96"/>
        <v/>
      </c>
      <c r="B1445" s="3" t="str">
        <f t="shared" si="97"/>
        <v/>
      </c>
      <c r="H1445" s="3" t="str">
        <f t="shared" si="98"/>
        <v/>
      </c>
    </row>
    <row r="1446" spans="1:8" x14ac:dyDescent="0.2">
      <c r="A1446" s="3" t="str">
        <f t="shared" ref="A1446:A1509" si="99">C1446&amp;D1446&amp;E1446</f>
        <v/>
      </c>
      <c r="B1446" s="3" t="str">
        <f t="shared" ref="B1446:B1509" si="100">C1446&amp;D1446&amp;E1446&amp;F1446</f>
        <v/>
      </c>
      <c r="H1446" s="3" t="str">
        <f t="shared" si="98"/>
        <v/>
      </c>
    </row>
    <row r="1447" spans="1:8" x14ac:dyDescent="0.2">
      <c r="A1447" s="3" t="str">
        <f t="shared" si="99"/>
        <v/>
      </c>
      <c r="B1447" s="3" t="str">
        <f t="shared" si="100"/>
        <v/>
      </c>
      <c r="H1447" s="3" t="str">
        <f t="shared" si="98"/>
        <v/>
      </c>
    </row>
    <row r="1448" spans="1:8" x14ac:dyDescent="0.2">
      <c r="A1448" s="3" t="str">
        <f t="shared" si="99"/>
        <v/>
      </c>
      <c r="B1448" s="3" t="str">
        <f t="shared" si="100"/>
        <v/>
      </c>
      <c r="H1448" s="3" t="str">
        <f t="shared" si="98"/>
        <v/>
      </c>
    </row>
    <row r="1449" spans="1:8" x14ac:dyDescent="0.2">
      <c r="A1449" s="3" t="str">
        <f t="shared" si="99"/>
        <v/>
      </c>
      <c r="B1449" s="3" t="str">
        <f t="shared" si="100"/>
        <v/>
      </c>
      <c r="H1449" s="3" t="str">
        <f t="shared" si="98"/>
        <v/>
      </c>
    </row>
    <row r="1450" spans="1:8" x14ac:dyDescent="0.2">
      <c r="A1450" s="3" t="str">
        <f t="shared" si="99"/>
        <v/>
      </c>
      <c r="B1450" s="3" t="str">
        <f t="shared" si="100"/>
        <v/>
      </c>
      <c r="H1450" s="3" t="str">
        <f t="shared" si="98"/>
        <v/>
      </c>
    </row>
    <row r="1451" spans="1:8" x14ac:dyDescent="0.2">
      <c r="A1451" s="3" t="str">
        <f t="shared" si="99"/>
        <v/>
      </c>
      <c r="B1451" s="3" t="str">
        <f t="shared" si="100"/>
        <v/>
      </c>
      <c r="H1451" s="3" t="str">
        <f t="shared" ref="H1451:H1514" si="101">B1451&amp;G1451</f>
        <v/>
      </c>
    </row>
    <row r="1452" spans="1:8" x14ac:dyDescent="0.2">
      <c r="A1452" s="3" t="str">
        <f t="shared" si="99"/>
        <v/>
      </c>
      <c r="B1452" s="3" t="str">
        <f t="shared" si="100"/>
        <v/>
      </c>
      <c r="H1452" s="3" t="str">
        <f t="shared" si="101"/>
        <v/>
      </c>
    </row>
    <row r="1453" spans="1:8" x14ac:dyDescent="0.2">
      <c r="A1453" s="3" t="str">
        <f t="shared" si="99"/>
        <v/>
      </c>
      <c r="B1453" s="3" t="str">
        <f t="shared" si="100"/>
        <v/>
      </c>
      <c r="H1453" s="3" t="str">
        <f t="shared" si="101"/>
        <v/>
      </c>
    </row>
    <row r="1454" spans="1:8" x14ac:dyDescent="0.2">
      <c r="A1454" s="3" t="str">
        <f t="shared" si="99"/>
        <v/>
      </c>
      <c r="B1454" s="3" t="str">
        <f t="shared" si="100"/>
        <v/>
      </c>
      <c r="H1454" s="3" t="str">
        <f t="shared" si="101"/>
        <v/>
      </c>
    </row>
    <row r="1455" spans="1:8" x14ac:dyDescent="0.2">
      <c r="A1455" s="3" t="str">
        <f t="shared" si="99"/>
        <v/>
      </c>
      <c r="B1455" s="3" t="str">
        <f t="shared" si="100"/>
        <v/>
      </c>
      <c r="H1455" s="3" t="str">
        <f t="shared" si="101"/>
        <v/>
      </c>
    </row>
    <row r="1456" spans="1:8" x14ac:dyDescent="0.2">
      <c r="A1456" s="3" t="str">
        <f t="shared" si="99"/>
        <v/>
      </c>
      <c r="B1456" s="3" t="str">
        <f t="shared" si="100"/>
        <v/>
      </c>
      <c r="H1456" s="3" t="str">
        <f t="shared" si="101"/>
        <v/>
      </c>
    </row>
    <row r="1457" spans="1:8" x14ac:dyDescent="0.2">
      <c r="A1457" s="3" t="str">
        <f t="shared" si="99"/>
        <v/>
      </c>
      <c r="B1457" s="3" t="str">
        <f t="shared" si="100"/>
        <v/>
      </c>
      <c r="H1457" s="3" t="str">
        <f t="shared" si="101"/>
        <v/>
      </c>
    </row>
    <row r="1458" spans="1:8" x14ac:dyDescent="0.2">
      <c r="A1458" s="3" t="str">
        <f t="shared" si="99"/>
        <v/>
      </c>
      <c r="B1458" s="3" t="str">
        <f t="shared" si="100"/>
        <v/>
      </c>
      <c r="H1458" s="3" t="str">
        <f t="shared" si="101"/>
        <v/>
      </c>
    </row>
    <row r="1459" spans="1:8" x14ac:dyDescent="0.2">
      <c r="A1459" s="3" t="str">
        <f t="shared" si="99"/>
        <v/>
      </c>
      <c r="B1459" s="3" t="str">
        <f t="shared" si="100"/>
        <v/>
      </c>
      <c r="H1459" s="3" t="str">
        <f t="shared" si="101"/>
        <v/>
      </c>
    </row>
    <row r="1460" spans="1:8" x14ac:dyDescent="0.2">
      <c r="A1460" s="3" t="str">
        <f t="shared" si="99"/>
        <v/>
      </c>
      <c r="B1460" s="3" t="str">
        <f t="shared" si="100"/>
        <v/>
      </c>
      <c r="H1460" s="3" t="str">
        <f t="shared" si="101"/>
        <v/>
      </c>
    </row>
    <row r="1461" spans="1:8" x14ac:dyDescent="0.2">
      <c r="A1461" s="3" t="str">
        <f t="shared" si="99"/>
        <v/>
      </c>
      <c r="B1461" s="3" t="str">
        <f t="shared" si="100"/>
        <v/>
      </c>
      <c r="H1461" s="3" t="str">
        <f t="shared" si="101"/>
        <v/>
      </c>
    </row>
    <row r="1462" spans="1:8" x14ac:dyDescent="0.2">
      <c r="A1462" s="3" t="str">
        <f t="shared" si="99"/>
        <v/>
      </c>
      <c r="B1462" s="3" t="str">
        <f t="shared" si="100"/>
        <v/>
      </c>
      <c r="H1462" s="3" t="str">
        <f t="shared" si="101"/>
        <v/>
      </c>
    </row>
    <row r="1463" spans="1:8" x14ac:dyDescent="0.2">
      <c r="A1463" s="3" t="str">
        <f t="shared" si="99"/>
        <v/>
      </c>
      <c r="B1463" s="3" t="str">
        <f t="shared" si="100"/>
        <v/>
      </c>
      <c r="H1463" s="3" t="str">
        <f t="shared" si="101"/>
        <v/>
      </c>
    </row>
    <row r="1464" spans="1:8" x14ac:dyDescent="0.2">
      <c r="A1464" s="3" t="str">
        <f t="shared" si="99"/>
        <v/>
      </c>
      <c r="B1464" s="3" t="str">
        <f t="shared" si="100"/>
        <v/>
      </c>
      <c r="H1464" s="3" t="str">
        <f t="shared" si="101"/>
        <v/>
      </c>
    </row>
    <row r="1465" spans="1:8" x14ac:dyDescent="0.2">
      <c r="A1465" s="3" t="str">
        <f t="shared" si="99"/>
        <v/>
      </c>
      <c r="B1465" s="3" t="str">
        <f t="shared" si="100"/>
        <v/>
      </c>
      <c r="H1465" s="3" t="str">
        <f t="shared" si="101"/>
        <v/>
      </c>
    </row>
    <row r="1466" spans="1:8" x14ac:dyDescent="0.2">
      <c r="A1466" s="3" t="str">
        <f t="shared" si="99"/>
        <v/>
      </c>
      <c r="B1466" s="3" t="str">
        <f t="shared" si="100"/>
        <v/>
      </c>
      <c r="H1466" s="3" t="str">
        <f t="shared" si="101"/>
        <v/>
      </c>
    </row>
    <row r="1467" spans="1:8" x14ac:dyDescent="0.2">
      <c r="A1467" s="3" t="str">
        <f t="shared" si="99"/>
        <v/>
      </c>
      <c r="B1467" s="3" t="str">
        <f t="shared" si="100"/>
        <v/>
      </c>
      <c r="H1467" s="3" t="str">
        <f t="shared" si="101"/>
        <v/>
      </c>
    </row>
    <row r="1468" spans="1:8" x14ac:dyDescent="0.2">
      <c r="A1468" s="3" t="str">
        <f t="shared" si="99"/>
        <v/>
      </c>
      <c r="B1468" s="3" t="str">
        <f t="shared" si="100"/>
        <v/>
      </c>
      <c r="H1468" s="3" t="str">
        <f t="shared" si="101"/>
        <v/>
      </c>
    </row>
    <row r="1469" spans="1:8" x14ac:dyDescent="0.2">
      <c r="A1469" s="3" t="str">
        <f t="shared" si="99"/>
        <v/>
      </c>
      <c r="B1469" s="3" t="str">
        <f t="shared" si="100"/>
        <v/>
      </c>
      <c r="H1469" s="3" t="str">
        <f t="shared" si="101"/>
        <v/>
      </c>
    </row>
    <row r="1470" spans="1:8" x14ac:dyDescent="0.2">
      <c r="A1470" s="3" t="str">
        <f t="shared" si="99"/>
        <v/>
      </c>
      <c r="B1470" s="3" t="str">
        <f t="shared" si="100"/>
        <v/>
      </c>
      <c r="H1470" s="3" t="str">
        <f t="shared" si="101"/>
        <v/>
      </c>
    </row>
    <row r="1471" spans="1:8" x14ac:dyDescent="0.2">
      <c r="A1471" s="3" t="str">
        <f t="shared" si="99"/>
        <v/>
      </c>
      <c r="B1471" s="3" t="str">
        <f t="shared" si="100"/>
        <v/>
      </c>
      <c r="H1471" s="3" t="str">
        <f t="shared" si="101"/>
        <v/>
      </c>
    </row>
    <row r="1472" spans="1:8" x14ac:dyDescent="0.2">
      <c r="A1472" s="3" t="str">
        <f t="shared" si="99"/>
        <v/>
      </c>
      <c r="B1472" s="3" t="str">
        <f t="shared" si="100"/>
        <v/>
      </c>
      <c r="H1472" s="3" t="str">
        <f t="shared" si="101"/>
        <v/>
      </c>
    </row>
    <row r="1473" spans="1:8" x14ac:dyDescent="0.2">
      <c r="A1473" s="3" t="str">
        <f t="shared" si="99"/>
        <v/>
      </c>
      <c r="B1473" s="3" t="str">
        <f t="shared" si="100"/>
        <v/>
      </c>
      <c r="H1473" s="3" t="str">
        <f t="shared" si="101"/>
        <v/>
      </c>
    </row>
    <row r="1474" spans="1:8" x14ac:dyDescent="0.2">
      <c r="A1474" s="3" t="str">
        <f t="shared" si="99"/>
        <v/>
      </c>
      <c r="B1474" s="3" t="str">
        <f t="shared" si="100"/>
        <v/>
      </c>
      <c r="H1474" s="3" t="str">
        <f t="shared" si="101"/>
        <v/>
      </c>
    </row>
    <row r="1475" spans="1:8" x14ac:dyDescent="0.2">
      <c r="A1475" s="3" t="str">
        <f t="shared" si="99"/>
        <v/>
      </c>
      <c r="B1475" s="3" t="str">
        <f t="shared" si="100"/>
        <v/>
      </c>
      <c r="H1475" s="3" t="str">
        <f t="shared" si="101"/>
        <v/>
      </c>
    </row>
    <row r="1476" spans="1:8" x14ac:dyDescent="0.2">
      <c r="A1476" s="3" t="str">
        <f t="shared" si="99"/>
        <v/>
      </c>
      <c r="B1476" s="3" t="str">
        <f t="shared" si="100"/>
        <v/>
      </c>
      <c r="H1476" s="3" t="str">
        <f t="shared" si="101"/>
        <v/>
      </c>
    </row>
    <row r="1477" spans="1:8" x14ac:dyDescent="0.2">
      <c r="A1477" s="3" t="str">
        <f t="shared" si="99"/>
        <v/>
      </c>
      <c r="B1477" s="3" t="str">
        <f t="shared" si="100"/>
        <v/>
      </c>
      <c r="H1477" s="3" t="str">
        <f t="shared" si="101"/>
        <v/>
      </c>
    </row>
    <row r="1478" spans="1:8" x14ac:dyDescent="0.2">
      <c r="A1478" s="3" t="str">
        <f t="shared" si="99"/>
        <v/>
      </c>
      <c r="B1478" s="3" t="str">
        <f t="shared" si="100"/>
        <v/>
      </c>
      <c r="H1478" s="3" t="str">
        <f t="shared" si="101"/>
        <v/>
      </c>
    </row>
    <row r="1479" spans="1:8" x14ac:dyDescent="0.2">
      <c r="A1479" s="3" t="str">
        <f t="shared" si="99"/>
        <v/>
      </c>
      <c r="B1479" s="3" t="str">
        <f t="shared" si="100"/>
        <v/>
      </c>
      <c r="H1479" s="3" t="str">
        <f t="shared" si="101"/>
        <v/>
      </c>
    </row>
    <row r="1480" spans="1:8" x14ac:dyDescent="0.2">
      <c r="A1480" s="3" t="str">
        <f t="shared" si="99"/>
        <v/>
      </c>
      <c r="B1480" s="3" t="str">
        <f t="shared" si="100"/>
        <v/>
      </c>
      <c r="H1480" s="3" t="str">
        <f t="shared" si="101"/>
        <v/>
      </c>
    </row>
    <row r="1481" spans="1:8" x14ac:dyDescent="0.2">
      <c r="A1481" s="3" t="str">
        <f t="shared" si="99"/>
        <v/>
      </c>
      <c r="B1481" s="3" t="str">
        <f t="shared" si="100"/>
        <v/>
      </c>
      <c r="H1481" s="3" t="str">
        <f t="shared" si="101"/>
        <v/>
      </c>
    </row>
    <row r="1482" spans="1:8" x14ac:dyDescent="0.2">
      <c r="A1482" s="3" t="str">
        <f t="shared" si="99"/>
        <v/>
      </c>
      <c r="B1482" s="3" t="str">
        <f t="shared" si="100"/>
        <v/>
      </c>
      <c r="H1482" s="3" t="str">
        <f t="shared" si="101"/>
        <v/>
      </c>
    </row>
    <row r="1483" spans="1:8" x14ac:dyDescent="0.2">
      <c r="A1483" s="3" t="str">
        <f t="shared" si="99"/>
        <v/>
      </c>
      <c r="B1483" s="3" t="str">
        <f t="shared" si="100"/>
        <v/>
      </c>
      <c r="H1483" s="3" t="str">
        <f t="shared" si="101"/>
        <v/>
      </c>
    </row>
    <row r="1484" spans="1:8" x14ac:dyDescent="0.2">
      <c r="A1484" s="3" t="str">
        <f t="shared" si="99"/>
        <v/>
      </c>
      <c r="B1484" s="3" t="str">
        <f t="shared" si="100"/>
        <v/>
      </c>
      <c r="H1484" s="3" t="str">
        <f t="shared" si="101"/>
        <v/>
      </c>
    </row>
    <row r="1485" spans="1:8" x14ac:dyDescent="0.2">
      <c r="A1485" s="3" t="str">
        <f t="shared" si="99"/>
        <v/>
      </c>
      <c r="B1485" s="3" t="str">
        <f t="shared" si="100"/>
        <v/>
      </c>
      <c r="H1485" s="3" t="str">
        <f t="shared" si="101"/>
        <v/>
      </c>
    </row>
    <row r="1486" spans="1:8" x14ac:dyDescent="0.2">
      <c r="A1486" s="3" t="str">
        <f t="shared" si="99"/>
        <v/>
      </c>
      <c r="B1486" s="3" t="str">
        <f t="shared" si="100"/>
        <v/>
      </c>
      <c r="H1486" s="3" t="str">
        <f t="shared" si="101"/>
        <v/>
      </c>
    </row>
    <row r="1487" spans="1:8" x14ac:dyDescent="0.2">
      <c r="A1487" s="3" t="str">
        <f t="shared" si="99"/>
        <v/>
      </c>
      <c r="B1487" s="3" t="str">
        <f t="shared" si="100"/>
        <v/>
      </c>
      <c r="H1487" s="3" t="str">
        <f t="shared" si="101"/>
        <v/>
      </c>
    </row>
    <row r="1488" spans="1:8" x14ac:dyDescent="0.2">
      <c r="A1488" s="3" t="str">
        <f t="shared" si="99"/>
        <v/>
      </c>
      <c r="B1488" s="3" t="str">
        <f t="shared" si="100"/>
        <v/>
      </c>
      <c r="H1488" s="3" t="str">
        <f t="shared" si="101"/>
        <v/>
      </c>
    </row>
    <row r="1489" spans="1:8" x14ac:dyDescent="0.2">
      <c r="A1489" s="3" t="str">
        <f t="shared" si="99"/>
        <v/>
      </c>
      <c r="B1489" s="3" t="str">
        <f t="shared" si="100"/>
        <v/>
      </c>
      <c r="H1489" s="3" t="str">
        <f t="shared" si="101"/>
        <v/>
      </c>
    </row>
    <row r="1490" spans="1:8" x14ac:dyDescent="0.2">
      <c r="A1490" s="3" t="str">
        <f t="shared" si="99"/>
        <v/>
      </c>
      <c r="B1490" s="3" t="str">
        <f t="shared" si="100"/>
        <v/>
      </c>
      <c r="H1490" s="3" t="str">
        <f t="shared" si="101"/>
        <v/>
      </c>
    </row>
    <row r="1491" spans="1:8" x14ac:dyDescent="0.2">
      <c r="A1491" s="3" t="str">
        <f t="shared" si="99"/>
        <v/>
      </c>
      <c r="B1491" s="3" t="str">
        <f t="shared" si="100"/>
        <v/>
      </c>
      <c r="H1491" s="3" t="str">
        <f t="shared" si="101"/>
        <v/>
      </c>
    </row>
    <row r="1492" spans="1:8" x14ac:dyDescent="0.2">
      <c r="A1492" s="3" t="str">
        <f t="shared" si="99"/>
        <v/>
      </c>
      <c r="B1492" s="3" t="str">
        <f t="shared" si="100"/>
        <v/>
      </c>
      <c r="H1492" s="3" t="str">
        <f t="shared" si="101"/>
        <v/>
      </c>
    </row>
    <row r="1493" spans="1:8" x14ac:dyDescent="0.2">
      <c r="A1493" s="3" t="str">
        <f t="shared" si="99"/>
        <v/>
      </c>
      <c r="B1493" s="3" t="str">
        <f t="shared" si="100"/>
        <v/>
      </c>
      <c r="H1493" s="3" t="str">
        <f t="shared" si="101"/>
        <v/>
      </c>
    </row>
    <row r="1494" spans="1:8" x14ac:dyDescent="0.2">
      <c r="A1494" s="3" t="str">
        <f t="shared" si="99"/>
        <v/>
      </c>
      <c r="B1494" s="3" t="str">
        <f t="shared" si="100"/>
        <v/>
      </c>
      <c r="H1494" s="3" t="str">
        <f t="shared" si="101"/>
        <v/>
      </c>
    </row>
    <row r="1495" spans="1:8" x14ac:dyDescent="0.2">
      <c r="A1495" s="3" t="str">
        <f t="shared" si="99"/>
        <v/>
      </c>
      <c r="B1495" s="3" t="str">
        <f t="shared" si="100"/>
        <v/>
      </c>
      <c r="H1495" s="3" t="str">
        <f t="shared" si="101"/>
        <v/>
      </c>
    </row>
    <row r="1496" spans="1:8" x14ac:dyDescent="0.2">
      <c r="A1496" s="3" t="str">
        <f t="shared" si="99"/>
        <v/>
      </c>
      <c r="B1496" s="3" t="str">
        <f t="shared" si="100"/>
        <v/>
      </c>
      <c r="H1496" s="3" t="str">
        <f t="shared" si="101"/>
        <v/>
      </c>
    </row>
    <row r="1497" spans="1:8" x14ac:dyDescent="0.2">
      <c r="A1497" s="3" t="str">
        <f t="shared" si="99"/>
        <v/>
      </c>
      <c r="B1497" s="3" t="str">
        <f t="shared" si="100"/>
        <v/>
      </c>
      <c r="H1497" s="3" t="str">
        <f t="shared" si="101"/>
        <v/>
      </c>
    </row>
    <row r="1498" spans="1:8" x14ac:dyDescent="0.2">
      <c r="A1498" s="3" t="str">
        <f t="shared" si="99"/>
        <v/>
      </c>
      <c r="B1498" s="3" t="str">
        <f t="shared" si="100"/>
        <v/>
      </c>
      <c r="H1498" s="3" t="str">
        <f t="shared" si="101"/>
        <v/>
      </c>
    </row>
    <row r="1499" spans="1:8" x14ac:dyDescent="0.2">
      <c r="A1499" s="3" t="str">
        <f t="shared" si="99"/>
        <v/>
      </c>
      <c r="B1499" s="3" t="str">
        <f t="shared" si="100"/>
        <v/>
      </c>
      <c r="H1499" s="3" t="str">
        <f t="shared" si="101"/>
        <v/>
      </c>
    </row>
    <row r="1500" spans="1:8" x14ac:dyDescent="0.2">
      <c r="A1500" s="3" t="str">
        <f t="shared" si="99"/>
        <v/>
      </c>
      <c r="B1500" s="3" t="str">
        <f t="shared" si="100"/>
        <v/>
      </c>
      <c r="H1500" s="3" t="str">
        <f t="shared" si="101"/>
        <v/>
      </c>
    </row>
    <row r="1501" spans="1:8" x14ac:dyDescent="0.2">
      <c r="A1501" s="3" t="str">
        <f t="shared" si="99"/>
        <v/>
      </c>
      <c r="B1501" s="3" t="str">
        <f t="shared" si="100"/>
        <v/>
      </c>
      <c r="H1501" s="3" t="str">
        <f t="shared" si="101"/>
        <v/>
      </c>
    </row>
    <row r="1502" spans="1:8" x14ac:dyDescent="0.2">
      <c r="A1502" s="3" t="str">
        <f t="shared" si="99"/>
        <v/>
      </c>
      <c r="B1502" s="3" t="str">
        <f t="shared" si="100"/>
        <v/>
      </c>
      <c r="H1502" s="3" t="str">
        <f t="shared" si="101"/>
        <v/>
      </c>
    </row>
    <row r="1503" spans="1:8" x14ac:dyDescent="0.2">
      <c r="A1503" s="3" t="str">
        <f t="shared" si="99"/>
        <v/>
      </c>
      <c r="B1503" s="3" t="str">
        <f t="shared" si="100"/>
        <v/>
      </c>
      <c r="H1503" s="3" t="str">
        <f t="shared" si="101"/>
        <v/>
      </c>
    </row>
    <row r="1504" spans="1:8" x14ac:dyDescent="0.2">
      <c r="A1504" s="3" t="str">
        <f t="shared" si="99"/>
        <v/>
      </c>
      <c r="B1504" s="3" t="str">
        <f t="shared" si="100"/>
        <v/>
      </c>
      <c r="H1504" s="3" t="str">
        <f t="shared" si="101"/>
        <v/>
      </c>
    </row>
    <row r="1505" spans="1:8" x14ac:dyDescent="0.2">
      <c r="A1505" s="3" t="str">
        <f t="shared" si="99"/>
        <v/>
      </c>
      <c r="B1505" s="3" t="str">
        <f t="shared" si="100"/>
        <v/>
      </c>
      <c r="H1505" s="3" t="str">
        <f t="shared" si="101"/>
        <v/>
      </c>
    </row>
    <row r="1506" spans="1:8" x14ac:dyDescent="0.2">
      <c r="A1506" s="3" t="str">
        <f t="shared" si="99"/>
        <v/>
      </c>
      <c r="B1506" s="3" t="str">
        <f t="shared" si="100"/>
        <v/>
      </c>
      <c r="H1506" s="3" t="str">
        <f t="shared" si="101"/>
        <v/>
      </c>
    </row>
    <row r="1507" spans="1:8" x14ac:dyDescent="0.2">
      <c r="A1507" s="3" t="str">
        <f t="shared" si="99"/>
        <v/>
      </c>
      <c r="B1507" s="3" t="str">
        <f t="shared" si="100"/>
        <v/>
      </c>
      <c r="H1507" s="3" t="str">
        <f t="shared" si="101"/>
        <v/>
      </c>
    </row>
    <row r="1508" spans="1:8" x14ac:dyDescent="0.2">
      <c r="A1508" s="3" t="str">
        <f t="shared" si="99"/>
        <v/>
      </c>
      <c r="B1508" s="3" t="str">
        <f t="shared" si="100"/>
        <v/>
      </c>
      <c r="H1508" s="3" t="str">
        <f t="shared" si="101"/>
        <v/>
      </c>
    </row>
    <row r="1509" spans="1:8" x14ac:dyDescent="0.2">
      <c r="A1509" s="3" t="str">
        <f t="shared" si="99"/>
        <v/>
      </c>
      <c r="B1509" s="3" t="str">
        <f t="shared" si="100"/>
        <v/>
      </c>
      <c r="H1509" s="3" t="str">
        <f t="shared" si="101"/>
        <v/>
      </c>
    </row>
    <row r="1510" spans="1:8" x14ac:dyDescent="0.2">
      <c r="A1510" s="3" t="str">
        <f t="shared" ref="A1510:A1573" si="102">C1510&amp;D1510&amp;E1510</f>
        <v/>
      </c>
      <c r="B1510" s="3" t="str">
        <f t="shared" ref="B1510:B1573" si="103">C1510&amp;D1510&amp;E1510&amp;F1510</f>
        <v/>
      </c>
      <c r="H1510" s="3" t="str">
        <f t="shared" si="101"/>
        <v/>
      </c>
    </row>
    <row r="1511" spans="1:8" x14ac:dyDescent="0.2">
      <c r="A1511" s="3" t="str">
        <f t="shared" si="102"/>
        <v/>
      </c>
      <c r="B1511" s="3" t="str">
        <f t="shared" si="103"/>
        <v/>
      </c>
      <c r="H1511" s="3" t="str">
        <f t="shared" si="101"/>
        <v/>
      </c>
    </row>
    <row r="1512" spans="1:8" x14ac:dyDescent="0.2">
      <c r="A1512" s="3" t="str">
        <f t="shared" si="102"/>
        <v/>
      </c>
      <c r="B1512" s="3" t="str">
        <f t="shared" si="103"/>
        <v/>
      </c>
      <c r="H1512" s="3" t="str">
        <f t="shared" si="101"/>
        <v/>
      </c>
    </row>
    <row r="1513" spans="1:8" x14ac:dyDescent="0.2">
      <c r="A1513" s="3" t="str">
        <f t="shared" si="102"/>
        <v/>
      </c>
      <c r="B1513" s="3" t="str">
        <f t="shared" si="103"/>
        <v/>
      </c>
      <c r="H1513" s="3" t="str">
        <f t="shared" si="101"/>
        <v/>
      </c>
    </row>
    <row r="1514" spans="1:8" x14ac:dyDescent="0.2">
      <c r="A1514" s="3" t="str">
        <f t="shared" si="102"/>
        <v/>
      </c>
      <c r="B1514" s="3" t="str">
        <f t="shared" si="103"/>
        <v/>
      </c>
      <c r="H1514" s="3" t="str">
        <f t="shared" si="101"/>
        <v/>
      </c>
    </row>
    <row r="1515" spans="1:8" x14ac:dyDescent="0.2">
      <c r="A1515" s="3" t="str">
        <f t="shared" si="102"/>
        <v/>
      </c>
      <c r="B1515" s="3" t="str">
        <f t="shared" si="103"/>
        <v/>
      </c>
      <c r="H1515" s="3" t="str">
        <f t="shared" ref="H1515:H1578" si="104">B1515&amp;G1515</f>
        <v/>
      </c>
    </row>
    <row r="1516" spans="1:8" x14ac:dyDescent="0.2">
      <c r="A1516" s="3" t="str">
        <f t="shared" si="102"/>
        <v/>
      </c>
      <c r="B1516" s="3" t="str">
        <f t="shared" si="103"/>
        <v/>
      </c>
      <c r="H1516" s="3" t="str">
        <f t="shared" si="104"/>
        <v/>
      </c>
    </row>
    <row r="1517" spans="1:8" x14ac:dyDescent="0.2">
      <c r="A1517" s="3" t="str">
        <f t="shared" si="102"/>
        <v/>
      </c>
      <c r="B1517" s="3" t="str">
        <f t="shared" si="103"/>
        <v/>
      </c>
      <c r="H1517" s="3" t="str">
        <f t="shared" si="104"/>
        <v/>
      </c>
    </row>
    <row r="1518" spans="1:8" x14ac:dyDescent="0.2">
      <c r="A1518" s="3" t="str">
        <f t="shared" si="102"/>
        <v/>
      </c>
      <c r="B1518" s="3" t="str">
        <f t="shared" si="103"/>
        <v/>
      </c>
      <c r="H1518" s="3" t="str">
        <f t="shared" si="104"/>
        <v/>
      </c>
    </row>
    <row r="1519" spans="1:8" x14ac:dyDescent="0.2">
      <c r="A1519" s="3" t="str">
        <f t="shared" si="102"/>
        <v/>
      </c>
      <c r="B1519" s="3" t="str">
        <f t="shared" si="103"/>
        <v/>
      </c>
      <c r="H1519" s="3" t="str">
        <f t="shared" si="104"/>
        <v/>
      </c>
    </row>
    <row r="1520" spans="1:8" x14ac:dyDescent="0.2">
      <c r="A1520" s="3" t="str">
        <f t="shared" si="102"/>
        <v/>
      </c>
      <c r="B1520" s="3" t="str">
        <f t="shared" si="103"/>
        <v/>
      </c>
      <c r="H1520" s="3" t="str">
        <f t="shared" si="104"/>
        <v/>
      </c>
    </row>
    <row r="1521" spans="1:8" x14ac:dyDescent="0.2">
      <c r="A1521" s="3" t="str">
        <f t="shared" si="102"/>
        <v/>
      </c>
      <c r="B1521" s="3" t="str">
        <f t="shared" si="103"/>
        <v/>
      </c>
      <c r="H1521" s="3" t="str">
        <f t="shared" si="104"/>
        <v/>
      </c>
    </row>
    <row r="1522" spans="1:8" x14ac:dyDescent="0.2">
      <c r="A1522" s="3" t="str">
        <f t="shared" si="102"/>
        <v/>
      </c>
      <c r="B1522" s="3" t="str">
        <f t="shared" si="103"/>
        <v/>
      </c>
      <c r="H1522" s="3" t="str">
        <f t="shared" si="104"/>
        <v/>
      </c>
    </row>
    <row r="1523" spans="1:8" x14ac:dyDescent="0.2">
      <c r="A1523" s="3" t="str">
        <f t="shared" si="102"/>
        <v/>
      </c>
      <c r="B1523" s="3" t="str">
        <f t="shared" si="103"/>
        <v/>
      </c>
      <c r="H1523" s="3" t="str">
        <f t="shared" si="104"/>
        <v/>
      </c>
    </row>
    <row r="1524" spans="1:8" x14ac:dyDescent="0.2">
      <c r="A1524" s="3" t="str">
        <f t="shared" si="102"/>
        <v/>
      </c>
      <c r="B1524" s="3" t="str">
        <f t="shared" si="103"/>
        <v/>
      </c>
      <c r="H1524" s="3" t="str">
        <f t="shared" si="104"/>
        <v/>
      </c>
    </row>
    <row r="1525" spans="1:8" x14ac:dyDescent="0.2">
      <c r="A1525" s="3" t="str">
        <f t="shared" si="102"/>
        <v/>
      </c>
      <c r="B1525" s="3" t="str">
        <f t="shared" si="103"/>
        <v/>
      </c>
      <c r="H1525" s="3" t="str">
        <f t="shared" si="104"/>
        <v/>
      </c>
    </row>
    <row r="1526" spans="1:8" x14ac:dyDescent="0.2">
      <c r="A1526" s="3" t="str">
        <f t="shared" si="102"/>
        <v/>
      </c>
      <c r="B1526" s="3" t="str">
        <f t="shared" si="103"/>
        <v/>
      </c>
      <c r="H1526" s="3" t="str">
        <f t="shared" si="104"/>
        <v/>
      </c>
    </row>
    <row r="1527" spans="1:8" x14ac:dyDescent="0.2">
      <c r="A1527" s="3" t="str">
        <f t="shared" si="102"/>
        <v/>
      </c>
      <c r="B1527" s="3" t="str">
        <f t="shared" si="103"/>
        <v/>
      </c>
      <c r="H1527" s="3" t="str">
        <f t="shared" si="104"/>
        <v/>
      </c>
    </row>
    <row r="1528" spans="1:8" x14ac:dyDescent="0.2">
      <c r="A1528" s="3" t="str">
        <f t="shared" si="102"/>
        <v/>
      </c>
      <c r="B1528" s="3" t="str">
        <f t="shared" si="103"/>
        <v/>
      </c>
      <c r="H1528" s="3" t="str">
        <f t="shared" si="104"/>
        <v/>
      </c>
    </row>
    <row r="1529" spans="1:8" x14ac:dyDescent="0.2">
      <c r="A1529" s="3" t="str">
        <f t="shared" si="102"/>
        <v/>
      </c>
      <c r="B1529" s="3" t="str">
        <f t="shared" si="103"/>
        <v/>
      </c>
      <c r="H1529" s="3" t="str">
        <f t="shared" si="104"/>
        <v/>
      </c>
    </row>
    <row r="1530" spans="1:8" x14ac:dyDescent="0.2">
      <c r="A1530" s="3" t="str">
        <f t="shared" si="102"/>
        <v/>
      </c>
      <c r="B1530" s="3" t="str">
        <f t="shared" si="103"/>
        <v/>
      </c>
      <c r="H1530" s="3" t="str">
        <f t="shared" si="104"/>
        <v/>
      </c>
    </row>
    <row r="1531" spans="1:8" x14ac:dyDescent="0.2">
      <c r="A1531" s="3" t="str">
        <f t="shared" si="102"/>
        <v/>
      </c>
      <c r="B1531" s="3" t="str">
        <f t="shared" si="103"/>
        <v/>
      </c>
      <c r="H1531" s="3" t="str">
        <f t="shared" si="104"/>
        <v/>
      </c>
    </row>
    <row r="1532" spans="1:8" x14ac:dyDescent="0.2">
      <c r="A1532" s="3" t="str">
        <f t="shared" si="102"/>
        <v/>
      </c>
      <c r="B1532" s="3" t="str">
        <f t="shared" si="103"/>
        <v/>
      </c>
      <c r="H1532" s="3" t="str">
        <f t="shared" si="104"/>
        <v/>
      </c>
    </row>
    <row r="1533" spans="1:8" x14ac:dyDescent="0.2">
      <c r="A1533" s="3" t="str">
        <f t="shared" si="102"/>
        <v/>
      </c>
      <c r="B1533" s="3" t="str">
        <f t="shared" si="103"/>
        <v/>
      </c>
      <c r="H1533" s="3" t="str">
        <f t="shared" si="104"/>
        <v/>
      </c>
    </row>
    <row r="1534" spans="1:8" x14ac:dyDescent="0.2">
      <c r="A1534" s="3" t="str">
        <f t="shared" si="102"/>
        <v/>
      </c>
      <c r="B1534" s="3" t="str">
        <f t="shared" si="103"/>
        <v/>
      </c>
      <c r="H1534" s="3" t="str">
        <f t="shared" si="104"/>
        <v/>
      </c>
    </row>
    <row r="1535" spans="1:8" x14ac:dyDescent="0.2">
      <c r="A1535" s="3" t="str">
        <f t="shared" si="102"/>
        <v/>
      </c>
      <c r="B1535" s="3" t="str">
        <f t="shared" si="103"/>
        <v/>
      </c>
      <c r="H1535" s="3" t="str">
        <f t="shared" si="104"/>
        <v/>
      </c>
    </row>
    <row r="1536" spans="1:8" x14ac:dyDescent="0.2">
      <c r="A1536" s="3" t="str">
        <f t="shared" si="102"/>
        <v/>
      </c>
      <c r="B1536" s="3" t="str">
        <f t="shared" si="103"/>
        <v/>
      </c>
      <c r="H1536" s="3" t="str">
        <f t="shared" si="104"/>
        <v/>
      </c>
    </row>
    <row r="1537" spans="1:8" x14ac:dyDescent="0.2">
      <c r="A1537" s="3" t="str">
        <f t="shared" si="102"/>
        <v/>
      </c>
      <c r="B1537" s="3" t="str">
        <f t="shared" si="103"/>
        <v/>
      </c>
      <c r="H1537" s="3" t="str">
        <f t="shared" si="104"/>
        <v/>
      </c>
    </row>
    <row r="1538" spans="1:8" x14ac:dyDescent="0.2">
      <c r="A1538" s="3" t="str">
        <f t="shared" si="102"/>
        <v/>
      </c>
      <c r="B1538" s="3" t="str">
        <f t="shared" si="103"/>
        <v/>
      </c>
      <c r="H1538" s="3" t="str">
        <f t="shared" si="104"/>
        <v/>
      </c>
    </row>
    <row r="1539" spans="1:8" x14ac:dyDescent="0.2">
      <c r="A1539" s="3" t="str">
        <f t="shared" si="102"/>
        <v/>
      </c>
      <c r="B1539" s="3" t="str">
        <f t="shared" si="103"/>
        <v/>
      </c>
      <c r="H1539" s="3" t="str">
        <f t="shared" si="104"/>
        <v/>
      </c>
    </row>
    <row r="1540" spans="1:8" x14ac:dyDescent="0.2">
      <c r="A1540" s="3" t="str">
        <f t="shared" si="102"/>
        <v/>
      </c>
      <c r="B1540" s="3" t="str">
        <f t="shared" si="103"/>
        <v/>
      </c>
      <c r="H1540" s="3" t="str">
        <f t="shared" si="104"/>
        <v/>
      </c>
    </row>
    <row r="1541" spans="1:8" x14ac:dyDescent="0.2">
      <c r="A1541" s="3" t="str">
        <f t="shared" si="102"/>
        <v/>
      </c>
      <c r="B1541" s="3" t="str">
        <f t="shared" si="103"/>
        <v/>
      </c>
      <c r="H1541" s="3" t="str">
        <f t="shared" si="104"/>
        <v/>
      </c>
    </row>
    <row r="1542" spans="1:8" x14ac:dyDescent="0.2">
      <c r="A1542" s="3" t="str">
        <f t="shared" si="102"/>
        <v/>
      </c>
      <c r="B1542" s="3" t="str">
        <f t="shared" si="103"/>
        <v/>
      </c>
      <c r="H1542" s="3" t="str">
        <f t="shared" si="104"/>
        <v/>
      </c>
    </row>
    <row r="1543" spans="1:8" x14ac:dyDescent="0.2">
      <c r="A1543" s="3" t="str">
        <f t="shared" si="102"/>
        <v/>
      </c>
      <c r="B1543" s="3" t="str">
        <f t="shared" si="103"/>
        <v/>
      </c>
      <c r="H1543" s="3" t="str">
        <f t="shared" si="104"/>
        <v/>
      </c>
    </row>
    <row r="1544" spans="1:8" x14ac:dyDescent="0.2">
      <c r="A1544" s="3" t="str">
        <f t="shared" si="102"/>
        <v/>
      </c>
      <c r="B1544" s="3" t="str">
        <f t="shared" si="103"/>
        <v/>
      </c>
      <c r="H1544" s="3" t="str">
        <f t="shared" si="104"/>
        <v/>
      </c>
    </row>
    <row r="1545" spans="1:8" x14ac:dyDescent="0.2">
      <c r="A1545" s="3" t="str">
        <f t="shared" si="102"/>
        <v/>
      </c>
      <c r="B1545" s="3" t="str">
        <f t="shared" si="103"/>
        <v/>
      </c>
      <c r="H1545" s="3" t="str">
        <f t="shared" si="104"/>
        <v/>
      </c>
    </row>
    <row r="1546" spans="1:8" x14ac:dyDescent="0.2">
      <c r="A1546" s="3" t="str">
        <f t="shared" si="102"/>
        <v/>
      </c>
      <c r="B1546" s="3" t="str">
        <f t="shared" si="103"/>
        <v/>
      </c>
      <c r="H1546" s="3" t="str">
        <f t="shared" si="104"/>
        <v/>
      </c>
    </row>
    <row r="1547" spans="1:8" x14ac:dyDescent="0.2">
      <c r="A1547" s="3" t="str">
        <f t="shared" si="102"/>
        <v/>
      </c>
      <c r="B1547" s="3" t="str">
        <f t="shared" si="103"/>
        <v/>
      </c>
      <c r="H1547" s="3" t="str">
        <f t="shared" si="104"/>
        <v/>
      </c>
    </row>
    <row r="1548" spans="1:8" x14ac:dyDescent="0.2">
      <c r="A1548" s="3" t="str">
        <f t="shared" si="102"/>
        <v/>
      </c>
      <c r="B1548" s="3" t="str">
        <f t="shared" si="103"/>
        <v/>
      </c>
      <c r="H1548" s="3" t="str">
        <f t="shared" si="104"/>
        <v/>
      </c>
    </row>
    <row r="1549" spans="1:8" x14ac:dyDescent="0.2">
      <c r="A1549" s="3" t="str">
        <f t="shared" si="102"/>
        <v/>
      </c>
      <c r="B1549" s="3" t="str">
        <f t="shared" si="103"/>
        <v/>
      </c>
      <c r="H1549" s="3" t="str">
        <f t="shared" si="104"/>
        <v/>
      </c>
    </row>
    <row r="1550" spans="1:8" x14ac:dyDescent="0.2">
      <c r="A1550" s="3" t="str">
        <f t="shared" si="102"/>
        <v/>
      </c>
      <c r="B1550" s="3" t="str">
        <f t="shared" si="103"/>
        <v/>
      </c>
      <c r="H1550" s="3" t="str">
        <f t="shared" si="104"/>
        <v/>
      </c>
    </row>
    <row r="1551" spans="1:8" x14ac:dyDescent="0.2">
      <c r="A1551" s="3" t="str">
        <f t="shared" si="102"/>
        <v/>
      </c>
      <c r="B1551" s="3" t="str">
        <f t="shared" si="103"/>
        <v/>
      </c>
      <c r="H1551" s="3" t="str">
        <f t="shared" si="104"/>
        <v/>
      </c>
    </row>
    <row r="1552" spans="1:8" x14ac:dyDescent="0.2">
      <c r="A1552" s="3" t="str">
        <f t="shared" si="102"/>
        <v/>
      </c>
      <c r="B1552" s="3" t="str">
        <f t="shared" si="103"/>
        <v/>
      </c>
      <c r="H1552" s="3" t="str">
        <f t="shared" si="104"/>
        <v/>
      </c>
    </row>
    <row r="1553" spans="1:8" x14ac:dyDescent="0.2">
      <c r="A1553" s="3" t="str">
        <f t="shared" si="102"/>
        <v/>
      </c>
      <c r="B1553" s="3" t="str">
        <f t="shared" si="103"/>
        <v/>
      </c>
      <c r="H1553" s="3" t="str">
        <f t="shared" si="104"/>
        <v/>
      </c>
    </row>
    <row r="1554" spans="1:8" x14ac:dyDescent="0.2">
      <c r="A1554" s="3" t="str">
        <f t="shared" si="102"/>
        <v/>
      </c>
      <c r="B1554" s="3" t="str">
        <f t="shared" si="103"/>
        <v/>
      </c>
      <c r="H1554" s="3" t="str">
        <f t="shared" si="104"/>
        <v/>
      </c>
    </row>
    <row r="1555" spans="1:8" x14ac:dyDescent="0.2">
      <c r="A1555" s="3" t="str">
        <f t="shared" si="102"/>
        <v/>
      </c>
      <c r="B1555" s="3" t="str">
        <f t="shared" si="103"/>
        <v/>
      </c>
      <c r="H1555" s="3" t="str">
        <f t="shared" si="104"/>
        <v/>
      </c>
    </row>
    <row r="1556" spans="1:8" x14ac:dyDescent="0.2">
      <c r="A1556" s="3" t="str">
        <f t="shared" si="102"/>
        <v/>
      </c>
      <c r="B1556" s="3" t="str">
        <f t="shared" si="103"/>
        <v/>
      </c>
      <c r="H1556" s="3" t="str">
        <f t="shared" si="104"/>
        <v/>
      </c>
    </row>
    <row r="1557" spans="1:8" x14ac:dyDescent="0.2">
      <c r="A1557" s="3" t="str">
        <f t="shared" si="102"/>
        <v/>
      </c>
      <c r="B1557" s="3" t="str">
        <f t="shared" si="103"/>
        <v/>
      </c>
      <c r="H1557" s="3" t="str">
        <f t="shared" si="104"/>
        <v/>
      </c>
    </row>
    <row r="1558" spans="1:8" x14ac:dyDescent="0.2">
      <c r="A1558" s="3" t="str">
        <f t="shared" si="102"/>
        <v/>
      </c>
      <c r="B1558" s="3" t="str">
        <f t="shared" si="103"/>
        <v/>
      </c>
      <c r="H1558" s="3" t="str">
        <f t="shared" si="104"/>
        <v/>
      </c>
    </row>
    <row r="1559" spans="1:8" x14ac:dyDescent="0.2">
      <c r="A1559" s="3" t="str">
        <f t="shared" si="102"/>
        <v/>
      </c>
      <c r="B1559" s="3" t="str">
        <f t="shared" si="103"/>
        <v/>
      </c>
      <c r="H1559" s="3" t="str">
        <f t="shared" si="104"/>
        <v/>
      </c>
    </row>
    <row r="1560" spans="1:8" x14ac:dyDescent="0.2">
      <c r="A1560" s="3" t="str">
        <f t="shared" si="102"/>
        <v/>
      </c>
      <c r="B1560" s="3" t="str">
        <f t="shared" si="103"/>
        <v/>
      </c>
      <c r="H1560" s="3" t="str">
        <f t="shared" si="104"/>
        <v/>
      </c>
    </row>
    <row r="1561" spans="1:8" x14ac:dyDescent="0.2">
      <c r="A1561" s="3" t="str">
        <f t="shared" si="102"/>
        <v/>
      </c>
      <c r="B1561" s="3" t="str">
        <f t="shared" si="103"/>
        <v/>
      </c>
      <c r="H1561" s="3" t="str">
        <f t="shared" si="104"/>
        <v/>
      </c>
    </row>
    <row r="1562" spans="1:8" x14ac:dyDescent="0.2">
      <c r="A1562" s="3" t="str">
        <f t="shared" si="102"/>
        <v/>
      </c>
      <c r="B1562" s="3" t="str">
        <f t="shared" si="103"/>
        <v/>
      </c>
      <c r="H1562" s="3" t="str">
        <f t="shared" si="104"/>
        <v/>
      </c>
    </row>
    <row r="1563" spans="1:8" x14ac:dyDescent="0.2">
      <c r="A1563" s="3" t="str">
        <f t="shared" si="102"/>
        <v/>
      </c>
      <c r="B1563" s="3" t="str">
        <f t="shared" si="103"/>
        <v/>
      </c>
      <c r="H1563" s="3" t="str">
        <f t="shared" si="104"/>
        <v/>
      </c>
    </row>
    <row r="1564" spans="1:8" x14ac:dyDescent="0.2">
      <c r="A1564" s="3" t="str">
        <f t="shared" si="102"/>
        <v/>
      </c>
      <c r="B1564" s="3" t="str">
        <f t="shared" si="103"/>
        <v/>
      </c>
      <c r="H1564" s="3" t="str">
        <f t="shared" si="104"/>
        <v/>
      </c>
    </row>
    <row r="1565" spans="1:8" x14ac:dyDescent="0.2">
      <c r="A1565" s="3" t="str">
        <f t="shared" si="102"/>
        <v/>
      </c>
      <c r="B1565" s="3" t="str">
        <f t="shared" si="103"/>
        <v/>
      </c>
      <c r="H1565" s="3" t="str">
        <f t="shared" si="104"/>
        <v/>
      </c>
    </row>
    <row r="1566" spans="1:8" x14ac:dyDescent="0.2">
      <c r="A1566" s="3" t="str">
        <f t="shared" si="102"/>
        <v/>
      </c>
      <c r="B1566" s="3" t="str">
        <f t="shared" si="103"/>
        <v/>
      </c>
      <c r="H1566" s="3" t="str">
        <f t="shared" si="104"/>
        <v/>
      </c>
    </row>
    <row r="1567" spans="1:8" x14ac:dyDescent="0.2">
      <c r="A1567" s="3" t="str">
        <f t="shared" si="102"/>
        <v/>
      </c>
      <c r="B1567" s="3" t="str">
        <f t="shared" si="103"/>
        <v/>
      </c>
      <c r="H1567" s="3" t="str">
        <f t="shared" si="104"/>
        <v/>
      </c>
    </row>
    <row r="1568" spans="1:8" x14ac:dyDescent="0.2">
      <c r="A1568" s="3" t="str">
        <f t="shared" si="102"/>
        <v/>
      </c>
      <c r="B1568" s="3" t="str">
        <f t="shared" si="103"/>
        <v/>
      </c>
      <c r="H1568" s="3" t="str">
        <f t="shared" si="104"/>
        <v/>
      </c>
    </row>
    <row r="1569" spans="1:8" x14ac:dyDescent="0.2">
      <c r="A1569" s="3" t="str">
        <f t="shared" si="102"/>
        <v/>
      </c>
      <c r="B1569" s="3" t="str">
        <f t="shared" si="103"/>
        <v/>
      </c>
      <c r="H1569" s="3" t="str">
        <f t="shared" si="104"/>
        <v/>
      </c>
    </row>
    <row r="1570" spans="1:8" x14ac:dyDescent="0.2">
      <c r="A1570" s="3" t="str">
        <f t="shared" si="102"/>
        <v/>
      </c>
      <c r="B1570" s="3" t="str">
        <f t="shared" si="103"/>
        <v/>
      </c>
      <c r="H1570" s="3" t="str">
        <f t="shared" si="104"/>
        <v/>
      </c>
    </row>
    <row r="1571" spans="1:8" x14ac:dyDescent="0.2">
      <c r="A1571" s="3" t="str">
        <f t="shared" si="102"/>
        <v/>
      </c>
      <c r="B1571" s="3" t="str">
        <f t="shared" si="103"/>
        <v/>
      </c>
      <c r="H1571" s="3" t="str">
        <f t="shared" si="104"/>
        <v/>
      </c>
    </row>
    <row r="1572" spans="1:8" x14ac:dyDescent="0.2">
      <c r="A1572" s="3" t="str">
        <f t="shared" si="102"/>
        <v/>
      </c>
      <c r="B1572" s="3" t="str">
        <f t="shared" si="103"/>
        <v/>
      </c>
      <c r="H1572" s="3" t="str">
        <f t="shared" si="104"/>
        <v/>
      </c>
    </row>
    <row r="1573" spans="1:8" x14ac:dyDescent="0.2">
      <c r="A1573" s="3" t="str">
        <f t="shared" si="102"/>
        <v/>
      </c>
      <c r="B1573" s="3" t="str">
        <f t="shared" si="103"/>
        <v/>
      </c>
      <c r="H1573" s="3" t="str">
        <f t="shared" si="104"/>
        <v/>
      </c>
    </row>
    <row r="1574" spans="1:8" x14ac:dyDescent="0.2">
      <c r="A1574" s="3" t="str">
        <f t="shared" ref="A1574:A1637" si="105">C1574&amp;D1574&amp;E1574</f>
        <v/>
      </c>
      <c r="B1574" s="3" t="str">
        <f t="shared" ref="B1574:B1637" si="106">C1574&amp;D1574&amp;E1574&amp;F1574</f>
        <v/>
      </c>
      <c r="H1574" s="3" t="str">
        <f t="shared" si="104"/>
        <v/>
      </c>
    </row>
    <row r="1575" spans="1:8" x14ac:dyDescent="0.2">
      <c r="A1575" s="3" t="str">
        <f t="shared" si="105"/>
        <v/>
      </c>
      <c r="B1575" s="3" t="str">
        <f t="shared" si="106"/>
        <v/>
      </c>
      <c r="H1575" s="3" t="str">
        <f t="shared" si="104"/>
        <v/>
      </c>
    </row>
    <row r="1576" spans="1:8" x14ac:dyDescent="0.2">
      <c r="A1576" s="3" t="str">
        <f t="shared" si="105"/>
        <v/>
      </c>
      <c r="B1576" s="3" t="str">
        <f t="shared" si="106"/>
        <v/>
      </c>
      <c r="H1576" s="3" t="str">
        <f t="shared" si="104"/>
        <v/>
      </c>
    </row>
    <row r="1577" spans="1:8" x14ac:dyDescent="0.2">
      <c r="A1577" s="3" t="str">
        <f t="shared" si="105"/>
        <v/>
      </c>
      <c r="B1577" s="3" t="str">
        <f t="shared" si="106"/>
        <v/>
      </c>
      <c r="H1577" s="3" t="str">
        <f t="shared" si="104"/>
        <v/>
      </c>
    </row>
    <row r="1578" spans="1:8" x14ac:dyDescent="0.2">
      <c r="A1578" s="3" t="str">
        <f t="shared" si="105"/>
        <v/>
      </c>
      <c r="B1578" s="3" t="str">
        <f t="shared" si="106"/>
        <v/>
      </c>
      <c r="H1578" s="3" t="str">
        <f t="shared" si="104"/>
        <v/>
      </c>
    </row>
    <row r="1579" spans="1:8" x14ac:dyDescent="0.2">
      <c r="A1579" s="3" t="str">
        <f t="shared" si="105"/>
        <v/>
      </c>
      <c r="B1579" s="3" t="str">
        <f t="shared" si="106"/>
        <v/>
      </c>
      <c r="H1579" s="3" t="str">
        <f t="shared" ref="H1579:H1642" si="107">B1579&amp;G1579</f>
        <v/>
      </c>
    </row>
    <row r="1580" spans="1:8" x14ac:dyDescent="0.2">
      <c r="A1580" s="3" t="str">
        <f t="shared" si="105"/>
        <v/>
      </c>
      <c r="B1580" s="3" t="str">
        <f t="shared" si="106"/>
        <v/>
      </c>
      <c r="H1580" s="3" t="str">
        <f t="shared" si="107"/>
        <v/>
      </c>
    </row>
    <row r="1581" spans="1:8" x14ac:dyDescent="0.2">
      <c r="A1581" s="3" t="str">
        <f t="shared" si="105"/>
        <v/>
      </c>
      <c r="B1581" s="3" t="str">
        <f t="shared" si="106"/>
        <v/>
      </c>
      <c r="H1581" s="3" t="str">
        <f t="shared" si="107"/>
        <v/>
      </c>
    </row>
    <row r="1582" spans="1:8" x14ac:dyDescent="0.2">
      <c r="A1582" s="3" t="str">
        <f t="shared" si="105"/>
        <v/>
      </c>
      <c r="B1582" s="3" t="str">
        <f t="shared" si="106"/>
        <v/>
      </c>
      <c r="H1582" s="3" t="str">
        <f t="shared" si="107"/>
        <v/>
      </c>
    </row>
    <row r="1583" spans="1:8" x14ac:dyDescent="0.2">
      <c r="A1583" s="3" t="str">
        <f t="shared" si="105"/>
        <v/>
      </c>
      <c r="B1583" s="3" t="str">
        <f t="shared" si="106"/>
        <v/>
      </c>
      <c r="H1583" s="3" t="str">
        <f t="shared" si="107"/>
        <v/>
      </c>
    </row>
    <row r="1584" spans="1:8" x14ac:dyDescent="0.2">
      <c r="A1584" s="3" t="str">
        <f t="shared" si="105"/>
        <v/>
      </c>
      <c r="B1584" s="3" t="str">
        <f t="shared" si="106"/>
        <v/>
      </c>
      <c r="H1584" s="3" t="str">
        <f t="shared" si="107"/>
        <v/>
      </c>
    </row>
    <row r="1585" spans="1:8" x14ac:dyDescent="0.2">
      <c r="A1585" s="3" t="str">
        <f t="shared" si="105"/>
        <v/>
      </c>
      <c r="B1585" s="3" t="str">
        <f t="shared" si="106"/>
        <v/>
      </c>
      <c r="H1585" s="3" t="str">
        <f t="shared" si="107"/>
        <v/>
      </c>
    </row>
    <row r="1586" spans="1:8" x14ac:dyDescent="0.2">
      <c r="A1586" s="3" t="str">
        <f t="shared" si="105"/>
        <v/>
      </c>
      <c r="B1586" s="3" t="str">
        <f t="shared" si="106"/>
        <v/>
      </c>
      <c r="H1586" s="3" t="str">
        <f t="shared" si="107"/>
        <v/>
      </c>
    </row>
    <row r="1587" spans="1:8" x14ac:dyDescent="0.2">
      <c r="A1587" s="3" t="str">
        <f t="shared" si="105"/>
        <v/>
      </c>
      <c r="B1587" s="3" t="str">
        <f t="shared" si="106"/>
        <v/>
      </c>
      <c r="H1587" s="3" t="str">
        <f t="shared" si="107"/>
        <v/>
      </c>
    </row>
    <row r="1588" spans="1:8" x14ac:dyDescent="0.2">
      <c r="A1588" s="3" t="str">
        <f t="shared" si="105"/>
        <v/>
      </c>
      <c r="B1588" s="3" t="str">
        <f t="shared" si="106"/>
        <v/>
      </c>
      <c r="H1588" s="3" t="str">
        <f t="shared" si="107"/>
        <v/>
      </c>
    </row>
    <row r="1589" spans="1:8" x14ac:dyDescent="0.2">
      <c r="A1589" s="3" t="str">
        <f t="shared" si="105"/>
        <v/>
      </c>
      <c r="B1589" s="3" t="str">
        <f t="shared" si="106"/>
        <v/>
      </c>
      <c r="H1589" s="3" t="str">
        <f t="shared" si="107"/>
        <v/>
      </c>
    </row>
    <row r="1590" spans="1:8" x14ac:dyDescent="0.2">
      <c r="A1590" s="3" t="str">
        <f t="shared" si="105"/>
        <v/>
      </c>
      <c r="B1590" s="3" t="str">
        <f t="shared" si="106"/>
        <v/>
      </c>
      <c r="H1590" s="3" t="str">
        <f t="shared" si="107"/>
        <v/>
      </c>
    </row>
    <row r="1591" spans="1:8" x14ac:dyDescent="0.2">
      <c r="A1591" s="3" t="str">
        <f t="shared" si="105"/>
        <v/>
      </c>
      <c r="B1591" s="3" t="str">
        <f t="shared" si="106"/>
        <v/>
      </c>
      <c r="H1591" s="3" t="str">
        <f t="shared" si="107"/>
        <v/>
      </c>
    </row>
    <row r="1592" spans="1:8" x14ac:dyDescent="0.2">
      <c r="A1592" s="3" t="str">
        <f t="shared" si="105"/>
        <v/>
      </c>
      <c r="B1592" s="3" t="str">
        <f t="shared" si="106"/>
        <v/>
      </c>
      <c r="H1592" s="3" t="str">
        <f t="shared" si="107"/>
        <v/>
      </c>
    </row>
    <row r="1593" spans="1:8" x14ac:dyDescent="0.2">
      <c r="A1593" s="3" t="str">
        <f t="shared" si="105"/>
        <v/>
      </c>
      <c r="B1593" s="3" t="str">
        <f t="shared" si="106"/>
        <v/>
      </c>
      <c r="H1593" s="3" t="str">
        <f t="shared" si="107"/>
        <v/>
      </c>
    </row>
    <row r="1594" spans="1:8" x14ac:dyDescent="0.2">
      <c r="A1594" s="3" t="str">
        <f t="shared" si="105"/>
        <v/>
      </c>
      <c r="B1594" s="3" t="str">
        <f t="shared" si="106"/>
        <v/>
      </c>
      <c r="H1594" s="3" t="str">
        <f t="shared" si="107"/>
        <v/>
      </c>
    </row>
    <row r="1595" spans="1:8" x14ac:dyDescent="0.2">
      <c r="A1595" s="3" t="str">
        <f t="shared" si="105"/>
        <v/>
      </c>
      <c r="B1595" s="3" t="str">
        <f t="shared" si="106"/>
        <v/>
      </c>
      <c r="H1595" s="3" t="str">
        <f t="shared" si="107"/>
        <v/>
      </c>
    </row>
    <row r="1596" spans="1:8" x14ac:dyDescent="0.2">
      <c r="A1596" s="3" t="str">
        <f t="shared" si="105"/>
        <v/>
      </c>
      <c r="B1596" s="3" t="str">
        <f t="shared" si="106"/>
        <v/>
      </c>
      <c r="H1596" s="3" t="str">
        <f t="shared" si="107"/>
        <v/>
      </c>
    </row>
    <row r="1597" spans="1:8" x14ac:dyDescent="0.2">
      <c r="A1597" s="3" t="str">
        <f t="shared" si="105"/>
        <v/>
      </c>
      <c r="B1597" s="3" t="str">
        <f t="shared" si="106"/>
        <v/>
      </c>
      <c r="H1597" s="3" t="str">
        <f t="shared" si="107"/>
        <v/>
      </c>
    </row>
    <row r="1598" spans="1:8" x14ac:dyDescent="0.2">
      <c r="A1598" s="3" t="str">
        <f t="shared" si="105"/>
        <v/>
      </c>
      <c r="B1598" s="3" t="str">
        <f t="shared" si="106"/>
        <v/>
      </c>
      <c r="H1598" s="3" t="str">
        <f t="shared" si="107"/>
        <v/>
      </c>
    </row>
    <row r="1599" spans="1:8" x14ac:dyDescent="0.2">
      <c r="A1599" s="3" t="str">
        <f t="shared" si="105"/>
        <v/>
      </c>
      <c r="B1599" s="3" t="str">
        <f t="shared" si="106"/>
        <v/>
      </c>
      <c r="H1599" s="3" t="str">
        <f t="shared" si="107"/>
        <v/>
      </c>
    </row>
    <row r="1600" spans="1:8" x14ac:dyDescent="0.2">
      <c r="A1600" s="3" t="str">
        <f t="shared" si="105"/>
        <v/>
      </c>
      <c r="B1600" s="3" t="str">
        <f t="shared" si="106"/>
        <v/>
      </c>
      <c r="H1600" s="3" t="str">
        <f t="shared" si="107"/>
        <v/>
      </c>
    </row>
    <row r="1601" spans="1:8" x14ac:dyDescent="0.2">
      <c r="A1601" s="3" t="str">
        <f t="shared" si="105"/>
        <v/>
      </c>
      <c r="B1601" s="3" t="str">
        <f t="shared" si="106"/>
        <v/>
      </c>
      <c r="H1601" s="3" t="str">
        <f t="shared" si="107"/>
        <v/>
      </c>
    </row>
    <row r="1602" spans="1:8" x14ac:dyDescent="0.2">
      <c r="A1602" s="3" t="str">
        <f t="shared" si="105"/>
        <v/>
      </c>
      <c r="B1602" s="3" t="str">
        <f t="shared" si="106"/>
        <v/>
      </c>
      <c r="H1602" s="3" t="str">
        <f t="shared" si="107"/>
        <v/>
      </c>
    </row>
    <row r="1603" spans="1:8" x14ac:dyDescent="0.2">
      <c r="A1603" s="3" t="str">
        <f t="shared" si="105"/>
        <v/>
      </c>
      <c r="B1603" s="3" t="str">
        <f t="shared" si="106"/>
        <v/>
      </c>
      <c r="H1603" s="3" t="str">
        <f t="shared" si="107"/>
        <v/>
      </c>
    </row>
    <row r="1604" spans="1:8" x14ac:dyDescent="0.2">
      <c r="A1604" s="3" t="str">
        <f t="shared" si="105"/>
        <v/>
      </c>
      <c r="B1604" s="3" t="str">
        <f t="shared" si="106"/>
        <v/>
      </c>
      <c r="H1604" s="3" t="str">
        <f t="shared" si="107"/>
        <v/>
      </c>
    </row>
    <row r="1605" spans="1:8" x14ac:dyDescent="0.2">
      <c r="A1605" s="3" t="str">
        <f t="shared" si="105"/>
        <v/>
      </c>
      <c r="B1605" s="3" t="str">
        <f t="shared" si="106"/>
        <v/>
      </c>
      <c r="H1605" s="3" t="str">
        <f t="shared" si="107"/>
        <v/>
      </c>
    </row>
    <row r="1606" spans="1:8" x14ac:dyDescent="0.2">
      <c r="A1606" s="3" t="str">
        <f t="shared" si="105"/>
        <v/>
      </c>
      <c r="B1606" s="3" t="str">
        <f t="shared" si="106"/>
        <v/>
      </c>
      <c r="H1606" s="3" t="str">
        <f t="shared" si="107"/>
        <v/>
      </c>
    </row>
    <row r="1607" spans="1:8" x14ac:dyDescent="0.2">
      <c r="A1607" s="3" t="str">
        <f t="shared" si="105"/>
        <v/>
      </c>
      <c r="B1607" s="3" t="str">
        <f t="shared" si="106"/>
        <v/>
      </c>
      <c r="H1607" s="3" t="str">
        <f t="shared" si="107"/>
        <v/>
      </c>
    </row>
    <row r="1608" spans="1:8" x14ac:dyDescent="0.2">
      <c r="A1608" s="3" t="str">
        <f t="shared" si="105"/>
        <v/>
      </c>
      <c r="B1608" s="3" t="str">
        <f t="shared" si="106"/>
        <v/>
      </c>
      <c r="H1608" s="3" t="str">
        <f t="shared" si="107"/>
        <v/>
      </c>
    </row>
    <row r="1609" spans="1:8" x14ac:dyDescent="0.2">
      <c r="A1609" s="3" t="str">
        <f t="shared" si="105"/>
        <v/>
      </c>
      <c r="B1609" s="3" t="str">
        <f t="shared" si="106"/>
        <v/>
      </c>
      <c r="H1609" s="3" t="str">
        <f t="shared" si="107"/>
        <v/>
      </c>
    </row>
    <row r="1610" spans="1:8" x14ac:dyDescent="0.2">
      <c r="A1610" s="3" t="str">
        <f t="shared" si="105"/>
        <v/>
      </c>
      <c r="B1610" s="3" t="str">
        <f t="shared" si="106"/>
        <v/>
      </c>
      <c r="H1610" s="3" t="str">
        <f t="shared" si="107"/>
        <v/>
      </c>
    </row>
    <row r="1611" spans="1:8" x14ac:dyDescent="0.2">
      <c r="A1611" s="3" t="str">
        <f t="shared" si="105"/>
        <v/>
      </c>
      <c r="B1611" s="3" t="str">
        <f t="shared" si="106"/>
        <v/>
      </c>
      <c r="H1611" s="3" t="str">
        <f t="shared" si="107"/>
        <v/>
      </c>
    </row>
    <row r="1612" spans="1:8" x14ac:dyDescent="0.2">
      <c r="A1612" s="3" t="str">
        <f t="shared" si="105"/>
        <v/>
      </c>
      <c r="B1612" s="3" t="str">
        <f t="shared" si="106"/>
        <v/>
      </c>
      <c r="H1612" s="3" t="str">
        <f t="shared" si="107"/>
        <v/>
      </c>
    </row>
    <row r="1613" spans="1:8" x14ac:dyDescent="0.2">
      <c r="A1613" s="3" t="str">
        <f t="shared" si="105"/>
        <v/>
      </c>
      <c r="B1613" s="3" t="str">
        <f t="shared" si="106"/>
        <v/>
      </c>
      <c r="H1613" s="3" t="str">
        <f t="shared" si="107"/>
        <v/>
      </c>
    </row>
    <row r="1614" spans="1:8" x14ac:dyDescent="0.2">
      <c r="A1614" s="3" t="str">
        <f t="shared" si="105"/>
        <v/>
      </c>
      <c r="B1614" s="3" t="str">
        <f t="shared" si="106"/>
        <v/>
      </c>
      <c r="H1614" s="3" t="str">
        <f t="shared" si="107"/>
        <v/>
      </c>
    </row>
    <row r="1615" spans="1:8" x14ac:dyDescent="0.2">
      <c r="A1615" s="3" t="str">
        <f t="shared" si="105"/>
        <v/>
      </c>
      <c r="B1615" s="3" t="str">
        <f t="shared" si="106"/>
        <v/>
      </c>
      <c r="H1615" s="3" t="str">
        <f t="shared" si="107"/>
        <v/>
      </c>
    </row>
    <row r="1616" spans="1:8" x14ac:dyDescent="0.2">
      <c r="A1616" s="3" t="str">
        <f t="shared" si="105"/>
        <v/>
      </c>
      <c r="B1616" s="3" t="str">
        <f t="shared" si="106"/>
        <v/>
      </c>
      <c r="H1616" s="3" t="str">
        <f t="shared" si="107"/>
        <v/>
      </c>
    </row>
    <row r="1617" spans="1:8" x14ac:dyDescent="0.2">
      <c r="A1617" s="3" t="str">
        <f t="shared" si="105"/>
        <v/>
      </c>
      <c r="B1617" s="3" t="str">
        <f t="shared" si="106"/>
        <v/>
      </c>
      <c r="H1617" s="3" t="str">
        <f t="shared" si="107"/>
        <v/>
      </c>
    </row>
    <row r="1618" spans="1:8" x14ac:dyDescent="0.2">
      <c r="A1618" s="3" t="str">
        <f t="shared" si="105"/>
        <v/>
      </c>
      <c r="B1618" s="3" t="str">
        <f t="shared" si="106"/>
        <v/>
      </c>
      <c r="H1618" s="3" t="str">
        <f t="shared" si="107"/>
        <v/>
      </c>
    </row>
    <row r="1619" spans="1:8" x14ac:dyDescent="0.2">
      <c r="A1619" s="3" t="str">
        <f t="shared" si="105"/>
        <v/>
      </c>
      <c r="B1619" s="3" t="str">
        <f t="shared" si="106"/>
        <v/>
      </c>
      <c r="H1619" s="3" t="str">
        <f t="shared" si="107"/>
        <v/>
      </c>
    </row>
    <row r="1620" spans="1:8" x14ac:dyDescent="0.2">
      <c r="A1620" s="3" t="str">
        <f t="shared" si="105"/>
        <v/>
      </c>
      <c r="B1620" s="3" t="str">
        <f t="shared" si="106"/>
        <v/>
      </c>
      <c r="H1620" s="3" t="str">
        <f t="shared" si="107"/>
        <v/>
      </c>
    </row>
    <row r="1621" spans="1:8" x14ac:dyDescent="0.2">
      <c r="A1621" s="3" t="str">
        <f t="shared" si="105"/>
        <v/>
      </c>
      <c r="B1621" s="3" t="str">
        <f t="shared" si="106"/>
        <v/>
      </c>
      <c r="H1621" s="3" t="str">
        <f t="shared" si="107"/>
        <v/>
      </c>
    </row>
    <row r="1622" spans="1:8" x14ac:dyDescent="0.2">
      <c r="A1622" s="3" t="str">
        <f t="shared" si="105"/>
        <v/>
      </c>
      <c r="B1622" s="3" t="str">
        <f t="shared" si="106"/>
        <v/>
      </c>
      <c r="H1622" s="3" t="str">
        <f t="shared" si="107"/>
        <v/>
      </c>
    </row>
    <row r="1623" spans="1:8" x14ac:dyDescent="0.2">
      <c r="A1623" s="3" t="str">
        <f t="shared" si="105"/>
        <v/>
      </c>
      <c r="B1623" s="3" t="str">
        <f t="shared" si="106"/>
        <v/>
      </c>
      <c r="H1623" s="3" t="str">
        <f t="shared" si="107"/>
        <v/>
      </c>
    </row>
    <row r="1624" spans="1:8" x14ac:dyDescent="0.2">
      <c r="A1624" s="3" t="str">
        <f t="shared" si="105"/>
        <v/>
      </c>
      <c r="B1624" s="3" t="str">
        <f t="shared" si="106"/>
        <v/>
      </c>
      <c r="H1624" s="3" t="str">
        <f t="shared" si="107"/>
        <v/>
      </c>
    </row>
    <row r="1625" spans="1:8" x14ac:dyDescent="0.2">
      <c r="A1625" s="3" t="str">
        <f t="shared" si="105"/>
        <v/>
      </c>
      <c r="B1625" s="3" t="str">
        <f t="shared" si="106"/>
        <v/>
      </c>
      <c r="H1625" s="3" t="str">
        <f t="shared" si="107"/>
        <v/>
      </c>
    </row>
    <row r="1626" spans="1:8" x14ac:dyDescent="0.2">
      <c r="A1626" s="3" t="str">
        <f t="shared" si="105"/>
        <v/>
      </c>
      <c r="B1626" s="3" t="str">
        <f t="shared" si="106"/>
        <v/>
      </c>
      <c r="H1626" s="3" t="str">
        <f t="shared" si="107"/>
        <v/>
      </c>
    </row>
    <row r="1627" spans="1:8" x14ac:dyDescent="0.2">
      <c r="A1627" s="3" t="str">
        <f t="shared" si="105"/>
        <v/>
      </c>
      <c r="B1627" s="3" t="str">
        <f t="shared" si="106"/>
        <v/>
      </c>
      <c r="H1627" s="3" t="str">
        <f t="shared" si="107"/>
        <v/>
      </c>
    </row>
    <row r="1628" spans="1:8" x14ac:dyDescent="0.2">
      <c r="A1628" s="3" t="str">
        <f t="shared" si="105"/>
        <v/>
      </c>
      <c r="B1628" s="3" t="str">
        <f t="shared" si="106"/>
        <v/>
      </c>
      <c r="H1628" s="3" t="str">
        <f t="shared" si="107"/>
        <v/>
      </c>
    </row>
    <row r="1629" spans="1:8" x14ac:dyDescent="0.2">
      <c r="A1629" s="3" t="str">
        <f t="shared" si="105"/>
        <v/>
      </c>
      <c r="B1629" s="3" t="str">
        <f t="shared" si="106"/>
        <v/>
      </c>
      <c r="H1629" s="3" t="str">
        <f t="shared" si="107"/>
        <v/>
      </c>
    </row>
    <row r="1630" spans="1:8" x14ac:dyDescent="0.2">
      <c r="A1630" s="3" t="str">
        <f t="shared" si="105"/>
        <v/>
      </c>
      <c r="B1630" s="3" t="str">
        <f t="shared" si="106"/>
        <v/>
      </c>
      <c r="H1630" s="3" t="str">
        <f t="shared" si="107"/>
        <v/>
      </c>
    </row>
    <row r="1631" spans="1:8" x14ac:dyDescent="0.2">
      <c r="A1631" s="3" t="str">
        <f t="shared" si="105"/>
        <v/>
      </c>
      <c r="B1631" s="3" t="str">
        <f t="shared" si="106"/>
        <v/>
      </c>
      <c r="H1631" s="3" t="str">
        <f t="shared" si="107"/>
        <v/>
      </c>
    </row>
    <row r="1632" spans="1:8" x14ac:dyDescent="0.2">
      <c r="A1632" s="3" t="str">
        <f t="shared" si="105"/>
        <v/>
      </c>
      <c r="B1632" s="3" t="str">
        <f t="shared" si="106"/>
        <v/>
      </c>
      <c r="H1632" s="3" t="str">
        <f t="shared" si="107"/>
        <v/>
      </c>
    </row>
    <row r="1633" spans="1:8" x14ac:dyDescent="0.2">
      <c r="A1633" s="3" t="str">
        <f t="shared" si="105"/>
        <v/>
      </c>
      <c r="B1633" s="3" t="str">
        <f t="shared" si="106"/>
        <v/>
      </c>
      <c r="H1633" s="3" t="str">
        <f t="shared" si="107"/>
        <v/>
      </c>
    </row>
    <row r="1634" spans="1:8" x14ac:dyDescent="0.2">
      <c r="A1634" s="3" t="str">
        <f t="shared" si="105"/>
        <v/>
      </c>
      <c r="B1634" s="3" t="str">
        <f t="shared" si="106"/>
        <v/>
      </c>
      <c r="H1634" s="3" t="str">
        <f t="shared" si="107"/>
        <v/>
      </c>
    </row>
    <row r="1635" spans="1:8" x14ac:dyDescent="0.2">
      <c r="A1635" s="3" t="str">
        <f t="shared" si="105"/>
        <v/>
      </c>
      <c r="B1635" s="3" t="str">
        <f t="shared" si="106"/>
        <v/>
      </c>
      <c r="H1635" s="3" t="str">
        <f t="shared" si="107"/>
        <v/>
      </c>
    </row>
    <row r="1636" spans="1:8" x14ac:dyDescent="0.2">
      <c r="A1636" s="3" t="str">
        <f t="shared" si="105"/>
        <v/>
      </c>
      <c r="B1636" s="3" t="str">
        <f t="shared" si="106"/>
        <v/>
      </c>
      <c r="H1636" s="3" t="str">
        <f t="shared" si="107"/>
        <v/>
      </c>
    </row>
    <row r="1637" spans="1:8" x14ac:dyDescent="0.2">
      <c r="A1637" s="3" t="str">
        <f t="shared" si="105"/>
        <v/>
      </c>
      <c r="B1637" s="3" t="str">
        <f t="shared" si="106"/>
        <v/>
      </c>
      <c r="H1637" s="3" t="str">
        <f t="shared" si="107"/>
        <v/>
      </c>
    </row>
    <row r="1638" spans="1:8" x14ac:dyDescent="0.2">
      <c r="A1638" s="3" t="str">
        <f t="shared" ref="A1638:A1701" si="108">C1638&amp;D1638&amp;E1638</f>
        <v/>
      </c>
      <c r="B1638" s="3" t="str">
        <f t="shared" ref="B1638:B1701" si="109">C1638&amp;D1638&amp;E1638&amp;F1638</f>
        <v/>
      </c>
      <c r="H1638" s="3" t="str">
        <f t="shared" si="107"/>
        <v/>
      </c>
    </row>
    <row r="1639" spans="1:8" x14ac:dyDescent="0.2">
      <c r="A1639" s="3" t="str">
        <f t="shared" si="108"/>
        <v/>
      </c>
      <c r="B1639" s="3" t="str">
        <f t="shared" si="109"/>
        <v/>
      </c>
      <c r="H1639" s="3" t="str">
        <f t="shared" si="107"/>
        <v/>
      </c>
    </row>
    <row r="1640" spans="1:8" x14ac:dyDescent="0.2">
      <c r="A1640" s="3" t="str">
        <f t="shared" si="108"/>
        <v/>
      </c>
      <c r="B1640" s="3" t="str">
        <f t="shared" si="109"/>
        <v/>
      </c>
      <c r="H1640" s="3" t="str">
        <f t="shared" si="107"/>
        <v/>
      </c>
    </row>
    <row r="1641" spans="1:8" x14ac:dyDescent="0.2">
      <c r="A1641" s="3" t="str">
        <f t="shared" si="108"/>
        <v/>
      </c>
      <c r="B1641" s="3" t="str">
        <f t="shared" si="109"/>
        <v/>
      </c>
      <c r="H1641" s="3" t="str">
        <f t="shared" si="107"/>
        <v/>
      </c>
    </row>
    <row r="1642" spans="1:8" x14ac:dyDescent="0.2">
      <c r="A1642" s="3" t="str">
        <f t="shared" si="108"/>
        <v/>
      </c>
      <c r="B1642" s="3" t="str">
        <f t="shared" si="109"/>
        <v/>
      </c>
      <c r="H1642" s="3" t="str">
        <f t="shared" si="107"/>
        <v/>
      </c>
    </row>
    <row r="1643" spans="1:8" x14ac:dyDescent="0.2">
      <c r="A1643" s="3" t="str">
        <f t="shared" si="108"/>
        <v/>
      </c>
      <c r="B1643" s="3" t="str">
        <f t="shared" si="109"/>
        <v/>
      </c>
      <c r="H1643" s="3" t="str">
        <f t="shared" ref="H1643:H1706" si="110">B1643&amp;G1643</f>
        <v/>
      </c>
    </row>
    <row r="1644" spans="1:8" x14ac:dyDescent="0.2">
      <c r="A1644" s="3" t="str">
        <f t="shared" si="108"/>
        <v/>
      </c>
      <c r="B1644" s="3" t="str">
        <f t="shared" si="109"/>
        <v/>
      </c>
      <c r="H1644" s="3" t="str">
        <f t="shared" si="110"/>
        <v/>
      </c>
    </row>
    <row r="1645" spans="1:8" x14ac:dyDescent="0.2">
      <c r="A1645" s="3" t="str">
        <f t="shared" si="108"/>
        <v/>
      </c>
      <c r="B1645" s="3" t="str">
        <f t="shared" si="109"/>
        <v/>
      </c>
      <c r="H1645" s="3" t="str">
        <f t="shared" si="110"/>
        <v/>
      </c>
    </row>
    <row r="1646" spans="1:8" x14ac:dyDescent="0.2">
      <c r="A1646" s="3" t="str">
        <f t="shared" si="108"/>
        <v/>
      </c>
      <c r="B1646" s="3" t="str">
        <f t="shared" si="109"/>
        <v/>
      </c>
      <c r="H1646" s="3" t="str">
        <f t="shared" si="110"/>
        <v/>
      </c>
    </row>
    <row r="1647" spans="1:8" x14ac:dyDescent="0.2">
      <c r="A1647" s="3" t="str">
        <f t="shared" si="108"/>
        <v/>
      </c>
      <c r="B1647" s="3" t="str">
        <f t="shared" si="109"/>
        <v/>
      </c>
      <c r="H1647" s="3" t="str">
        <f t="shared" si="110"/>
        <v/>
      </c>
    </row>
    <row r="1648" spans="1:8" x14ac:dyDescent="0.2">
      <c r="A1648" s="3" t="str">
        <f t="shared" si="108"/>
        <v/>
      </c>
      <c r="B1648" s="3" t="str">
        <f t="shared" si="109"/>
        <v/>
      </c>
      <c r="H1648" s="3" t="str">
        <f t="shared" si="110"/>
        <v/>
      </c>
    </row>
    <row r="1649" spans="1:8" x14ac:dyDescent="0.2">
      <c r="A1649" s="3" t="str">
        <f t="shared" si="108"/>
        <v/>
      </c>
      <c r="B1649" s="3" t="str">
        <f t="shared" si="109"/>
        <v/>
      </c>
      <c r="H1649" s="3" t="str">
        <f t="shared" si="110"/>
        <v/>
      </c>
    </row>
    <row r="1650" spans="1:8" x14ac:dyDescent="0.2">
      <c r="A1650" s="3" t="str">
        <f t="shared" si="108"/>
        <v/>
      </c>
      <c r="B1650" s="3" t="str">
        <f t="shared" si="109"/>
        <v/>
      </c>
      <c r="H1650" s="3" t="str">
        <f t="shared" si="110"/>
        <v/>
      </c>
    </row>
    <row r="1651" spans="1:8" x14ac:dyDescent="0.2">
      <c r="A1651" s="3" t="str">
        <f t="shared" si="108"/>
        <v/>
      </c>
      <c r="B1651" s="3" t="str">
        <f t="shared" si="109"/>
        <v/>
      </c>
      <c r="H1651" s="3" t="str">
        <f t="shared" si="110"/>
        <v/>
      </c>
    </row>
    <row r="1652" spans="1:8" x14ac:dyDescent="0.2">
      <c r="A1652" s="3" t="str">
        <f t="shared" si="108"/>
        <v/>
      </c>
      <c r="B1652" s="3" t="str">
        <f t="shared" si="109"/>
        <v/>
      </c>
      <c r="H1652" s="3" t="str">
        <f t="shared" si="110"/>
        <v/>
      </c>
    </row>
    <row r="1653" spans="1:8" x14ac:dyDescent="0.2">
      <c r="A1653" s="3" t="str">
        <f t="shared" si="108"/>
        <v/>
      </c>
      <c r="B1653" s="3" t="str">
        <f t="shared" si="109"/>
        <v/>
      </c>
      <c r="H1653" s="3" t="str">
        <f t="shared" si="110"/>
        <v/>
      </c>
    </row>
    <row r="1654" spans="1:8" x14ac:dyDescent="0.2">
      <c r="A1654" s="3" t="str">
        <f t="shared" si="108"/>
        <v/>
      </c>
      <c r="B1654" s="3" t="str">
        <f t="shared" si="109"/>
        <v/>
      </c>
      <c r="H1654" s="3" t="str">
        <f t="shared" si="110"/>
        <v/>
      </c>
    </row>
    <row r="1655" spans="1:8" x14ac:dyDescent="0.2">
      <c r="A1655" s="3" t="str">
        <f t="shared" si="108"/>
        <v/>
      </c>
      <c r="B1655" s="3" t="str">
        <f t="shared" si="109"/>
        <v/>
      </c>
      <c r="H1655" s="3" t="str">
        <f t="shared" si="110"/>
        <v/>
      </c>
    </row>
    <row r="1656" spans="1:8" x14ac:dyDescent="0.2">
      <c r="A1656" s="3" t="str">
        <f t="shared" si="108"/>
        <v/>
      </c>
      <c r="B1656" s="3" t="str">
        <f t="shared" si="109"/>
        <v/>
      </c>
      <c r="H1656" s="3" t="str">
        <f t="shared" si="110"/>
        <v/>
      </c>
    </row>
    <row r="1657" spans="1:8" x14ac:dyDescent="0.2">
      <c r="A1657" s="3" t="str">
        <f t="shared" si="108"/>
        <v/>
      </c>
      <c r="B1657" s="3" t="str">
        <f t="shared" si="109"/>
        <v/>
      </c>
      <c r="H1657" s="3" t="str">
        <f t="shared" si="110"/>
        <v/>
      </c>
    </row>
    <row r="1658" spans="1:8" x14ac:dyDescent="0.2">
      <c r="A1658" s="3" t="str">
        <f t="shared" si="108"/>
        <v/>
      </c>
      <c r="B1658" s="3" t="str">
        <f t="shared" si="109"/>
        <v/>
      </c>
      <c r="H1658" s="3" t="str">
        <f t="shared" si="110"/>
        <v/>
      </c>
    </row>
    <row r="1659" spans="1:8" x14ac:dyDescent="0.2">
      <c r="A1659" s="3" t="str">
        <f t="shared" si="108"/>
        <v/>
      </c>
      <c r="B1659" s="3" t="str">
        <f t="shared" si="109"/>
        <v/>
      </c>
      <c r="H1659" s="3" t="str">
        <f t="shared" si="110"/>
        <v/>
      </c>
    </row>
    <row r="1660" spans="1:8" x14ac:dyDescent="0.2">
      <c r="A1660" s="3" t="str">
        <f t="shared" si="108"/>
        <v/>
      </c>
      <c r="B1660" s="3" t="str">
        <f t="shared" si="109"/>
        <v/>
      </c>
      <c r="H1660" s="3" t="str">
        <f t="shared" si="110"/>
        <v/>
      </c>
    </row>
    <row r="1661" spans="1:8" x14ac:dyDescent="0.2">
      <c r="A1661" s="3" t="str">
        <f t="shared" si="108"/>
        <v/>
      </c>
      <c r="B1661" s="3" t="str">
        <f t="shared" si="109"/>
        <v/>
      </c>
      <c r="H1661" s="3" t="str">
        <f t="shared" si="110"/>
        <v/>
      </c>
    </row>
    <row r="1662" spans="1:8" x14ac:dyDescent="0.2">
      <c r="A1662" s="3" t="str">
        <f t="shared" si="108"/>
        <v/>
      </c>
      <c r="B1662" s="3" t="str">
        <f t="shared" si="109"/>
        <v/>
      </c>
      <c r="H1662" s="3" t="str">
        <f t="shared" si="110"/>
        <v/>
      </c>
    </row>
    <row r="1663" spans="1:8" x14ac:dyDescent="0.2">
      <c r="A1663" s="3" t="str">
        <f t="shared" si="108"/>
        <v/>
      </c>
      <c r="B1663" s="3" t="str">
        <f t="shared" si="109"/>
        <v/>
      </c>
      <c r="H1663" s="3" t="str">
        <f t="shared" si="110"/>
        <v/>
      </c>
    </row>
    <row r="1664" spans="1:8" x14ac:dyDescent="0.2">
      <c r="A1664" s="3" t="str">
        <f t="shared" si="108"/>
        <v/>
      </c>
      <c r="B1664" s="3" t="str">
        <f t="shared" si="109"/>
        <v/>
      </c>
      <c r="H1664" s="3" t="str">
        <f t="shared" si="110"/>
        <v/>
      </c>
    </row>
    <row r="1665" spans="1:8" x14ac:dyDescent="0.2">
      <c r="A1665" s="3" t="str">
        <f t="shared" si="108"/>
        <v/>
      </c>
      <c r="B1665" s="3" t="str">
        <f t="shared" si="109"/>
        <v/>
      </c>
      <c r="H1665" s="3" t="str">
        <f t="shared" si="110"/>
        <v/>
      </c>
    </row>
    <row r="1666" spans="1:8" x14ac:dyDescent="0.2">
      <c r="A1666" s="3" t="str">
        <f t="shared" si="108"/>
        <v/>
      </c>
      <c r="B1666" s="3" t="str">
        <f t="shared" si="109"/>
        <v/>
      </c>
      <c r="H1666" s="3" t="str">
        <f t="shared" si="110"/>
        <v/>
      </c>
    </row>
    <row r="1667" spans="1:8" x14ac:dyDescent="0.2">
      <c r="A1667" s="3" t="str">
        <f t="shared" si="108"/>
        <v/>
      </c>
      <c r="B1667" s="3" t="str">
        <f t="shared" si="109"/>
        <v/>
      </c>
      <c r="H1667" s="3" t="str">
        <f t="shared" si="110"/>
        <v/>
      </c>
    </row>
    <row r="1668" spans="1:8" x14ac:dyDescent="0.2">
      <c r="A1668" s="3" t="str">
        <f t="shared" si="108"/>
        <v/>
      </c>
      <c r="B1668" s="3" t="str">
        <f t="shared" si="109"/>
        <v/>
      </c>
      <c r="H1668" s="3" t="str">
        <f t="shared" si="110"/>
        <v/>
      </c>
    </row>
    <row r="1669" spans="1:8" x14ac:dyDescent="0.2">
      <c r="A1669" s="3" t="str">
        <f t="shared" si="108"/>
        <v/>
      </c>
      <c r="B1669" s="3" t="str">
        <f t="shared" si="109"/>
        <v/>
      </c>
      <c r="H1669" s="3" t="str">
        <f t="shared" si="110"/>
        <v/>
      </c>
    </row>
    <row r="1670" spans="1:8" x14ac:dyDescent="0.2">
      <c r="A1670" s="3" t="str">
        <f t="shared" si="108"/>
        <v/>
      </c>
      <c r="B1670" s="3" t="str">
        <f t="shared" si="109"/>
        <v/>
      </c>
      <c r="H1670" s="3" t="str">
        <f t="shared" si="110"/>
        <v/>
      </c>
    </row>
    <row r="1671" spans="1:8" x14ac:dyDescent="0.2">
      <c r="A1671" s="3" t="str">
        <f t="shared" si="108"/>
        <v/>
      </c>
      <c r="B1671" s="3" t="str">
        <f t="shared" si="109"/>
        <v/>
      </c>
      <c r="H1671" s="3" t="str">
        <f t="shared" si="110"/>
        <v/>
      </c>
    </row>
    <row r="1672" spans="1:8" x14ac:dyDescent="0.2">
      <c r="A1672" s="3" t="str">
        <f t="shared" si="108"/>
        <v/>
      </c>
      <c r="B1672" s="3" t="str">
        <f t="shared" si="109"/>
        <v/>
      </c>
      <c r="H1672" s="3" t="str">
        <f t="shared" si="110"/>
        <v/>
      </c>
    </row>
    <row r="1673" spans="1:8" x14ac:dyDescent="0.2">
      <c r="A1673" s="3" t="str">
        <f t="shared" si="108"/>
        <v/>
      </c>
      <c r="B1673" s="3" t="str">
        <f t="shared" si="109"/>
        <v/>
      </c>
      <c r="H1673" s="3" t="str">
        <f t="shared" si="110"/>
        <v/>
      </c>
    </row>
    <row r="1674" spans="1:8" x14ac:dyDescent="0.2">
      <c r="A1674" s="3" t="str">
        <f t="shared" si="108"/>
        <v/>
      </c>
      <c r="B1674" s="3" t="str">
        <f t="shared" si="109"/>
        <v/>
      </c>
      <c r="H1674" s="3" t="str">
        <f t="shared" si="110"/>
        <v/>
      </c>
    </row>
    <row r="1675" spans="1:8" x14ac:dyDescent="0.2">
      <c r="A1675" s="3" t="str">
        <f t="shared" si="108"/>
        <v/>
      </c>
      <c r="B1675" s="3" t="str">
        <f t="shared" si="109"/>
        <v/>
      </c>
      <c r="H1675" s="3" t="str">
        <f t="shared" si="110"/>
        <v/>
      </c>
    </row>
    <row r="1676" spans="1:8" x14ac:dyDescent="0.2">
      <c r="A1676" s="3" t="str">
        <f t="shared" si="108"/>
        <v/>
      </c>
      <c r="B1676" s="3" t="str">
        <f t="shared" si="109"/>
        <v/>
      </c>
      <c r="H1676" s="3" t="str">
        <f t="shared" si="110"/>
        <v/>
      </c>
    </row>
    <row r="1677" spans="1:8" x14ac:dyDescent="0.2">
      <c r="A1677" s="3" t="str">
        <f t="shared" si="108"/>
        <v/>
      </c>
      <c r="B1677" s="3" t="str">
        <f t="shared" si="109"/>
        <v/>
      </c>
      <c r="H1677" s="3" t="str">
        <f t="shared" si="110"/>
        <v/>
      </c>
    </row>
    <row r="1678" spans="1:8" x14ac:dyDescent="0.2">
      <c r="A1678" s="3" t="str">
        <f t="shared" si="108"/>
        <v/>
      </c>
      <c r="B1678" s="3" t="str">
        <f t="shared" si="109"/>
        <v/>
      </c>
      <c r="H1678" s="3" t="str">
        <f t="shared" si="110"/>
        <v/>
      </c>
    </row>
    <row r="1679" spans="1:8" x14ac:dyDescent="0.2">
      <c r="A1679" s="3" t="str">
        <f t="shared" si="108"/>
        <v/>
      </c>
      <c r="B1679" s="3" t="str">
        <f t="shared" si="109"/>
        <v/>
      </c>
      <c r="H1679" s="3" t="str">
        <f t="shared" si="110"/>
        <v/>
      </c>
    </row>
    <row r="1680" spans="1:8" x14ac:dyDescent="0.2">
      <c r="A1680" s="3" t="str">
        <f t="shared" si="108"/>
        <v/>
      </c>
      <c r="B1680" s="3" t="str">
        <f t="shared" si="109"/>
        <v/>
      </c>
      <c r="H1680" s="3" t="str">
        <f t="shared" si="110"/>
        <v/>
      </c>
    </row>
    <row r="1681" spans="1:8" x14ac:dyDescent="0.2">
      <c r="A1681" s="3" t="str">
        <f t="shared" si="108"/>
        <v/>
      </c>
      <c r="B1681" s="3" t="str">
        <f t="shared" si="109"/>
        <v/>
      </c>
      <c r="H1681" s="3" t="str">
        <f t="shared" si="110"/>
        <v/>
      </c>
    </row>
    <row r="1682" spans="1:8" x14ac:dyDescent="0.2">
      <c r="A1682" s="3" t="str">
        <f t="shared" si="108"/>
        <v/>
      </c>
      <c r="B1682" s="3" t="str">
        <f t="shared" si="109"/>
        <v/>
      </c>
      <c r="H1682" s="3" t="str">
        <f t="shared" si="110"/>
        <v/>
      </c>
    </row>
    <row r="1683" spans="1:8" x14ac:dyDescent="0.2">
      <c r="A1683" s="3" t="str">
        <f t="shared" si="108"/>
        <v/>
      </c>
      <c r="B1683" s="3" t="str">
        <f t="shared" si="109"/>
        <v/>
      </c>
      <c r="H1683" s="3" t="str">
        <f t="shared" si="110"/>
        <v/>
      </c>
    </row>
    <row r="1684" spans="1:8" x14ac:dyDescent="0.2">
      <c r="A1684" s="3" t="str">
        <f t="shared" si="108"/>
        <v/>
      </c>
      <c r="B1684" s="3" t="str">
        <f t="shared" si="109"/>
        <v/>
      </c>
      <c r="H1684" s="3" t="str">
        <f t="shared" si="110"/>
        <v/>
      </c>
    </row>
    <row r="1685" spans="1:8" x14ac:dyDescent="0.2">
      <c r="A1685" s="3" t="str">
        <f t="shared" si="108"/>
        <v/>
      </c>
      <c r="B1685" s="3" t="str">
        <f t="shared" si="109"/>
        <v/>
      </c>
      <c r="H1685" s="3" t="str">
        <f t="shared" si="110"/>
        <v/>
      </c>
    </row>
    <row r="1686" spans="1:8" x14ac:dyDescent="0.2">
      <c r="A1686" s="3" t="str">
        <f t="shared" si="108"/>
        <v/>
      </c>
      <c r="B1686" s="3" t="str">
        <f t="shared" si="109"/>
        <v/>
      </c>
      <c r="H1686" s="3" t="str">
        <f t="shared" si="110"/>
        <v/>
      </c>
    </row>
    <row r="1687" spans="1:8" x14ac:dyDescent="0.2">
      <c r="A1687" s="3" t="str">
        <f t="shared" si="108"/>
        <v/>
      </c>
      <c r="B1687" s="3" t="str">
        <f t="shared" si="109"/>
        <v/>
      </c>
      <c r="H1687" s="3" t="str">
        <f t="shared" si="110"/>
        <v/>
      </c>
    </row>
    <row r="1688" spans="1:8" x14ac:dyDescent="0.2">
      <c r="A1688" s="3" t="str">
        <f t="shared" si="108"/>
        <v/>
      </c>
      <c r="B1688" s="3" t="str">
        <f t="shared" si="109"/>
        <v/>
      </c>
      <c r="H1688" s="3" t="str">
        <f t="shared" si="110"/>
        <v/>
      </c>
    </row>
    <row r="1689" spans="1:8" x14ac:dyDescent="0.2">
      <c r="A1689" s="3" t="str">
        <f t="shared" si="108"/>
        <v/>
      </c>
      <c r="B1689" s="3" t="str">
        <f t="shared" si="109"/>
        <v/>
      </c>
      <c r="H1689" s="3" t="str">
        <f t="shared" si="110"/>
        <v/>
      </c>
    </row>
    <row r="1690" spans="1:8" x14ac:dyDescent="0.2">
      <c r="A1690" s="3" t="str">
        <f t="shared" si="108"/>
        <v/>
      </c>
      <c r="B1690" s="3" t="str">
        <f t="shared" si="109"/>
        <v/>
      </c>
      <c r="H1690" s="3" t="str">
        <f t="shared" si="110"/>
        <v/>
      </c>
    </row>
    <row r="1691" spans="1:8" x14ac:dyDescent="0.2">
      <c r="A1691" s="3" t="str">
        <f t="shared" si="108"/>
        <v/>
      </c>
      <c r="B1691" s="3" t="str">
        <f t="shared" si="109"/>
        <v/>
      </c>
      <c r="H1691" s="3" t="str">
        <f t="shared" si="110"/>
        <v/>
      </c>
    </row>
    <row r="1692" spans="1:8" x14ac:dyDescent="0.2">
      <c r="A1692" s="3" t="str">
        <f t="shared" si="108"/>
        <v/>
      </c>
      <c r="B1692" s="3" t="str">
        <f t="shared" si="109"/>
        <v/>
      </c>
      <c r="H1692" s="3" t="str">
        <f t="shared" si="110"/>
        <v/>
      </c>
    </row>
    <row r="1693" spans="1:8" x14ac:dyDescent="0.2">
      <c r="A1693" s="3" t="str">
        <f t="shared" si="108"/>
        <v/>
      </c>
      <c r="B1693" s="3" t="str">
        <f t="shared" si="109"/>
        <v/>
      </c>
      <c r="H1693" s="3" t="str">
        <f t="shared" si="110"/>
        <v/>
      </c>
    </row>
    <row r="1694" spans="1:8" x14ac:dyDescent="0.2">
      <c r="A1694" s="3" t="str">
        <f t="shared" si="108"/>
        <v/>
      </c>
      <c r="B1694" s="3" t="str">
        <f t="shared" si="109"/>
        <v/>
      </c>
      <c r="H1694" s="3" t="str">
        <f t="shared" si="110"/>
        <v/>
      </c>
    </row>
    <row r="1695" spans="1:8" x14ac:dyDescent="0.2">
      <c r="A1695" s="3" t="str">
        <f t="shared" si="108"/>
        <v/>
      </c>
      <c r="B1695" s="3" t="str">
        <f t="shared" si="109"/>
        <v/>
      </c>
      <c r="H1695" s="3" t="str">
        <f t="shared" si="110"/>
        <v/>
      </c>
    </row>
    <row r="1696" spans="1:8" x14ac:dyDescent="0.2">
      <c r="A1696" s="3" t="str">
        <f t="shared" si="108"/>
        <v/>
      </c>
      <c r="B1696" s="3" t="str">
        <f t="shared" si="109"/>
        <v/>
      </c>
      <c r="H1696" s="3" t="str">
        <f t="shared" si="110"/>
        <v/>
      </c>
    </row>
    <row r="1697" spans="1:8" x14ac:dyDescent="0.2">
      <c r="A1697" s="3" t="str">
        <f t="shared" si="108"/>
        <v/>
      </c>
      <c r="B1697" s="3" t="str">
        <f t="shared" si="109"/>
        <v/>
      </c>
      <c r="H1697" s="3" t="str">
        <f t="shared" si="110"/>
        <v/>
      </c>
    </row>
    <row r="1698" spans="1:8" x14ac:dyDescent="0.2">
      <c r="A1698" s="3" t="str">
        <f t="shared" si="108"/>
        <v/>
      </c>
      <c r="B1698" s="3" t="str">
        <f t="shared" si="109"/>
        <v/>
      </c>
      <c r="H1698" s="3" t="str">
        <f t="shared" si="110"/>
        <v/>
      </c>
    </row>
    <row r="1699" spans="1:8" x14ac:dyDescent="0.2">
      <c r="A1699" s="3" t="str">
        <f t="shared" si="108"/>
        <v/>
      </c>
      <c r="B1699" s="3" t="str">
        <f t="shared" si="109"/>
        <v/>
      </c>
      <c r="H1699" s="3" t="str">
        <f t="shared" si="110"/>
        <v/>
      </c>
    </row>
    <row r="1700" spans="1:8" x14ac:dyDescent="0.2">
      <c r="A1700" s="3" t="str">
        <f t="shared" si="108"/>
        <v/>
      </c>
      <c r="B1700" s="3" t="str">
        <f t="shared" si="109"/>
        <v/>
      </c>
      <c r="H1700" s="3" t="str">
        <f t="shared" si="110"/>
        <v/>
      </c>
    </row>
    <row r="1701" spans="1:8" x14ac:dyDescent="0.2">
      <c r="A1701" s="3" t="str">
        <f t="shared" si="108"/>
        <v/>
      </c>
      <c r="B1701" s="3" t="str">
        <f t="shared" si="109"/>
        <v/>
      </c>
      <c r="H1701" s="3" t="str">
        <f t="shared" si="110"/>
        <v/>
      </c>
    </row>
    <row r="1702" spans="1:8" x14ac:dyDescent="0.2">
      <c r="A1702" s="3" t="str">
        <f t="shared" ref="A1702:A1765" si="111">C1702&amp;D1702&amp;E1702</f>
        <v/>
      </c>
      <c r="B1702" s="3" t="str">
        <f t="shared" ref="B1702:B1765" si="112">C1702&amp;D1702&amp;E1702&amp;F1702</f>
        <v/>
      </c>
      <c r="H1702" s="3" t="str">
        <f t="shared" si="110"/>
        <v/>
      </c>
    </row>
    <row r="1703" spans="1:8" x14ac:dyDescent="0.2">
      <c r="A1703" s="3" t="str">
        <f t="shared" si="111"/>
        <v/>
      </c>
      <c r="B1703" s="3" t="str">
        <f t="shared" si="112"/>
        <v/>
      </c>
      <c r="H1703" s="3" t="str">
        <f t="shared" si="110"/>
        <v/>
      </c>
    </row>
    <row r="1704" spans="1:8" x14ac:dyDescent="0.2">
      <c r="A1704" s="3" t="str">
        <f t="shared" si="111"/>
        <v/>
      </c>
      <c r="B1704" s="3" t="str">
        <f t="shared" si="112"/>
        <v/>
      </c>
      <c r="H1704" s="3" t="str">
        <f t="shared" si="110"/>
        <v/>
      </c>
    </row>
    <row r="1705" spans="1:8" x14ac:dyDescent="0.2">
      <c r="A1705" s="3" t="str">
        <f t="shared" si="111"/>
        <v/>
      </c>
      <c r="B1705" s="3" t="str">
        <f t="shared" si="112"/>
        <v/>
      </c>
      <c r="H1705" s="3" t="str">
        <f t="shared" si="110"/>
        <v/>
      </c>
    </row>
    <row r="1706" spans="1:8" x14ac:dyDescent="0.2">
      <c r="A1706" s="3" t="str">
        <f t="shared" si="111"/>
        <v/>
      </c>
      <c r="B1706" s="3" t="str">
        <f t="shared" si="112"/>
        <v/>
      </c>
      <c r="H1706" s="3" t="str">
        <f t="shared" si="110"/>
        <v/>
      </c>
    </row>
    <row r="1707" spans="1:8" x14ac:dyDescent="0.2">
      <c r="A1707" s="3" t="str">
        <f t="shared" si="111"/>
        <v/>
      </c>
      <c r="B1707" s="3" t="str">
        <f t="shared" si="112"/>
        <v/>
      </c>
      <c r="H1707" s="3" t="str">
        <f t="shared" ref="H1707:H1770" si="113">B1707&amp;G1707</f>
        <v/>
      </c>
    </row>
    <row r="1708" spans="1:8" x14ac:dyDescent="0.2">
      <c r="A1708" s="3" t="str">
        <f t="shared" si="111"/>
        <v/>
      </c>
      <c r="B1708" s="3" t="str">
        <f t="shared" si="112"/>
        <v/>
      </c>
      <c r="H1708" s="3" t="str">
        <f t="shared" si="113"/>
        <v/>
      </c>
    </row>
    <row r="1709" spans="1:8" x14ac:dyDescent="0.2">
      <c r="A1709" s="3" t="str">
        <f t="shared" si="111"/>
        <v/>
      </c>
      <c r="B1709" s="3" t="str">
        <f t="shared" si="112"/>
        <v/>
      </c>
      <c r="H1709" s="3" t="str">
        <f t="shared" si="113"/>
        <v/>
      </c>
    </row>
    <row r="1710" spans="1:8" x14ac:dyDescent="0.2">
      <c r="A1710" s="3" t="str">
        <f t="shared" si="111"/>
        <v/>
      </c>
      <c r="B1710" s="3" t="str">
        <f t="shared" si="112"/>
        <v/>
      </c>
      <c r="H1710" s="3" t="str">
        <f t="shared" si="113"/>
        <v/>
      </c>
    </row>
    <row r="1711" spans="1:8" x14ac:dyDescent="0.2">
      <c r="A1711" s="3" t="str">
        <f t="shared" si="111"/>
        <v/>
      </c>
      <c r="B1711" s="3" t="str">
        <f t="shared" si="112"/>
        <v/>
      </c>
      <c r="H1711" s="3" t="str">
        <f t="shared" si="113"/>
        <v/>
      </c>
    </row>
    <row r="1712" spans="1:8" x14ac:dyDescent="0.2">
      <c r="A1712" s="3" t="str">
        <f t="shared" si="111"/>
        <v/>
      </c>
      <c r="B1712" s="3" t="str">
        <f t="shared" si="112"/>
        <v/>
      </c>
      <c r="H1712" s="3" t="str">
        <f t="shared" si="113"/>
        <v/>
      </c>
    </row>
    <row r="1713" spans="1:8" x14ac:dyDescent="0.2">
      <c r="A1713" s="3" t="str">
        <f t="shared" si="111"/>
        <v/>
      </c>
      <c r="B1713" s="3" t="str">
        <f t="shared" si="112"/>
        <v/>
      </c>
      <c r="H1713" s="3" t="str">
        <f t="shared" si="113"/>
        <v/>
      </c>
    </row>
    <row r="1714" spans="1:8" x14ac:dyDescent="0.2">
      <c r="A1714" s="3" t="str">
        <f t="shared" si="111"/>
        <v/>
      </c>
      <c r="B1714" s="3" t="str">
        <f t="shared" si="112"/>
        <v/>
      </c>
      <c r="H1714" s="3" t="str">
        <f t="shared" si="113"/>
        <v/>
      </c>
    </row>
    <row r="1715" spans="1:8" x14ac:dyDescent="0.2">
      <c r="A1715" s="3" t="str">
        <f t="shared" si="111"/>
        <v/>
      </c>
      <c r="B1715" s="3" t="str">
        <f t="shared" si="112"/>
        <v/>
      </c>
      <c r="H1715" s="3" t="str">
        <f t="shared" si="113"/>
        <v/>
      </c>
    </row>
    <row r="1716" spans="1:8" x14ac:dyDescent="0.2">
      <c r="A1716" s="3" t="str">
        <f t="shared" si="111"/>
        <v/>
      </c>
      <c r="B1716" s="3" t="str">
        <f t="shared" si="112"/>
        <v/>
      </c>
      <c r="H1716" s="3" t="str">
        <f t="shared" si="113"/>
        <v/>
      </c>
    </row>
    <row r="1717" spans="1:8" x14ac:dyDescent="0.2">
      <c r="A1717" s="3" t="str">
        <f t="shared" si="111"/>
        <v/>
      </c>
      <c r="B1717" s="3" t="str">
        <f t="shared" si="112"/>
        <v/>
      </c>
      <c r="H1717" s="3" t="str">
        <f t="shared" si="113"/>
        <v/>
      </c>
    </row>
    <row r="1718" spans="1:8" x14ac:dyDescent="0.2">
      <c r="A1718" s="3" t="str">
        <f t="shared" si="111"/>
        <v/>
      </c>
      <c r="B1718" s="3" t="str">
        <f t="shared" si="112"/>
        <v/>
      </c>
      <c r="H1718" s="3" t="str">
        <f t="shared" si="113"/>
        <v/>
      </c>
    </row>
    <row r="1719" spans="1:8" x14ac:dyDescent="0.2">
      <c r="A1719" s="3" t="str">
        <f t="shared" si="111"/>
        <v/>
      </c>
      <c r="B1719" s="3" t="str">
        <f t="shared" si="112"/>
        <v/>
      </c>
      <c r="H1719" s="3" t="str">
        <f t="shared" si="113"/>
        <v/>
      </c>
    </row>
    <row r="1720" spans="1:8" x14ac:dyDescent="0.2">
      <c r="A1720" s="3" t="str">
        <f t="shared" si="111"/>
        <v/>
      </c>
      <c r="B1720" s="3" t="str">
        <f t="shared" si="112"/>
        <v/>
      </c>
      <c r="H1720" s="3" t="str">
        <f t="shared" si="113"/>
        <v/>
      </c>
    </row>
    <row r="1721" spans="1:8" x14ac:dyDescent="0.2">
      <c r="A1721" s="3" t="str">
        <f t="shared" si="111"/>
        <v/>
      </c>
      <c r="B1721" s="3" t="str">
        <f t="shared" si="112"/>
        <v/>
      </c>
      <c r="H1721" s="3" t="str">
        <f t="shared" si="113"/>
        <v/>
      </c>
    </row>
    <row r="1722" spans="1:8" x14ac:dyDescent="0.2">
      <c r="A1722" s="3" t="str">
        <f t="shared" si="111"/>
        <v/>
      </c>
      <c r="B1722" s="3" t="str">
        <f t="shared" si="112"/>
        <v/>
      </c>
      <c r="H1722" s="3" t="str">
        <f t="shared" si="113"/>
        <v/>
      </c>
    </row>
    <row r="1723" spans="1:8" x14ac:dyDescent="0.2">
      <c r="A1723" s="3" t="str">
        <f t="shared" si="111"/>
        <v/>
      </c>
      <c r="B1723" s="3" t="str">
        <f t="shared" si="112"/>
        <v/>
      </c>
      <c r="H1723" s="3" t="str">
        <f t="shared" si="113"/>
        <v/>
      </c>
    </row>
    <row r="1724" spans="1:8" x14ac:dyDescent="0.2">
      <c r="A1724" s="3" t="str">
        <f t="shared" si="111"/>
        <v/>
      </c>
      <c r="B1724" s="3" t="str">
        <f t="shared" si="112"/>
        <v/>
      </c>
      <c r="H1724" s="3" t="str">
        <f t="shared" si="113"/>
        <v/>
      </c>
    </row>
    <row r="1725" spans="1:8" x14ac:dyDescent="0.2">
      <c r="A1725" s="3" t="str">
        <f t="shared" si="111"/>
        <v/>
      </c>
      <c r="B1725" s="3" t="str">
        <f t="shared" si="112"/>
        <v/>
      </c>
      <c r="H1725" s="3" t="str">
        <f t="shared" si="113"/>
        <v/>
      </c>
    </row>
    <row r="1726" spans="1:8" x14ac:dyDescent="0.2">
      <c r="A1726" s="3" t="str">
        <f t="shared" si="111"/>
        <v/>
      </c>
      <c r="B1726" s="3" t="str">
        <f t="shared" si="112"/>
        <v/>
      </c>
      <c r="H1726" s="3" t="str">
        <f t="shared" si="113"/>
        <v/>
      </c>
    </row>
    <row r="1727" spans="1:8" x14ac:dyDescent="0.2">
      <c r="A1727" s="3" t="str">
        <f t="shared" si="111"/>
        <v/>
      </c>
      <c r="B1727" s="3" t="str">
        <f t="shared" si="112"/>
        <v/>
      </c>
      <c r="H1727" s="3" t="str">
        <f t="shared" si="113"/>
        <v/>
      </c>
    </row>
    <row r="1728" spans="1:8" x14ac:dyDescent="0.2">
      <c r="A1728" s="3" t="str">
        <f t="shared" si="111"/>
        <v/>
      </c>
      <c r="B1728" s="3" t="str">
        <f t="shared" si="112"/>
        <v/>
      </c>
      <c r="H1728" s="3" t="str">
        <f t="shared" si="113"/>
        <v/>
      </c>
    </row>
    <row r="1729" spans="1:8" x14ac:dyDescent="0.2">
      <c r="A1729" s="3" t="str">
        <f t="shared" si="111"/>
        <v/>
      </c>
      <c r="B1729" s="3" t="str">
        <f t="shared" si="112"/>
        <v/>
      </c>
      <c r="H1729" s="3" t="str">
        <f t="shared" si="113"/>
        <v/>
      </c>
    </row>
    <row r="1730" spans="1:8" x14ac:dyDescent="0.2">
      <c r="A1730" s="3" t="str">
        <f t="shared" si="111"/>
        <v/>
      </c>
      <c r="B1730" s="3" t="str">
        <f t="shared" si="112"/>
        <v/>
      </c>
      <c r="H1730" s="3" t="str">
        <f t="shared" si="113"/>
        <v/>
      </c>
    </row>
    <row r="1731" spans="1:8" x14ac:dyDescent="0.2">
      <c r="A1731" s="3" t="str">
        <f t="shared" si="111"/>
        <v/>
      </c>
      <c r="B1731" s="3" t="str">
        <f t="shared" si="112"/>
        <v/>
      </c>
      <c r="H1731" s="3" t="str">
        <f t="shared" si="113"/>
        <v/>
      </c>
    </row>
    <row r="1732" spans="1:8" x14ac:dyDescent="0.2">
      <c r="A1732" s="3" t="str">
        <f t="shared" si="111"/>
        <v/>
      </c>
      <c r="B1732" s="3" t="str">
        <f t="shared" si="112"/>
        <v/>
      </c>
      <c r="H1732" s="3" t="str">
        <f t="shared" si="113"/>
        <v/>
      </c>
    </row>
    <row r="1733" spans="1:8" x14ac:dyDescent="0.2">
      <c r="A1733" s="3" t="str">
        <f t="shared" si="111"/>
        <v/>
      </c>
      <c r="B1733" s="3" t="str">
        <f t="shared" si="112"/>
        <v/>
      </c>
      <c r="H1733" s="3" t="str">
        <f t="shared" si="113"/>
        <v/>
      </c>
    </row>
    <row r="1734" spans="1:8" x14ac:dyDescent="0.2">
      <c r="A1734" s="3" t="str">
        <f t="shared" si="111"/>
        <v/>
      </c>
      <c r="B1734" s="3" t="str">
        <f t="shared" si="112"/>
        <v/>
      </c>
      <c r="H1734" s="3" t="str">
        <f t="shared" si="113"/>
        <v/>
      </c>
    </row>
    <row r="1735" spans="1:8" x14ac:dyDescent="0.2">
      <c r="A1735" s="3" t="str">
        <f t="shared" si="111"/>
        <v/>
      </c>
      <c r="B1735" s="3" t="str">
        <f t="shared" si="112"/>
        <v/>
      </c>
      <c r="H1735" s="3" t="str">
        <f t="shared" si="113"/>
        <v/>
      </c>
    </row>
    <row r="1736" spans="1:8" x14ac:dyDescent="0.2">
      <c r="A1736" s="3" t="str">
        <f t="shared" si="111"/>
        <v/>
      </c>
      <c r="B1736" s="3" t="str">
        <f t="shared" si="112"/>
        <v/>
      </c>
      <c r="H1736" s="3" t="str">
        <f t="shared" si="113"/>
        <v/>
      </c>
    </row>
    <row r="1737" spans="1:8" x14ac:dyDescent="0.2">
      <c r="A1737" s="3" t="str">
        <f t="shared" si="111"/>
        <v/>
      </c>
      <c r="B1737" s="3" t="str">
        <f t="shared" si="112"/>
        <v/>
      </c>
      <c r="H1737" s="3" t="str">
        <f t="shared" si="113"/>
        <v/>
      </c>
    </row>
    <row r="1738" spans="1:8" x14ac:dyDescent="0.2">
      <c r="A1738" s="3" t="str">
        <f t="shared" si="111"/>
        <v/>
      </c>
      <c r="B1738" s="3" t="str">
        <f t="shared" si="112"/>
        <v/>
      </c>
      <c r="H1738" s="3" t="str">
        <f t="shared" si="113"/>
        <v/>
      </c>
    </row>
    <row r="1739" spans="1:8" x14ac:dyDescent="0.2">
      <c r="A1739" s="3" t="str">
        <f t="shared" si="111"/>
        <v/>
      </c>
      <c r="B1739" s="3" t="str">
        <f t="shared" si="112"/>
        <v/>
      </c>
      <c r="H1739" s="3" t="str">
        <f t="shared" si="113"/>
        <v/>
      </c>
    </row>
    <row r="1740" spans="1:8" x14ac:dyDescent="0.2">
      <c r="A1740" s="3" t="str">
        <f t="shared" si="111"/>
        <v/>
      </c>
      <c r="B1740" s="3" t="str">
        <f t="shared" si="112"/>
        <v/>
      </c>
      <c r="H1740" s="3" t="str">
        <f t="shared" si="113"/>
        <v/>
      </c>
    </row>
    <row r="1741" spans="1:8" x14ac:dyDescent="0.2">
      <c r="A1741" s="3" t="str">
        <f t="shared" si="111"/>
        <v/>
      </c>
      <c r="B1741" s="3" t="str">
        <f t="shared" si="112"/>
        <v/>
      </c>
      <c r="H1741" s="3" t="str">
        <f t="shared" si="113"/>
        <v/>
      </c>
    </row>
    <row r="1742" spans="1:8" x14ac:dyDescent="0.2">
      <c r="A1742" s="3" t="str">
        <f t="shared" si="111"/>
        <v/>
      </c>
      <c r="B1742" s="3" t="str">
        <f t="shared" si="112"/>
        <v/>
      </c>
      <c r="H1742" s="3" t="str">
        <f t="shared" si="113"/>
        <v/>
      </c>
    </row>
    <row r="1743" spans="1:8" x14ac:dyDescent="0.2">
      <c r="A1743" s="3" t="str">
        <f t="shared" si="111"/>
        <v/>
      </c>
      <c r="B1743" s="3" t="str">
        <f t="shared" si="112"/>
        <v/>
      </c>
      <c r="H1743" s="3" t="str">
        <f t="shared" si="113"/>
        <v/>
      </c>
    </row>
    <row r="1744" spans="1:8" x14ac:dyDescent="0.2">
      <c r="A1744" s="3" t="str">
        <f t="shared" si="111"/>
        <v/>
      </c>
      <c r="B1744" s="3" t="str">
        <f t="shared" si="112"/>
        <v/>
      </c>
      <c r="H1744" s="3" t="str">
        <f t="shared" si="113"/>
        <v/>
      </c>
    </row>
    <row r="1745" spans="1:8" x14ac:dyDescent="0.2">
      <c r="A1745" s="3" t="str">
        <f t="shared" si="111"/>
        <v/>
      </c>
      <c r="B1745" s="3" t="str">
        <f t="shared" si="112"/>
        <v/>
      </c>
      <c r="H1745" s="3" t="str">
        <f t="shared" si="113"/>
        <v/>
      </c>
    </row>
    <row r="1746" spans="1:8" x14ac:dyDescent="0.2">
      <c r="A1746" s="3" t="str">
        <f t="shared" si="111"/>
        <v/>
      </c>
      <c r="B1746" s="3" t="str">
        <f t="shared" si="112"/>
        <v/>
      </c>
      <c r="H1746" s="3" t="str">
        <f t="shared" si="113"/>
        <v/>
      </c>
    </row>
    <row r="1747" spans="1:8" x14ac:dyDescent="0.2">
      <c r="A1747" s="3" t="str">
        <f t="shared" si="111"/>
        <v/>
      </c>
      <c r="B1747" s="3" t="str">
        <f t="shared" si="112"/>
        <v/>
      </c>
      <c r="H1747" s="3" t="str">
        <f t="shared" si="113"/>
        <v/>
      </c>
    </row>
    <row r="1748" spans="1:8" x14ac:dyDescent="0.2">
      <c r="A1748" s="3" t="str">
        <f t="shared" si="111"/>
        <v/>
      </c>
      <c r="B1748" s="3" t="str">
        <f t="shared" si="112"/>
        <v/>
      </c>
      <c r="H1748" s="3" t="str">
        <f t="shared" si="113"/>
        <v/>
      </c>
    </row>
    <row r="1749" spans="1:8" x14ac:dyDescent="0.2">
      <c r="A1749" s="3" t="str">
        <f t="shared" si="111"/>
        <v/>
      </c>
      <c r="B1749" s="3" t="str">
        <f t="shared" si="112"/>
        <v/>
      </c>
      <c r="H1749" s="3" t="str">
        <f t="shared" si="113"/>
        <v/>
      </c>
    </row>
    <row r="1750" spans="1:8" x14ac:dyDescent="0.2">
      <c r="A1750" s="3" t="str">
        <f t="shared" si="111"/>
        <v/>
      </c>
      <c r="B1750" s="3" t="str">
        <f t="shared" si="112"/>
        <v/>
      </c>
      <c r="H1750" s="3" t="str">
        <f t="shared" si="113"/>
        <v/>
      </c>
    </row>
    <row r="1751" spans="1:8" x14ac:dyDescent="0.2">
      <c r="A1751" s="3" t="str">
        <f t="shared" si="111"/>
        <v/>
      </c>
      <c r="B1751" s="3" t="str">
        <f t="shared" si="112"/>
        <v/>
      </c>
      <c r="H1751" s="3" t="str">
        <f t="shared" si="113"/>
        <v/>
      </c>
    </row>
    <row r="1752" spans="1:8" x14ac:dyDescent="0.2">
      <c r="A1752" s="3" t="str">
        <f t="shared" si="111"/>
        <v/>
      </c>
      <c r="B1752" s="3" t="str">
        <f t="shared" si="112"/>
        <v/>
      </c>
      <c r="H1752" s="3" t="str">
        <f t="shared" si="113"/>
        <v/>
      </c>
    </row>
    <row r="1753" spans="1:8" x14ac:dyDescent="0.2">
      <c r="A1753" s="3" t="str">
        <f t="shared" si="111"/>
        <v/>
      </c>
      <c r="B1753" s="3" t="str">
        <f t="shared" si="112"/>
        <v/>
      </c>
      <c r="H1753" s="3" t="str">
        <f t="shared" si="113"/>
        <v/>
      </c>
    </row>
    <row r="1754" spans="1:8" x14ac:dyDescent="0.2">
      <c r="A1754" s="3" t="str">
        <f t="shared" si="111"/>
        <v/>
      </c>
      <c r="B1754" s="3" t="str">
        <f t="shared" si="112"/>
        <v/>
      </c>
      <c r="H1754" s="3" t="str">
        <f t="shared" si="113"/>
        <v/>
      </c>
    </row>
    <row r="1755" spans="1:8" x14ac:dyDescent="0.2">
      <c r="A1755" s="3" t="str">
        <f t="shared" si="111"/>
        <v/>
      </c>
      <c r="B1755" s="3" t="str">
        <f t="shared" si="112"/>
        <v/>
      </c>
      <c r="H1755" s="3" t="str">
        <f t="shared" si="113"/>
        <v/>
      </c>
    </row>
    <row r="1756" spans="1:8" x14ac:dyDescent="0.2">
      <c r="A1756" s="3" t="str">
        <f t="shared" si="111"/>
        <v/>
      </c>
      <c r="B1756" s="3" t="str">
        <f t="shared" si="112"/>
        <v/>
      </c>
      <c r="H1756" s="3" t="str">
        <f t="shared" si="113"/>
        <v/>
      </c>
    </row>
    <row r="1757" spans="1:8" x14ac:dyDescent="0.2">
      <c r="A1757" s="3" t="str">
        <f t="shared" si="111"/>
        <v/>
      </c>
      <c r="B1757" s="3" t="str">
        <f t="shared" si="112"/>
        <v/>
      </c>
      <c r="H1757" s="3" t="str">
        <f t="shared" si="113"/>
        <v/>
      </c>
    </row>
    <row r="1758" spans="1:8" x14ac:dyDescent="0.2">
      <c r="A1758" s="3" t="str">
        <f t="shared" si="111"/>
        <v/>
      </c>
      <c r="B1758" s="3" t="str">
        <f t="shared" si="112"/>
        <v/>
      </c>
      <c r="H1758" s="3" t="str">
        <f t="shared" si="113"/>
        <v/>
      </c>
    </row>
    <row r="1759" spans="1:8" x14ac:dyDescent="0.2">
      <c r="A1759" s="3" t="str">
        <f t="shared" si="111"/>
        <v/>
      </c>
      <c r="B1759" s="3" t="str">
        <f t="shared" si="112"/>
        <v/>
      </c>
      <c r="H1759" s="3" t="str">
        <f t="shared" si="113"/>
        <v/>
      </c>
    </row>
    <row r="1760" spans="1:8" x14ac:dyDescent="0.2">
      <c r="A1760" s="3" t="str">
        <f t="shared" si="111"/>
        <v/>
      </c>
      <c r="B1760" s="3" t="str">
        <f t="shared" si="112"/>
        <v/>
      </c>
      <c r="H1760" s="3" t="str">
        <f t="shared" si="113"/>
        <v/>
      </c>
    </row>
    <row r="1761" spans="1:8" x14ac:dyDescent="0.2">
      <c r="A1761" s="3" t="str">
        <f t="shared" si="111"/>
        <v/>
      </c>
      <c r="B1761" s="3" t="str">
        <f t="shared" si="112"/>
        <v/>
      </c>
      <c r="H1761" s="3" t="str">
        <f t="shared" si="113"/>
        <v/>
      </c>
    </row>
    <row r="1762" spans="1:8" x14ac:dyDescent="0.2">
      <c r="A1762" s="3" t="str">
        <f t="shared" si="111"/>
        <v/>
      </c>
      <c r="B1762" s="3" t="str">
        <f t="shared" si="112"/>
        <v/>
      </c>
      <c r="H1762" s="3" t="str">
        <f t="shared" si="113"/>
        <v/>
      </c>
    </row>
    <row r="1763" spans="1:8" x14ac:dyDescent="0.2">
      <c r="A1763" s="3" t="str">
        <f t="shared" si="111"/>
        <v/>
      </c>
      <c r="B1763" s="3" t="str">
        <f t="shared" si="112"/>
        <v/>
      </c>
      <c r="H1763" s="3" t="str">
        <f t="shared" si="113"/>
        <v/>
      </c>
    </row>
    <row r="1764" spans="1:8" x14ac:dyDescent="0.2">
      <c r="A1764" s="3" t="str">
        <f t="shared" si="111"/>
        <v/>
      </c>
      <c r="B1764" s="3" t="str">
        <f t="shared" si="112"/>
        <v/>
      </c>
      <c r="H1764" s="3" t="str">
        <f t="shared" si="113"/>
        <v/>
      </c>
    </row>
    <row r="1765" spans="1:8" x14ac:dyDescent="0.2">
      <c r="A1765" s="3" t="str">
        <f t="shared" si="111"/>
        <v/>
      </c>
      <c r="B1765" s="3" t="str">
        <f t="shared" si="112"/>
        <v/>
      </c>
      <c r="H1765" s="3" t="str">
        <f t="shared" si="113"/>
        <v/>
      </c>
    </row>
    <row r="1766" spans="1:8" x14ac:dyDescent="0.2">
      <c r="A1766" s="3" t="str">
        <f t="shared" ref="A1766:A1829" si="114">C1766&amp;D1766&amp;E1766</f>
        <v/>
      </c>
      <c r="B1766" s="3" t="str">
        <f t="shared" ref="B1766:B1829" si="115">C1766&amp;D1766&amp;E1766&amp;F1766</f>
        <v/>
      </c>
      <c r="H1766" s="3" t="str">
        <f t="shared" si="113"/>
        <v/>
      </c>
    </row>
    <row r="1767" spans="1:8" x14ac:dyDescent="0.2">
      <c r="A1767" s="3" t="str">
        <f t="shared" si="114"/>
        <v/>
      </c>
      <c r="B1767" s="3" t="str">
        <f t="shared" si="115"/>
        <v/>
      </c>
      <c r="H1767" s="3" t="str">
        <f t="shared" si="113"/>
        <v/>
      </c>
    </row>
    <row r="1768" spans="1:8" x14ac:dyDescent="0.2">
      <c r="A1768" s="3" t="str">
        <f t="shared" si="114"/>
        <v/>
      </c>
      <c r="B1768" s="3" t="str">
        <f t="shared" si="115"/>
        <v/>
      </c>
      <c r="H1768" s="3" t="str">
        <f t="shared" si="113"/>
        <v/>
      </c>
    </row>
    <row r="1769" spans="1:8" x14ac:dyDescent="0.2">
      <c r="A1769" s="3" t="str">
        <f t="shared" si="114"/>
        <v/>
      </c>
      <c r="B1769" s="3" t="str">
        <f t="shared" si="115"/>
        <v/>
      </c>
      <c r="H1769" s="3" t="str">
        <f t="shared" si="113"/>
        <v/>
      </c>
    </row>
    <row r="1770" spans="1:8" x14ac:dyDescent="0.2">
      <c r="A1770" s="3" t="str">
        <f t="shared" si="114"/>
        <v/>
      </c>
      <c r="B1770" s="3" t="str">
        <f t="shared" si="115"/>
        <v/>
      </c>
      <c r="H1770" s="3" t="str">
        <f t="shared" si="113"/>
        <v/>
      </c>
    </row>
    <row r="1771" spans="1:8" x14ac:dyDescent="0.2">
      <c r="A1771" s="3" t="str">
        <f t="shared" si="114"/>
        <v/>
      </c>
      <c r="B1771" s="3" t="str">
        <f t="shared" si="115"/>
        <v/>
      </c>
      <c r="H1771" s="3" t="str">
        <f t="shared" ref="H1771:H1834" si="116">B1771&amp;G1771</f>
        <v/>
      </c>
    </row>
    <row r="1772" spans="1:8" x14ac:dyDescent="0.2">
      <c r="A1772" s="3" t="str">
        <f t="shared" si="114"/>
        <v/>
      </c>
      <c r="B1772" s="3" t="str">
        <f t="shared" si="115"/>
        <v/>
      </c>
      <c r="H1772" s="3" t="str">
        <f t="shared" si="116"/>
        <v/>
      </c>
    </row>
    <row r="1773" spans="1:8" x14ac:dyDescent="0.2">
      <c r="A1773" s="3" t="str">
        <f t="shared" si="114"/>
        <v/>
      </c>
      <c r="B1773" s="3" t="str">
        <f t="shared" si="115"/>
        <v/>
      </c>
      <c r="H1773" s="3" t="str">
        <f t="shared" si="116"/>
        <v/>
      </c>
    </row>
    <row r="1774" spans="1:8" x14ac:dyDescent="0.2">
      <c r="A1774" s="3" t="str">
        <f t="shared" si="114"/>
        <v/>
      </c>
      <c r="B1774" s="3" t="str">
        <f t="shared" si="115"/>
        <v/>
      </c>
      <c r="H1774" s="3" t="str">
        <f t="shared" si="116"/>
        <v/>
      </c>
    </row>
    <row r="1775" spans="1:8" x14ac:dyDescent="0.2">
      <c r="A1775" s="3" t="str">
        <f t="shared" si="114"/>
        <v/>
      </c>
      <c r="B1775" s="3" t="str">
        <f t="shared" si="115"/>
        <v/>
      </c>
      <c r="H1775" s="3" t="str">
        <f t="shared" si="116"/>
        <v/>
      </c>
    </row>
    <row r="1776" spans="1:8" x14ac:dyDescent="0.2">
      <c r="A1776" s="3" t="str">
        <f t="shared" si="114"/>
        <v/>
      </c>
      <c r="B1776" s="3" t="str">
        <f t="shared" si="115"/>
        <v/>
      </c>
      <c r="H1776" s="3" t="str">
        <f t="shared" si="116"/>
        <v/>
      </c>
    </row>
    <row r="1777" spans="1:8" x14ac:dyDescent="0.2">
      <c r="A1777" s="3" t="str">
        <f t="shared" si="114"/>
        <v/>
      </c>
      <c r="B1777" s="3" t="str">
        <f t="shared" si="115"/>
        <v/>
      </c>
      <c r="H1777" s="3" t="str">
        <f t="shared" si="116"/>
        <v/>
      </c>
    </row>
    <row r="1778" spans="1:8" x14ac:dyDescent="0.2">
      <c r="A1778" s="3" t="str">
        <f t="shared" si="114"/>
        <v/>
      </c>
      <c r="B1778" s="3" t="str">
        <f t="shared" si="115"/>
        <v/>
      </c>
      <c r="H1778" s="3" t="str">
        <f t="shared" si="116"/>
        <v/>
      </c>
    </row>
    <row r="1779" spans="1:8" x14ac:dyDescent="0.2">
      <c r="A1779" s="3" t="str">
        <f t="shared" si="114"/>
        <v/>
      </c>
      <c r="B1779" s="3" t="str">
        <f t="shared" si="115"/>
        <v/>
      </c>
      <c r="H1779" s="3" t="str">
        <f t="shared" si="116"/>
        <v/>
      </c>
    </row>
    <row r="1780" spans="1:8" x14ac:dyDescent="0.2">
      <c r="A1780" s="3" t="str">
        <f t="shared" si="114"/>
        <v/>
      </c>
      <c r="B1780" s="3" t="str">
        <f t="shared" si="115"/>
        <v/>
      </c>
      <c r="H1780" s="3" t="str">
        <f t="shared" si="116"/>
        <v/>
      </c>
    </row>
    <row r="1781" spans="1:8" x14ac:dyDescent="0.2">
      <c r="A1781" s="3" t="str">
        <f t="shared" si="114"/>
        <v/>
      </c>
      <c r="B1781" s="3" t="str">
        <f t="shared" si="115"/>
        <v/>
      </c>
      <c r="H1781" s="3" t="str">
        <f t="shared" si="116"/>
        <v/>
      </c>
    </row>
    <row r="1782" spans="1:8" x14ac:dyDescent="0.2">
      <c r="A1782" s="3" t="str">
        <f t="shared" si="114"/>
        <v/>
      </c>
      <c r="B1782" s="3" t="str">
        <f t="shared" si="115"/>
        <v/>
      </c>
      <c r="H1782" s="3" t="str">
        <f t="shared" si="116"/>
        <v/>
      </c>
    </row>
    <row r="1783" spans="1:8" x14ac:dyDescent="0.2">
      <c r="A1783" s="3" t="str">
        <f t="shared" si="114"/>
        <v/>
      </c>
      <c r="B1783" s="3" t="str">
        <f t="shared" si="115"/>
        <v/>
      </c>
      <c r="H1783" s="3" t="str">
        <f t="shared" si="116"/>
        <v/>
      </c>
    </row>
    <row r="1784" spans="1:8" x14ac:dyDescent="0.2">
      <c r="A1784" s="3" t="str">
        <f t="shared" si="114"/>
        <v/>
      </c>
      <c r="B1784" s="3" t="str">
        <f t="shared" si="115"/>
        <v/>
      </c>
      <c r="H1784" s="3" t="str">
        <f t="shared" si="116"/>
        <v/>
      </c>
    </row>
    <row r="1785" spans="1:8" x14ac:dyDescent="0.2">
      <c r="A1785" s="3" t="str">
        <f t="shared" si="114"/>
        <v/>
      </c>
      <c r="B1785" s="3" t="str">
        <f t="shared" si="115"/>
        <v/>
      </c>
      <c r="H1785" s="3" t="str">
        <f t="shared" si="116"/>
        <v/>
      </c>
    </row>
    <row r="1786" spans="1:8" x14ac:dyDescent="0.2">
      <c r="A1786" s="3" t="str">
        <f t="shared" si="114"/>
        <v/>
      </c>
      <c r="B1786" s="3" t="str">
        <f t="shared" si="115"/>
        <v/>
      </c>
      <c r="H1786" s="3" t="str">
        <f t="shared" si="116"/>
        <v/>
      </c>
    </row>
    <row r="1787" spans="1:8" x14ac:dyDescent="0.2">
      <c r="A1787" s="3" t="str">
        <f t="shared" si="114"/>
        <v/>
      </c>
      <c r="B1787" s="3" t="str">
        <f t="shared" si="115"/>
        <v/>
      </c>
      <c r="H1787" s="3" t="str">
        <f t="shared" si="116"/>
        <v/>
      </c>
    </row>
    <row r="1788" spans="1:8" x14ac:dyDescent="0.2">
      <c r="A1788" s="3" t="str">
        <f t="shared" si="114"/>
        <v/>
      </c>
      <c r="B1788" s="3" t="str">
        <f t="shared" si="115"/>
        <v/>
      </c>
      <c r="H1788" s="3" t="str">
        <f t="shared" si="116"/>
        <v/>
      </c>
    </row>
    <row r="1789" spans="1:8" x14ac:dyDescent="0.2">
      <c r="A1789" s="3" t="str">
        <f t="shared" si="114"/>
        <v/>
      </c>
      <c r="B1789" s="3" t="str">
        <f t="shared" si="115"/>
        <v/>
      </c>
      <c r="H1789" s="3" t="str">
        <f t="shared" si="116"/>
        <v/>
      </c>
    </row>
    <row r="1790" spans="1:8" x14ac:dyDescent="0.2">
      <c r="A1790" s="3" t="str">
        <f t="shared" si="114"/>
        <v/>
      </c>
      <c r="B1790" s="3" t="str">
        <f t="shared" si="115"/>
        <v/>
      </c>
      <c r="H1790" s="3" t="str">
        <f t="shared" si="116"/>
        <v/>
      </c>
    </row>
    <row r="1791" spans="1:8" x14ac:dyDescent="0.2">
      <c r="A1791" s="3" t="str">
        <f t="shared" si="114"/>
        <v/>
      </c>
      <c r="B1791" s="3" t="str">
        <f t="shared" si="115"/>
        <v/>
      </c>
      <c r="H1791" s="3" t="str">
        <f t="shared" si="116"/>
        <v/>
      </c>
    </row>
    <row r="1792" spans="1:8" x14ac:dyDescent="0.2">
      <c r="A1792" s="3" t="str">
        <f t="shared" si="114"/>
        <v/>
      </c>
      <c r="B1792" s="3" t="str">
        <f t="shared" si="115"/>
        <v/>
      </c>
      <c r="H1792" s="3" t="str">
        <f t="shared" si="116"/>
        <v/>
      </c>
    </row>
    <row r="1793" spans="1:8" x14ac:dyDescent="0.2">
      <c r="A1793" s="3" t="str">
        <f t="shared" si="114"/>
        <v/>
      </c>
      <c r="B1793" s="3" t="str">
        <f t="shared" si="115"/>
        <v/>
      </c>
      <c r="H1793" s="3" t="str">
        <f t="shared" si="116"/>
        <v/>
      </c>
    </row>
    <row r="1794" spans="1:8" x14ac:dyDescent="0.2">
      <c r="A1794" s="3" t="str">
        <f t="shared" si="114"/>
        <v/>
      </c>
      <c r="B1794" s="3" t="str">
        <f t="shared" si="115"/>
        <v/>
      </c>
      <c r="H1794" s="3" t="str">
        <f t="shared" si="116"/>
        <v/>
      </c>
    </row>
    <row r="1795" spans="1:8" x14ac:dyDescent="0.2">
      <c r="A1795" s="3" t="str">
        <f t="shared" si="114"/>
        <v/>
      </c>
      <c r="B1795" s="3" t="str">
        <f t="shared" si="115"/>
        <v/>
      </c>
      <c r="H1795" s="3" t="str">
        <f t="shared" si="116"/>
        <v/>
      </c>
    </row>
    <row r="1796" spans="1:8" x14ac:dyDescent="0.2">
      <c r="A1796" s="3" t="str">
        <f t="shared" si="114"/>
        <v/>
      </c>
      <c r="B1796" s="3" t="str">
        <f t="shared" si="115"/>
        <v/>
      </c>
      <c r="H1796" s="3" t="str">
        <f t="shared" si="116"/>
        <v/>
      </c>
    </row>
    <row r="1797" spans="1:8" x14ac:dyDescent="0.2">
      <c r="A1797" s="3" t="str">
        <f t="shared" si="114"/>
        <v/>
      </c>
      <c r="B1797" s="3" t="str">
        <f t="shared" si="115"/>
        <v/>
      </c>
      <c r="H1797" s="3" t="str">
        <f t="shared" si="116"/>
        <v/>
      </c>
    </row>
    <row r="1798" spans="1:8" x14ac:dyDescent="0.2">
      <c r="A1798" s="3" t="str">
        <f t="shared" si="114"/>
        <v/>
      </c>
      <c r="B1798" s="3" t="str">
        <f t="shared" si="115"/>
        <v/>
      </c>
      <c r="H1798" s="3" t="str">
        <f t="shared" si="116"/>
        <v/>
      </c>
    </row>
    <row r="1799" spans="1:8" x14ac:dyDescent="0.2">
      <c r="A1799" s="3" t="str">
        <f t="shared" si="114"/>
        <v/>
      </c>
      <c r="B1799" s="3" t="str">
        <f t="shared" si="115"/>
        <v/>
      </c>
      <c r="H1799" s="3" t="str">
        <f t="shared" si="116"/>
        <v/>
      </c>
    </row>
    <row r="1800" spans="1:8" x14ac:dyDescent="0.2">
      <c r="A1800" s="3" t="str">
        <f t="shared" si="114"/>
        <v/>
      </c>
      <c r="B1800" s="3" t="str">
        <f t="shared" si="115"/>
        <v/>
      </c>
      <c r="H1800" s="3" t="str">
        <f t="shared" si="116"/>
        <v/>
      </c>
    </row>
    <row r="1801" spans="1:8" x14ac:dyDescent="0.2">
      <c r="A1801" s="3" t="str">
        <f t="shared" si="114"/>
        <v/>
      </c>
      <c r="B1801" s="3" t="str">
        <f t="shared" si="115"/>
        <v/>
      </c>
      <c r="H1801" s="3" t="str">
        <f t="shared" si="116"/>
        <v/>
      </c>
    </row>
    <row r="1802" spans="1:8" x14ac:dyDescent="0.2">
      <c r="A1802" s="3" t="str">
        <f t="shared" si="114"/>
        <v/>
      </c>
      <c r="B1802" s="3" t="str">
        <f t="shared" si="115"/>
        <v/>
      </c>
      <c r="H1802" s="3" t="str">
        <f t="shared" si="116"/>
        <v/>
      </c>
    </row>
    <row r="1803" spans="1:8" x14ac:dyDescent="0.2">
      <c r="A1803" s="3" t="str">
        <f t="shared" si="114"/>
        <v/>
      </c>
      <c r="B1803" s="3" t="str">
        <f t="shared" si="115"/>
        <v/>
      </c>
      <c r="H1803" s="3" t="str">
        <f t="shared" si="116"/>
        <v/>
      </c>
    </row>
    <row r="1804" spans="1:8" x14ac:dyDescent="0.2">
      <c r="A1804" s="3" t="str">
        <f t="shared" si="114"/>
        <v/>
      </c>
      <c r="B1804" s="3" t="str">
        <f t="shared" si="115"/>
        <v/>
      </c>
      <c r="H1804" s="3" t="str">
        <f t="shared" si="116"/>
        <v/>
      </c>
    </row>
    <row r="1805" spans="1:8" x14ac:dyDescent="0.2">
      <c r="A1805" s="3" t="str">
        <f t="shared" si="114"/>
        <v/>
      </c>
      <c r="B1805" s="3" t="str">
        <f t="shared" si="115"/>
        <v/>
      </c>
      <c r="H1805" s="3" t="str">
        <f t="shared" si="116"/>
        <v/>
      </c>
    </row>
    <row r="1806" spans="1:8" x14ac:dyDescent="0.2">
      <c r="A1806" s="3" t="str">
        <f t="shared" si="114"/>
        <v/>
      </c>
      <c r="B1806" s="3" t="str">
        <f t="shared" si="115"/>
        <v/>
      </c>
      <c r="H1806" s="3" t="str">
        <f t="shared" si="116"/>
        <v/>
      </c>
    </row>
    <row r="1807" spans="1:8" x14ac:dyDescent="0.2">
      <c r="A1807" s="3" t="str">
        <f t="shared" si="114"/>
        <v/>
      </c>
      <c r="B1807" s="3" t="str">
        <f t="shared" si="115"/>
        <v/>
      </c>
      <c r="H1807" s="3" t="str">
        <f t="shared" si="116"/>
        <v/>
      </c>
    </row>
    <row r="1808" spans="1:8" x14ac:dyDescent="0.2">
      <c r="A1808" s="3" t="str">
        <f t="shared" si="114"/>
        <v/>
      </c>
      <c r="B1808" s="3" t="str">
        <f t="shared" si="115"/>
        <v/>
      </c>
      <c r="H1808" s="3" t="str">
        <f t="shared" si="116"/>
        <v/>
      </c>
    </row>
    <row r="1809" spans="1:8" x14ac:dyDescent="0.2">
      <c r="A1809" s="3" t="str">
        <f t="shared" si="114"/>
        <v/>
      </c>
      <c r="B1809" s="3" t="str">
        <f t="shared" si="115"/>
        <v/>
      </c>
      <c r="H1809" s="3" t="str">
        <f t="shared" si="116"/>
        <v/>
      </c>
    </row>
    <row r="1810" spans="1:8" x14ac:dyDescent="0.2">
      <c r="A1810" s="3" t="str">
        <f t="shared" si="114"/>
        <v/>
      </c>
      <c r="B1810" s="3" t="str">
        <f t="shared" si="115"/>
        <v/>
      </c>
      <c r="H1810" s="3" t="str">
        <f t="shared" si="116"/>
        <v/>
      </c>
    </row>
    <row r="1811" spans="1:8" x14ac:dyDescent="0.2">
      <c r="A1811" s="3" t="str">
        <f t="shared" si="114"/>
        <v/>
      </c>
      <c r="B1811" s="3" t="str">
        <f t="shared" si="115"/>
        <v/>
      </c>
      <c r="H1811" s="3" t="str">
        <f t="shared" si="116"/>
        <v/>
      </c>
    </row>
    <row r="1812" spans="1:8" x14ac:dyDescent="0.2">
      <c r="A1812" s="3" t="str">
        <f t="shared" si="114"/>
        <v/>
      </c>
      <c r="B1812" s="3" t="str">
        <f t="shared" si="115"/>
        <v/>
      </c>
      <c r="H1812" s="3" t="str">
        <f t="shared" si="116"/>
        <v/>
      </c>
    </row>
    <row r="1813" spans="1:8" x14ac:dyDescent="0.2">
      <c r="A1813" s="3" t="str">
        <f t="shared" si="114"/>
        <v/>
      </c>
      <c r="B1813" s="3" t="str">
        <f t="shared" si="115"/>
        <v/>
      </c>
      <c r="H1813" s="3" t="str">
        <f t="shared" si="116"/>
        <v/>
      </c>
    </row>
    <row r="1814" spans="1:8" x14ac:dyDescent="0.2">
      <c r="A1814" s="3" t="str">
        <f t="shared" si="114"/>
        <v/>
      </c>
      <c r="B1814" s="3" t="str">
        <f t="shared" si="115"/>
        <v/>
      </c>
      <c r="H1814" s="3" t="str">
        <f t="shared" si="116"/>
        <v/>
      </c>
    </row>
    <row r="1815" spans="1:8" x14ac:dyDescent="0.2">
      <c r="A1815" s="3" t="str">
        <f t="shared" si="114"/>
        <v/>
      </c>
      <c r="B1815" s="3" t="str">
        <f t="shared" si="115"/>
        <v/>
      </c>
      <c r="H1815" s="3" t="str">
        <f t="shared" si="116"/>
        <v/>
      </c>
    </row>
    <row r="1816" spans="1:8" x14ac:dyDescent="0.2">
      <c r="A1816" s="3" t="str">
        <f t="shared" si="114"/>
        <v/>
      </c>
      <c r="B1816" s="3" t="str">
        <f t="shared" si="115"/>
        <v/>
      </c>
      <c r="H1816" s="3" t="str">
        <f t="shared" si="116"/>
        <v/>
      </c>
    </row>
    <row r="1817" spans="1:8" x14ac:dyDescent="0.2">
      <c r="A1817" s="3" t="str">
        <f t="shared" si="114"/>
        <v/>
      </c>
      <c r="B1817" s="3" t="str">
        <f t="shared" si="115"/>
        <v/>
      </c>
      <c r="H1817" s="3" t="str">
        <f t="shared" si="116"/>
        <v/>
      </c>
    </row>
    <row r="1818" spans="1:8" x14ac:dyDescent="0.2">
      <c r="A1818" s="3" t="str">
        <f t="shared" si="114"/>
        <v/>
      </c>
      <c r="B1818" s="3" t="str">
        <f t="shared" si="115"/>
        <v/>
      </c>
      <c r="H1818" s="3" t="str">
        <f t="shared" si="116"/>
        <v/>
      </c>
    </row>
    <row r="1819" spans="1:8" x14ac:dyDescent="0.2">
      <c r="A1819" s="3" t="str">
        <f t="shared" si="114"/>
        <v/>
      </c>
      <c r="B1819" s="3" t="str">
        <f t="shared" si="115"/>
        <v/>
      </c>
      <c r="H1819" s="3" t="str">
        <f t="shared" si="116"/>
        <v/>
      </c>
    </row>
    <row r="1820" spans="1:8" x14ac:dyDescent="0.2">
      <c r="A1820" s="3" t="str">
        <f t="shared" si="114"/>
        <v/>
      </c>
      <c r="B1820" s="3" t="str">
        <f t="shared" si="115"/>
        <v/>
      </c>
      <c r="H1820" s="3" t="str">
        <f t="shared" si="116"/>
        <v/>
      </c>
    </row>
    <row r="1821" spans="1:8" x14ac:dyDescent="0.2">
      <c r="A1821" s="3" t="str">
        <f t="shared" si="114"/>
        <v/>
      </c>
      <c r="B1821" s="3" t="str">
        <f t="shared" si="115"/>
        <v/>
      </c>
      <c r="H1821" s="3" t="str">
        <f t="shared" si="116"/>
        <v/>
      </c>
    </row>
    <row r="1822" spans="1:8" x14ac:dyDescent="0.2">
      <c r="A1822" s="3" t="str">
        <f t="shared" si="114"/>
        <v/>
      </c>
      <c r="B1822" s="3" t="str">
        <f t="shared" si="115"/>
        <v/>
      </c>
      <c r="H1822" s="3" t="str">
        <f t="shared" si="116"/>
        <v/>
      </c>
    </row>
    <row r="1823" spans="1:8" x14ac:dyDescent="0.2">
      <c r="A1823" s="3" t="str">
        <f t="shared" si="114"/>
        <v/>
      </c>
      <c r="B1823" s="3" t="str">
        <f t="shared" si="115"/>
        <v/>
      </c>
      <c r="H1823" s="3" t="str">
        <f t="shared" si="116"/>
        <v/>
      </c>
    </row>
    <row r="1824" spans="1:8" x14ac:dyDescent="0.2">
      <c r="A1824" s="3" t="str">
        <f t="shared" si="114"/>
        <v/>
      </c>
      <c r="B1824" s="3" t="str">
        <f t="shared" si="115"/>
        <v/>
      </c>
      <c r="H1824" s="3" t="str">
        <f t="shared" si="116"/>
        <v/>
      </c>
    </row>
    <row r="1825" spans="1:8" x14ac:dyDescent="0.2">
      <c r="A1825" s="3" t="str">
        <f t="shared" si="114"/>
        <v/>
      </c>
      <c r="B1825" s="3" t="str">
        <f t="shared" si="115"/>
        <v/>
      </c>
      <c r="H1825" s="3" t="str">
        <f t="shared" si="116"/>
        <v/>
      </c>
    </row>
    <row r="1826" spans="1:8" x14ac:dyDescent="0.2">
      <c r="A1826" s="3" t="str">
        <f t="shared" si="114"/>
        <v/>
      </c>
      <c r="B1826" s="3" t="str">
        <f t="shared" si="115"/>
        <v/>
      </c>
      <c r="H1826" s="3" t="str">
        <f t="shared" si="116"/>
        <v/>
      </c>
    </row>
    <row r="1827" spans="1:8" x14ac:dyDescent="0.2">
      <c r="A1827" s="3" t="str">
        <f t="shared" si="114"/>
        <v/>
      </c>
      <c r="B1827" s="3" t="str">
        <f t="shared" si="115"/>
        <v/>
      </c>
      <c r="H1827" s="3" t="str">
        <f t="shared" si="116"/>
        <v/>
      </c>
    </row>
    <row r="1828" spans="1:8" x14ac:dyDescent="0.2">
      <c r="A1828" s="3" t="str">
        <f t="shared" si="114"/>
        <v/>
      </c>
      <c r="B1828" s="3" t="str">
        <f t="shared" si="115"/>
        <v/>
      </c>
      <c r="H1828" s="3" t="str">
        <f t="shared" si="116"/>
        <v/>
      </c>
    </row>
    <row r="1829" spans="1:8" x14ac:dyDescent="0.2">
      <c r="A1829" s="3" t="str">
        <f t="shared" si="114"/>
        <v/>
      </c>
      <c r="B1829" s="3" t="str">
        <f t="shared" si="115"/>
        <v/>
      </c>
      <c r="H1829" s="3" t="str">
        <f t="shared" si="116"/>
        <v/>
      </c>
    </row>
    <row r="1830" spans="1:8" x14ac:dyDescent="0.2">
      <c r="A1830" s="3" t="str">
        <f t="shared" ref="A1830:A1893" si="117">C1830&amp;D1830&amp;E1830</f>
        <v/>
      </c>
      <c r="B1830" s="3" t="str">
        <f t="shared" ref="B1830:B1893" si="118">C1830&amp;D1830&amp;E1830&amp;F1830</f>
        <v/>
      </c>
      <c r="H1830" s="3" t="str">
        <f t="shared" si="116"/>
        <v/>
      </c>
    </row>
    <row r="1831" spans="1:8" x14ac:dyDescent="0.2">
      <c r="A1831" s="3" t="str">
        <f t="shared" si="117"/>
        <v/>
      </c>
      <c r="B1831" s="3" t="str">
        <f t="shared" si="118"/>
        <v/>
      </c>
      <c r="H1831" s="3" t="str">
        <f t="shared" si="116"/>
        <v/>
      </c>
    </row>
    <row r="1832" spans="1:8" x14ac:dyDescent="0.2">
      <c r="A1832" s="3" t="str">
        <f t="shared" si="117"/>
        <v/>
      </c>
      <c r="B1832" s="3" t="str">
        <f t="shared" si="118"/>
        <v/>
      </c>
      <c r="H1832" s="3" t="str">
        <f t="shared" si="116"/>
        <v/>
      </c>
    </row>
    <row r="1833" spans="1:8" x14ac:dyDescent="0.2">
      <c r="A1833" s="3" t="str">
        <f t="shared" si="117"/>
        <v/>
      </c>
      <c r="B1833" s="3" t="str">
        <f t="shared" si="118"/>
        <v/>
      </c>
      <c r="H1833" s="3" t="str">
        <f t="shared" si="116"/>
        <v/>
      </c>
    </row>
    <row r="1834" spans="1:8" x14ac:dyDescent="0.2">
      <c r="A1834" s="3" t="str">
        <f t="shared" si="117"/>
        <v/>
      </c>
      <c r="B1834" s="3" t="str">
        <f t="shared" si="118"/>
        <v/>
      </c>
      <c r="H1834" s="3" t="str">
        <f t="shared" si="116"/>
        <v/>
      </c>
    </row>
    <row r="1835" spans="1:8" x14ac:dyDescent="0.2">
      <c r="A1835" s="3" t="str">
        <f t="shared" si="117"/>
        <v/>
      </c>
      <c r="B1835" s="3" t="str">
        <f t="shared" si="118"/>
        <v/>
      </c>
      <c r="H1835" s="3" t="str">
        <f t="shared" ref="H1835:H1898" si="119">B1835&amp;G1835</f>
        <v/>
      </c>
    </row>
    <row r="1836" spans="1:8" x14ac:dyDescent="0.2">
      <c r="A1836" s="3" t="str">
        <f t="shared" si="117"/>
        <v/>
      </c>
      <c r="B1836" s="3" t="str">
        <f t="shared" si="118"/>
        <v/>
      </c>
      <c r="H1836" s="3" t="str">
        <f t="shared" si="119"/>
        <v/>
      </c>
    </row>
    <row r="1837" spans="1:8" x14ac:dyDescent="0.2">
      <c r="A1837" s="3" t="str">
        <f t="shared" si="117"/>
        <v/>
      </c>
      <c r="B1837" s="3" t="str">
        <f t="shared" si="118"/>
        <v/>
      </c>
      <c r="H1837" s="3" t="str">
        <f t="shared" si="119"/>
        <v/>
      </c>
    </row>
    <row r="1838" spans="1:8" x14ac:dyDescent="0.2">
      <c r="A1838" s="3" t="str">
        <f t="shared" si="117"/>
        <v/>
      </c>
      <c r="B1838" s="3" t="str">
        <f t="shared" si="118"/>
        <v/>
      </c>
      <c r="H1838" s="3" t="str">
        <f t="shared" si="119"/>
        <v/>
      </c>
    </row>
    <row r="1839" spans="1:8" x14ac:dyDescent="0.2">
      <c r="A1839" s="3" t="str">
        <f t="shared" si="117"/>
        <v/>
      </c>
      <c r="B1839" s="3" t="str">
        <f t="shared" si="118"/>
        <v/>
      </c>
      <c r="H1839" s="3" t="str">
        <f t="shared" si="119"/>
        <v/>
      </c>
    </row>
    <row r="1840" spans="1:8" x14ac:dyDescent="0.2">
      <c r="A1840" s="3" t="str">
        <f t="shared" si="117"/>
        <v/>
      </c>
      <c r="B1840" s="3" t="str">
        <f t="shared" si="118"/>
        <v/>
      </c>
      <c r="H1840" s="3" t="str">
        <f t="shared" si="119"/>
        <v/>
      </c>
    </row>
    <row r="1841" spans="1:8" x14ac:dyDescent="0.2">
      <c r="A1841" s="3" t="str">
        <f t="shared" si="117"/>
        <v/>
      </c>
      <c r="B1841" s="3" t="str">
        <f t="shared" si="118"/>
        <v/>
      </c>
      <c r="H1841" s="3" t="str">
        <f t="shared" si="119"/>
        <v/>
      </c>
    </row>
    <row r="1842" spans="1:8" x14ac:dyDescent="0.2">
      <c r="A1842" s="3" t="str">
        <f t="shared" si="117"/>
        <v/>
      </c>
      <c r="B1842" s="3" t="str">
        <f t="shared" si="118"/>
        <v/>
      </c>
      <c r="H1842" s="3" t="str">
        <f t="shared" si="119"/>
        <v/>
      </c>
    </row>
    <row r="1843" spans="1:8" x14ac:dyDescent="0.2">
      <c r="A1843" s="3" t="str">
        <f t="shared" si="117"/>
        <v/>
      </c>
      <c r="B1843" s="3" t="str">
        <f t="shared" si="118"/>
        <v/>
      </c>
      <c r="H1843" s="3" t="str">
        <f t="shared" si="119"/>
        <v/>
      </c>
    </row>
    <row r="1844" spans="1:8" x14ac:dyDescent="0.2">
      <c r="A1844" s="3" t="str">
        <f t="shared" si="117"/>
        <v/>
      </c>
      <c r="B1844" s="3" t="str">
        <f t="shared" si="118"/>
        <v/>
      </c>
      <c r="H1844" s="3" t="str">
        <f t="shared" si="119"/>
        <v/>
      </c>
    </row>
    <row r="1845" spans="1:8" x14ac:dyDescent="0.2">
      <c r="A1845" s="3" t="str">
        <f t="shared" si="117"/>
        <v/>
      </c>
      <c r="B1845" s="3" t="str">
        <f t="shared" si="118"/>
        <v/>
      </c>
      <c r="H1845" s="3" t="str">
        <f t="shared" si="119"/>
        <v/>
      </c>
    </row>
    <row r="1846" spans="1:8" x14ac:dyDescent="0.2">
      <c r="A1846" s="3" t="str">
        <f t="shared" si="117"/>
        <v/>
      </c>
      <c r="B1846" s="3" t="str">
        <f t="shared" si="118"/>
        <v/>
      </c>
      <c r="H1846" s="3" t="str">
        <f t="shared" si="119"/>
        <v/>
      </c>
    </row>
    <row r="1847" spans="1:8" x14ac:dyDescent="0.2">
      <c r="A1847" s="3" t="str">
        <f t="shared" si="117"/>
        <v/>
      </c>
      <c r="B1847" s="3" t="str">
        <f t="shared" si="118"/>
        <v/>
      </c>
      <c r="H1847" s="3" t="str">
        <f t="shared" si="119"/>
        <v/>
      </c>
    </row>
    <row r="1848" spans="1:8" x14ac:dyDescent="0.2">
      <c r="A1848" s="3" t="str">
        <f t="shared" si="117"/>
        <v/>
      </c>
      <c r="B1848" s="3" t="str">
        <f t="shared" si="118"/>
        <v/>
      </c>
      <c r="H1848" s="3" t="str">
        <f t="shared" si="119"/>
        <v/>
      </c>
    </row>
    <row r="1849" spans="1:8" x14ac:dyDescent="0.2">
      <c r="A1849" s="3" t="str">
        <f t="shared" si="117"/>
        <v/>
      </c>
      <c r="B1849" s="3" t="str">
        <f t="shared" si="118"/>
        <v/>
      </c>
      <c r="H1849" s="3" t="str">
        <f t="shared" si="119"/>
        <v/>
      </c>
    </row>
    <row r="1850" spans="1:8" x14ac:dyDescent="0.2">
      <c r="A1850" s="3" t="str">
        <f t="shared" si="117"/>
        <v/>
      </c>
      <c r="B1850" s="3" t="str">
        <f t="shared" si="118"/>
        <v/>
      </c>
      <c r="H1850" s="3" t="str">
        <f t="shared" si="119"/>
        <v/>
      </c>
    </row>
    <row r="1851" spans="1:8" x14ac:dyDescent="0.2">
      <c r="A1851" s="3" t="str">
        <f t="shared" si="117"/>
        <v/>
      </c>
      <c r="B1851" s="3" t="str">
        <f t="shared" si="118"/>
        <v/>
      </c>
      <c r="H1851" s="3" t="str">
        <f t="shared" si="119"/>
        <v/>
      </c>
    </row>
    <row r="1852" spans="1:8" x14ac:dyDescent="0.2">
      <c r="A1852" s="3" t="str">
        <f t="shared" si="117"/>
        <v/>
      </c>
      <c r="B1852" s="3" t="str">
        <f t="shared" si="118"/>
        <v/>
      </c>
      <c r="H1852" s="3" t="str">
        <f t="shared" si="119"/>
        <v/>
      </c>
    </row>
    <row r="1853" spans="1:8" x14ac:dyDescent="0.2">
      <c r="A1853" s="3" t="str">
        <f t="shared" si="117"/>
        <v/>
      </c>
      <c r="B1853" s="3" t="str">
        <f t="shared" si="118"/>
        <v/>
      </c>
      <c r="H1853" s="3" t="str">
        <f t="shared" si="119"/>
        <v/>
      </c>
    </row>
    <row r="1854" spans="1:8" x14ac:dyDescent="0.2">
      <c r="A1854" s="3" t="str">
        <f t="shared" si="117"/>
        <v/>
      </c>
      <c r="B1854" s="3" t="str">
        <f t="shared" si="118"/>
        <v/>
      </c>
      <c r="H1854" s="3" t="str">
        <f t="shared" si="119"/>
        <v/>
      </c>
    </row>
    <row r="1855" spans="1:8" x14ac:dyDescent="0.2">
      <c r="A1855" s="3" t="str">
        <f t="shared" si="117"/>
        <v/>
      </c>
      <c r="B1855" s="3" t="str">
        <f t="shared" si="118"/>
        <v/>
      </c>
      <c r="H1855" s="3" t="str">
        <f t="shared" si="119"/>
        <v/>
      </c>
    </row>
    <row r="1856" spans="1:8" x14ac:dyDescent="0.2">
      <c r="A1856" s="3" t="str">
        <f t="shared" si="117"/>
        <v/>
      </c>
      <c r="B1856" s="3" t="str">
        <f t="shared" si="118"/>
        <v/>
      </c>
      <c r="H1856" s="3" t="str">
        <f t="shared" si="119"/>
        <v/>
      </c>
    </row>
    <row r="1857" spans="1:8" x14ac:dyDescent="0.2">
      <c r="A1857" s="3" t="str">
        <f t="shared" si="117"/>
        <v/>
      </c>
      <c r="B1857" s="3" t="str">
        <f t="shared" si="118"/>
        <v/>
      </c>
      <c r="H1857" s="3" t="str">
        <f t="shared" si="119"/>
        <v/>
      </c>
    </row>
    <row r="1858" spans="1:8" x14ac:dyDescent="0.2">
      <c r="A1858" s="3" t="str">
        <f t="shared" si="117"/>
        <v/>
      </c>
      <c r="B1858" s="3" t="str">
        <f t="shared" si="118"/>
        <v/>
      </c>
      <c r="H1858" s="3" t="str">
        <f t="shared" si="119"/>
        <v/>
      </c>
    </row>
    <row r="1859" spans="1:8" x14ac:dyDescent="0.2">
      <c r="A1859" s="3" t="str">
        <f t="shared" si="117"/>
        <v/>
      </c>
      <c r="B1859" s="3" t="str">
        <f t="shared" si="118"/>
        <v/>
      </c>
      <c r="H1859" s="3" t="str">
        <f t="shared" si="119"/>
        <v/>
      </c>
    </row>
    <row r="1860" spans="1:8" x14ac:dyDescent="0.2">
      <c r="A1860" s="3" t="str">
        <f t="shared" si="117"/>
        <v/>
      </c>
      <c r="B1860" s="3" t="str">
        <f t="shared" si="118"/>
        <v/>
      </c>
      <c r="H1860" s="3" t="str">
        <f t="shared" si="119"/>
        <v/>
      </c>
    </row>
    <row r="1861" spans="1:8" x14ac:dyDescent="0.2">
      <c r="A1861" s="3" t="str">
        <f t="shared" si="117"/>
        <v/>
      </c>
      <c r="B1861" s="3" t="str">
        <f t="shared" si="118"/>
        <v/>
      </c>
      <c r="H1861" s="3" t="str">
        <f t="shared" si="119"/>
        <v/>
      </c>
    </row>
    <row r="1862" spans="1:8" x14ac:dyDescent="0.2">
      <c r="A1862" s="3" t="str">
        <f t="shared" si="117"/>
        <v/>
      </c>
      <c r="B1862" s="3" t="str">
        <f t="shared" si="118"/>
        <v/>
      </c>
      <c r="H1862" s="3" t="str">
        <f t="shared" si="119"/>
        <v/>
      </c>
    </row>
    <row r="1863" spans="1:8" x14ac:dyDescent="0.2">
      <c r="A1863" s="3" t="str">
        <f t="shared" si="117"/>
        <v/>
      </c>
      <c r="B1863" s="3" t="str">
        <f t="shared" si="118"/>
        <v/>
      </c>
      <c r="H1863" s="3" t="str">
        <f t="shared" si="119"/>
        <v/>
      </c>
    </row>
    <row r="1864" spans="1:8" x14ac:dyDescent="0.2">
      <c r="A1864" s="3" t="str">
        <f t="shared" si="117"/>
        <v/>
      </c>
      <c r="B1864" s="3" t="str">
        <f t="shared" si="118"/>
        <v/>
      </c>
      <c r="H1864" s="3" t="str">
        <f t="shared" si="119"/>
        <v/>
      </c>
    </row>
    <row r="1865" spans="1:8" x14ac:dyDescent="0.2">
      <c r="A1865" s="3" t="str">
        <f t="shared" si="117"/>
        <v/>
      </c>
      <c r="B1865" s="3" t="str">
        <f t="shared" si="118"/>
        <v/>
      </c>
      <c r="H1865" s="3" t="str">
        <f t="shared" si="119"/>
        <v/>
      </c>
    </row>
    <row r="1866" spans="1:8" x14ac:dyDescent="0.2">
      <c r="A1866" s="3" t="str">
        <f t="shared" si="117"/>
        <v/>
      </c>
      <c r="B1866" s="3" t="str">
        <f t="shared" si="118"/>
        <v/>
      </c>
      <c r="H1866" s="3" t="str">
        <f t="shared" si="119"/>
        <v/>
      </c>
    </row>
    <row r="1867" spans="1:8" x14ac:dyDescent="0.2">
      <c r="A1867" s="3" t="str">
        <f t="shared" si="117"/>
        <v/>
      </c>
      <c r="B1867" s="3" t="str">
        <f t="shared" si="118"/>
        <v/>
      </c>
      <c r="H1867" s="3" t="str">
        <f t="shared" si="119"/>
        <v/>
      </c>
    </row>
    <row r="1868" spans="1:8" x14ac:dyDescent="0.2">
      <c r="A1868" s="3" t="str">
        <f t="shared" si="117"/>
        <v/>
      </c>
      <c r="B1868" s="3" t="str">
        <f t="shared" si="118"/>
        <v/>
      </c>
      <c r="H1868" s="3" t="str">
        <f t="shared" si="119"/>
        <v/>
      </c>
    </row>
    <row r="1869" spans="1:8" x14ac:dyDescent="0.2">
      <c r="A1869" s="3" t="str">
        <f t="shared" si="117"/>
        <v/>
      </c>
      <c r="B1869" s="3" t="str">
        <f t="shared" si="118"/>
        <v/>
      </c>
      <c r="H1869" s="3" t="str">
        <f t="shared" si="119"/>
        <v/>
      </c>
    </row>
    <row r="1870" spans="1:8" x14ac:dyDescent="0.2">
      <c r="A1870" s="3" t="str">
        <f t="shared" si="117"/>
        <v/>
      </c>
      <c r="B1870" s="3" t="str">
        <f t="shared" si="118"/>
        <v/>
      </c>
      <c r="H1870" s="3" t="str">
        <f t="shared" si="119"/>
        <v/>
      </c>
    </row>
    <row r="1871" spans="1:8" x14ac:dyDescent="0.2">
      <c r="A1871" s="3" t="str">
        <f t="shared" si="117"/>
        <v/>
      </c>
      <c r="B1871" s="3" t="str">
        <f t="shared" si="118"/>
        <v/>
      </c>
      <c r="H1871" s="3" t="str">
        <f t="shared" si="119"/>
        <v/>
      </c>
    </row>
    <row r="1872" spans="1:8" x14ac:dyDescent="0.2">
      <c r="A1872" s="3" t="str">
        <f t="shared" si="117"/>
        <v/>
      </c>
      <c r="B1872" s="3" t="str">
        <f t="shared" si="118"/>
        <v/>
      </c>
      <c r="H1872" s="3" t="str">
        <f t="shared" si="119"/>
        <v/>
      </c>
    </row>
    <row r="1873" spans="1:8" x14ac:dyDescent="0.2">
      <c r="A1873" s="3" t="str">
        <f t="shared" si="117"/>
        <v/>
      </c>
      <c r="B1873" s="3" t="str">
        <f t="shared" si="118"/>
        <v/>
      </c>
      <c r="H1873" s="3" t="str">
        <f t="shared" si="119"/>
        <v/>
      </c>
    </row>
    <row r="1874" spans="1:8" x14ac:dyDescent="0.2">
      <c r="A1874" s="3" t="str">
        <f t="shared" si="117"/>
        <v/>
      </c>
      <c r="B1874" s="3" t="str">
        <f t="shared" si="118"/>
        <v/>
      </c>
      <c r="H1874" s="3" t="str">
        <f t="shared" si="119"/>
        <v/>
      </c>
    </row>
    <row r="1875" spans="1:8" x14ac:dyDescent="0.2">
      <c r="A1875" s="3" t="str">
        <f t="shared" si="117"/>
        <v/>
      </c>
      <c r="B1875" s="3" t="str">
        <f t="shared" si="118"/>
        <v/>
      </c>
      <c r="H1875" s="3" t="str">
        <f t="shared" si="119"/>
        <v/>
      </c>
    </row>
    <row r="1876" spans="1:8" x14ac:dyDescent="0.2">
      <c r="A1876" s="3" t="str">
        <f t="shared" si="117"/>
        <v/>
      </c>
      <c r="B1876" s="3" t="str">
        <f t="shared" si="118"/>
        <v/>
      </c>
      <c r="H1876" s="3" t="str">
        <f t="shared" si="119"/>
        <v/>
      </c>
    </row>
    <row r="1877" spans="1:8" x14ac:dyDescent="0.2">
      <c r="A1877" s="3" t="str">
        <f t="shared" si="117"/>
        <v/>
      </c>
      <c r="B1877" s="3" t="str">
        <f t="shared" si="118"/>
        <v/>
      </c>
      <c r="H1877" s="3" t="str">
        <f t="shared" si="119"/>
        <v/>
      </c>
    </row>
    <row r="1878" spans="1:8" x14ac:dyDescent="0.2">
      <c r="A1878" s="3" t="str">
        <f t="shared" si="117"/>
        <v/>
      </c>
      <c r="B1878" s="3" t="str">
        <f t="shared" si="118"/>
        <v/>
      </c>
      <c r="H1878" s="3" t="str">
        <f t="shared" si="119"/>
        <v/>
      </c>
    </row>
    <row r="1879" spans="1:8" x14ac:dyDescent="0.2">
      <c r="A1879" s="3" t="str">
        <f t="shared" si="117"/>
        <v/>
      </c>
      <c r="B1879" s="3" t="str">
        <f t="shared" si="118"/>
        <v/>
      </c>
      <c r="H1879" s="3" t="str">
        <f t="shared" si="119"/>
        <v/>
      </c>
    </row>
    <row r="1880" spans="1:8" x14ac:dyDescent="0.2">
      <c r="A1880" s="3" t="str">
        <f t="shared" si="117"/>
        <v/>
      </c>
      <c r="B1880" s="3" t="str">
        <f t="shared" si="118"/>
        <v/>
      </c>
      <c r="H1880" s="3" t="str">
        <f t="shared" si="119"/>
        <v/>
      </c>
    </row>
    <row r="1881" spans="1:8" x14ac:dyDescent="0.2">
      <c r="A1881" s="3" t="str">
        <f t="shared" si="117"/>
        <v/>
      </c>
      <c r="B1881" s="3" t="str">
        <f t="shared" si="118"/>
        <v/>
      </c>
      <c r="H1881" s="3" t="str">
        <f t="shared" si="119"/>
        <v/>
      </c>
    </row>
    <row r="1882" spans="1:8" x14ac:dyDescent="0.2">
      <c r="A1882" s="3" t="str">
        <f t="shared" si="117"/>
        <v/>
      </c>
      <c r="B1882" s="3" t="str">
        <f t="shared" si="118"/>
        <v/>
      </c>
      <c r="H1882" s="3" t="str">
        <f t="shared" si="119"/>
        <v/>
      </c>
    </row>
    <row r="1883" spans="1:8" x14ac:dyDescent="0.2">
      <c r="A1883" s="3" t="str">
        <f t="shared" si="117"/>
        <v/>
      </c>
      <c r="B1883" s="3" t="str">
        <f t="shared" si="118"/>
        <v/>
      </c>
      <c r="H1883" s="3" t="str">
        <f t="shared" si="119"/>
        <v/>
      </c>
    </row>
    <row r="1884" spans="1:8" x14ac:dyDescent="0.2">
      <c r="A1884" s="3" t="str">
        <f t="shared" si="117"/>
        <v/>
      </c>
      <c r="B1884" s="3" t="str">
        <f t="shared" si="118"/>
        <v/>
      </c>
      <c r="H1884" s="3" t="str">
        <f t="shared" si="119"/>
        <v/>
      </c>
    </row>
    <row r="1885" spans="1:8" x14ac:dyDescent="0.2">
      <c r="A1885" s="3" t="str">
        <f t="shared" si="117"/>
        <v/>
      </c>
      <c r="B1885" s="3" t="str">
        <f t="shared" si="118"/>
        <v/>
      </c>
      <c r="H1885" s="3" t="str">
        <f t="shared" si="119"/>
        <v/>
      </c>
    </row>
    <row r="1886" spans="1:8" x14ac:dyDescent="0.2">
      <c r="A1886" s="3" t="str">
        <f t="shared" si="117"/>
        <v/>
      </c>
      <c r="B1886" s="3" t="str">
        <f t="shared" si="118"/>
        <v/>
      </c>
      <c r="H1886" s="3" t="str">
        <f t="shared" si="119"/>
        <v/>
      </c>
    </row>
    <row r="1887" spans="1:8" x14ac:dyDescent="0.2">
      <c r="A1887" s="3" t="str">
        <f t="shared" si="117"/>
        <v/>
      </c>
      <c r="B1887" s="3" t="str">
        <f t="shared" si="118"/>
        <v/>
      </c>
      <c r="H1887" s="3" t="str">
        <f t="shared" si="119"/>
        <v/>
      </c>
    </row>
    <row r="1888" spans="1:8" x14ac:dyDescent="0.2">
      <c r="A1888" s="3" t="str">
        <f t="shared" si="117"/>
        <v/>
      </c>
      <c r="B1888" s="3" t="str">
        <f t="shared" si="118"/>
        <v/>
      </c>
      <c r="H1888" s="3" t="str">
        <f t="shared" si="119"/>
        <v/>
      </c>
    </row>
    <row r="1889" spans="1:8" x14ac:dyDescent="0.2">
      <c r="A1889" s="3" t="str">
        <f t="shared" si="117"/>
        <v/>
      </c>
      <c r="B1889" s="3" t="str">
        <f t="shared" si="118"/>
        <v/>
      </c>
      <c r="H1889" s="3" t="str">
        <f t="shared" si="119"/>
        <v/>
      </c>
    </row>
    <row r="1890" spans="1:8" x14ac:dyDescent="0.2">
      <c r="A1890" s="3" t="str">
        <f t="shared" si="117"/>
        <v/>
      </c>
      <c r="B1890" s="3" t="str">
        <f t="shared" si="118"/>
        <v/>
      </c>
      <c r="H1890" s="3" t="str">
        <f t="shared" si="119"/>
        <v/>
      </c>
    </row>
    <row r="1891" spans="1:8" x14ac:dyDescent="0.2">
      <c r="A1891" s="3" t="str">
        <f t="shared" si="117"/>
        <v/>
      </c>
      <c r="B1891" s="3" t="str">
        <f t="shared" si="118"/>
        <v/>
      </c>
      <c r="H1891" s="3" t="str">
        <f t="shared" si="119"/>
        <v/>
      </c>
    </row>
    <row r="1892" spans="1:8" x14ac:dyDescent="0.2">
      <c r="A1892" s="3" t="str">
        <f t="shared" si="117"/>
        <v/>
      </c>
      <c r="B1892" s="3" t="str">
        <f t="shared" si="118"/>
        <v/>
      </c>
      <c r="H1892" s="3" t="str">
        <f t="shared" si="119"/>
        <v/>
      </c>
    </row>
    <row r="1893" spans="1:8" x14ac:dyDescent="0.2">
      <c r="A1893" s="3" t="str">
        <f t="shared" si="117"/>
        <v/>
      </c>
      <c r="B1893" s="3" t="str">
        <f t="shared" si="118"/>
        <v/>
      </c>
      <c r="H1893" s="3" t="str">
        <f t="shared" si="119"/>
        <v/>
      </c>
    </row>
    <row r="1894" spans="1:8" x14ac:dyDescent="0.2">
      <c r="A1894" s="3" t="str">
        <f t="shared" ref="A1894:A1957" si="120">C1894&amp;D1894&amp;E1894</f>
        <v/>
      </c>
      <c r="B1894" s="3" t="str">
        <f t="shared" ref="B1894:B1957" si="121">C1894&amp;D1894&amp;E1894&amp;F1894</f>
        <v/>
      </c>
      <c r="H1894" s="3" t="str">
        <f t="shared" si="119"/>
        <v/>
      </c>
    </row>
    <row r="1895" spans="1:8" x14ac:dyDescent="0.2">
      <c r="A1895" s="3" t="str">
        <f t="shared" si="120"/>
        <v/>
      </c>
      <c r="B1895" s="3" t="str">
        <f t="shared" si="121"/>
        <v/>
      </c>
      <c r="H1895" s="3" t="str">
        <f t="shared" si="119"/>
        <v/>
      </c>
    </row>
    <row r="1896" spans="1:8" x14ac:dyDescent="0.2">
      <c r="A1896" s="3" t="str">
        <f t="shared" si="120"/>
        <v/>
      </c>
      <c r="B1896" s="3" t="str">
        <f t="shared" si="121"/>
        <v/>
      </c>
      <c r="H1896" s="3" t="str">
        <f t="shared" si="119"/>
        <v/>
      </c>
    </row>
    <row r="1897" spans="1:8" x14ac:dyDescent="0.2">
      <c r="A1897" s="3" t="str">
        <f t="shared" si="120"/>
        <v/>
      </c>
      <c r="B1897" s="3" t="str">
        <f t="shared" si="121"/>
        <v/>
      </c>
      <c r="H1897" s="3" t="str">
        <f t="shared" si="119"/>
        <v/>
      </c>
    </row>
    <row r="1898" spans="1:8" x14ac:dyDescent="0.2">
      <c r="A1898" s="3" t="str">
        <f t="shared" si="120"/>
        <v/>
      </c>
      <c r="B1898" s="3" t="str">
        <f t="shared" si="121"/>
        <v/>
      </c>
      <c r="H1898" s="3" t="str">
        <f t="shared" si="119"/>
        <v/>
      </c>
    </row>
    <row r="1899" spans="1:8" x14ac:dyDescent="0.2">
      <c r="A1899" s="3" t="str">
        <f t="shared" si="120"/>
        <v/>
      </c>
      <c r="B1899" s="3" t="str">
        <f t="shared" si="121"/>
        <v/>
      </c>
      <c r="H1899" s="3" t="str">
        <f t="shared" ref="H1899:H1962" si="122">B1899&amp;G1899</f>
        <v/>
      </c>
    </row>
    <row r="1900" spans="1:8" x14ac:dyDescent="0.2">
      <c r="A1900" s="3" t="str">
        <f t="shared" si="120"/>
        <v/>
      </c>
      <c r="B1900" s="3" t="str">
        <f t="shared" si="121"/>
        <v/>
      </c>
      <c r="H1900" s="3" t="str">
        <f t="shared" si="122"/>
        <v/>
      </c>
    </row>
    <row r="1901" spans="1:8" x14ac:dyDescent="0.2">
      <c r="A1901" s="3" t="str">
        <f t="shared" si="120"/>
        <v/>
      </c>
      <c r="B1901" s="3" t="str">
        <f t="shared" si="121"/>
        <v/>
      </c>
      <c r="H1901" s="3" t="str">
        <f t="shared" si="122"/>
        <v/>
      </c>
    </row>
    <row r="1902" spans="1:8" x14ac:dyDescent="0.2">
      <c r="A1902" s="3" t="str">
        <f t="shared" si="120"/>
        <v/>
      </c>
      <c r="B1902" s="3" t="str">
        <f t="shared" si="121"/>
        <v/>
      </c>
      <c r="H1902" s="3" t="str">
        <f t="shared" si="122"/>
        <v/>
      </c>
    </row>
    <row r="1903" spans="1:8" x14ac:dyDescent="0.2">
      <c r="A1903" s="3" t="str">
        <f t="shared" si="120"/>
        <v/>
      </c>
      <c r="B1903" s="3" t="str">
        <f t="shared" si="121"/>
        <v/>
      </c>
      <c r="H1903" s="3" t="str">
        <f t="shared" si="122"/>
        <v/>
      </c>
    </row>
    <row r="1904" spans="1:8" x14ac:dyDescent="0.2">
      <c r="A1904" s="3" t="str">
        <f t="shared" si="120"/>
        <v/>
      </c>
      <c r="B1904" s="3" t="str">
        <f t="shared" si="121"/>
        <v/>
      </c>
      <c r="H1904" s="3" t="str">
        <f t="shared" si="122"/>
        <v/>
      </c>
    </row>
    <row r="1905" spans="1:8" x14ac:dyDescent="0.2">
      <c r="A1905" s="3" t="str">
        <f t="shared" si="120"/>
        <v/>
      </c>
      <c r="B1905" s="3" t="str">
        <f t="shared" si="121"/>
        <v/>
      </c>
      <c r="H1905" s="3" t="str">
        <f t="shared" si="122"/>
        <v/>
      </c>
    </row>
    <row r="1906" spans="1:8" x14ac:dyDescent="0.2">
      <c r="A1906" s="3" t="str">
        <f t="shared" si="120"/>
        <v/>
      </c>
      <c r="B1906" s="3" t="str">
        <f t="shared" si="121"/>
        <v/>
      </c>
      <c r="H1906" s="3" t="str">
        <f t="shared" si="122"/>
        <v/>
      </c>
    </row>
    <row r="1907" spans="1:8" x14ac:dyDescent="0.2">
      <c r="A1907" s="3" t="str">
        <f t="shared" si="120"/>
        <v/>
      </c>
      <c r="B1907" s="3" t="str">
        <f t="shared" si="121"/>
        <v/>
      </c>
      <c r="H1907" s="3" t="str">
        <f t="shared" si="122"/>
        <v/>
      </c>
    </row>
    <row r="1908" spans="1:8" x14ac:dyDescent="0.2">
      <c r="A1908" s="3" t="str">
        <f t="shared" si="120"/>
        <v/>
      </c>
      <c r="B1908" s="3" t="str">
        <f t="shared" si="121"/>
        <v/>
      </c>
      <c r="H1908" s="3" t="str">
        <f t="shared" si="122"/>
        <v/>
      </c>
    </row>
    <row r="1909" spans="1:8" x14ac:dyDescent="0.2">
      <c r="A1909" s="3" t="str">
        <f t="shared" si="120"/>
        <v/>
      </c>
      <c r="B1909" s="3" t="str">
        <f t="shared" si="121"/>
        <v/>
      </c>
      <c r="H1909" s="3" t="str">
        <f t="shared" si="122"/>
        <v/>
      </c>
    </row>
    <row r="1910" spans="1:8" x14ac:dyDescent="0.2">
      <c r="A1910" s="3" t="str">
        <f t="shared" si="120"/>
        <v/>
      </c>
      <c r="B1910" s="3" t="str">
        <f t="shared" si="121"/>
        <v/>
      </c>
      <c r="H1910" s="3" t="str">
        <f t="shared" si="122"/>
        <v/>
      </c>
    </row>
    <row r="1911" spans="1:8" x14ac:dyDescent="0.2">
      <c r="A1911" s="3" t="str">
        <f t="shared" si="120"/>
        <v/>
      </c>
      <c r="B1911" s="3" t="str">
        <f t="shared" si="121"/>
        <v/>
      </c>
      <c r="H1911" s="3" t="str">
        <f t="shared" si="122"/>
        <v/>
      </c>
    </row>
    <row r="1912" spans="1:8" x14ac:dyDescent="0.2">
      <c r="A1912" s="3" t="str">
        <f t="shared" si="120"/>
        <v/>
      </c>
      <c r="B1912" s="3" t="str">
        <f t="shared" si="121"/>
        <v/>
      </c>
      <c r="H1912" s="3" t="str">
        <f t="shared" si="122"/>
        <v/>
      </c>
    </row>
    <row r="1913" spans="1:8" x14ac:dyDescent="0.2">
      <c r="A1913" s="3" t="str">
        <f t="shared" si="120"/>
        <v/>
      </c>
      <c r="B1913" s="3" t="str">
        <f t="shared" si="121"/>
        <v/>
      </c>
      <c r="H1913" s="3" t="str">
        <f t="shared" si="122"/>
        <v/>
      </c>
    </row>
    <row r="1914" spans="1:8" x14ac:dyDescent="0.2">
      <c r="A1914" s="3" t="str">
        <f t="shared" si="120"/>
        <v/>
      </c>
      <c r="B1914" s="3" t="str">
        <f t="shared" si="121"/>
        <v/>
      </c>
      <c r="H1914" s="3" t="str">
        <f t="shared" si="122"/>
        <v/>
      </c>
    </row>
    <row r="1915" spans="1:8" x14ac:dyDescent="0.2">
      <c r="A1915" s="3" t="str">
        <f t="shared" si="120"/>
        <v/>
      </c>
      <c r="B1915" s="3" t="str">
        <f t="shared" si="121"/>
        <v/>
      </c>
      <c r="H1915" s="3" t="str">
        <f t="shared" si="122"/>
        <v/>
      </c>
    </row>
    <row r="1916" spans="1:8" x14ac:dyDescent="0.2">
      <c r="A1916" s="3" t="str">
        <f t="shared" si="120"/>
        <v/>
      </c>
      <c r="B1916" s="3" t="str">
        <f t="shared" si="121"/>
        <v/>
      </c>
      <c r="H1916" s="3" t="str">
        <f t="shared" si="122"/>
        <v/>
      </c>
    </row>
    <row r="1917" spans="1:8" x14ac:dyDescent="0.2">
      <c r="A1917" s="3" t="str">
        <f t="shared" si="120"/>
        <v/>
      </c>
      <c r="B1917" s="3" t="str">
        <f t="shared" si="121"/>
        <v/>
      </c>
      <c r="H1917" s="3" t="str">
        <f t="shared" si="122"/>
        <v/>
      </c>
    </row>
    <row r="1918" spans="1:8" x14ac:dyDescent="0.2">
      <c r="A1918" s="3" t="str">
        <f t="shared" si="120"/>
        <v/>
      </c>
      <c r="B1918" s="3" t="str">
        <f t="shared" si="121"/>
        <v/>
      </c>
      <c r="H1918" s="3" t="str">
        <f t="shared" si="122"/>
        <v/>
      </c>
    </row>
    <row r="1919" spans="1:8" x14ac:dyDescent="0.2">
      <c r="A1919" s="3" t="str">
        <f t="shared" si="120"/>
        <v/>
      </c>
      <c r="B1919" s="3" t="str">
        <f t="shared" si="121"/>
        <v/>
      </c>
      <c r="H1919" s="3" t="str">
        <f t="shared" si="122"/>
        <v/>
      </c>
    </row>
    <row r="1920" spans="1:8" x14ac:dyDescent="0.2">
      <c r="A1920" s="3" t="str">
        <f t="shared" si="120"/>
        <v/>
      </c>
      <c r="B1920" s="3" t="str">
        <f t="shared" si="121"/>
        <v/>
      </c>
      <c r="H1920" s="3" t="str">
        <f t="shared" si="122"/>
        <v/>
      </c>
    </row>
    <row r="1921" spans="1:8" x14ac:dyDescent="0.2">
      <c r="A1921" s="3" t="str">
        <f t="shared" si="120"/>
        <v/>
      </c>
      <c r="B1921" s="3" t="str">
        <f t="shared" si="121"/>
        <v/>
      </c>
      <c r="H1921" s="3" t="str">
        <f t="shared" si="122"/>
        <v/>
      </c>
    </row>
    <row r="1922" spans="1:8" x14ac:dyDescent="0.2">
      <c r="A1922" s="3" t="str">
        <f t="shared" si="120"/>
        <v/>
      </c>
      <c r="B1922" s="3" t="str">
        <f t="shared" si="121"/>
        <v/>
      </c>
      <c r="H1922" s="3" t="str">
        <f t="shared" si="122"/>
        <v/>
      </c>
    </row>
    <row r="1923" spans="1:8" x14ac:dyDescent="0.2">
      <c r="A1923" s="3" t="str">
        <f t="shared" si="120"/>
        <v/>
      </c>
      <c r="B1923" s="3" t="str">
        <f t="shared" si="121"/>
        <v/>
      </c>
      <c r="H1923" s="3" t="str">
        <f t="shared" si="122"/>
        <v/>
      </c>
    </row>
    <row r="1924" spans="1:8" x14ac:dyDescent="0.2">
      <c r="A1924" s="3" t="str">
        <f t="shared" si="120"/>
        <v/>
      </c>
      <c r="B1924" s="3" t="str">
        <f t="shared" si="121"/>
        <v/>
      </c>
      <c r="H1924" s="3" t="str">
        <f t="shared" si="122"/>
        <v/>
      </c>
    </row>
    <row r="1925" spans="1:8" x14ac:dyDescent="0.2">
      <c r="A1925" s="3" t="str">
        <f t="shared" si="120"/>
        <v/>
      </c>
      <c r="B1925" s="3" t="str">
        <f t="shared" si="121"/>
        <v/>
      </c>
      <c r="H1925" s="3" t="str">
        <f t="shared" si="122"/>
        <v/>
      </c>
    </row>
    <row r="1926" spans="1:8" x14ac:dyDescent="0.2">
      <c r="A1926" s="3" t="str">
        <f t="shared" si="120"/>
        <v/>
      </c>
      <c r="B1926" s="3" t="str">
        <f t="shared" si="121"/>
        <v/>
      </c>
      <c r="H1926" s="3" t="str">
        <f t="shared" si="122"/>
        <v/>
      </c>
    </row>
    <row r="1927" spans="1:8" x14ac:dyDescent="0.2">
      <c r="A1927" s="3" t="str">
        <f t="shared" si="120"/>
        <v/>
      </c>
      <c r="B1927" s="3" t="str">
        <f t="shared" si="121"/>
        <v/>
      </c>
      <c r="H1927" s="3" t="str">
        <f t="shared" si="122"/>
        <v/>
      </c>
    </row>
    <row r="1928" spans="1:8" x14ac:dyDescent="0.2">
      <c r="A1928" s="3" t="str">
        <f t="shared" si="120"/>
        <v/>
      </c>
      <c r="B1928" s="3" t="str">
        <f t="shared" si="121"/>
        <v/>
      </c>
      <c r="H1928" s="3" t="str">
        <f t="shared" si="122"/>
        <v/>
      </c>
    </row>
    <row r="1929" spans="1:8" x14ac:dyDescent="0.2">
      <c r="A1929" s="3" t="str">
        <f t="shared" si="120"/>
        <v/>
      </c>
      <c r="B1929" s="3" t="str">
        <f t="shared" si="121"/>
        <v/>
      </c>
      <c r="H1929" s="3" t="str">
        <f t="shared" si="122"/>
        <v/>
      </c>
    </row>
    <row r="1930" spans="1:8" x14ac:dyDescent="0.2">
      <c r="A1930" s="3" t="str">
        <f t="shared" si="120"/>
        <v/>
      </c>
      <c r="B1930" s="3" t="str">
        <f t="shared" si="121"/>
        <v/>
      </c>
      <c r="H1930" s="3" t="str">
        <f t="shared" si="122"/>
        <v/>
      </c>
    </row>
    <row r="1931" spans="1:8" x14ac:dyDescent="0.2">
      <c r="A1931" s="3" t="str">
        <f t="shared" si="120"/>
        <v/>
      </c>
      <c r="B1931" s="3" t="str">
        <f t="shared" si="121"/>
        <v/>
      </c>
      <c r="H1931" s="3" t="str">
        <f t="shared" si="122"/>
        <v/>
      </c>
    </row>
    <row r="1932" spans="1:8" x14ac:dyDescent="0.2">
      <c r="A1932" s="3" t="str">
        <f t="shared" si="120"/>
        <v/>
      </c>
      <c r="B1932" s="3" t="str">
        <f t="shared" si="121"/>
        <v/>
      </c>
      <c r="H1932" s="3" t="str">
        <f t="shared" si="122"/>
        <v/>
      </c>
    </row>
    <row r="1933" spans="1:8" x14ac:dyDescent="0.2">
      <c r="A1933" s="3" t="str">
        <f t="shared" si="120"/>
        <v/>
      </c>
      <c r="B1933" s="3" t="str">
        <f t="shared" si="121"/>
        <v/>
      </c>
      <c r="H1933" s="3" t="str">
        <f t="shared" si="122"/>
        <v/>
      </c>
    </row>
    <row r="1934" spans="1:8" x14ac:dyDescent="0.2">
      <c r="A1934" s="3" t="str">
        <f t="shared" si="120"/>
        <v/>
      </c>
      <c r="B1934" s="3" t="str">
        <f t="shared" si="121"/>
        <v/>
      </c>
      <c r="H1934" s="3" t="str">
        <f t="shared" si="122"/>
        <v/>
      </c>
    </row>
    <row r="1935" spans="1:8" x14ac:dyDescent="0.2">
      <c r="A1935" s="3" t="str">
        <f t="shared" si="120"/>
        <v/>
      </c>
      <c r="B1935" s="3" t="str">
        <f t="shared" si="121"/>
        <v/>
      </c>
      <c r="H1935" s="3" t="str">
        <f t="shared" si="122"/>
        <v/>
      </c>
    </row>
    <row r="1936" spans="1:8" x14ac:dyDescent="0.2">
      <c r="A1936" s="3" t="str">
        <f t="shared" si="120"/>
        <v/>
      </c>
      <c r="B1936" s="3" t="str">
        <f t="shared" si="121"/>
        <v/>
      </c>
      <c r="H1936" s="3" t="str">
        <f t="shared" si="122"/>
        <v/>
      </c>
    </row>
    <row r="1937" spans="1:8" x14ac:dyDescent="0.2">
      <c r="A1937" s="3" t="str">
        <f t="shared" si="120"/>
        <v/>
      </c>
      <c r="B1937" s="3" t="str">
        <f t="shared" si="121"/>
        <v/>
      </c>
      <c r="H1937" s="3" t="str">
        <f t="shared" si="122"/>
        <v/>
      </c>
    </row>
    <row r="1938" spans="1:8" x14ac:dyDescent="0.2">
      <c r="A1938" s="3" t="str">
        <f t="shared" si="120"/>
        <v/>
      </c>
      <c r="B1938" s="3" t="str">
        <f t="shared" si="121"/>
        <v/>
      </c>
      <c r="H1938" s="3" t="str">
        <f t="shared" si="122"/>
        <v/>
      </c>
    </row>
    <row r="1939" spans="1:8" x14ac:dyDescent="0.2">
      <c r="A1939" s="3" t="str">
        <f t="shared" si="120"/>
        <v/>
      </c>
      <c r="B1939" s="3" t="str">
        <f t="shared" si="121"/>
        <v/>
      </c>
      <c r="H1939" s="3" t="str">
        <f t="shared" si="122"/>
        <v/>
      </c>
    </row>
    <row r="1940" spans="1:8" x14ac:dyDescent="0.2">
      <c r="A1940" s="3" t="str">
        <f t="shared" si="120"/>
        <v/>
      </c>
      <c r="B1940" s="3" t="str">
        <f t="shared" si="121"/>
        <v/>
      </c>
      <c r="H1940" s="3" t="str">
        <f t="shared" si="122"/>
        <v/>
      </c>
    </row>
    <row r="1941" spans="1:8" x14ac:dyDescent="0.2">
      <c r="A1941" s="3" t="str">
        <f t="shared" si="120"/>
        <v/>
      </c>
      <c r="B1941" s="3" t="str">
        <f t="shared" si="121"/>
        <v/>
      </c>
      <c r="H1941" s="3" t="str">
        <f t="shared" si="122"/>
        <v/>
      </c>
    </row>
    <row r="1942" spans="1:8" x14ac:dyDescent="0.2">
      <c r="A1942" s="3" t="str">
        <f t="shared" si="120"/>
        <v/>
      </c>
      <c r="B1942" s="3" t="str">
        <f t="shared" si="121"/>
        <v/>
      </c>
      <c r="H1942" s="3" t="str">
        <f t="shared" si="122"/>
        <v/>
      </c>
    </row>
    <row r="1943" spans="1:8" x14ac:dyDescent="0.2">
      <c r="A1943" s="3" t="str">
        <f t="shared" si="120"/>
        <v/>
      </c>
      <c r="B1943" s="3" t="str">
        <f t="shared" si="121"/>
        <v/>
      </c>
      <c r="H1943" s="3" t="str">
        <f t="shared" si="122"/>
        <v/>
      </c>
    </row>
    <row r="1944" spans="1:8" x14ac:dyDescent="0.2">
      <c r="A1944" s="3" t="str">
        <f t="shared" si="120"/>
        <v/>
      </c>
      <c r="B1944" s="3" t="str">
        <f t="shared" si="121"/>
        <v/>
      </c>
      <c r="H1944" s="3" t="str">
        <f t="shared" si="122"/>
        <v/>
      </c>
    </row>
    <row r="1945" spans="1:8" x14ac:dyDescent="0.2">
      <c r="A1945" s="3" t="str">
        <f t="shared" si="120"/>
        <v/>
      </c>
      <c r="B1945" s="3" t="str">
        <f t="shared" si="121"/>
        <v/>
      </c>
      <c r="H1945" s="3" t="str">
        <f t="shared" si="122"/>
        <v/>
      </c>
    </row>
    <row r="1946" spans="1:8" x14ac:dyDescent="0.2">
      <c r="A1946" s="3" t="str">
        <f t="shared" si="120"/>
        <v/>
      </c>
      <c r="B1946" s="3" t="str">
        <f t="shared" si="121"/>
        <v/>
      </c>
      <c r="H1946" s="3" t="str">
        <f t="shared" si="122"/>
        <v/>
      </c>
    </row>
    <row r="1947" spans="1:8" x14ac:dyDescent="0.2">
      <c r="A1947" s="3" t="str">
        <f t="shared" si="120"/>
        <v/>
      </c>
      <c r="B1947" s="3" t="str">
        <f t="shared" si="121"/>
        <v/>
      </c>
      <c r="H1947" s="3" t="str">
        <f t="shared" si="122"/>
        <v/>
      </c>
    </row>
    <row r="1948" spans="1:8" x14ac:dyDescent="0.2">
      <c r="A1948" s="3" t="str">
        <f t="shared" si="120"/>
        <v/>
      </c>
      <c r="B1948" s="3" t="str">
        <f t="shared" si="121"/>
        <v/>
      </c>
      <c r="H1948" s="3" t="str">
        <f t="shared" si="122"/>
        <v/>
      </c>
    </row>
    <row r="1949" spans="1:8" x14ac:dyDescent="0.2">
      <c r="A1949" s="3" t="str">
        <f t="shared" si="120"/>
        <v/>
      </c>
      <c r="B1949" s="3" t="str">
        <f t="shared" si="121"/>
        <v/>
      </c>
      <c r="H1949" s="3" t="str">
        <f t="shared" si="122"/>
        <v/>
      </c>
    </row>
    <row r="1950" spans="1:8" x14ac:dyDescent="0.2">
      <c r="A1950" s="3" t="str">
        <f t="shared" si="120"/>
        <v/>
      </c>
      <c r="B1950" s="3" t="str">
        <f t="shared" si="121"/>
        <v/>
      </c>
      <c r="H1950" s="3" t="str">
        <f t="shared" si="122"/>
        <v/>
      </c>
    </row>
    <row r="1951" spans="1:8" x14ac:dyDescent="0.2">
      <c r="A1951" s="3" t="str">
        <f t="shared" si="120"/>
        <v/>
      </c>
      <c r="B1951" s="3" t="str">
        <f t="shared" si="121"/>
        <v/>
      </c>
      <c r="H1951" s="3" t="str">
        <f t="shared" si="122"/>
        <v/>
      </c>
    </row>
    <row r="1952" spans="1:8" x14ac:dyDescent="0.2">
      <c r="A1952" s="3" t="str">
        <f t="shared" si="120"/>
        <v/>
      </c>
      <c r="B1952" s="3" t="str">
        <f t="shared" si="121"/>
        <v/>
      </c>
      <c r="H1952" s="3" t="str">
        <f t="shared" si="122"/>
        <v/>
      </c>
    </row>
    <row r="1953" spans="1:8" x14ac:dyDescent="0.2">
      <c r="A1953" s="3" t="str">
        <f t="shared" si="120"/>
        <v/>
      </c>
      <c r="B1953" s="3" t="str">
        <f t="shared" si="121"/>
        <v/>
      </c>
      <c r="H1953" s="3" t="str">
        <f t="shared" si="122"/>
        <v/>
      </c>
    </row>
    <row r="1954" spans="1:8" x14ac:dyDescent="0.2">
      <c r="A1954" s="3" t="str">
        <f t="shared" si="120"/>
        <v/>
      </c>
      <c r="B1954" s="3" t="str">
        <f t="shared" si="121"/>
        <v/>
      </c>
      <c r="H1954" s="3" t="str">
        <f t="shared" si="122"/>
        <v/>
      </c>
    </row>
    <row r="1955" spans="1:8" x14ac:dyDescent="0.2">
      <c r="A1955" s="3" t="str">
        <f t="shared" si="120"/>
        <v/>
      </c>
      <c r="B1955" s="3" t="str">
        <f t="shared" si="121"/>
        <v/>
      </c>
      <c r="H1955" s="3" t="str">
        <f t="shared" si="122"/>
        <v/>
      </c>
    </row>
    <row r="1956" spans="1:8" x14ac:dyDescent="0.2">
      <c r="A1956" s="3" t="str">
        <f t="shared" si="120"/>
        <v/>
      </c>
      <c r="B1956" s="3" t="str">
        <f t="shared" si="121"/>
        <v/>
      </c>
      <c r="H1956" s="3" t="str">
        <f t="shared" si="122"/>
        <v/>
      </c>
    </row>
    <row r="1957" spans="1:8" x14ac:dyDescent="0.2">
      <c r="A1957" s="3" t="str">
        <f t="shared" si="120"/>
        <v/>
      </c>
      <c r="B1957" s="3" t="str">
        <f t="shared" si="121"/>
        <v/>
      </c>
      <c r="H1957" s="3" t="str">
        <f t="shared" si="122"/>
        <v/>
      </c>
    </row>
    <row r="1958" spans="1:8" x14ac:dyDescent="0.2">
      <c r="A1958" s="3" t="str">
        <f t="shared" ref="A1958:A2021" si="123">C1958&amp;D1958&amp;E1958</f>
        <v/>
      </c>
      <c r="B1958" s="3" t="str">
        <f t="shared" ref="B1958:B2021" si="124">C1958&amp;D1958&amp;E1958&amp;F1958</f>
        <v/>
      </c>
      <c r="H1958" s="3" t="str">
        <f t="shared" si="122"/>
        <v/>
      </c>
    </row>
    <row r="1959" spans="1:8" x14ac:dyDescent="0.2">
      <c r="A1959" s="3" t="str">
        <f t="shared" si="123"/>
        <v/>
      </c>
      <c r="B1959" s="3" t="str">
        <f t="shared" si="124"/>
        <v/>
      </c>
      <c r="H1959" s="3" t="str">
        <f t="shared" si="122"/>
        <v/>
      </c>
    </row>
    <row r="1960" spans="1:8" x14ac:dyDescent="0.2">
      <c r="A1960" s="3" t="str">
        <f t="shared" si="123"/>
        <v/>
      </c>
      <c r="B1960" s="3" t="str">
        <f t="shared" si="124"/>
        <v/>
      </c>
      <c r="H1960" s="3" t="str">
        <f t="shared" si="122"/>
        <v/>
      </c>
    </row>
    <row r="1961" spans="1:8" x14ac:dyDescent="0.2">
      <c r="A1961" s="3" t="str">
        <f t="shared" si="123"/>
        <v/>
      </c>
      <c r="B1961" s="3" t="str">
        <f t="shared" si="124"/>
        <v/>
      </c>
      <c r="H1961" s="3" t="str">
        <f t="shared" si="122"/>
        <v/>
      </c>
    </row>
    <row r="1962" spans="1:8" x14ac:dyDescent="0.2">
      <c r="A1962" s="3" t="str">
        <f t="shared" si="123"/>
        <v/>
      </c>
      <c r="B1962" s="3" t="str">
        <f t="shared" si="124"/>
        <v/>
      </c>
      <c r="H1962" s="3" t="str">
        <f t="shared" si="122"/>
        <v/>
      </c>
    </row>
    <row r="1963" spans="1:8" x14ac:dyDescent="0.2">
      <c r="A1963" s="3" t="str">
        <f t="shared" si="123"/>
        <v/>
      </c>
      <c r="B1963" s="3" t="str">
        <f t="shared" si="124"/>
        <v/>
      </c>
      <c r="H1963" s="3" t="str">
        <f t="shared" ref="H1963:H2026" si="125">B1963&amp;G1963</f>
        <v/>
      </c>
    </row>
    <row r="1964" spans="1:8" x14ac:dyDescent="0.2">
      <c r="A1964" s="3" t="str">
        <f t="shared" si="123"/>
        <v/>
      </c>
      <c r="B1964" s="3" t="str">
        <f t="shared" si="124"/>
        <v/>
      </c>
      <c r="H1964" s="3" t="str">
        <f t="shared" si="125"/>
        <v/>
      </c>
    </row>
    <row r="1965" spans="1:8" x14ac:dyDescent="0.2">
      <c r="A1965" s="3" t="str">
        <f t="shared" si="123"/>
        <v/>
      </c>
      <c r="B1965" s="3" t="str">
        <f t="shared" si="124"/>
        <v/>
      </c>
      <c r="H1965" s="3" t="str">
        <f t="shared" si="125"/>
        <v/>
      </c>
    </row>
    <row r="1966" spans="1:8" x14ac:dyDescent="0.2">
      <c r="A1966" s="3" t="str">
        <f t="shared" si="123"/>
        <v/>
      </c>
      <c r="B1966" s="3" t="str">
        <f t="shared" si="124"/>
        <v/>
      </c>
      <c r="H1966" s="3" t="str">
        <f t="shared" si="125"/>
        <v/>
      </c>
    </row>
    <row r="1967" spans="1:8" x14ac:dyDescent="0.2">
      <c r="A1967" s="3" t="str">
        <f t="shared" si="123"/>
        <v/>
      </c>
      <c r="B1967" s="3" t="str">
        <f t="shared" si="124"/>
        <v/>
      </c>
      <c r="H1967" s="3" t="str">
        <f t="shared" si="125"/>
        <v/>
      </c>
    </row>
    <row r="1968" spans="1:8" x14ac:dyDescent="0.2">
      <c r="A1968" s="3" t="str">
        <f t="shared" si="123"/>
        <v/>
      </c>
      <c r="B1968" s="3" t="str">
        <f t="shared" si="124"/>
        <v/>
      </c>
      <c r="H1968" s="3" t="str">
        <f t="shared" si="125"/>
        <v/>
      </c>
    </row>
    <row r="1969" spans="1:8" x14ac:dyDescent="0.2">
      <c r="A1969" s="3" t="str">
        <f t="shared" si="123"/>
        <v/>
      </c>
      <c r="B1969" s="3" t="str">
        <f t="shared" si="124"/>
        <v/>
      </c>
      <c r="H1969" s="3" t="str">
        <f t="shared" si="125"/>
        <v/>
      </c>
    </row>
    <row r="1970" spans="1:8" x14ac:dyDescent="0.2">
      <c r="A1970" s="3" t="str">
        <f t="shared" si="123"/>
        <v/>
      </c>
      <c r="B1970" s="3" t="str">
        <f t="shared" si="124"/>
        <v/>
      </c>
      <c r="H1970" s="3" t="str">
        <f t="shared" si="125"/>
        <v/>
      </c>
    </row>
    <row r="1971" spans="1:8" x14ac:dyDescent="0.2">
      <c r="A1971" s="3" t="str">
        <f t="shared" si="123"/>
        <v/>
      </c>
      <c r="B1971" s="3" t="str">
        <f t="shared" si="124"/>
        <v/>
      </c>
      <c r="H1971" s="3" t="str">
        <f t="shared" si="125"/>
        <v/>
      </c>
    </row>
    <row r="1972" spans="1:8" x14ac:dyDescent="0.2">
      <c r="A1972" s="3" t="str">
        <f t="shared" si="123"/>
        <v/>
      </c>
      <c r="B1972" s="3" t="str">
        <f t="shared" si="124"/>
        <v/>
      </c>
      <c r="H1972" s="3" t="str">
        <f t="shared" si="125"/>
        <v/>
      </c>
    </row>
    <row r="1973" spans="1:8" x14ac:dyDescent="0.2">
      <c r="A1973" s="3" t="str">
        <f t="shared" si="123"/>
        <v/>
      </c>
      <c r="B1973" s="3" t="str">
        <f t="shared" si="124"/>
        <v/>
      </c>
      <c r="H1973" s="3" t="str">
        <f t="shared" si="125"/>
        <v/>
      </c>
    </row>
    <row r="1974" spans="1:8" x14ac:dyDescent="0.2">
      <c r="A1974" s="3" t="str">
        <f t="shared" si="123"/>
        <v/>
      </c>
      <c r="B1974" s="3" t="str">
        <f t="shared" si="124"/>
        <v/>
      </c>
      <c r="H1974" s="3" t="str">
        <f t="shared" si="125"/>
        <v/>
      </c>
    </row>
    <row r="1975" spans="1:8" x14ac:dyDescent="0.2">
      <c r="A1975" s="3" t="str">
        <f t="shared" si="123"/>
        <v/>
      </c>
      <c r="B1975" s="3" t="str">
        <f t="shared" si="124"/>
        <v/>
      </c>
      <c r="H1975" s="3" t="str">
        <f t="shared" si="125"/>
        <v/>
      </c>
    </row>
    <row r="1976" spans="1:8" x14ac:dyDescent="0.2">
      <c r="A1976" s="3" t="str">
        <f t="shared" si="123"/>
        <v/>
      </c>
      <c r="B1976" s="3" t="str">
        <f t="shared" si="124"/>
        <v/>
      </c>
      <c r="H1976" s="3" t="str">
        <f t="shared" si="125"/>
        <v/>
      </c>
    </row>
    <row r="1977" spans="1:8" x14ac:dyDescent="0.2">
      <c r="A1977" s="3" t="str">
        <f t="shared" si="123"/>
        <v/>
      </c>
      <c r="B1977" s="3" t="str">
        <f t="shared" si="124"/>
        <v/>
      </c>
      <c r="H1977" s="3" t="str">
        <f t="shared" si="125"/>
        <v/>
      </c>
    </row>
    <row r="1978" spans="1:8" x14ac:dyDescent="0.2">
      <c r="A1978" s="3" t="str">
        <f t="shared" si="123"/>
        <v/>
      </c>
      <c r="B1978" s="3" t="str">
        <f t="shared" si="124"/>
        <v/>
      </c>
      <c r="H1978" s="3" t="str">
        <f t="shared" si="125"/>
        <v/>
      </c>
    </row>
    <row r="1979" spans="1:8" x14ac:dyDescent="0.2">
      <c r="A1979" s="3" t="str">
        <f t="shared" si="123"/>
        <v/>
      </c>
      <c r="B1979" s="3" t="str">
        <f t="shared" si="124"/>
        <v/>
      </c>
      <c r="H1979" s="3" t="str">
        <f t="shared" si="125"/>
        <v/>
      </c>
    </row>
    <row r="1980" spans="1:8" x14ac:dyDescent="0.2">
      <c r="A1980" s="3" t="str">
        <f t="shared" si="123"/>
        <v/>
      </c>
      <c r="B1980" s="3" t="str">
        <f t="shared" si="124"/>
        <v/>
      </c>
      <c r="H1980" s="3" t="str">
        <f t="shared" si="125"/>
        <v/>
      </c>
    </row>
    <row r="1981" spans="1:8" x14ac:dyDescent="0.2">
      <c r="A1981" s="3" t="str">
        <f t="shared" si="123"/>
        <v/>
      </c>
      <c r="B1981" s="3" t="str">
        <f t="shared" si="124"/>
        <v/>
      </c>
      <c r="H1981" s="3" t="str">
        <f t="shared" si="125"/>
        <v/>
      </c>
    </row>
    <row r="1982" spans="1:8" x14ac:dyDescent="0.2">
      <c r="A1982" s="3" t="str">
        <f t="shared" si="123"/>
        <v/>
      </c>
      <c r="B1982" s="3" t="str">
        <f t="shared" si="124"/>
        <v/>
      </c>
      <c r="H1982" s="3" t="str">
        <f t="shared" si="125"/>
        <v/>
      </c>
    </row>
    <row r="1983" spans="1:8" x14ac:dyDescent="0.2">
      <c r="A1983" s="3" t="str">
        <f t="shared" si="123"/>
        <v/>
      </c>
      <c r="B1983" s="3" t="str">
        <f t="shared" si="124"/>
        <v/>
      </c>
      <c r="H1983" s="3" t="str">
        <f t="shared" si="125"/>
        <v/>
      </c>
    </row>
    <row r="1984" spans="1:8" x14ac:dyDescent="0.2">
      <c r="A1984" s="3" t="str">
        <f t="shared" si="123"/>
        <v/>
      </c>
      <c r="B1984" s="3" t="str">
        <f t="shared" si="124"/>
        <v/>
      </c>
      <c r="H1984" s="3" t="str">
        <f t="shared" si="125"/>
        <v/>
      </c>
    </row>
    <row r="1985" spans="1:8" x14ac:dyDescent="0.2">
      <c r="A1985" s="3" t="str">
        <f t="shared" si="123"/>
        <v/>
      </c>
      <c r="B1985" s="3" t="str">
        <f t="shared" si="124"/>
        <v/>
      </c>
      <c r="H1985" s="3" t="str">
        <f t="shared" si="125"/>
        <v/>
      </c>
    </row>
    <row r="1986" spans="1:8" x14ac:dyDescent="0.2">
      <c r="A1986" s="3" t="str">
        <f t="shared" si="123"/>
        <v/>
      </c>
      <c r="B1986" s="3" t="str">
        <f t="shared" si="124"/>
        <v/>
      </c>
      <c r="H1986" s="3" t="str">
        <f t="shared" si="125"/>
        <v/>
      </c>
    </row>
    <row r="1987" spans="1:8" x14ac:dyDescent="0.2">
      <c r="A1987" s="3" t="str">
        <f t="shared" si="123"/>
        <v/>
      </c>
      <c r="B1987" s="3" t="str">
        <f t="shared" si="124"/>
        <v/>
      </c>
      <c r="H1987" s="3" t="str">
        <f t="shared" si="125"/>
        <v/>
      </c>
    </row>
    <row r="1988" spans="1:8" x14ac:dyDescent="0.2">
      <c r="A1988" s="3" t="str">
        <f t="shared" si="123"/>
        <v/>
      </c>
      <c r="B1988" s="3" t="str">
        <f t="shared" si="124"/>
        <v/>
      </c>
      <c r="H1988" s="3" t="str">
        <f t="shared" si="125"/>
        <v/>
      </c>
    </row>
    <row r="1989" spans="1:8" x14ac:dyDescent="0.2">
      <c r="A1989" s="3" t="str">
        <f t="shared" si="123"/>
        <v/>
      </c>
      <c r="B1989" s="3" t="str">
        <f t="shared" si="124"/>
        <v/>
      </c>
      <c r="H1989" s="3" t="str">
        <f t="shared" si="125"/>
        <v/>
      </c>
    </row>
    <row r="1990" spans="1:8" x14ac:dyDescent="0.2">
      <c r="A1990" s="3" t="str">
        <f t="shared" si="123"/>
        <v/>
      </c>
      <c r="B1990" s="3" t="str">
        <f t="shared" si="124"/>
        <v/>
      </c>
      <c r="H1990" s="3" t="str">
        <f t="shared" si="125"/>
        <v/>
      </c>
    </row>
    <row r="1991" spans="1:8" x14ac:dyDescent="0.2">
      <c r="A1991" s="3" t="str">
        <f t="shared" si="123"/>
        <v/>
      </c>
      <c r="B1991" s="3" t="str">
        <f t="shared" si="124"/>
        <v/>
      </c>
      <c r="H1991" s="3" t="str">
        <f t="shared" si="125"/>
        <v/>
      </c>
    </row>
    <row r="1992" spans="1:8" x14ac:dyDescent="0.2">
      <c r="A1992" s="3" t="str">
        <f t="shared" si="123"/>
        <v/>
      </c>
      <c r="B1992" s="3" t="str">
        <f t="shared" si="124"/>
        <v/>
      </c>
      <c r="H1992" s="3" t="str">
        <f t="shared" si="125"/>
        <v/>
      </c>
    </row>
    <row r="1993" spans="1:8" x14ac:dyDescent="0.2">
      <c r="A1993" s="3" t="str">
        <f t="shared" si="123"/>
        <v/>
      </c>
      <c r="B1993" s="3" t="str">
        <f t="shared" si="124"/>
        <v/>
      </c>
      <c r="H1993" s="3" t="str">
        <f t="shared" si="125"/>
        <v/>
      </c>
    </row>
    <row r="1994" spans="1:8" x14ac:dyDescent="0.2">
      <c r="A1994" s="3" t="str">
        <f t="shared" si="123"/>
        <v/>
      </c>
      <c r="B1994" s="3" t="str">
        <f t="shared" si="124"/>
        <v/>
      </c>
      <c r="H1994" s="3" t="str">
        <f t="shared" si="125"/>
        <v/>
      </c>
    </row>
    <row r="1995" spans="1:8" x14ac:dyDescent="0.2">
      <c r="A1995" s="3" t="str">
        <f t="shared" si="123"/>
        <v/>
      </c>
      <c r="B1995" s="3" t="str">
        <f t="shared" si="124"/>
        <v/>
      </c>
      <c r="H1995" s="3" t="str">
        <f t="shared" si="125"/>
        <v/>
      </c>
    </row>
    <row r="1996" spans="1:8" x14ac:dyDescent="0.2">
      <c r="A1996" s="3" t="str">
        <f t="shared" si="123"/>
        <v/>
      </c>
      <c r="B1996" s="3" t="str">
        <f t="shared" si="124"/>
        <v/>
      </c>
      <c r="H1996" s="3" t="str">
        <f t="shared" si="125"/>
        <v/>
      </c>
    </row>
    <row r="1997" spans="1:8" x14ac:dyDescent="0.2">
      <c r="A1997" s="3" t="str">
        <f t="shared" si="123"/>
        <v/>
      </c>
      <c r="B1997" s="3" t="str">
        <f t="shared" si="124"/>
        <v/>
      </c>
      <c r="H1997" s="3" t="str">
        <f t="shared" si="125"/>
        <v/>
      </c>
    </row>
    <row r="1998" spans="1:8" x14ac:dyDescent="0.2">
      <c r="A1998" s="3" t="str">
        <f t="shared" si="123"/>
        <v/>
      </c>
      <c r="B1998" s="3" t="str">
        <f t="shared" si="124"/>
        <v/>
      </c>
      <c r="H1998" s="3" t="str">
        <f t="shared" si="125"/>
        <v/>
      </c>
    </row>
    <row r="1999" spans="1:8" x14ac:dyDescent="0.2">
      <c r="A1999" s="3" t="str">
        <f t="shared" si="123"/>
        <v/>
      </c>
      <c r="B1999" s="3" t="str">
        <f t="shared" si="124"/>
        <v/>
      </c>
      <c r="H1999" s="3" t="str">
        <f t="shared" si="125"/>
        <v/>
      </c>
    </row>
    <row r="2000" spans="1:8" x14ac:dyDescent="0.2">
      <c r="A2000" s="3" t="str">
        <f t="shared" si="123"/>
        <v/>
      </c>
      <c r="B2000" s="3" t="str">
        <f t="shared" si="124"/>
        <v/>
      </c>
      <c r="H2000" s="3" t="str">
        <f t="shared" si="125"/>
        <v/>
      </c>
    </row>
    <row r="2001" spans="1:8" x14ac:dyDescent="0.2">
      <c r="A2001" s="3" t="str">
        <f t="shared" si="123"/>
        <v/>
      </c>
      <c r="B2001" s="3" t="str">
        <f t="shared" si="124"/>
        <v/>
      </c>
      <c r="H2001" s="3" t="str">
        <f t="shared" si="125"/>
        <v/>
      </c>
    </row>
    <row r="2002" spans="1:8" x14ac:dyDescent="0.2">
      <c r="A2002" s="3" t="str">
        <f t="shared" si="123"/>
        <v/>
      </c>
      <c r="B2002" s="3" t="str">
        <f t="shared" si="124"/>
        <v/>
      </c>
      <c r="H2002" s="3" t="str">
        <f t="shared" si="125"/>
        <v/>
      </c>
    </row>
    <row r="2003" spans="1:8" x14ac:dyDescent="0.2">
      <c r="A2003" s="3" t="str">
        <f t="shared" si="123"/>
        <v/>
      </c>
      <c r="B2003" s="3" t="str">
        <f t="shared" si="124"/>
        <v/>
      </c>
      <c r="H2003" s="3" t="str">
        <f t="shared" si="125"/>
        <v/>
      </c>
    </row>
    <row r="2004" spans="1:8" x14ac:dyDescent="0.2">
      <c r="A2004" s="3" t="str">
        <f t="shared" si="123"/>
        <v/>
      </c>
      <c r="B2004" s="3" t="str">
        <f t="shared" si="124"/>
        <v/>
      </c>
      <c r="H2004" s="3" t="str">
        <f t="shared" si="125"/>
        <v/>
      </c>
    </row>
    <row r="2005" spans="1:8" x14ac:dyDescent="0.2">
      <c r="A2005" s="3" t="str">
        <f t="shared" si="123"/>
        <v/>
      </c>
      <c r="B2005" s="3" t="str">
        <f t="shared" si="124"/>
        <v/>
      </c>
      <c r="H2005" s="3" t="str">
        <f t="shared" si="125"/>
        <v/>
      </c>
    </row>
    <row r="2006" spans="1:8" x14ac:dyDescent="0.2">
      <c r="A2006" s="3" t="str">
        <f t="shared" si="123"/>
        <v/>
      </c>
      <c r="B2006" s="3" t="str">
        <f t="shared" si="124"/>
        <v/>
      </c>
      <c r="H2006" s="3" t="str">
        <f t="shared" si="125"/>
        <v/>
      </c>
    </row>
    <row r="2007" spans="1:8" x14ac:dyDescent="0.2">
      <c r="A2007" s="3" t="str">
        <f t="shared" si="123"/>
        <v/>
      </c>
      <c r="B2007" s="3" t="str">
        <f t="shared" si="124"/>
        <v/>
      </c>
      <c r="H2007" s="3" t="str">
        <f t="shared" si="125"/>
        <v/>
      </c>
    </row>
    <row r="2008" spans="1:8" x14ac:dyDescent="0.2">
      <c r="A2008" s="3" t="str">
        <f t="shared" si="123"/>
        <v/>
      </c>
      <c r="B2008" s="3" t="str">
        <f t="shared" si="124"/>
        <v/>
      </c>
      <c r="H2008" s="3" t="str">
        <f t="shared" si="125"/>
        <v/>
      </c>
    </row>
    <row r="2009" spans="1:8" x14ac:dyDescent="0.2">
      <c r="A2009" s="3" t="str">
        <f t="shared" si="123"/>
        <v/>
      </c>
      <c r="B2009" s="3" t="str">
        <f t="shared" si="124"/>
        <v/>
      </c>
      <c r="H2009" s="3" t="str">
        <f t="shared" si="125"/>
        <v/>
      </c>
    </row>
    <row r="2010" spans="1:8" x14ac:dyDescent="0.2">
      <c r="A2010" s="3" t="str">
        <f t="shared" si="123"/>
        <v/>
      </c>
      <c r="B2010" s="3" t="str">
        <f t="shared" si="124"/>
        <v/>
      </c>
      <c r="H2010" s="3" t="str">
        <f t="shared" si="125"/>
        <v/>
      </c>
    </row>
    <row r="2011" spans="1:8" x14ac:dyDescent="0.2">
      <c r="A2011" s="3" t="str">
        <f t="shared" si="123"/>
        <v/>
      </c>
      <c r="B2011" s="3" t="str">
        <f t="shared" si="124"/>
        <v/>
      </c>
      <c r="H2011" s="3" t="str">
        <f t="shared" si="125"/>
        <v/>
      </c>
    </row>
    <row r="2012" spans="1:8" x14ac:dyDescent="0.2">
      <c r="A2012" s="3" t="str">
        <f t="shared" si="123"/>
        <v/>
      </c>
      <c r="B2012" s="3" t="str">
        <f t="shared" si="124"/>
        <v/>
      </c>
      <c r="H2012" s="3" t="str">
        <f t="shared" si="125"/>
        <v/>
      </c>
    </row>
    <row r="2013" spans="1:8" x14ac:dyDescent="0.2">
      <c r="A2013" s="3" t="str">
        <f t="shared" si="123"/>
        <v/>
      </c>
      <c r="B2013" s="3" t="str">
        <f t="shared" si="124"/>
        <v/>
      </c>
      <c r="H2013" s="3" t="str">
        <f t="shared" si="125"/>
        <v/>
      </c>
    </row>
    <row r="2014" spans="1:8" x14ac:dyDescent="0.2">
      <c r="A2014" s="3" t="str">
        <f t="shared" si="123"/>
        <v/>
      </c>
      <c r="B2014" s="3" t="str">
        <f t="shared" si="124"/>
        <v/>
      </c>
      <c r="H2014" s="3" t="str">
        <f t="shared" si="125"/>
        <v/>
      </c>
    </row>
    <row r="2015" spans="1:8" x14ac:dyDescent="0.2">
      <c r="A2015" s="3" t="str">
        <f t="shared" si="123"/>
        <v/>
      </c>
      <c r="B2015" s="3" t="str">
        <f t="shared" si="124"/>
        <v/>
      </c>
      <c r="H2015" s="3" t="str">
        <f t="shared" si="125"/>
        <v/>
      </c>
    </row>
    <row r="2016" spans="1:8" x14ac:dyDescent="0.2">
      <c r="A2016" s="3" t="str">
        <f t="shared" si="123"/>
        <v/>
      </c>
      <c r="B2016" s="3" t="str">
        <f t="shared" si="124"/>
        <v/>
      </c>
      <c r="H2016" s="3" t="str">
        <f t="shared" si="125"/>
        <v/>
      </c>
    </row>
    <row r="2017" spans="1:8" x14ac:dyDescent="0.2">
      <c r="A2017" s="3" t="str">
        <f t="shared" si="123"/>
        <v/>
      </c>
      <c r="B2017" s="3" t="str">
        <f t="shared" si="124"/>
        <v/>
      </c>
      <c r="H2017" s="3" t="str">
        <f t="shared" si="125"/>
        <v/>
      </c>
    </row>
    <row r="2018" spans="1:8" x14ac:dyDescent="0.2">
      <c r="A2018" s="3" t="str">
        <f t="shared" si="123"/>
        <v/>
      </c>
      <c r="B2018" s="3" t="str">
        <f t="shared" si="124"/>
        <v/>
      </c>
      <c r="H2018" s="3" t="str">
        <f t="shared" si="125"/>
        <v/>
      </c>
    </row>
    <row r="2019" spans="1:8" x14ac:dyDescent="0.2">
      <c r="A2019" s="3" t="str">
        <f t="shared" si="123"/>
        <v/>
      </c>
      <c r="B2019" s="3" t="str">
        <f t="shared" si="124"/>
        <v/>
      </c>
      <c r="H2019" s="3" t="str">
        <f t="shared" si="125"/>
        <v/>
      </c>
    </row>
    <row r="2020" spans="1:8" x14ac:dyDescent="0.2">
      <c r="A2020" s="3" t="str">
        <f t="shared" si="123"/>
        <v/>
      </c>
      <c r="B2020" s="3" t="str">
        <f t="shared" si="124"/>
        <v/>
      </c>
      <c r="H2020" s="3" t="str">
        <f t="shared" si="125"/>
        <v/>
      </c>
    </row>
    <row r="2021" spans="1:8" x14ac:dyDescent="0.2">
      <c r="A2021" s="3" t="str">
        <f t="shared" si="123"/>
        <v/>
      </c>
      <c r="B2021" s="3" t="str">
        <f t="shared" si="124"/>
        <v/>
      </c>
      <c r="H2021" s="3" t="str">
        <f t="shared" si="125"/>
        <v/>
      </c>
    </row>
    <row r="2022" spans="1:8" x14ac:dyDescent="0.2">
      <c r="A2022" s="3" t="str">
        <f t="shared" ref="A2022:A2026" si="126">C2022&amp;D2022&amp;E2022</f>
        <v/>
      </c>
      <c r="B2022" s="3" t="str">
        <f t="shared" ref="B2022:B2026" si="127">C2022&amp;D2022&amp;E2022&amp;F2022</f>
        <v/>
      </c>
      <c r="H2022" s="3" t="str">
        <f t="shared" si="125"/>
        <v/>
      </c>
    </row>
    <row r="2023" spans="1:8" x14ac:dyDescent="0.2">
      <c r="A2023" s="3" t="str">
        <f t="shared" si="126"/>
        <v/>
      </c>
      <c r="B2023" s="3" t="str">
        <f t="shared" si="127"/>
        <v/>
      </c>
      <c r="H2023" s="3" t="str">
        <f t="shared" si="125"/>
        <v/>
      </c>
    </row>
    <row r="2024" spans="1:8" x14ac:dyDescent="0.2">
      <c r="A2024" s="3" t="str">
        <f t="shared" si="126"/>
        <v/>
      </c>
      <c r="B2024" s="3" t="str">
        <f t="shared" si="127"/>
        <v/>
      </c>
      <c r="H2024" s="3" t="str">
        <f t="shared" si="125"/>
        <v/>
      </c>
    </row>
    <row r="2025" spans="1:8" x14ac:dyDescent="0.2">
      <c r="A2025" s="3" t="str">
        <f t="shared" si="126"/>
        <v/>
      </c>
      <c r="B2025" s="3" t="str">
        <f t="shared" si="127"/>
        <v/>
      </c>
      <c r="H2025" s="3" t="str">
        <f t="shared" si="125"/>
        <v/>
      </c>
    </row>
    <row r="2026" spans="1:8" x14ac:dyDescent="0.2">
      <c r="A2026" s="3" t="str">
        <f t="shared" si="126"/>
        <v/>
      </c>
      <c r="B2026" s="3" t="str">
        <f t="shared" si="127"/>
        <v/>
      </c>
      <c r="H2026" s="3" t="str">
        <f t="shared" si="125"/>
        <v/>
      </c>
    </row>
  </sheetData>
  <sheetProtection algorithmName="SHA-512" hashValue="YmWj8xi3K0POC2mWEy3xSGabdCBpLVnf6mVJxcVI1Y17C3mekx6oklZoqq+ncXXu6mFwH7K2Xm54PCdTada8HA==" saltValue="6jQ4a+LWCQKa3nlN7hTuQA==" spinCount="100000" sheet="1" objects="1" scenarios="1"/>
  <phoneticPr fontId="1" type="noConversion"/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5DE10-1FB9-4C4E-BD24-21A7730202AD}">
  <sheetPr codeName="Sheet7"/>
  <dimension ref="A1:AZ42"/>
  <sheetViews>
    <sheetView zoomScale="80" zoomScaleNormal="80" workbookViewId="0">
      <selection activeCell="D51" sqref="D51"/>
    </sheetView>
  </sheetViews>
  <sheetFormatPr defaultColWidth="8.7109375" defaultRowHeight="14.25" x14ac:dyDescent="0.2"/>
  <cols>
    <col min="1" max="1" width="17.140625" style="3" customWidth="1"/>
    <col min="2" max="2" width="22" style="3" customWidth="1"/>
    <col min="3" max="3" width="39.42578125" style="3" bestFit="1" customWidth="1"/>
    <col min="4" max="4" width="39.42578125" style="3" customWidth="1"/>
    <col min="5" max="5" width="18.85546875" style="1" bestFit="1" customWidth="1"/>
    <col min="6" max="6" width="27.5703125" style="3" bestFit="1" customWidth="1"/>
    <col min="7" max="7" width="36.42578125" style="3" customWidth="1"/>
    <col min="8" max="8" width="17.85546875" style="3" customWidth="1"/>
    <col min="9" max="9" width="24.5703125" style="3" bestFit="1" customWidth="1"/>
    <col min="10" max="10" width="20.5703125" style="1" customWidth="1"/>
    <col min="11" max="11" width="28" style="3" customWidth="1"/>
    <col min="12" max="12" width="21.42578125" style="3" customWidth="1"/>
    <col min="13" max="13" width="23.42578125" style="3" customWidth="1"/>
    <col min="14" max="14" width="36.28515625" style="3" customWidth="1"/>
    <col min="15" max="15" width="18.85546875" style="3" bestFit="1" customWidth="1"/>
    <col min="16" max="16" width="11.85546875" style="3" bestFit="1" customWidth="1"/>
    <col min="17" max="17" width="12" style="3" bestFit="1" customWidth="1"/>
    <col min="18" max="18" width="29" style="3" customWidth="1"/>
    <col min="19" max="19" width="15.85546875" style="3" bestFit="1" customWidth="1"/>
    <col min="20" max="20" width="27.140625" style="3" bestFit="1" customWidth="1"/>
    <col min="21" max="21" width="16.140625" style="3" bestFit="1" customWidth="1"/>
    <col min="22" max="22" width="18.5703125" style="3" bestFit="1" customWidth="1"/>
    <col min="23" max="23" width="13.42578125" style="3" bestFit="1" customWidth="1"/>
    <col min="24" max="24" width="19.5703125" style="3" bestFit="1" customWidth="1"/>
    <col min="25" max="25" width="25.140625" style="3" bestFit="1" customWidth="1"/>
    <col min="26" max="26" width="30.28515625" style="3" customWidth="1"/>
    <col min="27" max="27" width="16" style="1" customWidth="1"/>
    <col min="28" max="28" width="13.5703125" style="1" customWidth="1"/>
    <col min="29" max="29" width="15.7109375" style="1" customWidth="1"/>
    <col min="30" max="31" width="16.85546875" style="1" customWidth="1"/>
    <col min="32" max="32" width="17.85546875" style="1" customWidth="1"/>
    <col min="33" max="33" width="12.42578125" style="1" customWidth="1"/>
    <col min="34" max="34" width="15.140625" style="1" customWidth="1"/>
    <col min="35" max="35" width="8.7109375" style="1"/>
    <col min="36" max="36" width="11.5703125" style="1" customWidth="1"/>
    <col min="37" max="37" width="9.85546875" style="1" customWidth="1"/>
    <col min="38" max="38" width="9.7109375" style="1" customWidth="1"/>
    <col min="39" max="41" width="8.7109375" style="1"/>
    <col min="42" max="42" width="20.7109375" style="1" customWidth="1"/>
    <col min="43" max="16384" width="8.7109375" style="1"/>
  </cols>
  <sheetData>
    <row r="1" spans="1:25" ht="15.75" x14ac:dyDescent="0.25">
      <c r="A1" s="111" t="s">
        <v>3</v>
      </c>
      <c r="B1" s="5"/>
      <c r="C1" s="371" t="s">
        <v>4</v>
      </c>
      <c r="D1" s="371"/>
      <c r="F1" s="370" t="s">
        <v>5</v>
      </c>
      <c r="G1" s="370"/>
      <c r="H1" s="370"/>
      <c r="I1" s="370"/>
      <c r="K1" s="370" t="s">
        <v>6</v>
      </c>
      <c r="L1" s="370"/>
      <c r="M1" s="370"/>
      <c r="N1" s="370"/>
      <c r="O1" s="370"/>
      <c r="P1" s="370"/>
      <c r="Q1" s="370"/>
      <c r="R1" s="370"/>
      <c r="S1" s="370"/>
      <c r="T1" s="370"/>
      <c r="U1" s="370"/>
      <c r="V1" s="370"/>
      <c r="W1" s="370"/>
      <c r="X1" s="370"/>
      <c r="Y1" s="370"/>
    </row>
    <row r="2" spans="1:25" ht="15.75" x14ac:dyDescent="0.25">
      <c r="A2" s="2" t="s">
        <v>0</v>
      </c>
      <c r="B2" s="15"/>
      <c r="C2" s="3" t="s">
        <v>7</v>
      </c>
      <c r="D2" s="3" t="s">
        <v>8</v>
      </c>
      <c r="F2" s="3" t="s">
        <v>49</v>
      </c>
      <c r="G2" s="3" t="s">
        <v>47</v>
      </c>
      <c r="H2" s="3" t="s">
        <v>48</v>
      </c>
      <c r="I2" s="3" t="s">
        <v>107</v>
      </c>
      <c r="K2" s="3" t="s">
        <v>58</v>
      </c>
      <c r="L2" s="3" t="s">
        <v>51</v>
      </c>
      <c r="M2" s="3" t="s">
        <v>52</v>
      </c>
      <c r="N2" s="3" t="s">
        <v>76</v>
      </c>
      <c r="O2" s="3" t="s">
        <v>57</v>
      </c>
      <c r="P2" s="3" t="s">
        <v>9</v>
      </c>
      <c r="Q2" s="3" t="s">
        <v>10</v>
      </c>
      <c r="R2" s="3" t="s">
        <v>53</v>
      </c>
      <c r="S2" s="3" t="s">
        <v>54</v>
      </c>
      <c r="T2" s="3" t="s">
        <v>11</v>
      </c>
      <c r="U2" s="3" t="s">
        <v>19</v>
      </c>
      <c r="V2" s="3" t="s">
        <v>20</v>
      </c>
      <c r="W2" s="3" t="s">
        <v>55</v>
      </c>
      <c r="X2" s="3" t="s">
        <v>56</v>
      </c>
      <c r="Y2" s="3" t="s">
        <v>81</v>
      </c>
    </row>
    <row r="3" spans="1:25" x14ac:dyDescent="0.2">
      <c r="A3" s="3" t="s">
        <v>7</v>
      </c>
      <c r="C3" s="3" t="s">
        <v>49</v>
      </c>
      <c r="D3" s="3" t="s">
        <v>107</v>
      </c>
      <c r="F3" s="3" t="s">
        <v>58</v>
      </c>
      <c r="G3" s="3" t="s">
        <v>76</v>
      </c>
      <c r="H3" s="3" t="s">
        <v>57</v>
      </c>
      <c r="I3" s="3" t="s">
        <v>19</v>
      </c>
      <c r="K3" s="3" t="s">
        <v>59</v>
      </c>
      <c r="L3" s="3" t="s">
        <v>72</v>
      </c>
      <c r="M3" s="3" t="s">
        <v>73</v>
      </c>
      <c r="N3" s="3" t="s">
        <v>60</v>
      </c>
      <c r="O3" s="3" t="s">
        <v>71</v>
      </c>
      <c r="P3" s="3" t="s">
        <v>79</v>
      </c>
      <c r="Q3" s="3" t="s">
        <v>89</v>
      </c>
      <c r="R3" s="3" t="s">
        <v>82</v>
      </c>
      <c r="S3" s="3" t="s">
        <v>114</v>
      </c>
      <c r="T3" s="3" t="s">
        <v>485</v>
      </c>
      <c r="U3" s="3" t="s">
        <v>17</v>
      </c>
      <c r="V3" s="3" t="s">
        <v>23</v>
      </c>
      <c r="W3" s="3" t="s">
        <v>109</v>
      </c>
      <c r="X3" s="3" t="s">
        <v>110</v>
      </c>
      <c r="Y3" s="3" t="s">
        <v>87</v>
      </c>
    </row>
    <row r="4" spans="1:25" ht="15" x14ac:dyDescent="0.25">
      <c r="A4" s="3" t="s">
        <v>8</v>
      </c>
      <c r="C4" s="3" t="s">
        <v>48</v>
      </c>
      <c r="G4" s="3" t="s">
        <v>51</v>
      </c>
      <c r="I4" s="3" t="s">
        <v>54</v>
      </c>
      <c r="K4" s="3" t="s">
        <v>168</v>
      </c>
      <c r="L4" s="3" t="s">
        <v>66</v>
      </c>
      <c r="M4" s="3" t="s">
        <v>74</v>
      </c>
      <c r="N4" s="3" t="s">
        <v>63</v>
      </c>
      <c r="O4" s="3" t="s">
        <v>68</v>
      </c>
      <c r="P4" s="3" t="s">
        <v>77</v>
      </c>
      <c r="Q4" s="15"/>
      <c r="R4" s="3" t="s">
        <v>83</v>
      </c>
      <c r="T4" s="3" t="s">
        <v>486</v>
      </c>
      <c r="U4" s="3" t="s">
        <v>18</v>
      </c>
      <c r="V4" s="3" t="s">
        <v>24</v>
      </c>
      <c r="X4" s="3" t="s">
        <v>111</v>
      </c>
      <c r="Y4" s="3" t="s">
        <v>88</v>
      </c>
    </row>
    <row r="5" spans="1:25" x14ac:dyDescent="0.2">
      <c r="C5" s="3" t="s">
        <v>47</v>
      </c>
      <c r="G5" s="3" t="s">
        <v>52</v>
      </c>
      <c r="I5" s="3" t="s">
        <v>53</v>
      </c>
      <c r="K5" s="3" t="s">
        <v>25</v>
      </c>
      <c r="M5" s="3" t="s">
        <v>75</v>
      </c>
      <c r="N5" s="3" t="s">
        <v>61</v>
      </c>
      <c r="O5" s="3" t="s">
        <v>67</v>
      </c>
      <c r="P5" s="3" t="s">
        <v>78</v>
      </c>
      <c r="R5" s="3" t="s">
        <v>84</v>
      </c>
      <c r="T5" s="3" t="s">
        <v>487</v>
      </c>
      <c r="Y5" s="3" t="s">
        <v>86</v>
      </c>
    </row>
    <row r="6" spans="1:25" ht="15" x14ac:dyDescent="0.25">
      <c r="I6" s="3" t="s">
        <v>56</v>
      </c>
      <c r="N6" s="3" t="s">
        <v>64</v>
      </c>
      <c r="O6" s="3" t="s">
        <v>69</v>
      </c>
      <c r="P6" s="3" t="s">
        <v>80</v>
      </c>
      <c r="R6" s="15"/>
      <c r="T6" s="3" t="s">
        <v>488</v>
      </c>
      <c r="Y6" s="3" t="s">
        <v>85</v>
      </c>
    </row>
    <row r="7" spans="1:25" ht="15" x14ac:dyDescent="0.25">
      <c r="I7" s="3" t="s">
        <v>11</v>
      </c>
      <c r="N7" s="3" t="s">
        <v>62</v>
      </c>
      <c r="O7" s="3" t="s">
        <v>70</v>
      </c>
      <c r="P7" s="15"/>
      <c r="T7" s="3" t="s">
        <v>489</v>
      </c>
    </row>
    <row r="8" spans="1:25" x14ac:dyDescent="0.2">
      <c r="I8" s="3" t="s">
        <v>10</v>
      </c>
      <c r="N8" s="3" t="s">
        <v>65</v>
      </c>
    </row>
    <row r="9" spans="1:25" x14ac:dyDescent="0.2">
      <c r="I9" s="3" t="s">
        <v>55</v>
      </c>
    </row>
    <row r="10" spans="1:25" x14ac:dyDescent="0.2">
      <c r="I10" s="3" t="s">
        <v>81</v>
      </c>
    </row>
    <row r="11" spans="1:25" x14ac:dyDescent="0.2">
      <c r="I11" s="3" t="s">
        <v>20</v>
      </c>
    </row>
    <row r="12" spans="1:25" x14ac:dyDescent="0.2">
      <c r="I12" s="3" t="s">
        <v>9</v>
      </c>
    </row>
    <row r="20" spans="1:51" ht="15.75" x14ac:dyDescent="0.25">
      <c r="F20" s="2"/>
      <c r="G20" s="2"/>
    </row>
    <row r="21" spans="1:51" x14ac:dyDescent="0.2">
      <c r="F21" s="16"/>
    </row>
    <row r="25" spans="1:51" ht="15" x14ac:dyDescent="0.25">
      <c r="A25" s="370" t="s">
        <v>21</v>
      </c>
      <c r="B25" s="370"/>
      <c r="C25" s="370"/>
      <c r="D25" s="370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0"/>
      <c r="Q25" s="370"/>
      <c r="R25" s="370"/>
      <c r="S25" s="370"/>
      <c r="T25" s="370"/>
      <c r="U25" s="370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0"/>
      <c r="AH25" s="370"/>
      <c r="AI25" s="370"/>
      <c r="AJ25" s="370"/>
      <c r="AK25" s="370"/>
      <c r="AL25" s="370"/>
      <c r="AM25" s="370"/>
      <c r="AN25" s="370"/>
      <c r="AO25" s="370"/>
      <c r="AP25" s="370"/>
      <c r="AQ25" s="370"/>
      <c r="AR25" s="370"/>
      <c r="AS25" s="3"/>
      <c r="AT25" s="3"/>
      <c r="AU25" s="3"/>
      <c r="AV25" s="3"/>
      <c r="AW25" s="3"/>
    </row>
    <row r="26" spans="1:51" x14ac:dyDescent="0.2">
      <c r="A26" s="3" t="s">
        <v>59</v>
      </c>
      <c r="B26" s="3" t="s">
        <v>168</v>
      </c>
      <c r="C26" s="3" t="s">
        <v>25</v>
      </c>
      <c r="D26" s="3" t="s">
        <v>72</v>
      </c>
      <c r="E26" s="3" t="s">
        <v>66</v>
      </c>
      <c r="F26" s="3" t="s">
        <v>73</v>
      </c>
      <c r="G26" s="3" t="s">
        <v>74</v>
      </c>
      <c r="H26" s="3" t="s">
        <v>75</v>
      </c>
      <c r="I26" s="3" t="s">
        <v>60</v>
      </c>
      <c r="J26" s="3" t="s">
        <v>63</v>
      </c>
      <c r="K26" s="3" t="s">
        <v>61</v>
      </c>
      <c r="L26" s="3" t="s">
        <v>64</v>
      </c>
      <c r="M26" s="3" t="s">
        <v>62</v>
      </c>
      <c r="N26" s="3" t="s">
        <v>65</v>
      </c>
      <c r="O26" s="3" t="s">
        <v>108</v>
      </c>
      <c r="P26" s="3" t="s">
        <v>68</v>
      </c>
      <c r="Q26" s="3" t="s">
        <v>69</v>
      </c>
      <c r="R26" s="3" t="s">
        <v>70</v>
      </c>
      <c r="S26" s="3" t="s">
        <v>71</v>
      </c>
      <c r="T26" s="3" t="s">
        <v>77</v>
      </c>
      <c r="U26" s="3" t="s">
        <v>78</v>
      </c>
      <c r="V26" s="3" t="s">
        <v>79</v>
      </c>
      <c r="W26" s="3" t="s">
        <v>80</v>
      </c>
      <c r="X26" s="3" t="s">
        <v>89</v>
      </c>
      <c r="Y26" s="3" t="s">
        <v>82</v>
      </c>
      <c r="Z26" s="3" t="s">
        <v>83</v>
      </c>
      <c r="AA26" s="3" t="s">
        <v>84</v>
      </c>
      <c r="AB26" s="3" t="s">
        <v>114</v>
      </c>
      <c r="AC26" s="3" t="s">
        <v>485</v>
      </c>
      <c r="AD26" s="3" t="s">
        <v>486</v>
      </c>
      <c r="AE26" s="3" t="s">
        <v>487</v>
      </c>
      <c r="AF26" s="3" t="s">
        <v>488</v>
      </c>
      <c r="AG26" s="3" t="s">
        <v>489</v>
      </c>
      <c r="AH26" s="3" t="s">
        <v>17</v>
      </c>
      <c r="AI26" s="3" t="s">
        <v>18</v>
      </c>
      <c r="AJ26" s="3" t="s">
        <v>23</v>
      </c>
      <c r="AK26" s="3" t="s">
        <v>24</v>
      </c>
      <c r="AL26" s="3" t="s">
        <v>109</v>
      </c>
      <c r="AM26" s="3" t="s">
        <v>110</v>
      </c>
      <c r="AN26" s="3" t="s">
        <v>111</v>
      </c>
      <c r="AO26" s="3" t="s">
        <v>85</v>
      </c>
      <c r="AP26" s="3" t="s">
        <v>86</v>
      </c>
      <c r="AQ26" s="3" t="s">
        <v>87</v>
      </c>
      <c r="AR26" s="3" t="s">
        <v>88</v>
      </c>
    </row>
    <row r="27" spans="1:51" x14ac:dyDescent="0.2">
      <c r="A27" s="3" t="s">
        <v>138</v>
      </c>
      <c r="B27" s="3" t="s">
        <v>193</v>
      </c>
      <c r="C27" s="3" t="s">
        <v>193</v>
      </c>
      <c r="D27" s="3" t="s">
        <v>138</v>
      </c>
      <c r="E27" s="3" t="s">
        <v>310</v>
      </c>
      <c r="F27" s="3" t="s">
        <v>138</v>
      </c>
      <c r="G27" s="3" t="s">
        <v>138</v>
      </c>
      <c r="H27" s="3" t="s">
        <v>138</v>
      </c>
      <c r="I27" s="3" t="s">
        <v>138</v>
      </c>
      <c r="J27" s="3" t="s">
        <v>138</v>
      </c>
      <c r="K27" s="3" t="s">
        <v>138</v>
      </c>
      <c r="L27" s="3" t="s">
        <v>138</v>
      </c>
      <c r="M27" s="3" t="s">
        <v>138</v>
      </c>
      <c r="N27" s="3" t="s">
        <v>138</v>
      </c>
      <c r="O27" s="3" t="s">
        <v>138</v>
      </c>
      <c r="P27" s="3" t="s">
        <v>138</v>
      </c>
      <c r="Q27" s="3" t="s">
        <v>138</v>
      </c>
      <c r="R27" s="3" t="s">
        <v>138</v>
      </c>
      <c r="S27" s="3" t="s">
        <v>138</v>
      </c>
      <c r="T27" s="16" t="s">
        <v>199</v>
      </c>
      <c r="U27" s="3" t="s">
        <v>199</v>
      </c>
      <c r="V27" s="3" t="s">
        <v>199</v>
      </c>
      <c r="W27" s="3" t="s">
        <v>200</v>
      </c>
      <c r="X27" s="3" t="s">
        <v>138</v>
      </c>
      <c r="Y27" s="3" t="s">
        <v>270</v>
      </c>
      <c r="Z27" s="3" t="s">
        <v>270</v>
      </c>
      <c r="AA27" s="3" t="s">
        <v>270</v>
      </c>
      <c r="AB27" s="3" t="s">
        <v>273</v>
      </c>
      <c r="AC27" s="3" t="s">
        <v>282</v>
      </c>
      <c r="AD27" s="3" t="s">
        <v>282</v>
      </c>
      <c r="AE27" s="3" t="s">
        <v>282</v>
      </c>
      <c r="AF27" s="3" t="s">
        <v>282</v>
      </c>
      <c r="AG27" s="3" t="s">
        <v>282</v>
      </c>
      <c r="AH27" s="3" t="s">
        <v>289</v>
      </c>
      <c r="AI27" s="3" t="s">
        <v>289</v>
      </c>
      <c r="AJ27" s="3" t="s">
        <v>295</v>
      </c>
      <c r="AK27" s="3" t="s">
        <v>317</v>
      </c>
      <c r="AL27" s="3" t="s">
        <v>112</v>
      </c>
      <c r="AM27" s="3" t="s">
        <v>113</v>
      </c>
      <c r="AN27" s="3" t="s">
        <v>113</v>
      </c>
      <c r="AO27" s="3" t="s">
        <v>304</v>
      </c>
      <c r="AP27" s="3" t="s">
        <v>305</v>
      </c>
      <c r="AQ27" s="3" t="s">
        <v>307</v>
      </c>
      <c r="AR27" s="3" t="s">
        <v>321</v>
      </c>
    </row>
    <row r="28" spans="1:51" x14ac:dyDescent="0.2">
      <c r="A28" s="3" t="s">
        <v>137</v>
      </c>
      <c r="B28" s="3" t="s">
        <v>194</v>
      </c>
      <c r="C28" s="3" t="s">
        <v>194</v>
      </c>
      <c r="D28" s="3" t="s">
        <v>137</v>
      </c>
      <c r="E28" s="3" t="s">
        <v>309</v>
      </c>
      <c r="F28" s="3" t="s">
        <v>137</v>
      </c>
      <c r="G28" s="3" t="s">
        <v>137</v>
      </c>
      <c r="H28" s="3" t="s">
        <v>137</v>
      </c>
      <c r="I28" s="3" t="s">
        <v>137</v>
      </c>
      <c r="J28" s="3" t="s">
        <v>137</v>
      </c>
      <c r="K28" s="3" t="s">
        <v>137</v>
      </c>
      <c r="L28" s="3" t="s">
        <v>137</v>
      </c>
      <c r="M28" s="3" t="s">
        <v>137</v>
      </c>
      <c r="N28" s="3" t="s">
        <v>137</v>
      </c>
      <c r="O28" s="3" t="s">
        <v>265</v>
      </c>
      <c r="P28" s="3" t="s">
        <v>265</v>
      </c>
      <c r="Q28" s="3" t="s">
        <v>113</v>
      </c>
      <c r="R28" s="3" t="s">
        <v>265</v>
      </c>
      <c r="S28" s="3" t="s">
        <v>265</v>
      </c>
      <c r="Y28" s="3" t="s">
        <v>271</v>
      </c>
      <c r="Z28" s="3" t="s">
        <v>271</v>
      </c>
      <c r="AA28" s="3" t="s">
        <v>271</v>
      </c>
      <c r="AB28" s="3" t="s">
        <v>274</v>
      </c>
      <c r="AC28" s="3" t="s">
        <v>283</v>
      </c>
      <c r="AD28" s="3" t="s">
        <v>283</v>
      </c>
      <c r="AE28" s="3" t="s">
        <v>283</v>
      </c>
      <c r="AF28" s="3" t="s">
        <v>283</v>
      </c>
      <c r="AG28" s="3" t="s">
        <v>283</v>
      </c>
      <c r="AH28" s="3" t="s">
        <v>290</v>
      </c>
      <c r="AI28" s="3" t="s">
        <v>290</v>
      </c>
      <c r="AJ28" s="3" t="s">
        <v>311</v>
      </c>
      <c r="AK28" s="3" t="s">
        <v>319</v>
      </c>
      <c r="AL28" s="3"/>
      <c r="AM28" s="3"/>
      <c r="AN28" s="3"/>
      <c r="AO28" s="3"/>
      <c r="AP28" s="3" t="s">
        <v>306</v>
      </c>
      <c r="AQ28" s="3"/>
      <c r="AR28" s="3"/>
    </row>
    <row r="29" spans="1:51" x14ac:dyDescent="0.2">
      <c r="A29" s="3" t="s">
        <v>136</v>
      </c>
      <c r="B29" s="3" t="s">
        <v>195</v>
      </c>
      <c r="C29" s="3" t="s">
        <v>195</v>
      </c>
      <c r="D29" s="3" t="s">
        <v>136</v>
      </c>
      <c r="E29" s="3" t="s">
        <v>137</v>
      </c>
      <c r="F29" s="3" t="s">
        <v>136</v>
      </c>
      <c r="G29" s="3" t="s">
        <v>136</v>
      </c>
      <c r="H29" s="3" t="s">
        <v>136</v>
      </c>
      <c r="I29" s="3" t="s">
        <v>136</v>
      </c>
      <c r="J29" s="3" t="s">
        <v>136</v>
      </c>
      <c r="K29" s="3" t="s">
        <v>136</v>
      </c>
      <c r="L29" s="3" t="s">
        <v>136</v>
      </c>
      <c r="M29" s="3" t="s">
        <v>136</v>
      </c>
      <c r="N29" s="3" t="s">
        <v>136</v>
      </c>
      <c r="O29" s="3" t="s">
        <v>263</v>
      </c>
      <c r="P29" s="3" t="s">
        <v>263</v>
      </c>
      <c r="Q29" s="3" t="s">
        <v>265</v>
      </c>
      <c r="R29" s="3" t="s">
        <v>263</v>
      </c>
      <c r="S29" s="3" t="s">
        <v>263</v>
      </c>
      <c r="Y29" s="3" t="s">
        <v>272</v>
      </c>
      <c r="Z29" s="3" t="s">
        <v>272</v>
      </c>
      <c r="AA29" s="3" t="s">
        <v>272</v>
      </c>
      <c r="AB29" s="3"/>
      <c r="AC29" s="3" t="s">
        <v>284</v>
      </c>
      <c r="AD29" s="3" t="s">
        <v>284</v>
      </c>
      <c r="AE29" s="3" t="s">
        <v>284</v>
      </c>
      <c r="AF29" s="3" t="s">
        <v>284</v>
      </c>
      <c r="AG29" s="3" t="s">
        <v>284</v>
      </c>
      <c r="AH29" s="3" t="s">
        <v>291</v>
      </c>
      <c r="AI29" s="3" t="s">
        <v>291</v>
      </c>
      <c r="AJ29" s="3" t="s">
        <v>312</v>
      </c>
      <c r="AK29" s="3" t="s">
        <v>320</v>
      </c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</row>
    <row r="30" spans="1:51" x14ac:dyDescent="0.2">
      <c r="A30" s="3" t="s">
        <v>135</v>
      </c>
      <c r="B30" s="3" t="s">
        <v>196</v>
      </c>
      <c r="C30" s="3" t="s">
        <v>196</v>
      </c>
      <c r="E30" s="3" t="s">
        <v>136</v>
      </c>
      <c r="F30" s="3" t="s">
        <v>308</v>
      </c>
      <c r="G30" s="3" t="s">
        <v>308</v>
      </c>
      <c r="H30" s="3" t="s">
        <v>308</v>
      </c>
      <c r="I30" s="3" t="s">
        <v>308</v>
      </c>
      <c r="J30" s="3" t="s">
        <v>308</v>
      </c>
      <c r="K30" s="3" t="s">
        <v>308</v>
      </c>
      <c r="L30" s="3" t="s">
        <v>308</v>
      </c>
      <c r="M30" s="3" t="s">
        <v>308</v>
      </c>
      <c r="N30" s="3" t="s">
        <v>308</v>
      </c>
      <c r="O30" s="3" t="s">
        <v>264</v>
      </c>
      <c r="P30" s="3" t="s">
        <v>264</v>
      </c>
      <c r="Q30" s="3" t="s">
        <v>263</v>
      </c>
      <c r="R30" s="3" t="s">
        <v>264</v>
      </c>
      <c r="S30" s="3" t="s">
        <v>264</v>
      </c>
      <c r="AA30" s="3"/>
      <c r="AB30" s="3"/>
      <c r="AC30" s="3" t="s">
        <v>285</v>
      </c>
      <c r="AD30" s="3" t="s">
        <v>285</v>
      </c>
      <c r="AE30" s="3" t="s">
        <v>285</v>
      </c>
      <c r="AF30" s="3" t="s">
        <v>285</v>
      </c>
      <c r="AG30" s="3" t="s">
        <v>285</v>
      </c>
      <c r="AH30" s="3" t="s">
        <v>292</v>
      </c>
      <c r="AI30" s="3" t="s">
        <v>292</v>
      </c>
      <c r="AJ30" s="3" t="s">
        <v>313</v>
      </c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</row>
    <row r="31" spans="1:51" x14ac:dyDescent="0.2">
      <c r="B31" s="3" t="s">
        <v>197</v>
      </c>
      <c r="C31" s="3" t="s">
        <v>197</v>
      </c>
      <c r="E31" s="3"/>
      <c r="J31" s="3"/>
      <c r="AA31" s="3"/>
      <c r="AB31" s="3"/>
      <c r="AC31" s="3" t="s">
        <v>286</v>
      </c>
      <c r="AD31" s="3" t="s">
        <v>286</v>
      </c>
      <c r="AE31" s="3" t="s">
        <v>286</v>
      </c>
      <c r="AF31" s="3" t="s">
        <v>286</v>
      </c>
      <c r="AG31" s="3" t="s">
        <v>286</v>
      </c>
      <c r="AH31" s="3"/>
      <c r="AI31" s="3"/>
      <c r="AJ31" s="3" t="s">
        <v>314</v>
      </c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</row>
    <row r="32" spans="1:51" ht="15" x14ac:dyDescent="0.25">
      <c r="B32" s="3" t="s">
        <v>198</v>
      </c>
      <c r="C32" s="3" t="s">
        <v>198</v>
      </c>
      <c r="E32" s="3"/>
      <c r="J32" s="3"/>
      <c r="N32" s="15"/>
      <c r="AA32" s="3"/>
      <c r="AB32" s="3"/>
      <c r="AC32" s="3"/>
      <c r="AD32" s="3"/>
      <c r="AE32" s="3"/>
      <c r="AF32" s="3"/>
      <c r="AG32" s="3"/>
      <c r="AH32" s="3"/>
      <c r="AI32" s="3"/>
      <c r="AJ32" s="3" t="s">
        <v>315</v>
      </c>
      <c r="AK32" s="3"/>
      <c r="AL32" s="3"/>
      <c r="AP32" s="3"/>
      <c r="AQ32" s="3"/>
      <c r="AR32" s="3"/>
      <c r="AS32" s="3"/>
      <c r="AT32" s="3"/>
      <c r="AU32" s="3"/>
      <c r="AV32" s="3"/>
      <c r="AW32" s="3"/>
      <c r="AX32" s="3"/>
      <c r="AY32" s="3"/>
    </row>
    <row r="33" spans="1:52" x14ac:dyDescent="0.2">
      <c r="E33" s="3"/>
      <c r="J33" s="3"/>
      <c r="AA33" s="3"/>
      <c r="AB33" s="3"/>
      <c r="AC33" s="3"/>
      <c r="AD33" s="3"/>
      <c r="AE33" s="3"/>
      <c r="AF33" s="3"/>
      <c r="AI33" s="3"/>
      <c r="AJ33" s="3" t="s">
        <v>316</v>
      </c>
      <c r="AK33" s="3"/>
      <c r="AL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1:52" x14ac:dyDescent="0.2">
      <c r="E34" s="3"/>
      <c r="J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1:52" x14ac:dyDescent="0.2">
      <c r="E35" s="3"/>
      <c r="J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1:52" x14ac:dyDescent="0.2">
      <c r="AF36" s="3"/>
      <c r="AG36" s="3"/>
      <c r="AH36" s="3"/>
      <c r="AI36" s="3"/>
      <c r="AJ36" s="3"/>
      <c r="AK36" s="3"/>
      <c r="AO36" s="3"/>
      <c r="AP36" s="3"/>
      <c r="AQ36" s="3"/>
      <c r="AR36" s="3"/>
    </row>
    <row r="37" spans="1:52" ht="15" x14ac:dyDescent="0.25">
      <c r="AG37" s="15"/>
      <c r="AH37" s="3"/>
      <c r="AI37" s="3"/>
      <c r="AJ37" s="3"/>
      <c r="AK37" s="3"/>
      <c r="AO37" s="3"/>
      <c r="AP37" s="3"/>
      <c r="AQ37" s="3"/>
      <c r="AR37" s="3"/>
    </row>
    <row r="38" spans="1:52" x14ac:dyDescent="0.2">
      <c r="AG38" s="3"/>
      <c r="AH38" s="3"/>
      <c r="AI38" s="3"/>
      <c r="AJ38" s="3"/>
      <c r="AK38" s="3"/>
      <c r="AL38" s="3"/>
      <c r="AO38" s="3"/>
      <c r="AP38" s="3"/>
      <c r="AQ38" s="3"/>
      <c r="AR38" s="3"/>
    </row>
    <row r="39" spans="1:52" x14ac:dyDescent="0.2"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</row>
    <row r="42" spans="1:52" ht="15.75" x14ac:dyDescent="0.25">
      <c r="A42" s="2"/>
    </row>
  </sheetData>
  <sheetProtection algorithmName="SHA-512" hashValue="ttdyFQwxNbkmn8JOS7DUhf7k4rpR59G6A1vbmDwo49oSCM51ewa4D0AaRAYe3nhKZ6uyRhd+WHwWnG98DykonA==" saltValue="xgdhBl3TOt51GvMtS/hxEw==" spinCount="100000" sheet="1" objects="1" scenarios="1"/>
  <mergeCells count="4">
    <mergeCell ref="F1:I1"/>
    <mergeCell ref="C1:D1"/>
    <mergeCell ref="A25:AR25"/>
    <mergeCell ref="K1:Y1"/>
  </mergeCells>
  <phoneticPr fontId="1" type="noConversion"/>
  <pageMargins left="0.7" right="0.7" top="0.75" bottom="0.75" header="0.3" footer="0.3"/>
  <pageSetup paperSize="9" orientation="portrait" verticalDpi="300" r:id="rId1"/>
  <tableParts count="6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026A3-25CA-440F-8516-23661CC0894A}">
  <sheetPr codeName="Sheet8"/>
  <dimension ref="A2:M148"/>
  <sheetViews>
    <sheetView topLeftCell="B1" zoomScale="80" zoomScaleNormal="80" workbookViewId="0">
      <selection activeCell="Q47" sqref="Q47"/>
    </sheetView>
  </sheetViews>
  <sheetFormatPr defaultRowHeight="15" x14ac:dyDescent="0.25"/>
  <cols>
    <col min="1" max="1" width="110.140625" style="37" bestFit="1" customWidth="1"/>
    <col min="2" max="2" width="10.7109375" style="3" customWidth="1"/>
    <col min="3" max="3" width="12.85546875" style="3" bestFit="1" customWidth="1"/>
    <col min="4" max="4" width="26.5703125" style="3" bestFit="1" customWidth="1"/>
    <col min="5" max="5" width="21.85546875" style="3" bestFit="1" customWidth="1"/>
    <col min="6" max="6" width="27.140625" style="3" bestFit="1" customWidth="1"/>
    <col min="7" max="7" width="62" style="3" bestFit="1" customWidth="1"/>
    <col min="8" max="8" width="20.85546875" style="3" hidden="1" customWidth="1"/>
    <col min="9" max="9" width="29" style="3" bestFit="1" customWidth="1"/>
    <col min="10" max="10" width="15.85546875" style="3" hidden="1" customWidth="1"/>
    <col min="11" max="11" width="14.7109375" style="3" hidden="1" customWidth="1"/>
    <col min="12" max="12" width="14.42578125" style="3" bestFit="1" customWidth="1"/>
    <col min="13" max="13" width="105.5703125" style="37" bestFit="1" customWidth="1"/>
  </cols>
  <sheetData>
    <row r="2" spans="1:13" ht="15.75" x14ac:dyDescent="0.25">
      <c r="A2" s="35" t="s">
        <v>201</v>
      </c>
      <c r="B2" s="6" t="s">
        <v>0</v>
      </c>
      <c r="C2" s="6" t="s">
        <v>46</v>
      </c>
      <c r="D2" s="6" t="s">
        <v>2</v>
      </c>
      <c r="E2" s="6" t="s">
        <v>1</v>
      </c>
      <c r="F2" s="6" t="s">
        <v>106</v>
      </c>
      <c r="G2" s="4" t="s">
        <v>50</v>
      </c>
      <c r="H2" s="6" t="s">
        <v>116</v>
      </c>
      <c r="I2" s="6" t="s">
        <v>106</v>
      </c>
      <c r="J2" s="6" t="s">
        <v>161</v>
      </c>
      <c r="K2" s="6" t="s">
        <v>162</v>
      </c>
      <c r="L2" s="6" t="s">
        <v>22</v>
      </c>
      <c r="M2" s="35" t="s">
        <v>511</v>
      </c>
    </row>
    <row r="3" spans="1:13" x14ac:dyDescent="0.25">
      <c r="A3" s="37" t="str">
        <f>E3&amp;C3&amp;D3&amp;B3&amp;F3</f>
        <v>SmallAmbientTemperature_and_PressureVesselsCatastrophic (Flammable)</v>
      </c>
      <c r="B3" s="3" t="s">
        <v>7</v>
      </c>
      <c r="C3" s="3" t="s">
        <v>49</v>
      </c>
      <c r="D3" s="3" t="s">
        <v>58</v>
      </c>
      <c r="E3" s="3" t="s">
        <v>25</v>
      </c>
      <c r="F3" s="3" t="s">
        <v>193</v>
      </c>
      <c r="G3" s="3" t="s">
        <v>139</v>
      </c>
      <c r="H3" s="3" t="s">
        <v>131</v>
      </c>
      <c r="I3" s="3" t="s">
        <v>193</v>
      </c>
      <c r="J3" s="3" t="s">
        <v>140</v>
      </c>
      <c r="K3" s="3" t="str">
        <f>H3&amp;J3</f>
        <v>A1a</v>
      </c>
      <c r="L3" s="3">
        <v>1.5999999999999999E-5</v>
      </c>
      <c r="M3" s="37" t="s">
        <v>513</v>
      </c>
    </row>
    <row r="4" spans="1:13" x14ac:dyDescent="0.25">
      <c r="A4" s="37" t="str">
        <f>E4&amp;C4&amp;D4&amp;B4&amp;F4</f>
        <v>SmallAmbientTemperature_and_PressureVesselsCatastrophic (Non-Flammable)</v>
      </c>
      <c r="B4" s="3" t="s">
        <v>7</v>
      </c>
      <c r="C4" s="3" t="s">
        <v>49</v>
      </c>
      <c r="D4" s="3" t="s">
        <v>58</v>
      </c>
      <c r="E4" s="3" t="s">
        <v>25</v>
      </c>
      <c r="F4" s="3" t="s">
        <v>194</v>
      </c>
      <c r="G4" s="3" t="s">
        <v>139</v>
      </c>
      <c r="H4" s="3" t="s">
        <v>131</v>
      </c>
      <c r="I4" s="3" t="s">
        <v>194</v>
      </c>
      <c r="J4" s="3" t="s">
        <v>165</v>
      </c>
      <c r="K4" s="3" t="str">
        <f t="shared" ref="K4:K67" si="0">H4&amp;J4</f>
        <v>A1b</v>
      </c>
      <c r="L4" s="3">
        <v>7.9999999999999996E-6</v>
      </c>
      <c r="M4" s="37" t="s">
        <v>513</v>
      </c>
    </row>
    <row r="5" spans="1:13" x14ac:dyDescent="0.25">
      <c r="A5" s="37" t="str">
        <f>E5&amp;C5&amp;D5&amp;B5&amp;F5</f>
        <v>SmallAmbientTemperature_and_PressureVesselsLarge (Flammable)</v>
      </c>
      <c r="B5" s="3" t="s">
        <v>7</v>
      </c>
      <c r="C5" s="3" t="s">
        <v>49</v>
      </c>
      <c r="D5" s="3" t="s">
        <v>58</v>
      </c>
      <c r="E5" s="3" t="s">
        <v>25</v>
      </c>
      <c r="F5" s="3" t="s">
        <v>195</v>
      </c>
      <c r="G5" s="3" t="s">
        <v>139</v>
      </c>
      <c r="H5" s="3" t="s">
        <v>131</v>
      </c>
      <c r="I5" s="3" t="s">
        <v>195</v>
      </c>
      <c r="J5" s="3" t="s">
        <v>166</v>
      </c>
      <c r="K5" s="3" t="str">
        <f t="shared" si="0"/>
        <v>A1c</v>
      </c>
      <c r="L5" s="3">
        <v>1E-4</v>
      </c>
      <c r="M5" s="37" t="s">
        <v>513</v>
      </c>
    </row>
    <row r="6" spans="1:13" x14ac:dyDescent="0.25">
      <c r="A6" s="37" t="str">
        <f t="shared" ref="A6:A69" si="1">E6&amp;C6&amp;D6&amp;B6&amp;F6</f>
        <v>SmallAmbientTemperature_and_PressureVesselsLarge (Non-Flammable)</v>
      </c>
      <c r="B6" s="3" t="s">
        <v>7</v>
      </c>
      <c r="C6" s="3" t="s">
        <v>49</v>
      </c>
      <c r="D6" s="3" t="s">
        <v>58</v>
      </c>
      <c r="E6" s="3" t="s">
        <v>25</v>
      </c>
      <c r="F6" s="3" t="s">
        <v>196</v>
      </c>
      <c r="G6" s="3" t="s">
        <v>139</v>
      </c>
      <c r="H6" s="3" t="s">
        <v>131</v>
      </c>
      <c r="I6" s="3" t="s">
        <v>196</v>
      </c>
      <c r="J6" s="3" t="s">
        <v>167</v>
      </c>
      <c r="K6" s="3" t="str">
        <f t="shared" si="0"/>
        <v>A1d</v>
      </c>
      <c r="L6" s="3">
        <v>5.0000000000000002E-5</v>
      </c>
      <c r="M6" s="37" t="s">
        <v>513</v>
      </c>
    </row>
    <row r="7" spans="1:13" x14ac:dyDescent="0.25">
      <c r="A7" s="37" t="str">
        <f t="shared" si="1"/>
        <v>SmallAmbientTemperature_and_PressureVesselsSmall (Flammable)</v>
      </c>
      <c r="B7" s="3" t="s">
        <v>7</v>
      </c>
      <c r="C7" s="3" t="s">
        <v>49</v>
      </c>
      <c r="D7" s="3" t="s">
        <v>58</v>
      </c>
      <c r="E7" s="3" t="s">
        <v>25</v>
      </c>
      <c r="F7" s="3" t="s">
        <v>197</v>
      </c>
      <c r="G7" s="3" t="s">
        <v>139</v>
      </c>
      <c r="H7" s="3" t="s">
        <v>131</v>
      </c>
      <c r="I7" s="3" t="s">
        <v>197</v>
      </c>
      <c r="J7" s="3" t="s">
        <v>164</v>
      </c>
      <c r="K7" s="3" t="str">
        <f t="shared" si="0"/>
        <v>A1e</v>
      </c>
      <c r="L7" s="3">
        <v>1E-3</v>
      </c>
      <c r="M7" s="37" t="s">
        <v>514</v>
      </c>
    </row>
    <row r="8" spans="1:13" x14ac:dyDescent="0.25">
      <c r="A8" s="37" t="str">
        <f t="shared" si="1"/>
        <v>SmallAmbientTemperature_and_PressureVesselsSmall (Non-Flammable)</v>
      </c>
      <c r="B8" s="3" t="s">
        <v>7</v>
      </c>
      <c r="C8" s="3" t="s">
        <v>49</v>
      </c>
      <c r="D8" s="3" t="s">
        <v>58</v>
      </c>
      <c r="E8" s="3" t="s">
        <v>25</v>
      </c>
      <c r="F8" s="3" t="s">
        <v>198</v>
      </c>
      <c r="G8" s="3" t="s">
        <v>139</v>
      </c>
      <c r="H8" s="3" t="s">
        <v>131</v>
      </c>
      <c r="I8" s="3" t="s">
        <v>198</v>
      </c>
      <c r="J8" s="3" t="s">
        <v>163</v>
      </c>
      <c r="K8" s="3" t="str">
        <f t="shared" si="0"/>
        <v>A1f</v>
      </c>
      <c r="L8" s="3">
        <v>5.0000000000000001E-4</v>
      </c>
      <c r="M8" s="37" t="s">
        <v>514</v>
      </c>
    </row>
    <row r="9" spans="1:13" x14ac:dyDescent="0.25">
      <c r="A9" s="37" t="str">
        <f t="shared" si="1"/>
        <v>MediumAmbientTemperature_and_PressureVesselsCatastrophic (Flammable)</v>
      </c>
      <c r="B9" s="3" t="s">
        <v>7</v>
      </c>
      <c r="C9" s="3" t="s">
        <v>49</v>
      </c>
      <c r="D9" s="3" t="s">
        <v>58</v>
      </c>
      <c r="E9" s="3" t="s">
        <v>168</v>
      </c>
      <c r="F9" s="3" t="s">
        <v>193</v>
      </c>
      <c r="G9" s="3" t="s">
        <v>170</v>
      </c>
      <c r="H9" s="3" t="s">
        <v>132</v>
      </c>
      <c r="I9" s="3" t="s">
        <v>193</v>
      </c>
      <c r="J9" s="3" t="s">
        <v>140</v>
      </c>
      <c r="K9" s="3" t="str">
        <f t="shared" si="0"/>
        <v>A2a</v>
      </c>
      <c r="L9" s="3">
        <v>1.5999999999999999E-5</v>
      </c>
      <c r="M9" s="37" t="s">
        <v>513</v>
      </c>
    </row>
    <row r="10" spans="1:13" x14ac:dyDescent="0.25">
      <c r="A10" s="37" t="str">
        <f t="shared" si="1"/>
        <v>MediumAmbientTemperature_and_PressureVesselsCatastrophic (Non-Flammable)</v>
      </c>
      <c r="B10" s="3" t="s">
        <v>7</v>
      </c>
      <c r="C10" s="3" t="s">
        <v>49</v>
      </c>
      <c r="D10" s="3" t="s">
        <v>58</v>
      </c>
      <c r="E10" s="3" t="s">
        <v>168</v>
      </c>
      <c r="F10" s="3" t="s">
        <v>194</v>
      </c>
      <c r="G10" s="3" t="s">
        <v>170</v>
      </c>
      <c r="H10" s="3" t="s">
        <v>132</v>
      </c>
      <c r="I10" s="3" t="s">
        <v>194</v>
      </c>
      <c r="J10" s="3" t="s">
        <v>165</v>
      </c>
      <c r="K10" s="3" t="str">
        <f t="shared" si="0"/>
        <v>A2b</v>
      </c>
      <c r="L10" s="3">
        <v>7.9999999999999996E-6</v>
      </c>
      <c r="M10" s="37" t="s">
        <v>513</v>
      </c>
    </row>
    <row r="11" spans="1:13" x14ac:dyDescent="0.25">
      <c r="A11" s="37" t="str">
        <f t="shared" si="1"/>
        <v>MediumAmbientTemperature_and_PressureVesselsLarge (Flammable)</v>
      </c>
      <c r="B11" s="3" t="s">
        <v>7</v>
      </c>
      <c r="C11" s="3" t="s">
        <v>49</v>
      </c>
      <c r="D11" s="3" t="s">
        <v>58</v>
      </c>
      <c r="E11" s="3" t="s">
        <v>168</v>
      </c>
      <c r="F11" s="3" t="s">
        <v>195</v>
      </c>
      <c r="G11" s="3" t="s">
        <v>170</v>
      </c>
      <c r="H11" s="3" t="s">
        <v>132</v>
      </c>
      <c r="I11" s="3" t="s">
        <v>195</v>
      </c>
      <c r="J11" s="3" t="s">
        <v>166</v>
      </c>
      <c r="K11" s="3" t="str">
        <f t="shared" si="0"/>
        <v>A2c</v>
      </c>
      <c r="L11" s="3">
        <v>1E-4</v>
      </c>
      <c r="M11" s="37" t="s">
        <v>513</v>
      </c>
    </row>
    <row r="12" spans="1:13" x14ac:dyDescent="0.25">
      <c r="A12" s="37" t="str">
        <f t="shared" si="1"/>
        <v>MediumAmbientTemperature_and_PressureVesselsLarge (Non-Flammable)</v>
      </c>
      <c r="B12" s="3" t="s">
        <v>7</v>
      </c>
      <c r="C12" s="3" t="s">
        <v>49</v>
      </c>
      <c r="D12" s="3" t="s">
        <v>58</v>
      </c>
      <c r="E12" s="3" t="s">
        <v>168</v>
      </c>
      <c r="F12" s="3" t="s">
        <v>196</v>
      </c>
      <c r="G12" s="3" t="s">
        <v>170</v>
      </c>
      <c r="H12" s="3" t="s">
        <v>132</v>
      </c>
      <c r="I12" s="3" t="s">
        <v>196</v>
      </c>
      <c r="J12" s="3" t="s">
        <v>167</v>
      </c>
      <c r="K12" s="3" t="str">
        <f t="shared" si="0"/>
        <v>A2d</v>
      </c>
      <c r="L12" s="3">
        <v>5.0000000000000002E-5</v>
      </c>
      <c r="M12" s="37" t="s">
        <v>513</v>
      </c>
    </row>
    <row r="13" spans="1:13" x14ac:dyDescent="0.25">
      <c r="A13" s="37" t="str">
        <f t="shared" si="1"/>
        <v>MediumAmbientTemperature_and_PressureVesselsSmall (Flammable)</v>
      </c>
      <c r="B13" s="3" t="s">
        <v>7</v>
      </c>
      <c r="C13" s="3" t="s">
        <v>49</v>
      </c>
      <c r="D13" s="3" t="s">
        <v>58</v>
      </c>
      <c r="E13" s="3" t="s">
        <v>168</v>
      </c>
      <c r="F13" s="3" t="s">
        <v>197</v>
      </c>
      <c r="G13" s="3" t="s">
        <v>170</v>
      </c>
      <c r="H13" s="3" t="s">
        <v>132</v>
      </c>
      <c r="I13" s="3" t="s">
        <v>197</v>
      </c>
      <c r="J13" s="3" t="s">
        <v>164</v>
      </c>
      <c r="K13" s="3" t="str">
        <f t="shared" si="0"/>
        <v>A2e</v>
      </c>
      <c r="L13" s="3">
        <v>1E-3</v>
      </c>
      <c r="M13" s="37" t="s">
        <v>514</v>
      </c>
    </row>
    <row r="14" spans="1:13" x14ac:dyDescent="0.25">
      <c r="A14" s="37" t="str">
        <f t="shared" si="1"/>
        <v>MediumAmbientTemperature_and_PressureVesselsSmall (Non-Flammable)</v>
      </c>
      <c r="B14" s="3" t="s">
        <v>7</v>
      </c>
      <c r="C14" s="3" t="s">
        <v>49</v>
      </c>
      <c r="D14" s="3" t="s">
        <v>58</v>
      </c>
      <c r="E14" s="3" t="s">
        <v>168</v>
      </c>
      <c r="F14" s="3" t="s">
        <v>198</v>
      </c>
      <c r="G14" s="3" t="s">
        <v>170</v>
      </c>
      <c r="H14" s="3" t="s">
        <v>132</v>
      </c>
      <c r="I14" s="3" t="s">
        <v>198</v>
      </c>
      <c r="J14" s="3" t="s">
        <v>163</v>
      </c>
      <c r="K14" s="3" t="str">
        <f t="shared" si="0"/>
        <v>A2f</v>
      </c>
      <c r="L14" s="3">
        <v>5.0000000000000001E-4</v>
      </c>
      <c r="M14" s="37" t="s">
        <v>514</v>
      </c>
    </row>
    <row r="15" spans="1:13" x14ac:dyDescent="0.25">
      <c r="A15" s="37" t="str">
        <f t="shared" si="1"/>
        <v>LargeAmbientTemperature_and_PressureVesselsCatastrophic</v>
      </c>
      <c r="B15" s="3" t="s">
        <v>7</v>
      </c>
      <c r="C15" s="3" t="s">
        <v>49</v>
      </c>
      <c r="D15" s="3" t="s">
        <v>58</v>
      </c>
      <c r="E15" s="3" t="s">
        <v>59</v>
      </c>
      <c r="F15" s="3" t="s">
        <v>138</v>
      </c>
      <c r="G15" s="3" t="s">
        <v>171</v>
      </c>
      <c r="H15" s="3" t="s">
        <v>133</v>
      </c>
      <c r="I15" s="3" t="s">
        <v>138</v>
      </c>
      <c r="J15" s="3" t="s">
        <v>140</v>
      </c>
      <c r="K15" s="3" t="str">
        <f t="shared" si="0"/>
        <v>A3a</v>
      </c>
      <c r="L15" s="3">
        <v>5.0000000000000004E-6</v>
      </c>
      <c r="M15" s="149" t="s">
        <v>515</v>
      </c>
    </row>
    <row r="16" spans="1:13" x14ac:dyDescent="0.25">
      <c r="A16" s="37" t="str">
        <f t="shared" si="1"/>
        <v>LargeAmbientTemperature_and_PressureVesselsMajor</v>
      </c>
      <c r="B16" s="3" t="s">
        <v>7</v>
      </c>
      <c r="C16" s="3" t="s">
        <v>49</v>
      </c>
      <c r="D16" s="3" t="s">
        <v>58</v>
      </c>
      <c r="E16" s="3" t="s">
        <v>59</v>
      </c>
      <c r="F16" s="3" t="s">
        <v>137</v>
      </c>
      <c r="G16" s="3" t="s">
        <v>171</v>
      </c>
      <c r="H16" s="3" t="s">
        <v>133</v>
      </c>
      <c r="I16" s="3" t="s">
        <v>137</v>
      </c>
      <c r="J16" s="3" t="s">
        <v>165</v>
      </c>
      <c r="K16" s="3" t="str">
        <f t="shared" si="0"/>
        <v>A3b</v>
      </c>
      <c r="L16" s="3">
        <v>1E-4</v>
      </c>
      <c r="M16" s="149" t="s">
        <v>515</v>
      </c>
    </row>
    <row r="17" spans="1:13" x14ac:dyDescent="0.25">
      <c r="A17" s="37" t="str">
        <f t="shared" si="1"/>
        <v>LargeAmbientTemperature_and_PressureVesselsMinor</v>
      </c>
      <c r="B17" s="3" t="s">
        <v>7</v>
      </c>
      <c r="C17" s="3" t="s">
        <v>49</v>
      </c>
      <c r="D17" s="3" t="s">
        <v>58</v>
      </c>
      <c r="E17" s="3" t="s">
        <v>59</v>
      </c>
      <c r="F17" s="3" t="s">
        <v>136</v>
      </c>
      <c r="G17" s="3" t="s">
        <v>171</v>
      </c>
      <c r="H17" s="3" t="s">
        <v>133</v>
      </c>
      <c r="I17" s="3" t="s">
        <v>136</v>
      </c>
      <c r="J17" s="3" t="s">
        <v>166</v>
      </c>
      <c r="K17" s="3" t="str">
        <f t="shared" si="0"/>
        <v>A3c</v>
      </c>
      <c r="L17" s="3">
        <v>2.5000000000000001E-3</v>
      </c>
      <c r="M17" s="149" t="s">
        <v>515</v>
      </c>
    </row>
    <row r="18" spans="1:13" x14ac:dyDescent="0.25">
      <c r="A18" s="37" t="str">
        <f t="shared" si="1"/>
        <v>LargeAmbientTemperature_and_PressureVesselsRoof</v>
      </c>
      <c r="B18" s="3" t="s">
        <v>7</v>
      </c>
      <c r="C18" s="3" t="s">
        <v>49</v>
      </c>
      <c r="D18" s="3" t="s">
        <v>58</v>
      </c>
      <c r="E18" s="3" t="s">
        <v>59</v>
      </c>
      <c r="F18" s="3" t="s">
        <v>135</v>
      </c>
      <c r="G18" s="3" t="s">
        <v>171</v>
      </c>
      <c r="H18" s="3" t="s">
        <v>133</v>
      </c>
      <c r="I18" s="3" t="s">
        <v>135</v>
      </c>
      <c r="J18" s="3" t="s">
        <v>167</v>
      </c>
      <c r="K18" s="3" t="str">
        <f t="shared" si="0"/>
        <v>A3d</v>
      </c>
      <c r="L18" s="3">
        <v>2E-3</v>
      </c>
      <c r="M18" s="37" t="s">
        <v>512</v>
      </c>
    </row>
    <row r="19" spans="1:13" x14ac:dyDescent="0.25">
      <c r="A19" s="37" t="str">
        <f t="shared" si="1"/>
        <v>Single_WalledRefrigeratedAmbient_PressureVesselsCatastrophic</v>
      </c>
      <c r="B19" s="3" t="s">
        <v>7</v>
      </c>
      <c r="C19" s="3" t="s">
        <v>47</v>
      </c>
      <c r="D19" s="3" t="s">
        <v>76</v>
      </c>
      <c r="E19" s="3" t="s">
        <v>60</v>
      </c>
      <c r="F19" s="3" t="s">
        <v>138</v>
      </c>
      <c r="G19" s="3" t="s">
        <v>177</v>
      </c>
      <c r="H19" s="3" t="s">
        <v>141</v>
      </c>
      <c r="I19" s="3" t="s">
        <v>138</v>
      </c>
      <c r="J19" s="3" t="s">
        <v>140</v>
      </c>
      <c r="K19" s="3" t="str">
        <f t="shared" si="0"/>
        <v>A4a</v>
      </c>
      <c r="L19" s="3">
        <v>4.0000000000000003E-5</v>
      </c>
      <c r="M19" s="37" t="s">
        <v>516</v>
      </c>
    </row>
    <row r="20" spans="1:13" x14ac:dyDescent="0.25">
      <c r="A20" s="37" t="str">
        <f t="shared" si="1"/>
        <v>Single_WalledRefrigeratedAmbient_PressureVesselsMajor</v>
      </c>
      <c r="B20" s="3" t="s">
        <v>7</v>
      </c>
      <c r="C20" s="3" t="s">
        <v>47</v>
      </c>
      <c r="D20" s="3" t="s">
        <v>76</v>
      </c>
      <c r="E20" s="3" t="s">
        <v>60</v>
      </c>
      <c r="F20" s="3" t="s">
        <v>137</v>
      </c>
      <c r="G20" s="3" t="s">
        <v>177</v>
      </c>
      <c r="H20" s="3" t="s">
        <v>141</v>
      </c>
      <c r="I20" s="3" t="s">
        <v>137</v>
      </c>
      <c r="J20" s="3" t="s">
        <v>165</v>
      </c>
      <c r="K20" s="3" t="str">
        <f t="shared" si="0"/>
        <v>A4b</v>
      </c>
      <c r="L20" s="3">
        <v>1E-4</v>
      </c>
      <c r="M20" s="37" t="s">
        <v>516</v>
      </c>
    </row>
    <row r="21" spans="1:13" x14ac:dyDescent="0.25">
      <c r="A21" s="37" t="str">
        <f t="shared" si="1"/>
        <v>Single_WalledRefrigeratedAmbient_PressureVesselsMinor</v>
      </c>
      <c r="B21" s="3" t="s">
        <v>7</v>
      </c>
      <c r="C21" s="3" t="s">
        <v>47</v>
      </c>
      <c r="D21" s="3" t="s">
        <v>76</v>
      </c>
      <c r="E21" s="3" t="s">
        <v>60</v>
      </c>
      <c r="F21" s="3" t="s">
        <v>136</v>
      </c>
      <c r="G21" s="3" t="s">
        <v>177</v>
      </c>
      <c r="H21" s="3" t="s">
        <v>141</v>
      </c>
      <c r="I21" s="3" t="s">
        <v>136</v>
      </c>
      <c r="J21" s="3" t="s">
        <v>166</v>
      </c>
      <c r="K21" s="3" t="str">
        <f t="shared" si="0"/>
        <v>A4c</v>
      </c>
      <c r="L21" s="3">
        <v>8.0000000000000007E-5</v>
      </c>
      <c r="M21" s="37" t="s">
        <v>516</v>
      </c>
    </row>
    <row r="22" spans="1:13" x14ac:dyDescent="0.25">
      <c r="A22" s="37" t="str">
        <f t="shared" si="1"/>
        <v>Single_WalledRefrigeratedAmbient_PressureVesselsFailure (Vapour Release Only)</v>
      </c>
      <c r="B22" s="3" t="s">
        <v>7</v>
      </c>
      <c r="C22" s="3" t="s">
        <v>47</v>
      </c>
      <c r="D22" s="3" t="s">
        <v>76</v>
      </c>
      <c r="E22" s="3" t="s">
        <v>60</v>
      </c>
      <c r="F22" s="3" t="s">
        <v>308</v>
      </c>
      <c r="G22" s="3" t="s">
        <v>177</v>
      </c>
      <c r="H22" s="3" t="s">
        <v>141</v>
      </c>
      <c r="I22" s="3" t="s">
        <v>308</v>
      </c>
      <c r="J22" s="3" t="s">
        <v>167</v>
      </c>
      <c r="K22" s="3" t="str">
        <f t="shared" si="0"/>
        <v>A4d</v>
      </c>
      <c r="L22" s="3">
        <v>2.0000000000000001E-4</v>
      </c>
      <c r="M22" s="37" t="s">
        <v>516</v>
      </c>
    </row>
    <row r="23" spans="1:13" x14ac:dyDescent="0.25">
      <c r="A23" s="37" t="str">
        <f t="shared" si="1"/>
        <v>Single_Walled_LNGRefrigeratedAmbient_PressureVesselsCatastrophic</v>
      </c>
      <c r="B23" s="3" t="s">
        <v>7</v>
      </c>
      <c r="C23" s="3" t="s">
        <v>47</v>
      </c>
      <c r="D23" s="3" t="s">
        <v>76</v>
      </c>
      <c r="E23" s="3" t="s">
        <v>63</v>
      </c>
      <c r="F23" s="3" t="s">
        <v>138</v>
      </c>
      <c r="G23" s="3" t="s">
        <v>178</v>
      </c>
      <c r="H23" s="3" t="s">
        <v>142</v>
      </c>
      <c r="I23" s="3" t="s">
        <v>138</v>
      </c>
      <c r="J23" s="3" t="s">
        <v>140</v>
      </c>
      <c r="K23" s="3" t="str">
        <f t="shared" si="0"/>
        <v>A5a</v>
      </c>
      <c r="L23" s="3">
        <v>4.0000000000000003E-5</v>
      </c>
      <c r="M23" s="37" t="s">
        <v>519</v>
      </c>
    </row>
    <row r="24" spans="1:13" x14ac:dyDescent="0.25">
      <c r="A24" s="37" t="str">
        <f t="shared" si="1"/>
        <v>Single_Walled_LNGRefrigeratedAmbient_PressureVesselsMajor</v>
      </c>
      <c r="B24" s="3" t="s">
        <v>7</v>
      </c>
      <c r="C24" s="3" t="s">
        <v>47</v>
      </c>
      <c r="D24" s="3" t="s">
        <v>76</v>
      </c>
      <c r="E24" s="3" t="s">
        <v>63</v>
      </c>
      <c r="F24" s="3" t="s">
        <v>137</v>
      </c>
      <c r="G24" s="3" t="s">
        <v>178</v>
      </c>
      <c r="H24" s="3" t="s">
        <v>142</v>
      </c>
      <c r="I24" s="3" t="s">
        <v>137</v>
      </c>
      <c r="J24" s="3" t="s">
        <v>165</v>
      </c>
      <c r="K24" s="3" t="str">
        <f t="shared" si="0"/>
        <v>A5b</v>
      </c>
      <c r="L24" s="3">
        <v>1E-4</v>
      </c>
      <c r="M24" s="37" t="s">
        <v>519</v>
      </c>
    </row>
    <row r="25" spans="1:13" x14ac:dyDescent="0.25">
      <c r="A25" s="37" t="str">
        <f t="shared" si="1"/>
        <v>Single_Walled_LNGRefrigeratedAmbient_PressureVesselsMinor</v>
      </c>
      <c r="B25" s="3" t="s">
        <v>7</v>
      </c>
      <c r="C25" s="3" t="s">
        <v>47</v>
      </c>
      <c r="D25" s="3" t="s">
        <v>76</v>
      </c>
      <c r="E25" s="3" t="s">
        <v>63</v>
      </c>
      <c r="F25" s="3" t="s">
        <v>136</v>
      </c>
      <c r="G25" s="3" t="s">
        <v>178</v>
      </c>
      <c r="H25" s="3" t="s">
        <v>142</v>
      </c>
      <c r="I25" s="3" t="s">
        <v>136</v>
      </c>
      <c r="J25" s="3" t="s">
        <v>166</v>
      </c>
      <c r="K25" s="3" t="str">
        <f t="shared" si="0"/>
        <v>A5c</v>
      </c>
      <c r="L25" s="3">
        <v>8.0000000000000007E-5</v>
      </c>
      <c r="M25" s="37" t="s">
        <v>519</v>
      </c>
    </row>
    <row r="26" spans="1:13" x14ac:dyDescent="0.25">
      <c r="A26" s="37" t="str">
        <f t="shared" si="1"/>
        <v>Single_Walled_LNGRefrigeratedAmbient_PressureVesselsFailure (Vapour Release Only)</v>
      </c>
      <c r="B26" s="3" t="s">
        <v>7</v>
      </c>
      <c r="C26" s="3" t="s">
        <v>47</v>
      </c>
      <c r="D26" s="3" t="s">
        <v>76</v>
      </c>
      <c r="E26" s="3" t="s">
        <v>63</v>
      </c>
      <c r="F26" s="3" t="s">
        <v>308</v>
      </c>
      <c r="G26" s="3" t="s">
        <v>178</v>
      </c>
      <c r="H26" s="3" t="s">
        <v>142</v>
      </c>
      <c r="I26" s="3" t="s">
        <v>308</v>
      </c>
      <c r="J26" s="3" t="s">
        <v>167</v>
      </c>
      <c r="K26" s="3" t="str">
        <f t="shared" si="0"/>
        <v>A5d</v>
      </c>
      <c r="L26" s="3">
        <v>2.0000000000000001E-4</v>
      </c>
      <c r="M26" s="37" t="s">
        <v>519</v>
      </c>
    </row>
    <row r="27" spans="1:13" x14ac:dyDescent="0.25">
      <c r="A27" s="37" t="str">
        <f t="shared" si="1"/>
        <v>Double_WalledRefrigeratedAmbient_PressureVesselsCatastrophic</v>
      </c>
      <c r="B27" s="3" t="s">
        <v>7</v>
      </c>
      <c r="C27" s="3" t="s">
        <v>47</v>
      </c>
      <c r="D27" s="3" t="s">
        <v>76</v>
      </c>
      <c r="E27" s="3" t="s">
        <v>61</v>
      </c>
      <c r="F27" s="3" t="s">
        <v>138</v>
      </c>
      <c r="G27" s="3" t="s">
        <v>179</v>
      </c>
      <c r="H27" s="3" t="s">
        <v>143</v>
      </c>
      <c r="I27" s="3" t="s">
        <v>138</v>
      </c>
      <c r="J27" s="3" t="s">
        <v>140</v>
      </c>
      <c r="K27" s="3" t="str">
        <f t="shared" si="0"/>
        <v>A6a</v>
      </c>
      <c r="L27" s="3">
        <v>4.9999999999999998E-7</v>
      </c>
      <c r="M27" s="37" t="s">
        <v>517</v>
      </c>
    </row>
    <row r="28" spans="1:13" x14ac:dyDescent="0.25">
      <c r="A28" s="37" t="str">
        <f t="shared" si="1"/>
        <v>Double_WalledRefrigeratedAmbient_PressureVesselsMajor</v>
      </c>
      <c r="B28" s="3" t="s">
        <v>7</v>
      </c>
      <c r="C28" s="3" t="s">
        <v>47</v>
      </c>
      <c r="D28" s="3" t="s">
        <v>76</v>
      </c>
      <c r="E28" s="3" t="s">
        <v>61</v>
      </c>
      <c r="F28" s="3" t="s">
        <v>137</v>
      </c>
      <c r="G28" s="3" t="s">
        <v>179</v>
      </c>
      <c r="H28" s="3" t="s">
        <v>143</v>
      </c>
      <c r="I28" s="3" t="s">
        <v>137</v>
      </c>
      <c r="J28" s="3" t="s">
        <v>165</v>
      </c>
      <c r="K28" s="3" t="str">
        <f t="shared" si="0"/>
        <v>A6b</v>
      </c>
      <c r="L28" s="3">
        <v>1.0000000000000001E-5</v>
      </c>
      <c r="M28" s="37" t="s">
        <v>517</v>
      </c>
    </row>
    <row r="29" spans="1:13" x14ac:dyDescent="0.25">
      <c r="A29" s="37" t="str">
        <f t="shared" si="1"/>
        <v>Double_WalledRefrigeratedAmbient_PressureVesselsMinor</v>
      </c>
      <c r="B29" s="3" t="s">
        <v>7</v>
      </c>
      <c r="C29" s="3" t="s">
        <v>47</v>
      </c>
      <c r="D29" s="3" t="s">
        <v>76</v>
      </c>
      <c r="E29" s="3" t="s">
        <v>61</v>
      </c>
      <c r="F29" s="3" t="s">
        <v>136</v>
      </c>
      <c r="G29" s="3" t="s">
        <v>179</v>
      </c>
      <c r="H29" s="3" t="s">
        <v>143</v>
      </c>
      <c r="I29" s="3" t="s">
        <v>136</v>
      </c>
      <c r="J29" s="3" t="s">
        <v>166</v>
      </c>
      <c r="K29" s="3" t="str">
        <f t="shared" si="0"/>
        <v>A6c</v>
      </c>
      <c r="L29" s="3">
        <v>3.0000000000000001E-5</v>
      </c>
      <c r="M29" s="37" t="s">
        <v>517</v>
      </c>
    </row>
    <row r="30" spans="1:13" x14ac:dyDescent="0.25">
      <c r="A30" s="37" t="str">
        <f t="shared" si="1"/>
        <v>Double_WalledRefrigeratedAmbient_PressureVesselsFailure (Vapour Release Only)</v>
      </c>
      <c r="B30" s="3" t="s">
        <v>7</v>
      </c>
      <c r="C30" s="3" t="s">
        <v>47</v>
      </c>
      <c r="D30" s="3" t="s">
        <v>76</v>
      </c>
      <c r="E30" s="3" t="s">
        <v>61</v>
      </c>
      <c r="F30" s="3" t="s">
        <v>308</v>
      </c>
      <c r="G30" s="3" t="s">
        <v>179</v>
      </c>
      <c r="H30" s="3" t="s">
        <v>143</v>
      </c>
      <c r="I30" s="3" t="s">
        <v>308</v>
      </c>
      <c r="J30" s="3" t="s">
        <v>167</v>
      </c>
      <c r="K30" s="3" t="str">
        <f t="shared" si="0"/>
        <v>A6d</v>
      </c>
      <c r="L30" s="3">
        <v>4.0000000000000002E-4</v>
      </c>
      <c r="M30" s="37" t="s">
        <v>517</v>
      </c>
    </row>
    <row r="31" spans="1:13" x14ac:dyDescent="0.25">
      <c r="A31" s="37" t="str">
        <f t="shared" si="1"/>
        <v>Double_Walled_LNGRefrigeratedAmbient_PressureVesselsCatastrophic</v>
      </c>
      <c r="B31" s="3" t="s">
        <v>7</v>
      </c>
      <c r="C31" s="3" t="s">
        <v>47</v>
      </c>
      <c r="D31" s="3" t="s">
        <v>76</v>
      </c>
      <c r="E31" s="3" t="s">
        <v>64</v>
      </c>
      <c r="F31" s="3" t="s">
        <v>138</v>
      </c>
      <c r="G31" s="3" t="s">
        <v>180</v>
      </c>
      <c r="H31" s="3" t="s">
        <v>144</v>
      </c>
      <c r="I31" s="3" t="s">
        <v>138</v>
      </c>
      <c r="J31" s="3" t="s">
        <v>140</v>
      </c>
      <c r="K31" s="3" t="str">
        <f t="shared" si="0"/>
        <v>A7a</v>
      </c>
      <c r="L31" s="3">
        <v>4.9999999999999998E-8</v>
      </c>
      <c r="M31" s="37" t="s">
        <v>518</v>
      </c>
    </row>
    <row r="32" spans="1:13" x14ac:dyDescent="0.25">
      <c r="A32" s="37" t="str">
        <f t="shared" si="1"/>
        <v>Double_Walled_LNGRefrigeratedAmbient_PressureVesselsMajor</v>
      </c>
      <c r="B32" s="3" t="s">
        <v>7</v>
      </c>
      <c r="C32" s="3" t="s">
        <v>47</v>
      </c>
      <c r="D32" s="3" t="s">
        <v>76</v>
      </c>
      <c r="E32" s="3" t="s">
        <v>64</v>
      </c>
      <c r="F32" s="3" t="s">
        <v>137</v>
      </c>
      <c r="G32" s="3" t="s">
        <v>180</v>
      </c>
      <c r="H32" s="3" t="s">
        <v>144</v>
      </c>
      <c r="I32" s="3" t="s">
        <v>137</v>
      </c>
      <c r="J32" s="3" t="s">
        <v>165</v>
      </c>
      <c r="K32" s="3" t="str">
        <f t="shared" si="0"/>
        <v>A7b</v>
      </c>
      <c r="L32" s="3">
        <v>9.9999999999999995E-7</v>
      </c>
      <c r="M32" s="37" t="s">
        <v>518</v>
      </c>
    </row>
    <row r="33" spans="1:13" x14ac:dyDescent="0.25">
      <c r="A33" s="37" t="str">
        <f t="shared" si="1"/>
        <v>Double_Walled_LNGRefrigeratedAmbient_PressureVesselsMinor</v>
      </c>
      <c r="B33" s="3" t="s">
        <v>7</v>
      </c>
      <c r="C33" s="3" t="s">
        <v>47</v>
      </c>
      <c r="D33" s="3" t="s">
        <v>76</v>
      </c>
      <c r="E33" s="3" t="s">
        <v>64</v>
      </c>
      <c r="F33" s="3" t="s">
        <v>136</v>
      </c>
      <c r="G33" s="3" t="s">
        <v>180</v>
      </c>
      <c r="H33" s="3" t="s">
        <v>144</v>
      </c>
      <c r="I33" s="3" t="s">
        <v>136</v>
      </c>
      <c r="J33" s="3" t="s">
        <v>166</v>
      </c>
      <c r="K33" s="3" t="str">
        <f t="shared" si="0"/>
        <v>A7c</v>
      </c>
      <c r="L33" s="3">
        <v>3.0000000000000001E-6</v>
      </c>
      <c r="M33" s="37" t="s">
        <v>518</v>
      </c>
    </row>
    <row r="34" spans="1:13" x14ac:dyDescent="0.25">
      <c r="A34" s="37" t="str">
        <f t="shared" si="1"/>
        <v>Double_Walled_LNGRefrigeratedAmbient_PressureVesselsFailure (Vapour Release Only)</v>
      </c>
      <c r="B34" s="3" t="s">
        <v>7</v>
      </c>
      <c r="C34" s="3" t="s">
        <v>47</v>
      </c>
      <c r="D34" s="3" t="s">
        <v>76</v>
      </c>
      <c r="E34" s="3" t="s">
        <v>64</v>
      </c>
      <c r="F34" s="3" t="s">
        <v>308</v>
      </c>
      <c r="G34" s="3" t="s">
        <v>180</v>
      </c>
      <c r="H34" s="3" t="s">
        <v>144</v>
      </c>
      <c r="I34" s="3" t="s">
        <v>308</v>
      </c>
      <c r="J34" s="3" t="s">
        <v>167</v>
      </c>
      <c r="K34" s="3" t="str">
        <f t="shared" si="0"/>
        <v>A7d</v>
      </c>
      <c r="L34" s="3">
        <v>4.0000000000000003E-5</v>
      </c>
      <c r="M34" s="37" t="s">
        <v>518</v>
      </c>
    </row>
    <row r="35" spans="1:13" x14ac:dyDescent="0.25">
      <c r="A35" s="37" t="str">
        <f t="shared" si="1"/>
        <v>Full_ContainmentRefrigeratedAmbient_PressureVesselsCatastrophic</v>
      </c>
      <c r="B35" s="3" t="s">
        <v>7</v>
      </c>
      <c r="C35" s="3" t="s">
        <v>47</v>
      </c>
      <c r="D35" s="3" t="s">
        <v>76</v>
      </c>
      <c r="E35" s="3" t="s">
        <v>62</v>
      </c>
      <c r="F35" s="3" t="s">
        <v>138</v>
      </c>
      <c r="G35" s="3" t="s">
        <v>191</v>
      </c>
      <c r="H35" s="3" t="s">
        <v>145</v>
      </c>
      <c r="I35" s="3" t="s">
        <v>138</v>
      </c>
      <c r="J35" s="3" t="s">
        <v>140</v>
      </c>
      <c r="K35" s="3" t="str">
        <f t="shared" si="0"/>
        <v>A8a</v>
      </c>
      <c r="L35" s="3">
        <v>4.9999999999999998E-7</v>
      </c>
      <c r="M35" s="37" t="s">
        <v>518</v>
      </c>
    </row>
    <row r="36" spans="1:13" x14ac:dyDescent="0.25">
      <c r="A36" s="37" t="str">
        <f t="shared" si="1"/>
        <v>Full_ContainmentRefrigeratedAmbient_PressureVesselsMajor</v>
      </c>
      <c r="B36" s="3" t="s">
        <v>7</v>
      </c>
      <c r="C36" s="3" t="s">
        <v>47</v>
      </c>
      <c r="D36" s="3" t="s">
        <v>76</v>
      </c>
      <c r="E36" s="3" t="s">
        <v>62</v>
      </c>
      <c r="F36" s="3" t="s">
        <v>137</v>
      </c>
      <c r="G36" s="3" t="s">
        <v>191</v>
      </c>
      <c r="H36" s="3" t="s">
        <v>145</v>
      </c>
      <c r="I36" s="3" t="s">
        <v>137</v>
      </c>
      <c r="J36" s="3" t="s">
        <v>165</v>
      </c>
      <c r="K36" s="3" t="str">
        <f t="shared" si="0"/>
        <v>A8b</v>
      </c>
      <c r="L36" s="3">
        <v>1.0000000000000001E-5</v>
      </c>
      <c r="M36" s="37" t="s">
        <v>518</v>
      </c>
    </row>
    <row r="37" spans="1:13" x14ac:dyDescent="0.25">
      <c r="A37" s="37" t="str">
        <f t="shared" si="1"/>
        <v>Full_ContainmentRefrigeratedAmbient_PressureVesselsMinor</v>
      </c>
      <c r="B37" s="3" t="s">
        <v>7</v>
      </c>
      <c r="C37" s="3" t="s">
        <v>47</v>
      </c>
      <c r="D37" s="3" t="s">
        <v>76</v>
      </c>
      <c r="E37" s="3" t="s">
        <v>62</v>
      </c>
      <c r="F37" s="3" t="s">
        <v>136</v>
      </c>
      <c r="G37" s="3" t="s">
        <v>191</v>
      </c>
      <c r="H37" s="3" t="s">
        <v>145</v>
      </c>
      <c r="I37" s="3" t="s">
        <v>136</v>
      </c>
      <c r="J37" s="3" t="s">
        <v>166</v>
      </c>
      <c r="K37" s="3" t="str">
        <f t="shared" si="0"/>
        <v>A8c</v>
      </c>
      <c r="L37" s="3">
        <v>3.0000000000000001E-5</v>
      </c>
      <c r="M37" s="37" t="s">
        <v>518</v>
      </c>
    </row>
    <row r="38" spans="1:13" x14ac:dyDescent="0.25">
      <c r="A38" s="37" t="str">
        <f t="shared" si="1"/>
        <v>Full_ContainmentRefrigeratedAmbient_PressureVesselsFailure (Vapour Release Only)</v>
      </c>
      <c r="B38" s="3" t="s">
        <v>7</v>
      </c>
      <c r="C38" s="3" t="s">
        <v>47</v>
      </c>
      <c r="D38" s="3" t="s">
        <v>76</v>
      </c>
      <c r="E38" s="3" t="s">
        <v>62</v>
      </c>
      <c r="F38" s="3" t="s">
        <v>308</v>
      </c>
      <c r="G38" s="3" t="s">
        <v>191</v>
      </c>
      <c r="H38" s="3" t="s">
        <v>145</v>
      </c>
      <c r="I38" s="3" t="s">
        <v>308</v>
      </c>
      <c r="J38" s="3" t="s">
        <v>167</v>
      </c>
      <c r="K38" s="3" t="str">
        <f t="shared" si="0"/>
        <v>A8d</v>
      </c>
      <c r="L38" s="3">
        <v>0</v>
      </c>
      <c r="M38" s="37" t="s">
        <v>518</v>
      </c>
    </row>
    <row r="39" spans="1:13" x14ac:dyDescent="0.25">
      <c r="A39" s="37" t="str">
        <f t="shared" si="1"/>
        <v>Full_Containment_LNGRefrigeratedAmbient_PressureVesselsCatastrophic</v>
      </c>
      <c r="B39" s="3" t="s">
        <v>7</v>
      </c>
      <c r="C39" s="3" t="s">
        <v>47</v>
      </c>
      <c r="D39" s="3" t="s">
        <v>76</v>
      </c>
      <c r="E39" s="3" t="s">
        <v>65</v>
      </c>
      <c r="F39" s="3" t="s">
        <v>138</v>
      </c>
      <c r="G39" s="3" t="s">
        <v>192</v>
      </c>
      <c r="H39" s="3" t="s">
        <v>146</v>
      </c>
      <c r="I39" s="3" t="s">
        <v>138</v>
      </c>
      <c r="J39" s="3" t="s">
        <v>140</v>
      </c>
      <c r="K39" s="3" t="str">
        <f t="shared" si="0"/>
        <v>A9a</v>
      </c>
      <c r="L39" s="3">
        <v>4.9999999999999998E-8</v>
      </c>
      <c r="M39" s="37" t="s">
        <v>518</v>
      </c>
    </row>
    <row r="40" spans="1:13" x14ac:dyDescent="0.25">
      <c r="A40" s="37" t="str">
        <f t="shared" si="1"/>
        <v>Full_Containment_LNGRefrigeratedAmbient_PressureVesselsMajor</v>
      </c>
      <c r="B40" s="3" t="s">
        <v>7</v>
      </c>
      <c r="C40" s="3" t="s">
        <v>47</v>
      </c>
      <c r="D40" s="3" t="s">
        <v>76</v>
      </c>
      <c r="E40" s="3" t="s">
        <v>65</v>
      </c>
      <c r="F40" s="3" t="s">
        <v>137</v>
      </c>
      <c r="G40" s="3" t="s">
        <v>192</v>
      </c>
      <c r="H40" s="3" t="s">
        <v>146</v>
      </c>
      <c r="I40" s="3" t="s">
        <v>137</v>
      </c>
      <c r="J40" s="3" t="s">
        <v>165</v>
      </c>
      <c r="K40" s="3" t="str">
        <f t="shared" si="0"/>
        <v>A9b</v>
      </c>
      <c r="L40" s="3">
        <v>9.9999999999999995E-7</v>
      </c>
      <c r="M40" s="37" t="s">
        <v>518</v>
      </c>
    </row>
    <row r="41" spans="1:13" x14ac:dyDescent="0.25">
      <c r="A41" s="37" t="str">
        <f t="shared" si="1"/>
        <v>Full_Containment_LNGRefrigeratedAmbient_PressureVesselsMinor</v>
      </c>
      <c r="B41" s="3" t="s">
        <v>7</v>
      </c>
      <c r="C41" s="3" t="s">
        <v>47</v>
      </c>
      <c r="D41" s="3" t="s">
        <v>76</v>
      </c>
      <c r="E41" s="3" t="s">
        <v>65</v>
      </c>
      <c r="F41" s="3" t="s">
        <v>136</v>
      </c>
      <c r="G41" s="3" t="s">
        <v>192</v>
      </c>
      <c r="H41" s="3" t="s">
        <v>146</v>
      </c>
      <c r="I41" s="3" t="s">
        <v>136</v>
      </c>
      <c r="J41" s="3" t="s">
        <v>166</v>
      </c>
      <c r="K41" s="3" t="str">
        <f t="shared" si="0"/>
        <v>A9c</v>
      </c>
      <c r="L41" s="3">
        <v>3.0000000000000001E-6</v>
      </c>
      <c r="M41" s="37" t="s">
        <v>518</v>
      </c>
    </row>
    <row r="42" spans="1:13" x14ac:dyDescent="0.25">
      <c r="A42" s="37" t="str">
        <f t="shared" si="1"/>
        <v>Full_Containment_LNGRefrigeratedAmbient_PressureVesselsFailure (Vapour Release Only)</v>
      </c>
      <c r="B42" s="3" t="s">
        <v>7</v>
      </c>
      <c r="C42" s="3" t="s">
        <v>47</v>
      </c>
      <c r="D42" s="3" t="s">
        <v>76</v>
      </c>
      <c r="E42" s="3" t="s">
        <v>65</v>
      </c>
      <c r="F42" s="3" t="s">
        <v>308</v>
      </c>
      <c r="G42" s="3" t="s">
        <v>192</v>
      </c>
      <c r="H42" s="3" t="s">
        <v>146</v>
      </c>
      <c r="I42" s="3" t="s">
        <v>308</v>
      </c>
      <c r="J42" s="3" t="s">
        <v>167</v>
      </c>
      <c r="K42" s="3" t="str">
        <f t="shared" si="0"/>
        <v>A9d</v>
      </c>
      <c r="L42" s="36">
        <v>0</v>
      </c>
      <c r="M42" s="37" t="s">
        <v>518</v>
      </c>
    </row>
    <row r="43" spans="1:13" x14ac:dyDescent="0.25">
      <c r="A43" s="37" t="str">
        <f t="shared" si="1"/>
        <v>Single.WalledRefrigeratedLNGVesselsCatastrophic</v>
      </c>
      <c r="B43" s="3" t="s">
        <v>7</v>
      </c>
      <c r="C43" s="3" t="s">
        <v>47</v>
      </c>
      <c r="D43" s="3" t="s">
        <v>52</v>
      </c>
      <c r="E43" s="3" t="s">
        <v>73</v>
      </c>
      <c r="F43" s="3" t="s">
        <v>138</v>
      </c>
      <c r="G43" s="3" t="s">
        <v>174</v>
      </c>
      <c r="H43" s="3" t="s">
        <v>147</v>
      </c>
      <c r="I43" s="3" t="s">
        <v>138</v>
      </c>
      <c r="J43" s="3" t="s">
        <v>140</v>
      </c>
      <c r="K43" s="3" t="str">
        <f t="shared" si="0"/>
        <v>A10a</v>
      </c>
      <c r="L43" s="3">
        <v>4.0000000000000003E-5</v>
      </c>
      <c r="M43" s="37" t="s">
        <v>519</v>
      </c>
    </row>
    <row r="44" spans="1:13" x14ac:dyDescent="0.25">
      <c r="A44" s="37" t="str">
        <f t="shared" si="1"/>
        <v>Single.WalledRefrigeratedLNGVesselsMajor</v>
      </c>
      <c r="B44" s="3" t="s">
        <v>7</v>
      </c>
      <c r="C44" s="3" t="s">
        <v>47</v>
      </c>
      <c r="D44" s="3" t="s">
        <v>52</v>
      </c>
      <c r="E44" s="3" t="s">
        <v>73</v>
      </c>
      <c r="F44" s="3" t="s">
        <v>137</v>
      </c>
      <c r="G44" s="3" t="s">
        <v>174</v>
      </c>
      <c r="H44" s="3" t="s">
        <v>147</v>
      </c>
      <c r="I44" s="3" t="s">
        <v>137</v>
      </c>
      <c r="J44" s="3" t="s">
        <v>165</v>
      </c>
      <c r="K44" s="3" t="str">
        <f t="shared" si="0"/>
        <v>A10b</v>
      </c>
      <c r="L44" s="3">
        <v>1E-4</v>
      </c>
      <c r="M44" s="37" t="s">
        <v>519</v>
      </c>
    </row>
    <row r="45" spans="1:13" x14ac:dyDescent="0.25">
      <c r="A45" s="37" t="str">
        <f t="shared" si="1"/>
        <v>Single.WalledRefrigeratedLNGVesselsMinor</v>
      </c>
      <c r="B45" s="3" t="s">
        <v>7</v>
      </c>
      <c r="C45" s="3" t="s">
        <v>47</v>
      </c>
      <c r="D45" s="3" t="s">
        <v>52</v>
      </c>
      <c r="E45" s="3" t="s">
        <v>73</v>
      </c>
      <c r="F45" s="3" t="s">
        <v>136</v>
      </c>
      <c r="G45" s="3" t="s">
        <v>174</v>
      </c>
      <c r="H45" s="3" t="s">
        <v>147</v>
      </c>
      <c r="I45" s="3" t="s">
        <v>136</v>
      </c>
      <c r="J45" s="3" t="s">
        <v>166</v>
      </c>
      <c r="K45" s="3" t="str">
        <f t="shared" si="0"/>
        <v>A10c</v>
      </c>
      <c r="L45" s="3">
        <v>8.0000000000000007E-5</v>
      </c>
      <c r="M45" s="37" t="s">
        <v>519</v>
      </c>
    </row>
    <row r="46" spans="1:13" x14ac:dyDescent="0.25">
      <c r="A46" s="37" t="str">
        <f t="shared" si="1"/>
        <v>Single.WalledRefrigeratedLNGVesselsFailure (Vapour Release Only)</v>
      </c>
      <c r="B46" s="3" t="s">
        <v>7</v>
      </c>
      <c r="C46" s="3" t="s">
        <v>47</v>
      </c>
      <c r="D46" s="3" t="s">
        <v>52</v>
      </c>
      <c r="E46" s="3" t="s">
        <v>73</v>
      </c>
      <c r="F46" s="3" t="s">
        <v>308</v>
      </c>
      <c r="G46" s="3" t="s">
        <v>174</v>
      </c>
      <c r="H46" s="3" t="s">
        <v>147</v>
      </c>
      <c r="I46" s="3" t="s">
        <v>308</v>
      </c>
      <c r="J46" s="3" t="s">
        <v>167</v>
      </c>
      <c r="K46" s="3" t="str">
        <f t="shared" si="0"/>
        <v>A10d</v>
      </c>
      <c r="L46" s="3">
        <v>2.0000000000000001E-4</v>
      </c>
      <c r="M46" s="37" t="s">
        <v>519</v>
      </c>
    </row>
    <row r="47" spans="1:13" x14ac:dyDescent="0.25">
      <c r="A47" s="37" t="str">
        <f t="shared" si="1"/>
        <v>Double.WalledRefrigeratedLNGVesselsCatastrophic</v>
      </c>
      <c r="B47" s="3" t="s">
        <v>7</v>
      </c>
      <c r="C47" s="3" t="s">
        <v>47</v>
      </c>
      <c r="D47" s="3" t="s">
        <v>52</v>
      </c>
      <c r="E47" s="3" t="s">
        <v>74</v>
      </c>
      <c r="F47" s="3" t="s">
        <v>138</v>
      </c>
      <c r="G47" s="3" t="s">
        <v>175</v>
      </c>
      <c r="H47" s="3" t="s">
        <v>148</v>
      </c>
      <c r="I47" s="3" t="s">
        <v>138</v>
      </c>
      <c r="J47" s="3" t="s">
        <v>140</v>
      </c>
      <c r="K47" s="3" t="str">
        <f t="shared" si="0"/>
        <v>A11a</v>
      </c>
      <c r="L47" s="3">
        <v>4.9999999999999998E-8</v>
      </c>
      <c r="M47" s="37" t="s">
        <v>518</v>
      </c>
    </row>
    <row r="48" spans="1:13" x14ac:dyDescent="0.25">
      <c r="A48" s="37" t="str">
        <f t="shared" si="1"/>
        <v>Double.WalledRefrigeratedLNGVesselsMajor</v>
      </c>
      <c r="B48" s="3" t="s">
        <v>7</v>
      </c>
      <c r="C48" s="3" t="s">
        <v>47</v>
      </c>
      <c r="D48" s="3" t="s">
        <v>52</v>
      </c>
      <c r="E48" s="3" t="s">
        <v>74</v>
      </c>
      <c r="F48" s="3" t="s">
        <v>137</v>
      </c>
      <c r="G48" s="3" t="s">
        <v>175</v>
      </c>
      <c r="H48" s="3" t="s">
        <v>148</v>
      </c>
      <c r="I48" s="3" t="s">
        <v>137</v>
      </c>
      <c r="J48" s="3" t="s">
        <v>165</v>
      </c>
      <c r="K48" s="3" t="str">
        <f t="shared" si="0"/>
        <v>A11b</v>
      </c>
      <c r="L48" s="3">
        <v>9.9999999999999995E-7</v>
      </c>
      <c r="M48" s="37" t="s">
        <v>518</v>
      </c>
    </row>
    <row r="49" spans="1:13" x14ac:dyDescent="0.25">
      <c r="A49" s="37" t="str">
        <f t="shared" si="1"/>
        <v>Double.WalledRefrigeratedLNGVesselsMinor</v>
      </c>
      <c r="B49" s="3" t="s">
        <v>7</v>
      </c>
      <c r="C49" s="3" t="s">
        <v>47</v>
      </c>
      <c r="D49" s="3" t="s">
        <v>52</v>
      </c>
      <c r="E49" s="3" t="s">
        <v>74</v>
      </c>
      <c r="F49" s="3" t="s">
        <v>136</v>
      </c>
      <c r="G49" s="3" t="s">
        <v>175</v>
      </c>
      <c r="H49" s="3" t="s">
        <v>148</v>
      </c>
      <c r="I49" s="3" t="s">
        <v>136</v>
      </c>
      <c r="J49" s="3" t="s">
        <v>166</v>
      </c>
      <c r="K49" s="3" t="str">
        <f t="shared" si="0"/>
        <v>A11c</v>
      </c>
      <c r="L49" s="3">
        <v>3.0000000000000001E-6</v>
      </c>
      <c r="M49" s="37" t="s">
        <v>518</v>
      </c>
    </row>
    <row r="50" spans="1:13" x14ac:dyDescent="0.25">
      <c r="A50" s="37" t="str">
        <f t="shared" si="1"/>
        <v>Double.WalledRefrigeratedLNGVesselsFailure (Vapour Release Only)</v>
      </c>
      <c r="B50" s="3" t="s">
        <v>7</v>
      </c>
      <c r="C50" s="3" t="s">
        <v>47</v>
      </c>
      <c r="D50" s="3" t="s">
        <v>52</v>
      </c>
      <c r="E50" s="3" t="s">
        <v>74</v>
      </c>
      <c r="F50" s="3" t="s">
        <v>308</v>
      </c>
      <c r="G50" s="3" t="s">
        <v>175</v>
      </c>
      <c r="H50" s="3" t="s">
        <v>148</v>
      </c>
      <c r="I50" s="3" t="s">
        <v>308</v>
      </c>
      <c r="J50" s="3" t="s">
        <v>167</v>
      </c>
      <c r="K50" s="3" t="str">
        <f t="shared" si="0"/>
        <v>A11d</v>
      </c>
      <c r="L50" s="3">
        <v>4.0000000000000003E-5</v>
      </c>
      <c r="M50" s="37" t="s">
        <v>518</v>
      </c>
    </row>
    <row r="51" spans="1:13" x14ac:dyDescent="0.25">
      <c r="A51" s="37" t="str">
        <f t="shared" si="1"/>
        <v>Full.ContainmentRefrigeratedLNGVesselsCatastrophic</v>
      </c>
      <c r="B51" s="3" t="s">
        <v>7</v>
      </c>
      <c r="C51" s="3" t="s">
        <v>47</v>
      </c>
      <c r="D51" s="3" t="s">
        <v>52</v>
      </c>
      <c r="E51" s="3" t="s">
        <v>75</v>
      </c>
      <c r="F51" s="3" t="s">
        <v>138</v>
      </c>
      <c r="G51" s="3" t="s">
        <v>176</v>
      </c>
      <c r="H51" s="3" t="s">
        <v>149</v>
      </c>
      <c r="I51" s="3" t="s">
        <v>138</v>
      </c>
      <c r="J51" s="3" t="s">
        <v>140</v>
      </c>
      <c r="K51" s="3" t="str">
        <f t="shared" si="0"/>
        <v>A12a</v>
      </c>
      <c r="L51" s="3">
        <v>4.9999999999999998E-8</v>
      </c>
      <c r="M51" s="37" t="s">
        <v>518</v>
      </c>
    </row>
    <row r="52" spans="1:13" x14ac:dyDescent="0.25">
      <c r="A52" s="37" t="str">
        <f t="shared" si="1"/>
        <v>Full.ContainmentRefrigeratedLNGVesselsMajor</v>
      </c>
      <c r="B52" s="3" t="s">
        <v>7</v>
      </c>
      <c r="C52" s="3" t="s">
        <v>47</v>
      </c>
      <c r="D52" s="3" t="s">
        <v>52</v>
      </c>
      <c r="E52" s="3" t="s">
        <v>75</v>
      </c>
      <c r="F52" s="3" t="s">
        <v>137</v>
      </c>
      <c r="G52" s="3" t="s">
        <v>176</v>
      </c>
      <c r="H52" s="3" t="s">
        <v>149</v>
      </c>
      <c r="I52" s="3" t="s">
        <v>137</v>
      </c>
      <c r="J52" s="3" t="s">
        <v>165</v>
      </c>
      <c r="K52" s="3" t="str">
        <f t="shared" si="0"/>
        <v>A12b</v>
      </c>
      <c r="L52" s="3">
        <v>9.9999999999999995E-7</v>
      </c>
      <c r="M52" s="37" t="s">
        <v>518</v>
      </c>
    </row>
    <row r="53" spans="1:13" x14ac:dyDescent="0.25">
      <c r="A53" s="37" t="str">
        <f t="shared" si="1"/>
        <v>Full.ContainmentRefrigeratedLNGVesselsMinor</v>
      </c>
      <c r="B53" s="3" t="s">
        <v>7</v>
      </c>
      <c r="C53" s="3" t="s">
        <v>47</v>
      </c>
      <c r="D53" s="3" t="s">
        <v>52</v>
      </c>
      <c r="E53" s="3" t="s">
        <v>75</v>
      </c>
      <c r="F53" s="3" t="s">
        <v>136</v>
      </c>
      <c r="G53" s="3" t="s">
        <v>176</v>
      </c>
      <c r="H53" s="3" t="s">
        <v>149</v>
      </c>
      <c r="I53" s="3" t="s">
        <v>136</v>
      </c>
      <c r="J53" s="3" t="s">
        <v>166</v>
      </c>
      <c r="K53" s="3" t="str">
        <f t="shared" si="0"/>
        <v>A12c</v>
      </c>
      <c r="L53" s="3">
        <v>3.0000000000000001E-6</v>
      </c>
      <c r="M53" s="37" t="s">
        <v>518</v>
      </c>
    </row>
    <row r="54" spans="1:13" x14ac:dyDescent="0.25">
      <c r="A54" s="37" t="str">
        <f t="shared" si="1"/>
        <v>Full.ContainmentRefrigeratedLNGVesselsFailure (Vapour Release Only)</v>
      </c>
      <c r="B54" s="3" t="s">
        <v>7</v>
      </c>
      <c r="C54" s="3" t="s">
        <v>47</v>
      </c>
      <c r="D54" s="3" t="s">
        <v>52</v>
      </c>
      <c r="E54" s="3" t="s">
        <v>75</v>
      </c>
      <c r="F54" s="3" t="s">
        <v>308</v>
      </c>
      <c r="G54" s="3" t="s">
        <v>176</v>
      </c>
      <c r="H54" s="3" t="s">
        <v>149</v>
      </c>
      <c r="I54" s="3" t="s">
        <v>308</v>
      </c>
      <c r="J54" s="3" t="s">
        <v>167</v>
      </c>
      <c r="K54" s="3" t="str">
        <f t="shared" si="0"/>
        <v>A12d</v>
      </c>
      <c r="L54" s="3">
        <v>0</v>
      </c>
      <c r="M54" s="37" t="s">
        <v>518</v>
      </c>
    </row>
    <row r="55" spans="1:13" x14ac:dyDescent="0.25">
      <c r="A55" s="37" t="str">
        <f t="shared" si="1"/>
        <v>Single_Walled_LORefrigeratedLiquid_OxygenVesselsCatastrophic</v>
      </c>
      <c r="B55" s="3" t="s">
        <v>7</v>
      </c>
      <c r="C55" s="3" t="s">
        <v>47</v>
      </c>
      <c r="D55" s="3" t="s">
        <v>51</v>
      </c>
      <c r="E55" s="3" t="s">
        <v>72</v>
      </c>
      <c r="F55" s="3" t="s">
        <v>138</v>
      </c>
      <c r="G55" s="3" t="s">
        <v>172</v>
      </c>
      <c r="H55" s="3" t="s">
        <v>150</v>
      </c>
      <c r="I55" s="3" t="s">
        <v>138</v>
      </c>
      <c r="J55" s="3" t="s">
        <v>140</v>
      </c>
      <c r="K55" s="3" t="str">
        <f t="shared" si="0"/>
        <v>A13a</v>
      </c>
      <c r="L55" s="3">
        <v>2.1999999999999999E-5</v>
      </c>
      <c r="M55" s="37" t="s">
        <v>518</v>
      </c>
    </row>
    <row r="56" spans="1:13" x14ac:dyDescent="0.25">
      <c r="A56" s="37" t="str">
        <f t="shared" si="1"/>
        <v>Single_Walled_LORefrigeratedLiquid_OxygenVesselsMajor</v>
      </c>
      <c r="B56" s="3" t="s">
        <v>7</v>
      </c>
      <c r="C56" s="3" t="s">
        <v>47</v>
      </c>
      <c r="D56" s="3" t="s">
        <v>51</v>
      </c>
      <c r="E56" s="3" t="s">
        <v>72</v>
      </c>
      <c r="F56" s="3" t="s">
        <v>137</v>
      </c>
      <c r="G56" s="3" t="s">
        <v>172</v>
      </c>
      <c r="H56" s="3" t="s">
        <v>150</v>
      </c>
      <c r="I56" s="3" t="s">
        <v>137</v>
      </c>
      <c r="J56" s="3" t="s">
        <v>165</v>
      </c>
      <c r="K56" s="3" t="str">
        <f t="shared" si="0"/>
        <v>A13b</v>
      </c>
      <c r="L56" s="3">
        <v>1E-4</v>
      </c>
      <c r="M56" s="37" t="s">
        <v>518</v>
      </c>
    </row>
    <row r="57" spans="1:13" x14ac:dyDescent="0.25">
      <c r="A57" s="37" t="str">
        <f t="shared" si="1"/>
        <v>Single_Walled_LORefrigeratedLiquid_OxygenVesselsMinor</v>
      </c>
      <c r="B57" s="3" t="s">
        <v>7</v>
      </c>
      <c r="C57" s="3" t="s">
        <v>47</v>
      </c>
      <c r="D57" s="3" t="s">
        <v>51</v>
      </c>
      <c r="E57" s="3" t="s">
        <v>72</v>
      </c>
      <c r="F57" s="3" t="s">
        <v>136</v>
      </c>
      <c r="G57" s="3" t="s">
        <v>172</v>
      </c>
      <c r="H57" s="3" t="s">
        <v>150</v>
      </c>
      <c r="I57" s="3" t="s">
        <v>136</v>
      </c>
      <c r="J57" s="3" t="s">
        <v>166</v>
      </c>
      <c r="K57" s="3" t="str">
        <f t="shared" si="0"/>
        <v>A13c</v>
      </c>
      <c r="L57" s="3">
        <v>8.0000000000000007E-5</v>
      </c>
      <c r="M57" s="37" t="s">
        <v>518</v>
      </c>
    </row>
    <row r="58" spans="1:13" x14ac:dyDescent="0.25">
      <c r="A58" s="37" t="str">
        <f t="shared" si="1"/>
        <v>Cluster_TanksRefrigeratedLiquid_OxygenVesselsCatastrophic (Multiple Tank Failures)</v>
      </c>
      <c r="B58" s="3" t="s">
        <v>7</v>
      </c>
      <c r="C58" s="3" t="s">
        <v>47</v>
      </c>
      <c r="D58" s="3" t="s">
        <v>51</v>
      </c>
      <c r="E58" s="3" t="s">
        <v>66</v>
      </c>
      <c r="F58" s="3" t="s">
        <v>310</v>
      </c>
      <c r="G58" s="3" t="s">
        <v>173</v>
      </c>
      <c r="H58" s="3" t="s">
        <v>151</v>
      </c>
      <c r="I58" s="3" t="s">
        <v>310</v>
      </c>
      <c r="J58" s="3" t="s">
        <v>140</v>
      </c>
      <c r="K58" s="3" t="str">
        <f t="shared" si="0"/>
        <v>A14a</v>
      </c>
      <c r="L58" s="3">
        <v>9.9999999999999995E-7</v>
      </c>
      <c r="M58" s="37" t="s">
        <v>520</v>
      </c>
    </row>
    <row r="59" spans="1:13" x14ac:dyDescent="0.25">
      <c r="A59" s="37" t="str">
        <f t="shared" si="1"/>
        <v>Cluster_TanksRefrigeratedLiquid_OxygenVesselsCatastrophic (Single Tank Failure)</v>
      </c>
      <c r="B59" s="3" t="s">
        <v>7</v>
      </c>
      <c r="C59" s="3" t="s">
        <v>47</v>
      </c>
      <c r="D59" s="3" t="s">
        <v>51</v>
      </c>
      <c r="E59" s="3" t="s">
        <v>66</v>
      </c>
      <c r="F59" s="3" t="s">
        <v>309</v>
      </c>
      <c r="G59" s="3" t="s">
        <v>173</v>
      </c>
      <c r="H59" s="3" t="s">
        <v>151</v>
      </c>
      <c r="I59" s="3" t="s">
        <v>309</v>
      </c>
      <c r="J59" s="3" t="s">
        <v>165</v>
      </c>
      <c r="K59" s="3" t="str">
        <f t="shared" si="0"/>
        <v>A14b</v>
      </c>
      <c r="L59" s="36">
        <v>9.9999999999999995E-7</v>
      </c>
      <c r="M59" s="37" t="s">
        <v>520</v>
      </c>
    </row>
    <row r="60" spans="1:13" x14ac:dyDescent="0.25">
      <c r="A60" s="37" t="str">
        <f t="shared" si="1"/>
        <v>Cluster_TanksRefrigeratedLiquid_OxygenVesselsMajor</v>
      </c>
      <c r="B60" s="3" t="s">
        <v>7</v>
      </c>
      <c r="C60" s="3" t="s">
        <v>47</v>
      </c>
      <c r="D60" s="3" t="s">
        <v>51</v>
      </c>
      <c r="E60" s="3" t="s">
        <v>66</v>
      </c>
      <c r="F60" s="3" t="s">
        <v>137</v>
      </c>
      <c r="G60" s="3" t="s">
        <v>173</v>
      </c>
      <c r="H60" s="3" t="s">
        <v>151</v>
      </c>
      <c r="I60" s="3" t="s">
        <v>137</v>
      </c>
      <c r="J60" s="3" t="s">
        <v>166</v>
      </c>
      <c r="K60" s="3" t="str">
        <f t="shared" si="0"/>
        <v>A14c</v>
      </c>
      <c r="L60" s="3">
        <v>1.0000000000000001E-5</v>
      </c>
      <c r="M60" s="37" t="s">
        <v>520</v>
      </c>
    </row>
    <row r="61" spans="1:13" x14ac:dyDescent="0.25">
      <c r="A61" s="37" t="str">
        <f t="shared" si="1"/>
        <v>Cluster_TanksRefrigeratedLiquid_OxygenVesselsMinor</v>
      </c>
      <c r="B61" s="3" t="s">
        <v>7</v>
      </c>
      <c r="C61" s="3" t="s">
        <v>47</v>
      </c>
      <c r="D61" s="3" t="s">
        <v>51</v>
      </c>
      <c r="E61" s="3" t="s">
        <v>66</v>
      </c>
      <c r="F61" s="3" t="s">
        <v>136</v>
      </c>
      <c r="G61" s="3" t="s">
        <v>173</v>
      </c>
      <c r="H61" s="3" t="s">
        <v>151</v>
      </c>
      <c r="I61" s="3" t="s">
        <v>136</v>
      </c>
      <c r="J61" s="3" t="s">
        <v>167</v>
      </c>
      <c r="K61" s="3" t="str">
        <f t="shared" si="0"/>
        <v>A14d</v>
      </c>
      <c r="L61" s="3">
        <v>5.0000000000000002E-5</v>
      </c>
      <c r="M61" s="37" t="s">
        <v>520</v>
      </c>
    </row>
    <row r="62" spans="1:13" x14ac:dyDescent="0.25">
      <c r="A62" s="37" t="str">
        <f t="shared" si="1"/>
        <v>GenericPressurisedStandardVesselsCatastrophic</v>
      </c>
      <c r="B62" s="3" t="s">
        <v>7</v>
      </c>
      <c r="C62" s="3" t="s">
        <v>48</v>
      </c>
      <c r="D62" s="3" t="s">
        <v>57</v>
      </c>
      <c r="E62" s="3" t="s">
        <v>67</v>
      </c>
      <c r="F62" s="3" t="s">
        <v>138</v>
      </c>
      <c r="G62" s="3" t="s">
        <v>190</v>
      </c>
      <c r="H62" s="3" t="s">
        <v>152</v>
      </c>
      <c r="I62" s="3" t="s">
        <v>138</v>
      </c>
      <c r="J62" s="3" t="s">
        <v>140</v>
      </c>
      <c r="K62" s="3" t="str">
        <f t="shared" si="0"/>
        <v>A15a</v>
      </c>
      <c r="L62" s="3">
        <v>1.9999999999999999E-6</v>
      </c>
      <c r="M62" s="37" t="s">
        <v>521</v>
      </c>
    </row>
    <row r="63" spans="1:13" x14ac:dyDescent="0.25">
      <c r="A63" s="37" t="str">
        <f t="shared" si="1"/>
        <v>GenericPressurisedStandardVessels25 - 50 mm Diameter Hole</v>
      </c>
      <c r="B63" s="3" t="s">
        <v>7</v>
      </c>
      <c r="C63" s="3" t="s">
        <v>48</v>
      </c>
      <c r="D63" s="3" t="s">
        <v>57</v>
      </c>
      <c r="E63" s="3" t="s">
        <v>67</v>
      </c>
      <c r="F63" s="3" t="s">
        <v>265</v>
      </c>
      <c r="G63" s="3" t="s">
        <v>190</v>
      </c>
      <c r="H63" s="3" t="s">
        <v>152</v>
      </c>
      <c r="I63" s="3" t="s">
        <v>265</v>
      </c>
      <c r="J63" s="3" t="s">
        <v>165</v>
      </c>
      <c r="K63" s="3" t="str">
        <f t="shared" si="0"/>
        <v>A15b</v>
      </c>
      <c r="L63" s="3">
        <v>5.0000000000000004E-6</v>
      </c>
      <c r="M63" s="37" t="s">
        <v>521</v>
      </c>
    </row>
    <row r="64" spans="1:13" x14ac:dyDescent="0.25">
      <c r="A64" s="37" t="str">
        <f t="shared" si="1"/>
        <v>GenericPressurisedStandardVessels13 mm Diameter Hole</v>
      </c>
      <c r="B64" s="3" t="s">
        <v>7</v>
      </c>
      <c r="C64" s="3" t="s">
        <v>48</v>
      </c>
      <c r="D64" s="3" t="s">
        <v>57</v>
      </c>
      <c r="E64" s="3" t="s">
        <v>67</v>
      </c>
      <c r="F64" s="3" t="s">
        <v>263</v>
      </c>
      <c r="G64" s="3" t="s">
        <v>190</v>
      </c>
      <c r="H64" s="3" t="s">
        <v>152</v>
      </c>
      <c r="I64" s="3" t="s">
        <v>263</v>
      </c>
      <c r="J64" s="3" t="s">
        <v>166</v>
      </c>
      <c r="K64" s="3" t="str">
        <f t="shared" si="0"/>
        <v>A15c</v>
      </c>
      <c r="L64" s="3">
        <v>1.0000000000000001E-5</v>
      </c>
      <c r="M64" s="37" t="s">
        <v>521</v>
      </c>
    </row>
    <row r="65" spans="1:13" x14ac:dyDescent="0.25">
      <c r="A65" s="37" t="str">
        <f t="shared" si="1"/>
        <v>GenericPressurisedStandardVessels6 mm Diameter Hole</v>
      </c>
      <c r="B65" s="3" t="s">
        <v>7</v>
      </c>
      <c r="C65" s="3" t="s">
        <v>48</v>
      </c>
      <c r="D65" s="3" t="s">
        <v>57</v>
      </c>
      <c r="E65" s="3" t="s">
        <v>67</v>
      </c>
      <c r="F65" s="3" t="s">
        <v>264</v>
      </c>
      <c r="G65" s="3" t="s">
        <v>190</v>
      </c>
      <c r="H65" s="3" t="s">
        <v>152</v>
      </c>
      <c r="I65" s="3" t="s">
        <v>264</v>
      </c>
      <c r="J65" s="3" t="s">
        <v>167</v>
      </c>
      <c r="K65" s="3" t="str">
        <f t="shared" si="0"/>
        <v>A15d</v>
      </c>
      <c r="L65" s="3">
        <v>4.0000000000000003E-5</v>
      </c>
      <c r="M65" s="37" t="s">
        <v>521</v>
      </c>
    </row>
    <row r="66" spans="1:13" x14ac:dyDescent="0.25">
      <c r="A66" s="37" t="str">
        <f t="shared" si="1"/>
        <v>ChlorinePressurisedStandardVesselsCatastrophic</v>
      </c>
      <c r="B66" s="3" t="s">
        <v>7</v>
      </c>
      <c r="C66" s="3" t="s">
        <v>48</v>
      </c>
      <c r="D66" s="3" t="s">
        <v>57</v>
      </c>
      <c r="E66" s="3" t="s">
        <v>68</v>
      </c>
      <c r="F66" s="3" t="s">
        <v>138</v>
      </c>
      <c r="G66" s="3" t="s">
        <v>189</v>
      </c>
      <c r="H66" s="3" t="s">
        <v>153</v>
      </c>
      <c r="I66" s="3" t="s">
        <v>138</v>
      </c>
      <c r="J66" s="3" t="s">
        <v>140</v>
      </c>
      <c r="K66" s="3" t="str">
        <f t="shared" si="0"/>
        <v>A16a</v>
      </c>
      <c r="L66" s="3">
        <v>1.9999999999999999E-6</v>
      </c>
      <c r="M66" s="37" t="s">
        <v>518</v>
      </c>
    </row>
    <row r="67" spans="1:13" x14ac:dyDescent="0.25">
      <c r="A67" s="37" t="str">
        <f t="shared" si="1"/>
        <v>ChlorinePressurisedStandardVessels25 - 50 mm Diameter Hole</v>
      </c>
      <c r="B67" s="3" t="s">
        <v>7</v>
      </c>
      <c r="C67" s="3" t="s">
        <v>48</v>
      </c>
      <c r="D67" s="3" t="s">
        <v>57</v>
      </c>
      <c r="E67" s="3" t="s">
        <v>68</v>
      </c>
      <c r="F67" s="3" t="s">
        <v>265</v>
      </c>
      <c r="G67" s="3" t="s">
        <v>189</v>
      </c>
      <c r="H67" s="3" t="s">
        <v>153</v>
      </c>
      <c r="I67" s="3" t="s">
        <v>265</v>
      </c>
      <c r="J67" s="3" t="s">
        <v>165</v>
      </c>
      <c r="K67" s="3" t="str">
        <f t="shared" si="0"/>
        <v>A16b</v>
      </c>
      <c r="L67" s="3">
        <v>5.0000000000000004E-6</v>
      </c>
      <c r="M67" s="37" t="s">
        <v>518</v>
      </c>
    </row>
    <row r="68" spans="1:13" x14ac:dyDescent="0.25">
      <c r="A68" s="37" t="str">
        <f t="shared" si="1"/>
        <v>ChlorinePressurisedStandardVessels13 mm Diameter Hole</v>
      </c>
      <c r="B68" s="3" t="s">
        <v>7</v>
      </c>
      <c r="C68" s="3" t="s">
        <v>48</v>
      </c>
      <c r="D68" s="3" t="s">
        <v>57</v>
      </c>
      <c r="E68" s="3" t="s">
        <v>68</v>
      </c>
      <c r="F68" s="3" t="s">
        <v>263</v>
      </c>
      <c r="G68" s="3" t="s">
        <v>189</v>
      </c>
      <c r="H68" s="3" t="s">
        <v>153</v>
      </c>
      <c r="I68" s="3" t="s">
        <v>263</v>
      </c>
      <c r="J68" s="3" t="s">
        <v>166</v>
      </c>
      <c r="K68" s="3" t="str">
        <f t="shared" ref="K68:K128" si="2">H68&amp;J68</f>
        <v>A16c</v>
      </c>
      <c r="L68" s="3">
        <v>1.0000000000000001E-5</v>
      </c>
      <c r="M68" s="37" t="s">
        <v>518</v>
      </c>
    </row>
    <row r="69" spans="1:13" x14ac:dyDescent="0.25">
      <c r="A69" s="37" t="str">
        <f t="shared" si="1"/>
        <v>ChlorinePressurisedStandardVessels6 mm Diameter Hole</v>
      </c>
      <c r="B69" s="3" t="s">
        <v>7</v>
      </c>
      <c r="C69" s="3" t="s">
        <v>48</v>
      </c>
      <c r="D69" s="3" t="s">
        <v>57</v>
      </c>
      <c r="E69" s="3" t="s">
        <v>68</v>
      </c>
      <c r="F69" s="3" t="s">
        <v>264</v>
      </c>
      <c r="G69" s="3" t="s">
        <v>189</v>
      </c>
      <c r="H69" s="3" t="s">
        <v>153</v>
      </c>
      <c r="I69" s="3" t="s">
        <v>264</v>
      </c>
      <c r="J69" s="3" t="s">
        <v>167</v>
      </c>
      <c r="K69" s="3" t="str">
        <f t="shared" si="2"/>
        <v>A16d</v>
      </c>
      <c r="L69" s="3">
        <v>4.0000000000000003E-5</v>
      </c>
      <c r="M69" s="37" t="s">
        <v>518</v>
      </c>
    </row>
    <row r="70" spans="1:13" x14ac:dyDescent="0.25">
      <c r="A70" s="37" t="str">
        <f t="shared" ref="A70:A146" si="3">E70&amp;C70&amp;D70&amp;B70&amp;F70</f>
        <v>LPGPressurisedStandardVesselsCatastrophic</v>
      </c>
      <c r="B70" s="3" t="s">
        <v>7</v>
      </c>
      <c r="C70" s="3" t="s">
        <v>48</v>
      </c>
      <c r="D70" s="3" t="s">
        <v>57</v>
      </c>
      <c r="E70" s="3" t="s">
        <v>69</v>
      </c>
      <c r="F70" s="3" t="s">
        <v>138</v>
      </c>
      <c r="G70" s="3" t="s">
        <v>188</v>
      </c>
      <c r="H70" s="3" t="s">
        <v>154</v>
      </c>
      <c r="I70" s="3" t="s">
        <v>138</v>
      </c>
      <c r="J70" s="3" t="s">
        <v>140</v>
      </c>
      <c r="K70" s="3" t="str">
        <f t="shared" si="2"/>
        <v>A17a</v>
      </c>
      <c r="L70" s="3">
        <v>1.9999999999999999E-6</v>
      </c>
      <c r="M70" s="37" t="s">
        <v>522</v>
      </c>
    </row>
    <row r="71" spans="1:13" x14ac:dyDescent="0.25">
      <c r="A71" s="37" t="str">
        <f t="shared" si="3"/>
        <v>LPGPressurisedStandardVesselsBLEVE</v>
      </c>
      <c r="B71" s="3" t="s">
        <v>7</v>
      </c>
      <c r="C71" s="3" t="s">
        <v>48</v>
      </c>
      <c r="D71" s="3" t="s">
        <v>57</v>
      </c>
      <c r="E71" s="3" t="s">
        <v>69</v>
      </c>
      <c r="F71" s="3" t="s">
        <v>113</v>
      </c>
      <c r="G71" s="3" t="s">
        <v>188</v>
      </c>
      <c r="H71" s="3" t="s">
        <v>154</v>
      </c>
      <c r="I71" s="3" t="s">
        <v>113</v>
      </c>
      <c r="J71" s="3" t="s">
        <v>165</v>
      </c>
      <c r="K71" s="3" t="str">
        <f t="shared" si="2"/>
        <v>A17b</v>
      </c>
      <c r="L71" s="3">
        <v>1.0000000000000001E-5</v>
      </c>
      <c r="M71" s="37" t="s">
        <v>522</v>
      </c>
    </row>
    <row r="72" spans="1:13" x14ac:dyDescent="0.25">
      <c r="A72" s="37" t="str">
        <f t="shared" si="3"/>
        <v>LPGPressurisedStandardVessels25 - 50 mm Diameter Hole</v>
      </c>
      <c r="B72" s="3" t="s">
        <v>7</v>
      </c>
      <c r="C72" s="3" t="s">
        <v>48</v>
      </c>
      <c r="D72" s="3" t="s">
        <v>57</v>
      </c>
      <c r="E72" s="3" t="s">
        <v>69</v>
      </c>
      <c r="F72" s="3" t="s">
        <v>265</v>
      </c>
      <c r="G72" s="3" t="s">
        <v>188</v>
      </c>
      <c r="H72" s="3" t="s">
        <v>154</v>
      </c>
      <c r="I72" s="3" t="s">
        <v>265</v>
      </c>
      <c r="J72" s="3" t="s">
        <v>166</v>
      </c>
      <c r="K72" s="3" t="str">
        <f t="shared" si="2"/>
        <v>A17c</v>
      </c>
      <c r="L72" s="3">
        <v>5.0000000000000004E-6</v>
      </c>
      <c r="M72" s="37" t="s">
        <v>522</v>
      </c>
    </row>
    <row r="73" spans="1:13" x14ac:dyDescent="0.25">
      <c r="A73" s="37" t="str">
        <f t="shared" si="3"/>
        <v>LPGPressurisedStandardVessels13 mm Diameter Hole</v>
      </c>
      <c r="B73" s="3" t="s">
        <v>7</v>
      </c>
      <c r="C73" s="3" t="s">
        <v>48</v>
      </c>
      <c r="D73" s="3" t="s">
        <v>57</v>
      </c>
      <c r="E73" s="3" t="s">
        <v>69</v>
      </c>
      <c r="F73" s="3" t="s">
        <v>263</v>
      </c>
      <c r="G73" s="3" t="s">
        <v>188</v>
      </c>
      <c r="H73" s="3" t="s">
        <v>154</v>
      </c>
      <c r="I73" s="3" t="s">
        <v>263</v>
      </c>
      <c r="J73" s="3" t="s">
        <v>167</v>
      </c>
      <c r="K73" s="3" t="str">
        <f t="shared" si="2"/>
        <v>A17d</v>
      </c>
      <c r="L73" s="3">
        <v>1.0000000000000001E-5</v>
      </c>
      <c r="M73" s="37" t="s">
        <v>522</v>
      </c>
    </row>
    <row r="74" spans="1:13" x14ac:dyDescent="0.25">
      <c r="A74" s="37" t="str">
        <f t="shared" si="3"/>
        <v>SphericalPressurisedStandardVesselsCatastrophic</v>
      </c>
      <c r="B74" s="3" t="s">
        <v>7</v>
      </c>
      <c r="C74" s="3" t="s">
        <v>48</v>
      </c>
      <c r="D74" s="3" t="s">
        <v>57</v>
      </c>
      <c r="E74" s="3" t="s">
        <v>70</v>
      </c>
      <c r="F74" s="3" t="s">
        <v>138</v>
      </c>
      <c r="G74" s="3" t="s">
        <v>187</v>
      </c>
      <c r="H74" s="3" t="s">
        <v>155</v>
      </c>
      <c r="I74" s="3" t="s">
        <v>138</v>
      </c>
      <c r="J74" s="3" t="s">
        <v>140</v>
      </c>
      <c r="K74" s="3" t="str">
        <f t="shared" si="2"/>
        <v>A18a</v>
      </c>
      <c r="L74" s="3">
        <v>3.9999999999999998E-6</v>
      </c>
      <c r="M74" s="37" t="s">
        <v>523</v>
      </c>
    </row>
    <row r="75" spans="1:13" x14ac:dyDescent="0.25">
      <c r="A75" s="37" t="str">
        <f t="shared" si="3"/>
        <v>SphericalPressurisedStandardVessels25 - 50 mm Diameter Hole</v>
      </c>
      <c r="B75" s="3" t="s">
        <v>7</v>
      </c>
      <c r="C75" s="3" t="s">
        <v>48</v>
      </c>
      <c r="D75" s="3" t="s">
        <v>57</v>
      </c>
      <c r="E75" s="3" t="s">
        <v>70</v>
      </c>
      <c r="F75" s="3" t="s">
        <v>265</v>
      </c>
      <c r="G75" s="3" t="s">
        <v>187</v>
      </c>
      <c r="H75" s="3" t="s">
        <v>155</v>
      </c>
      <c r="I75" s="3" t="s">
        <v>265</v>
      </c>
      <c r="J75" s="3" t="s">
        <v>165</v>
      </c>
      <c r="K75" s="3" t="str">
        <f t="shared" si="2"/>
        <v>A18b</v>
      </c>
      <c r="L75" s="3">
        <v>5.0000000000000004E-6</v>
      </c>
      <c r="M75" s="37" t="s">
        <v>523</v>
      </c>
    </row>
    <row r="76" spans="1:13" x14ac:dyDescent="0.25">
      <c r="A76" s="37" t="str">
        <f t="shared" si="3"/>
        <v>SphericalPressurisedStandardVessels13 mm Diameter Hole</v>
      </c>
      <c r="B76" s="3" t="s">
        <v>7</v>
      </c>
      <c r="C76" s="3" t="s">
        <v>48</v>
      </c>
      <c r="D76" s="3" t="s">
        <v>57</v>
      </c>
      <c r="E76" s="3" t="s">
        <v>70</v>
      </c>
      <c r="F76" s="3" t="s">
        <v>263</v>
      </c>
      <c r="G76" s="3" t="s">
        <v>187</v>
      </c>
      <c r="H76" s="3" t="s">
        <v>155</v>
      </c>
      <c r="I76" s="3" t="s">
        <v>263</v>
      </c>
      <c r="J76" s="3" t="s">
        <v>166</v>
      </c>
      <c r="K76" s="3" t="str">
        <f t="shared" si="2"/>
        <v>A18c</v>
      </c>
      <c r="L76" s="3">
        <v>1.0000000000000001E-5</v>
      </c>
      <c r="M76" s="37" t="s">
        <v>523</v>
      </c>
    </row>
    <row r="77" spans="1:13" x14ac:dyDescent="0.25">
      <c r="A77" s="37" t="str">
        <f t="shared" si="3"/>
        <v>SphericalPressurisedStandardVessels6 mm Diameter Hole</v>
      </c>
      <c r="B77" s="3" t="s">
        <v>7</v>
      </c>
      <c r="C77" s="3" t="s">
        <v>48</v>
      </c>
      <c r="D77" s="3" t="s">
        <v>57</v>
      </c>
      <c r="E77" s="3" t="s">
        <v>70</v>
      </c>
      <c r="F77" s="3" t="s">
        <v>264</v>
      </c>
      <c r="G77" s="3" t="s">
        <v>187</v>
      </c>
      <c r="H77" s="3" t="s">
        <v>155</v>
      </c>
      <c r="I77" s="3" t="s">
        <v>264</v>
      </c>
      <c r="J77" s="3" t="s">
        <v>167</v>
      </c>
      <c r="K77" s="3" t="str">
        <f t="shared" si="2"/>
        <v>A18d</v>
      </c>
      <c r="L77" s="3">
        <v>4.0000000000000003E-5</v>
      </c>
      <c r="M77" s="37" t="s">
        <v>523</v>
      </c>
    </row>
    <row r="78" spans="1:13" x14ac:dyDescent="0.25">
      <c r="A78" s="37" t="str">
        <f t="shared" si="3"/>
        <v>Chemical_ReactorsPressurisedStandardVesselsCatastrophic</v>
      </c>
      <c r="B78" s="3" t="s">
        <v>7</v>
      </c>
      <c r="C78" s="3" t="s">
        <v>48</v>
      </c>
      <c r="D78" s="3" t="s">
        <v>57</v>
      </c>
      <c r="E78" s="3" t="s">
        <v>71</v>
      </c>
      <c r="F78" s="3" t="s">
        <v>138</v>
      </c>
      <c r="G78" s="3" t="s">
        <v>186</v>
      </c>
      <c r="H78" s="3" t="s">
        <v>156</v>
      </c>
      <c r="I78" s="3" t="s">
        <v>138</v>
      </c>
      <c r="J78" s="3" t="s">
        <v>140</v>
      </c>
      <c r="K78" s="3" t="str">
        <f t="shared" si="2"/>
        <v>A19a</v>
      </c>
      <c r="L78" s="3">
        <v>1.0000000000000001E-5</v>
      </c>
      <c r="M78" s="37" t="s">
        <v>524</v>
      </c>
    </row>
    <row r="79" spans="1:13" x14ac:dyDescent="0.25">
      <c r="A79" s="37" t="str">
        <f t="shared" si="3"/>
        <v>Chemical_ReactorsPressurisedStandardVessels25 - 50 mm Diameter Hole</v>
      </c>
      <c r="B79" s="3" t="s">
        <v>7</v>
      </c>
      <c r="C79" s="3" t="s">
        <v>48</v>
      </c>
      <c r="D79" s="3" t="s">
        <v>57</v>
      </c>
      <c r="E79" s="3" t="s">
        <v>71</v>
      </c>
      <c r="F79" s="3" t="s">
        <v>265</v>
      </c>
      <c r="G79" s="3" t="s">
        <v>186</v>
      </c>
      <c r="H79" s="3" t="s">
        <v>156</v>
      </c>
      <c r="I79" s="3" t="s">
        <v>265</v>
      </c>
      <c r="J79" s="3" t="s">
        <v>165</v>
      </c>
      <c r="K79" s="3" t="str">
        <f t="shared" si="2"/>
        <v>A19b</v>
      </c>
      <c r="L79" s="3">
        <v>5.0000000000000004E-6</v>
      </c>
      <c r="M79" s="37" t="s">
        <v>524</v>
      </c>
    </row>
    <row r="80" spans="1:13" x14ac:dyDescent="0.25">
      <c r="A80" s="37" t="str">
        <f t="shared" si="3"/>
        <v>Chemical_ReactorsPressurisedStandardVessels13 mm Diameter Hole</v>
      </c>
      <c r="B80" s="3" t="s">
        <v>7</v>
      </c>
      <c r="C80" s="3" t="s">
        <v>48</v>
      </c>
      <c r="D80" s="3" t="s">
        <v>57</v>
      </c>
      <c r="E80" s="3" t="s">
        <v>71</v>
      </c>
      <c r="F80" s="3" t="s">
        <v>263</v>
      </c>
      <c r="G80" s="3" t="s">
        <v>186</v>
      </c>
      <c r="H80" s="3" t="s">
        <v>156</v>
      </c>
      <c r="I80" s="3" t="s">
        <v>263</v>
      </c>
      <c r="J80" s="3" t="s">
        <v>166</v>
      </c>
      <c r="K80" s="3" t="str">
        <f t="shared" si="2"/>
        <v>A19c</v>
      </c>
      <c r="L80" s="3">
        <v>1.0000000000000001E-5</v>
      </c>
      <c r="M80" s="37" t="s">
        <v>524</v>
      </c>
    </row>
    <row r="81" spans="1:13" x14ac:dyDescent="0.25">
      <c r="A81" s="37" t="str">
        <f t="shared" si="3"/>
        <v>Chemical_ReactorsPressurisedStandardVessels6 mm Diameter Hole</v>
      </c>
      <c r="B81" s="3" t="s">
        <v>7</v>
      </c>
      <c r="C81" s="3" t="s">
        <v>48</v>
      </c>
      <c r="D81" s="3" t="s">
        <v>57</v>
      </c>
      <c r="E81" s="3" t="s">
        <v>71</v>
      </c>
      <c r="F81" s="3" t="s">
        <v>264</v>
      </c>
      <c r="G81" s="3" t="s">
        <v>186</v>
      </c>
      <c r="H81" s="3" t="s">
        <v>156</v>
      </c>
      <c r="I81" s="3" t="s">
        <v>264</v>
      </c>
      <c r="J81" s="3" t="s">
        <v>167</v>
      </c>
      <c r="K81" s="3" t="str">
        <f t="shared" si="2"/>
        <v>A19d</v>
      </c>
      <c r="L81" s="3">
        <v>4.0000000000000003E-5</v>
      </c>
      <c r="M81" s="37" t="s">
        <v>524</v>
      </c>
    </row>
    <row r="82" spans="1:13" x14ac:dyDescent="0.25">
      <c r="A82" s="37" t="str">
        <f t="shared" si="3"/>
        <v>ManualOtherValvesComponentsFail to close</v>
      </c>
      <c r="B82" s="3" t="s">
        <v>8</v>
      </c>
      <c r="C82" s="3" t="s">
        <v>107</v>
      </c>
      <c r="D82" s="3" t="s">
        <v>9</v>
      </c>
      <c r="E82" s="3" t="s">
        <v>77</v>
      </c>
      <c r="F82" s="3" t="s">
        <v>199</v>
      </c>
      <c r="G82" s="3" t="s">
        <v>185</v>
      </c>
      <c r="H82" s="3" t="s">
        <v>157</v>
      </c>
      <c r="I82" s="3" t="s">
        <v>199</v>
      </c>
      <c r="J82" s="3" t="s">
        <v>140</v>
      </c>
      <c r="K82" s="3" t="str">
        <f t="shared" si="2"/>
        <v>B1a</v>
      </c>
      <c r="L82" s="3">
        <v>1E-4</v>
      </c>
      <c r="M82" s="37" t="s">
        <v>525</v>
      </c>
    </row>
    <row r="83" spans="1:13" x14ac:dyDescent="0.25">
      <c r="A83" s="37" t="str">
        <f t="shared" si="3"/>
        <v>ROSOOtherValvesComponentsFail to close</v>
      </c>
      <c r="B83" s="3" t="s">
        <v>8</v>
      </c>
      <c r="C83" s="3" t="s">
        <v>107</v>
      </c>
      <c r="D83" s="3" t="s">
        <v>9</v>
      </c>
      <c r="E83" s="3" t="s">
        <v>78</v>
      </c>
      <c r="F83" s="3" t="s">
        <v>199</v>
      </c>
      <c r="G83" s="3" t="s">
        <v>184</v>
      </c>
      <c r="H83" s="3" t="s">
        <v>158</v>
      </c>
      <c r="I83" s="3" t="s">
        <v>199</v>
      </c>
      <c r="J83" s="3" t="s">
        <v>140</v>
      </c>
      <c r="K83" s="3" t="str">
        <f t="shared" si="2"/>
        <v>B2a</v>
      </c>
      <c r="L83" s="3">
        <v>0.03</v>
      </c>
      <c r="M83" s="37" t="s">
        <v>527</v>
      </c>
    </row>
    <row r="84" spans="1:13" x14ac:dyDescent="0.25">
      <c r="A84" s="37" t="str">
        <f t="shared" si="3"/>
        <v>ASOOtherValvesComponentsFail to close</v>
      </c>
      <c r="B84" s="3" t="s">
        <v>8</v>
      </c>
      <c r="C84" s="3" t="s">
        <v>107</v>
      </c>
      <c r="D84" s="3" t="s">
        <v>9</v>
      </c>
      <c r="E84" s="3" t="s">
        <v>79</v>
      </c>
      <c r="F84" s="3" t="s">
        <v>199</v>
      </c>
      <c r="G84" s="3" t="s">
        <v>183</v>
      </c>
      <c r="H84" s="3" t="s">
        <v>159</v>
      </c>
      <c r="I84" s="3" t="s">
        <v>199</v>
      </c>
      <c r="J84" s="3" t="s">
        <v>140</v>
      </c>
      <c r="K84" s="3" t="str">
        <f t="shared" si="2"/>
        <v>B3a</v>
      </c>
      <c r="L84" s="3">
        <v>0.01</v>
      </c>
      <c r="M84" s="37" t="s">
        <v>526</v>
      </c>
    </row>
    <row r="85" spans="1:13" x14ac:dyDescent="0.25">
      <c r="A85" s="37" t="str">
        <f t="shared" si="3"/>
        <v>XSFOtherValvesComponentsFail to operate</v>
      </c>
      <c r="B85" s="3" t="s">
        <v>8</v>
      </c>
      <c r="C85" s="3" t="s">
        <v>107</v>
      </c>
      <c r="D85" s="3" t="s">
        <v>9</v>
      </c>
      <c r="E85" s="3" t="s">
        <v>80</v>
      </c>
      <c r="F85" s="3" t="s">
        <v>200</v>
      </c>
      <c r="G85" s="3" t="s">
        <v>182</v>
      </c>
      <c r="H85" s="3" t="s">
        <v>160</v>
      </c>
      <c r="I85" s="3" t="s">
        <v>200</v>
      </c>
      <c r="J85" s="3" t="s">
        <v>140</v>
      </c>
      <c r="K85" s="3" t="str">
        <f t="shared" si="2"/>
        <v>B4a</v>
      </c>
      <c r="L85" s="3">
        <v>1.2999999999999999E-2</v>
      </c>
      <c r="M85" s="37" t="s">
        <v>518</v>
      </c>
    </row>
    <row r="86" spans="1:13" x14ac:dyDescent="0.25">
      <c r="A86" s="37" t="str">
        <f t="shared" si="3"/>
        <v>CasingOtherPumpsComponentsCatastrophic</v>
      </c>
      <c r="B86" s="3" t="s">
        <v>8</v>
      </c>
      <c r="C86" s="3" t="s">
        <v>107</v>
      </c>
      <c r="D86" s="3" t="s">
        <v>10</v>
      </c>
      <c r="E86" s="3" t="s">
        <v>89</v>
      </c>
      <c r="F86" s="3" t="s">
        <v>138</v>
      </c>
      <c r="G86" s="3" t="s">
        <v>181</v>
      </c>
      <c r="H86" s="3" t="s">
        <v>266</v>
      </c>
      <c r="I86" s="3" t="s">
        <v>138</v>
      </c>
      <c r="J86" s="3" t="s">
        <v>140</v>
      </c>
      <c r="K86" s="3" t="str">
        <f t="shared" si="2"/>
        <v>C1a</v>
      </c>
      <c r="L86" s="3">
        <v>3.0000000000000001E-5</v>
      </c>
      <c r="M86" s="37" t="s">
        <v>627</v>
      </c>
    </row>
    <row r="87" spans="1:13" x14ac:dyDescent="0.25">
      <c r="A87" s="37" t="str">
        <f t="shared" si="3"/>
        <v>Basic_FacilitiesOtherHoses_and_CouplingsComponentsGuilotine Failure</v>
      </c>
      <c r="B87" s="3" t="s">
        <v>8</v>
      </c>
      <c r="C87" s="3" t="s">
        <v>107</v>
      </c>
      <c r="D87" s="3" t="s">
        <v>53</v>
      </c>
      <c r="E87" s="3" t="s">
        <v>82</v>
      </c>
      <c r="F87" s="3" t="s">
        <v>270</v>
      </c>
      <c r="G87" s="3" t="s">
        <v>92</v>
      </c>
      <c r="H87" s="3" t="s">
        <v>267</v>
      </c>
      <c r="I87" s="3" t="s">
        <v>270</v>
      </c>
      <c r="J87" s="3" t="s">
        <v>140</v>
      </c>
      <c r="K87" s="3" t="str">
        <f t="shared" si="2"/>
        <v>D1a</v>
      </c>
      <c r="L87" s="3">
        <v>4.0000000000000003E-5</v>
      </c>
      <c r="M87" s="37" t="s">
        <v>529</v>
      </c>
    </row>
    <row r="88" spans="1:13" x14ac:dyDescent="0.25">
      <c r="A88" s="37" t="str">
        <f t="shared" si="3"/>
        <v>Basic_FacilitiesOtherHoses_and_CouplingsComponents15 mm Diameter Hole</v>
      </c>
      <c r="B88" s="3" t="s">
        <v>8</v>
      </c>
      <c r="C88" s="3" t="s">
        <v>107</v>
      </c>
      <c r="D88" s="3" t="s">
        <v>53</v>
      </c>
      <c r="E88" s="3" t="s">
        <v>82</v>
      </c>
      <c r="F88" s="3" t="s">
        <v>271</v>
      </c>
      <c r="G88" s="3" t="s">
        <v>92</v>
      </c>
      <c r="H88" s="3" t="s">
        <v>267</v>
      </c>
      <c r="I88" s="3" t="s">
        <v>271</v>
      </c>
      <c r="J88" s="3" t="s">
        <v>165</v>
      </c>
      <c r="K88" s="3" t="str">
        <f t="shared" si="2"/>
        <v>D1b</v>
      </c>
      <c r="L88" s="3">
        <v>9.9999999999999995E-7</v>
      </c>
      <c r="M88" s="37" t="s">
        <v>529</v>
      </c>
    </row>
    <row r="89" spans="1:13" x14ac:dyDescent="0.25">
      <c r="A89" s="37" t="str">
        <f t="shared" si="3"/>
        <v>Basic_FacilitiesOtherHoses_and_CouplingsComponents5 mm Diameter Hole</v>
      </c>
      <c r="B89" s="3" t="s">
        <v>8</v>
      </c>
      <c r="C89" s="3" t="s">
        <v>107</v>
      </c>
      <c r="D89" s="3" t="s">
        <v>53</v>
      </c>
      <c r="E89" s="3" t="s">
        <v>82</v>
      </c>
      <c r="F89" s="3" t="s">
        <v>272</v>
      </c>
      <c r="G89" s="3" t="s">
        <v>92</v>
      </c>
      <c r="H89" s="3" t="s">
        <v>267</v>
      </c>
      <c r="I89" s="3" t="s">
        <v>272</v>
      </c>
      <c r="J89" s="3" t="s">
        <v>166</v>
      </c>
      <c r="K89" s="3" t="str">
        <f t="shared" si="2"/>
        <v>D1c</v>
      </c>
      <c r="L89" s="3">
        <v>1.2999999999999999E-5</v>
      </c>
      <c r="M89" s="37" t="s">
        <v>529</v>
      </c>
    </row>
    <row r="90" spans="1:13" x14ac:dyDescent="0.25">
      <c r="A90" s="37" t="str">
        <f t="shared" si="3"/>
        <v>Average_FacilitiesOtherHoses_and_CouplingsComponentsGuilotine Failure</v>
      </c>
      <c r="B90" s="3" t="s">
        <v>8</v>
      </c>
      <c r="C90" s="3" t="s">
        <v>107</v>
      </c>
      <c r="D90" s="3" t="s">
        <v>53</v>
      </c>
      <c r="E90" s="3" t="s">
        <v>83</v>
      </c>
      <c r="F90" s="3" t="s">
        <v>270</v>
      </c>
      <c r="G90" s="3" t="s">
        <v>93</v>
      </c>
      <c r="H90" s="3" t="s">
        <v>268</v>
      </c>
      <c r="I90" s="3" t="s">
        <v>270</v>
      </c>
      <c r="J90" s="3" t="s">
        <v>140</v>
      </c>
      <c r="K90" s="3" t="str">
        <f t="shared" si="2"/>
        <v>D2a</v>
      </c>
      <c r="L90" s="3">
        <v>3.9999999999999998E-6</v>
      </c>
      <c r="M90" s="37" t="s">
        <v>528</v>
      </c>
    </row>
    <row r="91" spans="1:13" x14ac:dyDescent="0.25">
      <c r="A91" s="37" t="str">
        <f t="shared" si="3"/>
        <v>Average_FacilitiesOtherHoses_and_CouplingsComponents15 mm Diameter Hole</v>
      </c>
      <c r="B91" s="3" t="s">
        <v>8</v>
      </c>
      <c r="C91" s="3" t="s">
        <v>107</v>
      </c>
      <c r="D91" s="3" t="s">
        <v>53</v>
      </c>
      <c r="E91" s="3" t="s">
        <v>83</v>
      </c>
      <c r="F91" s="3" t="s">
        <v>271</v>
      </c>
      <c r="G91" s="3" t="s">
        <v>93</v>
      </c>
      <c r="H91" s="3" t="s">
        <v>268</v>
      </c>
      <c r="I91" s="3" t="s">
        <v>271</v>
      </c>
      <c r="J91" s="3" t="s">
        <v>165</v>
      </c>
      <c r="K91" s="3" t="str">
        <f t="shared" si="2"/>
        <v>D2b</v>
      </c>
      <c r="L91" s="3">
        <v>3.9999999999999998E-7</v>
      </c>
      <c r="M91" s="37" t="s">
        <v>528</v>
      </c>
    </row>
    <row r="92" spans="1:13" x14ac:dyDescent="0.25">
      <c r="A92" s="37" t="str">
        <f t="shared" si="3"/>
        <v>Average_FacilitiesOtherHoses_and_CouplingsComponents5 mm Diameter Hole</v>
      </c>
      <c r="B92" s="3" t="s">
        <v>8</v>
      </c>
      <c r="C92" s="3" t="s">
        <v>107</v>
      </c>
      <c r="D92" s="3" t="s">
        <v>53</v>
      </c>
      <c r="E92" s="3" t="s">
        <v>83</v>
      </c>
      <c r="F92" s="3" t="s">
        <v>272</v>
      </c>
      <c r="G92" s="3" t="s">
        <v>93</v>
      </c>
      <c r="H92" s="3" t="s">
        <v>268</v>
      </c>
      <c r="I92" s="3" t="s">
        <v>272</v>
      </c>
      <c r="J92" s="3" t="s">
        <v>166</v>
      </c>
      <c r="K92" s="3" t="str">
        <f t="shared" si="2"/>
        <v>D2c</v>
      </c>
      <c r="L92" s="3">
        <v>6.0000000000000002E-6</v>
      </c>
      <c r="M92" s="37" t="s">
        <v>528</v>
      </c>
    </row>
    <row r="93" spans="1:13" x14ac:dyDescent="0.25">
      <c r="A93" s="37" t="str">
        <f t="shared" si="3"/>
        <v>Multi_Safety_System_FacilitiesOtherHoses_and_CouplingsComponentsGuilotine Failure</v>
      </c>
      <c r="B93" s="3" t="s">
        <v>8</v>
      </c>
      <c r="C93" s="3" t="s">
        <v>107</v>
      </c>
      <c r="D93" s="3" t="s">
        <v>53</v>
      </c>
      <c r="E93" s="3" t="s">
        <v>84</v>
      </c>
      <c r="F93" s="3" t="s">
        <v>270</v>
      </c>
      <c r="G93" s="3" t="s">
        <v>94</v>
      </c>
      <c r="H93" s="3" t="s">
        <v>269</v>
      </c>
      <c r="I93" s="3" t="s">
        <v>270</v>
      </c>
      <c r="J93" s="3" t="s">
        <v>140</v>
      </c>
      <c r="K93" s="3" t="str">
        <f t="shared" si="2"/>
        <v>D3a</v>
      </c>
      <c r="L93" s="3">
        <v>1.9999999999999999E-7</v>
      </c>
      <c r="M93" s="37" t="s">
        <v>530</v>
      </c>
    </row>
    <row r="94" spans="1:13" x14ac:dyDescent="0.25">
      <c r="A94" s="37" t="str">
        <f t="shared" si="3"/>
        <v>Multi_Safety_System_FacilitiesOtherHoses_and_CouplingsComponents15 mm Diameter Hole</v>
      </c>
      <c r="B94" s="3" t="s">
        <v>8</v>
      </c>
      <c r="C94" s="3" t="s">
        <v>107</v>
      </c>
      <c r="D94" s="3" t="s">
        <v>53</v>
      </c>
      <c r="E94" s="3" t="s">
        <v>84</v>
      </c>
      <c r="F94" s="3" t="s">
        <v>271</v>
      </c>
      <c r="G94" s="3" t="s">
        <v>94</v>
      </c>
      <c r="H94" s="3" t="s">
        <v>269</v>
      </c>
      <c r="I94" s="3" t="s">
        <v>271</v>
      </c>
      <c r="J94" s="3" t="s">
        <v>165</v>
      </c>
      <c r="K94" s="3" t="str">
        <f t="shared" si="2"/>
        <v>D3b</v>
      </c>
      <c r="L94" s="3">
        <v>3.9999999999999998E-7</v>
      </c>
      <c r="M94" s="37" t="s">
        <v>530</v>
      </c>
    </row>
    <row r="95" spans="1:13" x14ac:dyDescent="0.25">
      <c r="A95" s="37" t="str">
        <f t="shared" si="3"/>
        <v>Multi_Safety_System_FacilitiesOtherHoses_and_CouplingsComponents5 mm Diameter Hole</v>
      </c>
      <c r="B95" s="3" t="s">
        <v>8</v>
      </c>
      <c r="C95" s="3" t="s">
        <v>107</v>
      </c>
      <c r="D95" s="3" t="s">
        <v>53</v>
      </c>
      <c r="E95" s="3" t="s">
        <v>84</v>
      </c>
      <c r="F95" s="3" t="s">
        <v>272</v>
      </c>
      <c r="G95" s="3" t="s">
        <v>94</v>
      </c>
      <c r="H95" s="3" t="s">
        <v>269</v>
      </c>
      <c r="I95" s="3" t="s">
        <v>272</v>
      </c>
      <c r="J95" s="3" t="s">
        <v>166</v>
      </c>
      <c r="K95" s="3" t="str">
        <f t="shared" si="2"/>
        <v>D3c</v>
      </c>
      <c r="L95" s="3">
        <v>6.0000000000000002E-6</v>
      </c>
      <c r="M95" s="37" t="s">
        <v>530</v>
      </c>
    </row>
    <row r="96" spans="1:13" x14ac:dyDescent="0.25">
      <c r="A96" s="37" t="str">
        <f t="shared" si="3"/>
        <v>Not.ApplicableOtherFlanges_and_GasketsComponentsOne Segment Failure</v>
      </c>
      <c r="B96" s="3" t="s">
        <v>8</v>
      </c>
      <c r="C96" s="3" t="s">
        <v>107</v>
      </c>
      <c r="D96" s="3" t="s">
        <v>54</v>
      </c>
      <c r="E96" s="3" t="s">
        <v>114</v>
      </c>
      <c r="F96" s="3" t="s">
        <v>273</v>
      </c>
      <c r="G96" s="3" t="s">
        <v>115</v>
      </c>
      <c r="H96" s="3" t="s">
        <v>275</v>
      </c>
      <c r="I96" s="3" t="s">
        <v>273</v>
      </c>
      <c r="J96" s="3" t="s">
        <v>140</v>
      </c>
      <c r="K96" s="3" t="str">
        <f t="shared" si="2"/>
        <v>F1a</v>
      </c>
      <c r="L96" s="145"/>
      <c r="M96" s="37" t="s">
        <v>532</v>
      </c>
    </row>
    <row r="97" spans="1:13" x14ac:dyDescent="0.25">
      <c r="A97" s="37" t="str">
        <f t="shared" si="3"/>
        <v>Not.ApplicableOtherFlanges_and_GasketsComponentsSpiral Wound Failure</v>
      </c>
      <c r="B97" s="3" t="s">
        <v>8</v>
      </c>
      <c r="C97" s="3" t="s">
        <v>107</v>
      </c>
      <c r="D97" s="3" t="s">
        <v>54</v>
      </c>
      <c r="E97" s="3" t="s">
        <v>114</v>
      </c>
      <c r="F97" s="3" t="s">
        <v>274</v>
      </c>
      <c r="G97" s="3" t="s">
        <v>115</v>
      </c>
      <c r="H97" s="3" t="s">
        <v>275</v>
      </c>
      <c r="I97" s="3" t="s">
        <v>274</v>
      </c>
      <c r="J97" s="3" t="s">
        <v>165</v>
      </c>
      <c r="K97" s="3" t="str">
        <f t="shared" si="2"/>
        <v>F1b</v>
      </c>
      <c r="L97" s="145"/>
      <c r="M97" s="37" t="s">
        <v>533</v>
      </c>
    </row>
    <row r="98" spans="1:13" x14ac:dyDescent="0.25">
      <c r="A98" s="37" t="str">
        <f t="shared" si="3"/>
        <v>_0_to_49mmOtherPipeworkComponents3 mm Diameter Hole</v>
      </c>
      <c r="B98" s="3" t="s">
        <v>8</v>
      </c>
      <c r="C98" s="3" t="s">
        <v>107</v>
      </c>
      <c r="D98" s="3" t="s">
        <v>11</v>
      </c>
      <c r="E98" s="3" t="s">
        <v>485</v>
      </c>
      <c r="F98" s="3" t="s">
        <v>282</v>
      </c>
      <c r="G98" s="3" t="s">
        <v>11</v>
      </c>
      <c r="H98" s="3" t="s">
        <v>276</v>
      </c>
      <c r="I98" s="3" t="s">
        <v>282</v>
      </c>
      <c r="J98" s="3" t="s">
        <v>140</v>
      </c>
      <c r="K98" s="3" t="str">
        <f t="shared" si="2"/>
        <v>G1a</v>
      </c>
      <c r="L98" s="3">
        <v>1.0000000000000001E-5</v>
      </c>
      <c r="M98" s="37" t="s">
        <v>518</v>
      </c>
    </row>
    <row r="99" spans="1:13" x14ac:dyDescent="0.25">
      <c r="A99" s="37" t="str">
        <f t="shared" si="3"/>
        <v>_0_to_49mmOtherPipeworkComponents4 mm Diameter Hole</v>
      </c>
      <c r="B99" s="3" t="s">
        <v>8</v>
      </c>
      <c r="C99" s="3" t="s">
        <v>107</v>
      </c>
      <c r="D99" s="3" t="s">
        <v>11</v>
      </c>
      <c r="E99" s="3" t="s">
        <v>485</v>
      </c>
      <c r="F99" s="3" t="s">
        <v>283</v>
      </c>
      <c r="G99" s="3" t="s">
        <v>11</v>
      </c>
      <c r="H99" s="3" t="s">
        <v>276</v>
      </c>
      <c r="I99" s="3" t="s">
        <v>283</v>
      </c>
      <c r="J99" s="3" t="s">
        <v>165</v>
      </c>
      <c r="K99" s="3" t="str">
        <f t="shared" si="2"/>
        <v>G1b</v>
      </c>
      <c r="L99" s="145"/>
      <c r="M99" s="37" t="s">
        <v>518</v>
      </c>
    </row>
    <row r="100" spans="1:13" x14ac:dyDescent="0.25">
      <c r="A100" s="37" t="str">
        <f t="shared" si="3"/>
        <v>_0_to_49mmOtherPipeworkComponents25 mm Diameter Hole</v>
      </c>
      <c r="B100" s="3" t="s">
        <v>8</v>
      </c>
      <c r="C100" s="3" t="s">
        <v>107</v>
      </c>
      <c r="D100" s="3" t="s">
        <v>11</v>
      </c>
      <c r="E100" s="3" t="s">
        <v>485</v>
      </c>
      <c r="F100" s="3" t="s">
        <v>284</v>
      </c>
      <c r="G100" s="3" t="s">
        <v>11</v>
      </c>
      <c r="H100" s="3" t="s">
        <v>276</v>
      </c>
      <c r="I100" s="3" t="s">
        <v>284</v>
      </c>
      <c r="J100" s="3" t="s">
        <v>166</v>
      </c>
      <c r="K100" s="3" t="str">
        <f t="shared" si="2"/>
        <v>G1c</v>
      </c>
      <c r="L100" s="3">
        <v>5.0000000000000004E-6</v>
      </c>
      <c r="M100" s="37" t="s">
        <v>518</v>
      </c>
    </row>
    <row r="101" spans="1:13" x14ac:dyDescent="0.25">
      <c r="A101" s="37" t="str">
        <f t="shared" si="3"/>
        <v>_0_to_49mmOtherPipeworkComponentsA Third of Pipe Diameter</v>
      </c>
      <c r="B101" s="3" t="s">
        <v>8</v>
      </c>
      <c r="C101" s="3" t="s">
        <v>107</v>
      </c>
      <c r="D101" s="3" t="s">
        <v>11</v>
      </c>
      <c r="E101" s="3" t="s">
        <v>485</v>
      </c>
      <c r="F101" s="3" t="s">
        <v>285</v>
      </c>
      <c r="G101" s="3" t="s">
        <v>11</v>
      </c>
      <c r="H101" s="3" t="s">
        <v>276</v>
      </c>
      <c r="I101" s="3" t="s">
        <v>285</v>
      </c>
      <c r="J101" s="3" t="s">
        <v>167</v>
      </c>
      <c r="K101" s="3" t="str">
        <f t="shared" si="2"/>
        <v>G1d</v>
      </c>
      <c r="L101" s="145"/>
      <c r="M101" s="37" t="s">
        <v>518</v>
      </c>
    </row>
    <row r="102" spans="1:13" x14ac:dyDescent="0.25">
      <c r="A102" s="37" t="str">
        <f t="shared" si="3"/>
        <v xml:space="preserve">_0_to_49mmOtherPipeworkComponentsGuilotine </v>
      </c>
      <c r="B102" s="3" t="s">
        <v>8</v>
      </c>
      <c r="C102" s="3" t="s">
        <v>107</v>
      </c>
      <c r="D102" s="3" t="s">
        <v>11</v>
      </c>
      <c r="E102" s="3" t="s">
        <v>485</v>
      </c>
      <c r="F102" s="3" t="s">
        <v>286</v>
      </c>
      <c r="G102" s="3" t="s">
        <v>11</v>
      </c>
      <c r="H102" s="3" t="s">
        <v>276</v>
      </c>
      <c r="I102" s="3" t="s">
        <v>286</v>
      </c>
      <c r="J102" s="3" t="s">
        <v>164</v>
      </c>
      <c r="K102" s="3" t="str">
        <f t="shared" si="2"/>
        <v>G1e</v>
      </c>
      <c r="L102" s="3">
        <v>9.9999999999999995E-7</v>
      </c>
      <c r="M102" s="37" t="s">
        <v>518</v>
      </c>
    </row>
    <row r="103" spans="1:13" x14ac:dyDescent="0.25">
      <c r="A103" s="37" t="str">
        <f t="shared" si="3"/>
        <v>_50_to_149mmOtherPipeworkComponents3 mm Diameter Hole</v>
      </c>
      <c r="B103" s="3" t="s">
        <v>8</v>
      </c>
      <c r="C103" s="3" t="s">
        <v>107</v>
      </c>
      <c r="D103" s="3" t="s">
        <v>11</v>
      </c>
      <c r="E103" s="3" t="s">
        <v>486</v>
      </c>
      <c r="F103" s="3" t="s">
        <v>282</v>
      </c>
      <c r="G103" s="3" t="s">
        <v>11</v>
      </c>
      <c r="H103" s="3" t="s">
        <v>277</v>
      </c>
      <c r="I103" s="3" t="s">
        <v>282</v>
      </c>
      <c r="J103" s="3" t="s">
        <v>140</v>
      </c>
      <c r="K103" s="3" t="str">
        <f t="shared" si="2"/>
        <v>G2a</v>
      </c>
      <c r="L103" s="3">
        <v>1.9999999999999999E-6</v>
      </c>
      <c r="M103" s="37" t="s">
        <v>518</v>
      </c>
    </row>
    <row r="104" spans="1:13" x14ac:dyDescent="0.25">
      <c r="A104" s="37" t="str">
        <f t="shared" si="3"/>
        <v>_50_to_149mmOtherPipeworkComponents4 mm Diameter Hole</v>
      </c>
      <c r="B104" s="3" t="s">
        <v>8</v>
      </c>
      <c r="C104" s="3" t="s">
        <v>107</v>
      </c>
      <c r="D104" s="3" t="s">
        <v>11</v>
      </c>
      <c r="E104" s="3" t="s">
        <v>486</v>
      </c>
      <c r="F104" s="3" t="s">
        <v>283</v>
      </c>
      <c r="G104" s="3" t="s">
        <v>11</v>
      </c>
      <c r="H104" s="3" t="s">
        <v>277</v>
      </c>
      <c r="I104" s="3" t="s">
        <v>283</v>
      </c>
      <c r="J104" s="3" t="s">
        <v>165</v>
      </c>
      <c r="K104" s="3" t="str">
        <f t="shared" si="2"/>
        <v>G2b</v>
      </c>
      <c r="L104" s="145"/>
      <c r="M104" s="37" t="s">
        <v>518</v>
      </c>
    </row>
    <row r="105" spans="1:13" x14ac:dyDescent="0.25">
      <c r="A105" s="37" t="str">
        <f t="shared" si="3"/>
        <v>_50_to_149mmOtherPipeworkComponents25 mm Diameter Hole</v>
      </c>
      <c r="B105" s="3" t="s">
        <v>8</v>
      </c>
      <c r="C105" s="3" t="s">
        <v>107</v>
      </c>
      <c r="D105" s="3" t="s">
        <v>11</v>
      </c>
      <c r="E105" s="3" t="s">
        <v>486</v>
      </c>
      <c r="F105" s="3" t="s">
        <v>284</v>
      </c>
      <c r="G105" s="3" t="s">
        <v>11</v>
      </c>
      <c r="H105" s="3" t="s">
        <v>277</v>
      </c>
      <c r="I105" s="3" t="s">
        <v>284</v>
      </c>
      <c r="J105" s="3" t="s">
        <v>166</v>
      </c>
      <c r="K105" s="3" t="str">
        <f t="shared" si="2"/>
        <v>G2c</v>
      </c>
      <c r="L105" s="3">
        <v>9.9999999999999995E-7</v>
      </c>
      <c r="M105" s="37" t="s">
        <v>518</v>
      </c>
    </row>
    <row r="106" spans="1:13" x14ac:dyDescent="0.25">
      <c r="A106" s="37" t="str">
        <f t="shared" si="3"/>
        <v>_50_to_149mmOtherPipeworkComponentsA Third of Pipe Diameter</v>
      </c>
      <c r="B106" s="3" t="s">
        <v>8</v>
      </c>
      <c r="C106" s="3" t="s">
        <v>107</v>
      </c>
      <c r="D106" s="3" t="s">
        <v>11</v>
      </c>
      <c r="E106" s="3" t="s">
        <v>486</v>
      </c>
      <c r="F106" s="3" t="s">
        <v>285</v>
      </c>
      <c r="G106" s="3" t="s">
        <v>11</v>
      </c>
      <c r="H106" s="3" t="s">
        <v>277</v>
      </c>
      <c r="I106" s="3" t="s">
        <v>285</v>
      </c>
      <c r="J106" s="3" t="s">
        <v>167</v>
      </c>
      <c r="K106" s="3" t="str">
        <f t="shared" si="2"/>
        <v>G2d</v>
      </c>
      <c r="L106" s="145"/>
      <c r="M106" s="37" t="s">
        <v>518</v>
      </c>
    </row>
    <row r="107" spans="1:13" x14ac:dyDescent="0.25">
      <c r="A107" s="37" t="str">
        <f t="shared" si="3"/>
        <v xml:space="preserve">_50_to_149mmOtherPipeworkComponentsGuilotine </v>
      </c>
      <c r="B107" s="3" t="s">
        <v>8</v>
      </c>
      <c r="C107" s="3" t="s">
        <v>107</v>
      </c>
      <c r="D107" s="3" t="s">
        <v>11</v>
      </c>
      <c r="E107" s="3" t="s">
        <v>486</v>
      </c>
      <c r="F107" s="3" t="s">
        <v>286</v>
      </c>
      <c r="G107" s="3" t="s">
        <v>11</v>
      </c>
      <c r="H107" s="3" t="s">
        <v>277</v>
      </c>
      <c r="I107" s="3" t="s">
        <v>286</v>
      </c>
      <c r="J107" s="3" t="s">
        <v>164</v>
      </c>
      <c r="K107" s="3" t="str">
        <f t="shared" si="2"/>
        <v>G2e</v>
      </c>
      <c r="L107" s="3">
        <v>4.9999999999999998E-7</v>
      </c>
      <c r="M107" s="37" t="s">
        <v>518</v>
      </c>
    </row>
    <row r="108" spans="1:13" x14ac:dyDescent="0.25">
      <c r="A108" s="37" t="str">
        <f t="shared" si="3"/>
        <v>_150_to_299mmOtherPipeworkComponents3 mm Diameter Hole</v>
      </c>
      <c r="B108" s="3" t="s">
        <v>8</v>
      </c>
      <c r="C108" s="3" t="s">
        <v>107</v>
      </c>
      <c r="D108" s="3" t="s">
        <v>11</v>
      </c>
      <c r="E108" s="3" t="s">
        <v>487</v>
      </c>
      <c r="F108" s="3" t="s">
        <v>282</v>
      </c>
      <c r="G108" s="3" t="s">
        <v>11</v>
      </c>
      <c r="H108" s="3" t="s">
        <v>278</v>
      </c>
      <c r="I108" s="3" t="s">
        <v>282</v>
      </c>
      <c r="J108" s="3" t="s">
        <v>140</v>
      </c>
      <c r="K108" s="3" t="str">
        <f t="shared" si="2"/>
        <v>G3a</v>
      </c>
      <c r="L108" s="145"/>
      <c r="M108" s="37" t="s">
        <v>518</v>
      </c>
    </row>
    <row r="109" spans="1:13" x14ac:dyDescent="0.25">
      <c r="A109" s="37" t="str">
        <f t="shared" si="3"/>
        <v>_150_to_299mmOtherPipeworkComponents4 mm Diameter Hole</v>
      </c>
      <c r="B109" s="3" t="s">
        <v>8</v>
      </c>
      <c r="C109" s="3" t="s">
        <v>107</v>
      </c>
      <c r="D109" s="3" t="s">
        <v>11</v>
      </c>
      <c r="E109" s="3" t="s">
        <v>487</v>
      </c>
      <c r="F109" s="3" t="s">
        <v>283</v>
      </c>
      <c r="G109" s="3" t="s">
        <v>11</v>
      </c>
      <c r="H109" s="3" t="s">
        <v>278</v>
      </c>
      <c r="I109" s="3" t="s">
        <v>283</v>
      </c>
      <c r="J109" s="3" t="s">
        <v>165</v>
      </c>
      <c r="K109" s="3" t="str">
        <f t="shared" si="2"/>
        <v>G3b</v>
      </c>
      <c r="L109" s="3">
        <v>9.9999999999999995E-7</v>
      </c>
      <c r="M109" s="37" t="s">
        <v>518</v>
      </c>
    </row>
    <row r="110" spans="1:13" x14ac:dyDescent="0.25">
      <c r="A110" s="37" t="str">
        <f t="shared" si="3"/>
        <v>_150_to_299mmOtherPipeworkComponents25 mm Diameter Hole</v>
      </c>
      <c r="B110" s="3" t="s">
        <v>8</v>
      </c>
      <c r="C110" s="3" t="s">
        <v>107</v>
      </c>
      <c r="D110" s="3" t="s">
        <v>11</v>
      </c>
      <c r="E110" s="3" t="s">
        <v>487</v>
      </c>
      <c r="F110" s="3" t="s">
        <v>284</v>
      </c>
      <c r="G110" s="3" t="s">
        <v>11</v>
      </c>
      <c r="H110" s="3" t="s">
        <v>278</v>
      </c>
      <c r="I110" s="3" t="s">
        <v>284</v>
      </c>
      <c r="J110" s="3" t="s">
        <v>166</v>
      </c>
      <c r="K110" s="3" t="str">
        <f t="shared" si="2"/>
        <v>G3c</v>
      </c>
      <c r="L110" s="3">
        <v>6.9999999999999997E-7</v>
      </c>
      <c r="M110" s="37" t="s">
        <v>518</v>
      </c>
    </row>
    <row r="111" spans="1:13" x14ac:dyDescent="0.25">
      <c r="A111" s="37" t="str">
        <f t="shared" si="3"/>
        <v>_150_to_299mmOtherPipeworkComponentsA Third of Pipe Diameter</v>
      </c>
      <c r="B111" s="3" t="s">
        <v>8</v>
      </c>
      <c r="C111" s="3" t="s">
        <v>107</v>
      </c>
      <c r="D111" s="3" t="s">
        <v>11</v>
      </c>
      <c r="E111" s="3" t="s">
        <v>487</v>
      </c>
      <c r="F111" s="3" t="s">
        <v>285</v>
      </c>
      <c r="G111" s="3" t="s">
        <v>11</v>
      </c>
      <c r="H111" s="3" t="s">
        <v>278</v>
      </c>
      <c r="I111" s="3" t="s">
        <v>285</v>
      </c>
      <c r="J111" s="3" t="s">
        <v>167</v>
      </c>
      <c r="K111" s="3" t="str">
        <f t="shared" si="2"/>
        <v>G3d</v>
      </c>
      <c r="L111" s="3">
        <v>3.9999999999999998E-7</v>
      </c>
      <c r="M111" s="37" t="s">
        <v>518</v>
      </c>
    </row>
    <row r="112" spans="1:13" x14ac:dyDescent="0.25">
      <c r="A112" s="37" t="str">
        <f t="shared" si="3"/>
        <v xml:space="preserve">_150_to_299mmOtherPipeworkComponentsGuilotine </v>
      </c>
      <c r="B112" s="3" t="s">
        <v>8</v>
      </c>
      <c r="C112" s="3" t="s">
        <v>107</v>
      </c>
      <c r="D112" s="3" t="s">
        <v>11</v>
      </c>
      <c r="E112" s="3" t="s">
        <v>487</v>
      </c>
      <c r="F112" s="3" t="s">
        <v>286</v>
      </c>
      <c r="G112" s="3" t="s">
        <v>11</v>
      </c>
      <c r="H112" s="3" t="s">
        <v>278</v>
      </c>
      <c r="I112" s="3" t="s">
        <v>286</v>
      </c>
      <c r="J112" s="3" t="s">
        <v>164</v>
      </c>
      <c r="K112" s="3" t="str">
        <f t="shared" si="2"/>
        <v>G3e</v>
      </c>
      <c r="L112" s="3">
        <v>4.0000000000000001E-8</v>
      </c>
      <c r="M112" s="37" t="s">
        <v>518</v>
      </c>
    </row>
    <row r="113" spans="1:13" x14ac:dyDescent="0.25">
      <c r="A113" s="37" t="str">
        <f t="shared" si="3"/>
        <v>_200_to_499mmOtherPipeworkComponents3 mm Diameter Hole</v>
      </c>
      <c r="B113" s="3" t="s">
        <v>8</v>
      </c>
      <c r="C113" s="3" t="s">
        <v>107</v>
      </c>
      <c r="D113" s="3" t="s">
        <v>11</v>
      </c>
      <c r="E113" s="3" t="s">
        <v>488</v>
      </c>
      <c r="F113" s="3" t="s">
        <v>282</v>
      </c>
      <c r="G113" s="3" t="s">
        <v>11</v>
      </c>
      <c r="H113" s="3" t="s">
        <v>279</v>
      </c>
      <c r="I113" s="3" t="s">
        <v>282</v>
      </c>
      <c r="J113" s="3" t="s">
        <v>140</v>
      </c>
      <c r="K113" s="3" t="str">
        <f t="shared" si="2"/>
        <v>G4a</v>
      </c>
      <c r="L113" s="145"/>
      <c r="M113" s="37" t="s">
        <v>518</v>
      </c>
    </row>
    <row r="114" spans="1:13" x14ac:dyDescent="0.25">
      <c r="A114" s="37" t="str">
        <f t="shared" si="3"/>
        <v>_200_to_499mmOtherPipeworkComponents4 mm Diameter Hole</v>
      </c>
      <c r="B114" s="3" t="s">
        <v>8</v>
      </c>
      <c r="C114" s="3" t="s">
        <v>107</v>
      </c>
      <c r="D114" s="3" t="s">
        <v>11</v>
      </c>
      <c r="E114" s="3" t="s">
        <v>488</v>
      </c>
      <c r="F114" s="3" t="s">
        <v>283</v>
      </c>
      <c r="G114" s="3" t="s">
        <v>11</v>
      </c>
      <c r="H114" s="3" t="s">
        <v>279</v>
      </c>
      <c r="I114" s="3" t="s">
        <v>283</v>
      </c>
      <c r="J114" s="3" t="s">
        <v>165</v>
      </c>
      <c r="K114" s="3" t="str">
        <f t="shared" si="2"/>
        <v>G4b</v>
      </c>
      <c r="L114" s="3">
        <v>7.9999999999999996E-7</v>
      </c>
      <c r="M114" s="37" t="s">
        <v>518</v>
      </c>
    </row>
    <row r="115" spans="1:13" x14ac:dyDescent="0.25">
      <c r="A115" s="37" t="str">
        <f t="shared" si="3"/>
        <v>_200_to_499mmOtherPipeworkComponents25 mm Diameter Hole</v>
      </c>
      <c r="B115" s="3" t="s">
        <v>8</v>
      </c>
      <c r="C115" s="3" t="s">
        <v>107</v>
      </c>
      <c r="D115" s="3" t="s">
        <v>11</v>
      </c>
      <c r="E115" s="3" t="s">
        <v>488</v>
      </c>
      <c r="F115" s="3" t="s">
        <v>284</v>
      </c>
      <c r="G115" s="3" t="s">
        <v>11</v>
      </c>
      <c r="H115" s="3" t="s">
        <v>279</v>
      </c>
      <c r="I115" s="3" t="s">
        <v>284</v>
      </c>
      <c r="J115" s="3" t="s">
        <v>166</v>
      </c>
      <c r="K115" s="3" t="str">
        <f t="shared" si="2"/>
        <v>G4c</v>
      </c>
      <c r="L115" s="3">
        <v>4.9999999999999998E-7</v>
      </c>
      <c r="M115" s="37" t="s">
        <v>518</v>
      </c>
    </row>
    <row r="116" spans="1:13" x14ac:dyDescent="0.25">
      <c r="A116" s="37" t="str">
        <f t="shared" si="3"/>
        <v>_200_to_499mmOtherPipeworkComponentsA Third of Pipe Diameter</v>
      </c>
      <c r="B116" s="3" t="s">
        <v>8</v>
      </c>
      <c r="C116" s="3" t="s">
        <v>107</v>
      </c>
      <c r="D116" s="3" t="s">
        <v>11</v>
      </c>
      <c r="E116" s="3" t="s">
        <v>488</v>
      </c>
      <c r="F116" s="3" t="s">
        <v>285</v>
      </c>
      <c r="G116" s="3" t="s">
        <v>11</v>
      </c>
      <c r="H116" s="3" t="s">
        <v>279</v>
      </c>
      <c r="I116" s="3" t="s">
        <v>285</v>
      </c>
      <c r="J116" s="3" t="s">
        <v>167</v>
      </c>
      <c r="K116" s="3" t="str">
        <f t="shared" si="2"/>
        <v>G4d</v>
      </c>
      <c r="L116" s="3">
        <v>1.9999999999999999E-7</v>
      </c>
      <c r="M116" s="37" t="s">
        <v>518</v>
      </c>
    </row>
    <row r="117" spans="1:13" x14ac:dyDescent="0.25">
      <c r="A117" s="37" t="str">
        <f t="shared" si="3"/>
        <v xml:space="preserve">_200_to_499mmOtherPipeworkComponentsGuilotine </v>
      </c>
      <c r="B117" s="3" t="s">
        <v>8</v>
      </c>
      <c r="C117" s="3" t="s">
        <v>107</v>
      </c>
      <c r="D117" s="3" t="s">
        <v>11</v>
      </c>
      <c r="E117" s="3" t="s">
        <v>488</v>
      </c>
      <c r="F117" s="3" t="s">
        <v>286</v>
      </c>
      <c r="G117" s="3" t="s">
        <v>11</v>
      </c>
      <c r="H117" s="3" t="s">
        <v>280</v>
      </c>
      <c r="I117" s="3" t="s">
        <v>286</v>
      </c>
      <c r="J117" s="3" t="s">
        <v>164</v>
      </c>
      <c r="K117" s="3" t="str">
        <f t="shared" si="2"/>
        <v>G5e</v>
      </c>
      <c r="L117" s="3">
        <v>7.0000000000000005E-8</v>
      </c>
      <c r="M117" s="37" t="s">
        <v>518</v>
      </c>
    </row>
    <row r="118" spans="1:13" x14ac:dyDescent="0.25">
      <c r="A118" s="37" t="str">
        <f t="shared" si="3"/>
        <v>_500_to_1000mmOtherPipeworkComponents3 mm Diameter Hole</v>
      </c>
      <c r="B118" s="3" t="s">
        <v>8</v>
      </c>
      <c r="C118" s="3" t="s">
        <v>107</v>
      </c>
      <c r="D118" s="3" t="s">
        <v>11</v>
      </c>
      <c r="E118" s="3" t="s">
        <v>489</v>
      </c>
      <c r="F118" s="3" t="s">
        <v>282</v>
      </c>
      <c r="G118" s="3" t="s">
        <v>11</v>
      </c>
      <c r="H118" s="3" t="s">
        <v>281</v>
      </c>
      <c r="I118" s="3" t="s">
        <v>282</v>
      </c>
      <c r="J118" s="3" t="s">
        <v>140</v>
      </c>
      <c r="K118" s="3" t="str">
        <f t="shared" si="2"/>
        <v>G6a</v>
      </c>
      <c r="L118" s="145"/>
      <c r="M118" s="37" t="s">
        <v>518</v>
      </c>
    </row>
    <row r="119" spans="1:13" x14ac:dyDescent="0.25">
      <c r="A119" s="37" t="str">
        <f t="shared" si="3"/>
        <v>_500_to_1000mmOtherPipeworkComponents4 mm Diameter Hole</v>
      </c>
      <c r="B119" s="3" t="s">
        <v>8</v>
      </c>
      <c r="C119" s="3" t="s">
        <v>107</v>
      </c>
      <c r="D119" s="3" t="s">
        <v>11</v>
      </c>
      <c r="E119" s="3" t="s">
        <v>489</v>
      </c>
      <c r="F119" s="3" t="s">
        <v>283</v>
      </c>
      <c r="G119" s="3" t="s">
        <v>11</v>
      </c>
      <c r="H119" s="3" t="s">
        <v>281</v>
      </c>
      <c r="I119" s="3" t="s">
        <v>283</v>
      </c>
      <c r="J119" s="3" t="s">
        <v>165</v>
      </c>
      <c r="K119" s="3" t="str">
        <f t="shared" si="2"/>
        <v>G6b</v>
      </c>
      <c r="L119" s="3">
        <v>6.9999999999999997E-7</v>
      </c>
      <c r="M119" s="37" t="s">
        <v>518</v>
      </c>
    </row>
    <row r="120" spans="1:13" x14ac:dyDescent="0.25">
      <c r="A120" s="37" t="str">
        <f t="shared" si="3"/>
        <v>_500_to_1000mmOtherPipeworkComponents25 mm Diameter Hole</v>
      </c>
      <c r="B120" s="3" t="s">
        <v>8</v>
      </c>
      <c r="C120" s="3" t="s">
        <v>107</v>
      </c>
      <c r="D120" s="3" t="s">
        <v>11</v>
      </c>
      <c r="E120" s="3" t="s">
        <v>489</v>
      </c>
      <c r="F120" s="3" t="s">
        <v>284</v>
      </c>
      <c r="G120" s="3" t="s">
        <v>11</v>
      </c>
      <c r="H120" s="3" t="s">
        <v>281</v>
      </c>
      <c r="I120" s="3" t="s">
        <v>284</v>
      </c>
      <c r="J120" s="3" t="s">
        <v>166</v>
      </c>
      <c r="K120" s="3" t="str">
        <f t="shared" si="2"/>
        <v>G6c</v>
      </c>
      <c r="L120" s="3">
        <v>3.9999999999999998E-7</v>
      </c>
      <c r="M120" s="37" t="s">
        <v>518</v>
      </c>
    </row>
    <row r="121" spans="1:13" x14ac:dyDescent="0.25">
      <c r="A121" s="37" t="str">
        <f t="shared" si="3"/>
        <v>_500_to_1000mmOtherPipeworkComponentsA Third of Pipe Diameter</v>
      </c>
      <c r="B121" s="3" t="s">
        <v>8</v>
      </c>
      <c r="C121" s="3" t="s">
        <v>107</v>
      </c>
      <c r="D121" s="3" t="s">
        <v>11</v>
      </c>
      <c r="E121" s="3" t="s">
        <v>489</v>
      </c>
      <c r="F121" s="3" t="s">
        <v>285</v>
      </c>
      <c r="G121" s="3" t="s">
        <v>11</v>
      </c>
      <c r="H121" s="3" t="s">
        <v>281</v>
      </c>
      <c r="I121" s="3" t="s">
        <v>285</v>
      </c>
      <c r="J121" s="3" t="s">
        <v>167</v>
      </c>
      <c r="K121" s="3" t="str">
        <f t="shared" si="2"/>
        <v>G6d</v>
      </c>
      <c r="L121" s="3">
        <v>9.9999999999999995E-8</v>
      </c>
      <c r="M121" s="37" t="s">
        <v>518</v>
      </c>
    </row>
    <row r="122" spans="1:13" x14ac:dyDescent="0.25">
      <c r="A122" s="37" t="str">
        <f t="shared" si="3"/>
        <v xml:space="preserve">_500_to_1000mmOtherPipeworkComponentsGuilotine </v>
      </c>
      <c r="B122" s="3" t="s">
        <v>8</v>
      </c>
      <c r="C122" s="3" t="s">
        <v>107</v>
      </c>
      <c r="D122" s="3" t="s">
        <v>11</v>
      </c>
      <c r="E122" s="3" t="s">
        <v>489</v>
      </c>
      <c r="F122" s="3" t="s">
        <v>286</v>
      </c>
      <c r="G122" s="3" t="s">
        <v>11</v>
      </c>
      <c r="H122" s="3" t="s">
        <v>281</v>
      </c>
      <c r="I122" s="3" t="s">
        <v>286</v>
      </c>
      <c r="J122" s="3" t="s">
        <v>164</v>
      </c>
      <c r="K122" s="3" t="str">
        <f t="shared" si="2"/>
        <v>G6e</v>
      </c>
      <c r="L122" s="3">
        <v>4.0000000000000001E-8</v>
      </c>
      <c r="M122" s="37" t="s">
        <v>518</v>
      </c>
    </row>
    <row r="123" spans="1:13" x14ac:dyDescent="0.25">
      <c r="A123" s="37" t="str">
        <f t="shared" si="3"/>
        <v>CentrifugalOtherCompressorsComponentsRupture (&gt;110mm diameter)</v>
      </c>
      <c r="B123" s="3" t="s">
        <v>8</v>
      </c>
      <c r="C123" s="3" t="s">
        <v>107</v>
      </c>
      <c r="D123" s="3" t="s">
        <v>19</v>
      </c>
      <c r="E123" s="3" t="s">
        <v>17</v>
      </c>
      <c r="F123" s="3" t="s">
        <v>289</v>
      </c>
      <c r="G123" s="3" t="s">
        <v>96</v>
      </c>
      <c r="H123" s="3" t="s">
        <v>287</v>
      </c>
      <c r="I123" s="3" t="s">
        <v>289</v>
      </c>
      <c r="J123" s="3" t="s">
        <v>140</v>
      </c>
      <c r="K123" s="3" t="str">
        <f t="shared" si="2"/>
        <v>H1a</v>
      </c>
      <c r="L123" s="3">
        <v>2.9000000000000002E-6</v>
      </c>
      <c r="M123" s="37" t="s">
        <v>534</v>
      </c>
    </row>
    <row r="124" spans="1:13" x14ac:dyDescent="0.25">
      <c r="A124" s="37" t="str">
        <f t="shared" si="3"/>
        <v>CentrifugalOtherCompressorsComponentsLarge Hole (&gt;75 to ≤110mm diameter)</v>
      </c>
      <c r="B124" s="3" t="s">
        <v>8</v>
      </c>
      <c r="C124" s="3" t="s">
        <v>107</v>
      </c>
      <c r="D124" s="3" t="s">
        <v>19</v>
      </c>
      <c r="E124" s="3" t="s">
        <v>17</v>
      </c>
      <c r="F124" s="3" t="s">
        <v>290</v>
      </c>
      <c r="G124" s="3" t="s">
        <v>96</v>
      </c>
      <c r="H124" s="3" t="s">
        <v>287</v>
      </c>
      <c r="I124" s="3" t="s">
        <v>290</v>
      </c>
      <c r="J124" s="3" t="s">
        <v>165</v>
      </c>
      <c r="K124" s="3" t="str">
        <f t="shared" si="2"/>
        <v>H1b</v>
      </c>
      <c r="L124" s="3">
        <v>2.9000000000000002E-6</v>
      </c>
      <c r="M124" s="37" t="s">
        <v>534</v>
      </c>
    </row>
    <row r="125" spans="1:13" x14ac:dyDescent="0.25">
      <c r="A125" s="37" t="str">
        <f t="shared" si="3"/>
        <v>CentrifugalOtherCompressorsComponentsSmall Hole (&gt;25mm to ≤75mm Diameter)</v>
      </c>
      <c r="B125" s="3" t="s">
        <v>8</v>
      </c>
      <c r="C125" s="3" t="s">
        <v>107</v>
      </c>
      <c r="D125" s="3" t="s">
        <v>19</v>
      </c>
      <c r="E125" s="3" t="s">
        <v>17</v>
      </c>
      <c r="F125" s="3" t="s">
        <v>291</v>
      </c>
      <c r="G125" s="3" t="s">
        <v>96</v>
      </c>
      <c r="H125" s="3" t="s">
        <v>287</v>
      </c>
      <c r="I125" s="3" t="s">
        <v>291</v>
      </c>
      <c r="J125" s="3" t="s">
        <v>166</v>
      </c>
      <c r="K125" s="3" t="str">
        <f t="shared" si="2"/>
        <v>H1c</v>
      </c>
      <c r="L125" s="3">
        <v>2.7E-4</v>
      </c>
      <c r="M125" s="37" t="s">
        <v>534</v>
      </c>
    </row>
    <row r="126" spans="1:13" x14ac:dyDescent="0.25">
      <c r="A126" s="37" t="str">
        <f t="shared" si="3"/>
        <v>CentrifugalOtherCompressorsComponentsPin Hole (≤25mm diameter)</v>
      </c>
      <c r="B126" s="3" t="s">
        <v>8</v>
      </c>
      <c r="C126" s="3" t="s">
        <v>107</v>
      </c>
      <c r="D126" s="3" t="s">
        <v>19</v>
      </c>
      <c r="E126" s="3" t="s">
        <v>17</v>
      </c>
      <c r="F126" s="3" t="s">
        <v>292</v>
      </c>
      <c r="G126" s="3" t="s">
        <v>96</v>
      </c>
      <c r="H126" s="3" t="s">
        <v>287</v>
      </c>
      <c r="I126" s="3" t="s">
        <v>292</v>
      </c>
      <c r="J126" s="3" t="s">
        <v>167</v>
      </c>
      <c r="K126" s="3" t="str">
        <f t="shared" si="2"/>
        <v>H1d</v>
      </c>
      <c r="L126" s="3">
        <v>1.2E-2</v>
      </c>
      <c r="M126" s="37" t="s">
        <v>534</v>
      </c>
    </row>
    <row r="127" spans="1:13" x14ac:dyDescent="0.25">
      <c r="A127" s="37" t="str">
        <f t="shared" si="3"/>
        <v>ReciprocatingOtherCompressorsComponentsRupture (&gt;110mm diameter)</v>
      </c>
      <c r="B127" s="3" t="s">
        <v>8</v>
      </c>
      <c r="C127" s="3" t="s">
        <v>107</v>
      </c>
      <c r="D127" s="3" t="s">
        <v>19</v>
      </c>
      <c r="E127" s="3" t="s">
        <v>18</v>
      </c>
      <c r="F127" s="3" t="s">
        <v>289</v>
      </c>
      <c r="G127" s="3" t="s">
        <v>95</v>
      </c>
      <c r="H127" s="3" t="s">
        <v>288</v>
      </c>
      <c r="I127" s="3" t="s">
        <v>289</v>
      </c>
      <c r="J127" s="3" t="s">
        <v>140</v>
      </c>
      <c r="K127" s="3" t="str">
        <f t="shared" si="2"/>
        <v>H2a</v>
      </c>
      <c r="L127" s="3">
        <v>1.4E-5</v>
      </c>
      <c r="M127" s="37" t="s">
        <v>534</v>
      </c>
    </row>
    <row r="128" spans="1:13" x14ac:dyDescent="0.25">
      <c r="A128" s="37" t="str">
        <f t="shared" si="3"/>
        <v>ReciprocatingOtherCompressorsComponentsLarge Hole (&gt;75 to ≤110mm diameter)</v>
      </c>
      <c r="B128" s="3" t="s">
        <v>8</v>
      </c>
      <c r="C128" s="3" t="s">
        <v>107</v>
      </c>
      <c r="D128" s="3" t="s">
        <v>19</v>
      </c>
      <c r="E128" s="3" t="s">
        <v>18</v>
      </c>
      <c r="F128" s="3" t="s">
        <v>290</v>
      </c>
      <c r="G128" s="3" t="s">
        <v>95</v>
      </c>
      <c r="H128" s="3" t="s">
        <v>288</v>
      </c>
      <c r="I128" s="3" t="s">
        <v>290</v>
      </c>
      <c r="J128" s="3" t="s">
        <v>165</v>
      </c>
      <c r="K128" s="3" t="str">
        <f t="shared" si="2"/>
        <v>H2b</v>
      </c>
      <c r="L128" s="3">
        <v>1.4E-5</v>
      </c>
      <c r="M128" s="37" t="s">
        <v>534</v>
      </c>
    </row>
    <row r="129" spans="1:13" x14ac:dyDescent="0.25">
      <c r="A129" s="37" t="str">
        <f t="shared" si="3"/>
        <v>ReciprocatingOtherCompressorsComponentsSmall Hole (&gt;25mm to ≤75mm Diameter)</v>
      </c>
      <c r="B129" s="3" t="s">
        <v>8</v>
      </c>
      <c r="C129" s="3" t="s">
        <v>107</v>
      </c>
      <c r="D129" s="3" t="s">
        <v>19</v>
      </c>
      <c r="E129" s="3" t="s">
        <v>18</v>
      </c>
      <c r="F129" s="3" t="s">
        <v>291</v>
      </c>
      <c r="G129" s="3" t="s">
        <v>95</v>
      </c>
      <c r="H129" s="3" t="s">
        <v>288</v>
      </c>
      <c r="I129" s="3" t="s">
        <v>291</v>
      </c>
      <c r="J129" s="3" t="s">
        <v>166</v>
      </c>
      <c r="K129" s="3" t="str">
        <f t="shared" ref="K129:K148" si="4">H129&amp;J129</f>
        <v>H2c</v>
      </c>
      <c r="L129" s="3">
        <v>3.3E-3</v>
      </c>
      <c r="M129" s="37" t="s">
        <v>534</v>
      </c>
    </row>
    <row r="130" spans="1:13" x14ac:dyDescent="0.25">
      <c r="A130" s="37" t="str">
        <f t="shared" si="3"/>
        <v>ReciprocatingOtherCompressorsComponentsPin Hole (≤25mm diameter)</v>
      </c>
      <c r="B130" s="3" t="s">
        <v>8</v>
      </c>
      <c r="C130" s="3" t="s">
        <v>107</v>
      </c>
      <c r="D130" s="3" t="s">
        <v>19</v>
      </c>
      <c r="E130" s="3" t="s">
        <v>18</v>
      </c>
      <c r="F130" s="3" t="s">
        <v>292</v>
      </c>
      <c r="G130" s="3" t="s">
        <v>95</v>
      </c>
      <c r="H130" s="3" t="s">
        <v>288</v>
      </c>
      <c r="I130" s="3" t="s">
        <v>292</v>
      </c>
      <c r="J130" s="3" t="s">
        <v>167</v>
      </c>
      <c r="K130" s="3" t="str">
        <f t="shared" si="4"/>
        <v>H2d</v>
      </c>
      <c r="L130" s="3">
        <v>8.5999999999999993E-2</v>
      </c>
      <c r="M130" s="37" t="s">
        <v>534</v>
      </c>
    </row>
    <row r="131" spans="1:13" x14ac:dyDescent="0.25">
      <c r="A131" s="37" t="str">
        <f t="shared" si="3"/>
        <v>LiftingOtherTankersComponentsISO Tanker - Tanker Containers</v>
      </c>
      <c r="B131" s="3" t="s">
        <v>8</v>
      </c>
      <c r="C131" s="3" t="s">
        <v>107</v>
      </c>
      <c r="D131" s="3" t="s">
        <v>20</v>
      </c>
      <c r="E131" s="3" t="s">
        <v>23</v>
      </c>
      <c r="F131" s="3" t="s">
        <v>295</v>
      </c>
      <c r="G131" s="3" t="s">
        <v>97</v>
      </c>
      <c r="H131" s="3" t="s">
        <v>293</v>
      </c>
      <c r="I131" s="3" t="s">
        <v>295</v>
      </c>
      <c r="J131" s="3" t="s">
        <v>140</v>
      </c>
      <c r="K131" s="3" t="str">
        <f t="shared" si="4"/>
        <v>I1a</v>
      </c>
      <c r="L131" s="145"/>
      <c r="M131" s="37" t="s">
        <v>535</v>
      </c>
    </row>
    <row r="132" spans="1:13" x14ac:dyDescent="0.25">
      <c r="A132" s="37" t="str">
        <f t="shared" si="3"/>
        <v>LiftingOtherTankersComponentsCatastrophic Failure (No PRV)</v>
      </c>
      <c r="B132" s="3" t="s">
        <v>8</v>
      </c>
      <c r="C132" s="3" t="s">
        <v>107</v>
      </c>
      <c r="D132" s="3" t="s">
        <v>20</v>
      </c>
      <c r="E132" s="3" t="s">
        <v>23</v>
      </c>
      <c r="F132" s="3" t="s">
        <v>311</v>
      </c>
      <c r="G132" s="3" t="s">
        <v>97</v>
      </c>
      <c r="H132" s="3" t="s">
        <v>293</v>
      </c>
      <c r="I132" s="3" t="s">
        <v>311</v>
      </c>
      <c r="J132" s="3" t="s">
        <v>165</v>
      </c>
      <c r="K132" s="3" t="str">
        <f t="shared" si="4"/>
        <v>I1b</v>
      </c>
      <c r="L132" s="3">
        <v>3.9999999999999998E-6</v>
      </c>
      <c r="M132" s="37" t="s">
        <v>535</v>
      </c>
    </row>
    <row r="133" spans="1:13" x14ac:dyDescent="0.25">
      <c r="A133" s="37" t="str">
        <f t="shared" si="3"/>
        <v>LiftingOtherTankersComponentsCatastrophic Failure (With PRV)</v>
      </c>
      <c r="B133" s="3" t="s">
        <v>8</v>
      </c>
      <c r="C133" s="3" t="s">
        <v>107</v>
      </c>
      <c r="D133" s="3" t="s">
        <v>20</v>
      </c>
      <c r="E133" s="3" t="s">
        <v>23</v>
      </c>
      <c r="F133" s="3" t="s">
        <v>312</v>
      </c>
      <c r="G133" s="3" t="s">
        <v>97</v>
      </c>
      <c r="H133" s="3" t="s">
        <v>293</v>
      </c>
      <c r="I133" s="3" t="s">
        <v>312</v>
      </c>
      <c r="J133" s="3" t="s">
        <v>166</v>
      </c>
      <c r="K133" s="3" t="str">
        <f t="shared" si="4"/>
        <v>I1c</v>
      </c>
      <c r="L133" s="3">
        <v>3.0000000000000001E-6</v>
      </c>
      <c r="M133" s="37" t="s">
        <v>535</v>
      </c>
    </row>
    <row r="134" spans="1:13" x14ac:dyDescent="0.25">
      <c r="A134" s="37" t="str">
        <f t="shared" si="3"/>
        <v>LiftingOtherTankersComponentsValve Left Open (25 - 50 mm Diameter Hole)</v>
      </c>
      <c r="B134" s="3" t="s">
        <v>8</v>
      </c>
      <c r="C134" s="3" t="s">
        <v>107</v>
      </c>
      <c r="D134" s="3" t="s">
        <v>20</v>
      </c>
      <c r="E134" s="3" t="s">
        <v>23</v>
      </c>
      <c r="F134" s="3" t="s">
        <v>313</v>
      </c>
      <c r="G134" s="3" t="s">
        <v>97</v>
      </c>
      <c r="H134" s="3" t="s">
        <v>293</v>
      </c>
      <c r="I134" s="3" t="s">
        <v>313</v>
      </c>
      <c r="J134" s="3" t="s">
        <v>167</v>
      </c>
      <c r="K134" s="3" t="str">
        <f t="shared" si="4"/>
        <v>I1d</v>
      </c>
      <c r="L134" s="3">
        <v>3.0000000000000001E-5</v>
      </c>
      <c r="M134" s="37" t="s">
        <v>535</v>
      </c>
    </row>
    <row r="135" spans="1:13" x14ac:dyDescent="0.25">
      <c r="A135" s="37" t="str">
        <f t="shared" si="3"/>
        <v>LiftingOtherTankersComponentsValve Left Open (13 mm Diameter Hole)</v>
      </c>
      <c r="B135" s="3" t="s">
        <v>8</v>
      </c>
      <c r="C135" s="3" t="s">
        <v>107</v>
      </c>
      <c r="D135" s="3" t="s">
        <v>20</v>
      </c>
      <c r="E135" s="3" t="s">
        <v>23</v>
      </c>
      <c r="F135" s="3" t="s">
        <v>314</v>
      </c>
      <c r="G135" s="3" t="s">
        <v>97</v>
      </c>
      <c r="H135" s="3" t="s">
        <v>293</v>
      </c>
      <c r="I135" s="3" t="s">
        <v>314</v>
      </c>
      <c r="J135" s="3" t="s">
        <v>164</v>
      </c>
      <c r="K135" s="3" t="str">
        <f t="shared" si="4"/>
        <v>I1e</v>
      </c>
      <c r="L135" s="3">
        <v>6.0000000000000002E-5</v>
      </c>
      <c r="M135" s="37" t="s">
        <v>535</v>
      </c>
    </row>
    <row r="136" spans="1:13" x14ac:dyDescent="0.25">
      <c r="A136" s="37" t="str">
        <f t="shared" si="3"/>
        <v>LiftingOtherTankersComponentsValve Left Open (4 mm Diameter Hole)</v>
      </c>
      <c r="B136" s="3" t="s">
        <v>8</v>
      </c>
      <c r="C136" s="3" t="s">
        <v>107</v>
      </c>
      <c r="D136" s="3" t="s">
        <v>20</v>
      </c>
      <c r="E136" s="3" t="s">
        <v>23</v>
      </c>
      <c r="F136" s="3" t="s">
        <v>315</v>
      </c>
      <c r="G136" s="3" t="s">
        <v>97</v>
      </c>
      <c r="H136" s="3" t="s">
        <v>293</v>
      </c>
      <c r="I136" s="3" t="s">
        <v>315</v>
      </c>
      <c r="J136" s="3" t="s">
        <v>163</v>
      </c>
      <c r="K136" s="3" t="str">
        <f t="shared" si="4"/>
        <v>I1f</v>
      </c>
      <c r="L136" s="3">
        <v>2.9999999999999997E-4</v>
      </c>
      <c r="M136" s="37" t="s">
        <v>535</v>
      </c>
    </row>
    <row r="137" spans="1:13" x14ac:dyDescent="0.25">
      <c r="A137" s="37" t="str">
        <f t="shared" si="3"/>
        <v>LiftingOtherTankersComponentsVapour Release (50 mm Diameter Hole)</v>
      </c>
      <c r="B137" s="3" t="s">
        <v>8</v>
      </c>
      <c r="C137" s="3" t="s">
        <v>107</v>
      </c>
      <c r="D137" s="3" t="s">
        <v>20</v>
      </c>
      <c r="E137" s="3" t="s">
        <v>23</v>
      </c>
      <c r="F137" s="3" t="s">
        <v>316</v>
      </c>
      <c r="G137" s="3" t="s">
        <v>97</v>
      </c>
      <c r="H137" s="3" t="s">
        <v>293</v>
      </c>
      <c r="I137" s="3" t="s">
        <v>316</v>
      </c>
      <c r="J137" s="3" t="s">
        <v>296</v>
      </c>
      <c r="K137" s="3" t="str">
        <f t="shared" si="4"/>
        <v>I1g</v>
      </c>
      <c r="L137" s="3">
        <v>5.0000000000000001E-4</v>
      </c>
      <c r="M137" s="37" t="s">
        <v>535</v>
      </c>
    </row>
    <row r="138" spans="1:13" x14ac:dyDescent="0.25">
      <c r="A138" s="37" t="str">
        <f t="shared" si="3"/>
        <v>No_LiftingOtherTankersComponentsCatastrophic Failure (Dropped greater than 5 metres)</v>
      </c>
      <c r="B138" s="3" t="s">
        <v>8</v>
      </c>
      <c r="C138" s="3" t="s">
        <v>107</v>
      </c>
      <c r="D138" s="3" t="s">
        <v>20</v>
      </c>
      <c r="E138" s="3" t="s">
        <v>24</v>
      </c>
      <c r="F138" s="3" t="s">
        <v>317</v>
      </c>
      <c r="G138" s="3" t="s">
        <v>98</v>
      </c>
      <c r="H138" s="3" t="s">
        <v>294</v>
      </c>
      <c r="I138" s="3" t="s">
        <v>317</v>
      </c>
      <c r="J138" s="3" t="s">
        <v>140</v>
      </c>
      <c r="K138" s="3" t="str">
        <f t="shared" si="4"/>
        <v>I2a</v>
      </c>
      <c r="L138" s="3">
        <v>2.9999999999999997E-8</v>
      </c>
      <c r="M138" s="37" t="s">
        <v>535</v>
      </c>
    </row>
    <row r="139" spans="1:13" x14ac:dyDescent="0.25">
      <c r="A139" s="37" t="str">
        <f t="shared" si="3"/>
        <v>No_LiftingOtherTankersComponents50 mm Diameter Hole (Dropped less than 5 metres)</v>
      </c>
      <c r="B139" s="3" t="s">
        <v>8</v>
      </c>
      <c r="C139" s="3" t="s">
        <v>107</v>
      </c>
      <c r="D139" s="3" t="s">
        <v>20</v>
      </c>
      <c r="E139" s="3" t="s">
        <v>24</v>
      </c>
      <c r="F139" s="3" t="s">
        <v>319</v>
      </c>
      <c r="G139" s="3" t="s">
        <v>98</v>
      </c>
      <c r="H139" s="3" t="s">
        <v>294</v>
      </c>
      <c r="I139" s="3" t="s">
        <v>318</v>
      </c>
      <c r="J139" s="3" t="s">
        <v>165</v>
      </c>
      <c r="K139" s="3" t="str">
        <f t="shared" si="4"/>
        <v>I2b</v>
      </c>
      <c r="L139" s="3">
        <v>5.9999999999999997E-7</v>
      </c>
      <c r="M139" s="37" t="s">
        <v>535</v>
      </c>
    </row>
    <row r="140" spans="1:13" x14ac:dyDescent="0.25">
      <c r="A140" s="37" t="str">
        <f t="shared" si="3"/>
        <v>No_LiftingOtherTankersComponents50 mm Diameter Hole (Container dropped on to tanker)</v>
      </c>
      <c r="B140" s="3" t="s">
        <v>8</v>
      </c>
      <c r="C140" s="3" t="s">
        <v>107</v>
      </c>
      <c r="D140" s="3" t="s">
        <v>20</v>
      </c>
      <c r="E140" s="3" t="s">
        <v>24</v>
      </c>
      <c r="F140" s="3" t="s">
        <v>320</v>
      </c>
      <c r="G140" s="3" t="s">
        <v>98</v>
      </c>
      <c r="H140" s="3" t="s">
        <v>294</v>
      </c>
      <c r="I140" s="3" t="s">
        <v>320</v>
      </c>
      <c r="J140" s="3" t="s">
        <v>166</v>
      </c>
      <c r="K140" s="3" t="str">
        <f t="shared" si="4"/>
        <v>I2c</v>
      </c>
      <c r="L140" s="3">
        <v>8.9999999999999999E-11</v>
      </c>
      <c r="M140" s="37" t="s">
        <v>535</v>
      </c>
    </row>
    <row r="141" spans="1:13" x14ac:dyDescent="0.25">
      <c r="A141" s="37" t="str">
        <f t="shared" si="3"/>
        <v>GeneralOtherRoad_TankersComponentsSerious Accident</v>
      </c>
      <c r="B141" s="3" t="s">
        <v>8</v>
      </c>
      <c r="C141" s="3" t="s">
        <v>107</v>
      </c>
      <c r="D141" s="3" t="s">
        <v>55</v>
      </c>
      <c r="E141" s="3" t="s">
        <v>109</v>
      </c>
      <c r="F141" s="3" t="s">
        <v>112</v>
      </c>
      <c r="G141" s="3" t="s">
        <v>99</v>
      </c>
      <c r="H141" s="3" t="s">
        <v>297</v>
      </c>
      <c r="I141" s="3" t="s">
        <v>112</v>
      </c>
      <c r="J141" s="3" t="s">
        <v>140</v>
      </c>
      <c r="K141" s="3" t="str">
        <f t="shared" si="4"/>
        <v>I3a</v>
      </c>
      <c r="L141" s="3">
        <v>2.2000000000000001E-7</v>
      </c>
      <c r="M141" s="37" t="s">
        <v>536</v>
      </c>
    </row>
    <row r="142" spans="1:13" x14ac:dyDescent="0.25">
      <c r="A142" s="37" t="str">
        <f t="shared" si="3"/>
        <v>SmallerOtherLPG_Road_TankersComponentsBLEVE</v>
      </c>
      <c r="B142" s="3" t="s">
        <v>8</v>
      </c>
      <c r="C142" s="3" t="s">
        <v>107</v>
      </c>
      <c r="D142" s="3" t="s">
        <v>56</v>
      </c>
      <c r="E142" s="3" t="s">
        <v>110</v>
      </c>
      <c r="F142" s="3" t="s">
        <v>113</v>
      </c>
      <c r="G142" s="3" t="s">
        <v>100</v>
      </c>
      <c r="H142" s="3" t="s">
        <v>298</v>
      </c>
      <c r="I142" s="3" t="s">
        <v>113</v>
      </c>
      <c r="J142" s="3" t="s">
        <v>140</v>
      </c>
      <c r="K142" s="3" t="str">
        <f t="shared" si="4"/>
        <v>I4a</v>
      </c>
      <c r="L142" s="3">
        <v>9.9999999999999995E-8</v>
      </c>
      <c r="M142" s="37" t="s">
        <v>538</v>
      </c>
    </row>
    <row r="143" spans="1:13" x14ac:dyDescent="0.25">
      <c r="A143" s="37" t="str">
        <f t="shared" si="3"/>
        <v>LargerOtherLPG_Road_TankersComponentsBLEVE</v>
      </c>
      <c r="B143" s="3" t="s">
        <v>8</v>
      </c>
      <c r="C143" s="3" t="s">
        <v>107</v>
      </c>
      <c r="D143" s="3" t="s">
        <v>56</v>
      </c>
      <c r="E143" s="3" t="s">
        <v>111</v>
      </c>
      <c r="F143" s="3" t="s">
        <v>113</v>
      </c>
      <c r="G143" s="3" t="s">
        <v>101</v>
      </c>
      <c r="H143" s="3" t="s">
        <v>299</v>
      </c>
      <c r="I143" s="3" t="s">
        <v>113</v>
      </c>
      <c r="J143" s="3" t="s">
        <v>165</v>
      </c>
      <c r="K143" s="3" t="str">
        <f t="shared" si="4"/>
        <v>I5b</v>
      </c>
      <c r="L143" s="3">
        <v>1.0999999999999999E-8</v>
      </c>
      <c r="M143" s="37" t="s">
        <v>537</v>
      </c>
    </row>
    <row r="144" spans="1:13" x14ac:dyDescent="0.25">
      <c r="A144" s="37" t="str">
        <f t="shared" si="3"/>
        <v>ValveOtherSpray_Release_FrequencyComponentsEffective length of crack: Shaft circumference</v>
      </c>
      <c r="B144" s="3" t="s">
        <v>8</v>
      </c>
      <c r="C144" s="3" t="s">
        <v>107</v>
      </c>
      <c r="D144" s="3" t="s">
        <v>81</v>
      </c>
      <c r="E144" s="3" t="s">
        <v>85</v>
      </c>
      <c r="F144" s="3" t="s">
        <v>304</v>
      </c>
      <c r="G144" s="3" t="s">
        <v>103</v>
      </c>
      <c r="H144" s="3" t="s">
        <v>300</v>
      </c>
      <c r="I144" s="3" t="s">
        <v>304</v>
      </c>
      <c r="J144" s="3" t="s">
        <v>140</v>
      </c>
      <c r="K144" s="3" t="str">
        <f t="shared" si="4"/>
        <v>J1a</v>
      </c>
      <c r="L144" s="36">
        <v>2.0000000000000001E-4</v>
      </c>
      <c r="M144" s="37" t="s">
        <v>518</v>
      </c>
    </row>
    <row r="145" spans="1:13" x14ac:dyDescent="0.25">
      <c r="A145" s="37" t="str">
        <f t="shared" si="3"/>
        <v>PumpOtherSpray_Release_FrequencyComponentsPump Single Seal (Effective length of crack: Shaft circumference)</v>
      </c>
      <c r="B145" s="3" t="s">
        <v>8</v>
      </c>
      <c r="C145" s="3" t="s">
        <v>107</v>
      </c>
      <c r="D145" s="3" t="s">
        <v>81</v>
      </c>
      <c r="E145" s="3" t="s">
        <v>86</v>
      </c>
      <c r="F145" s="3" t="s">
        <v>305</v>
      </c>
      <c r="G145" s="3" t="s">
        <v>102</v>
      </c>
      <c r="H145" s="3" t="s">
        <v>301</v>
      </c>
      <c r="I145" s="3" t="s">
        <v>305</v>
      </c>
      <c r="J145" s="3" t="s">
        <v>140</v>
      </c>
      <c r="K145" s="3" t="str">
        <f t="shared" si="4"/>
        <v>J2a</v>
      </c>
      <c r="L145" s="36">
        <v>5.0000000000000001E-4</v>
      </c>
      <c r="M145" s="37" t="s">
        <v>518</v>
      </c>
    </row>
    <row r="146" spans="1:13" x14ac:dyDescent="0.25">
      <c r="A146" s="37" t="str">
        <f t="shared" si="3"/>
        <v>PumpOtherSpray_Release_FrequencyComponentsPump Double Seal (Effective length of crack: Shaft circumference)</v>
      </c>
      <c r="B146" s="3" t="s">
        <v>8</v>
      </c>
      <c r="C146" s="3" t="s">
        <v>107</v>
      </c>
      <c r="D146" s="3" t="s">
        <v>81</v>
      </c>
      <c r="E146" s="3" t="s">
        <v>86</v>
      </c>
      <c r="F146" s="3" t="s">
        <v>306</v>
      </c>
      <c r="G146" s="3" t="s">
        <v>102</v>
      </c>
      <c r="H146" s="3" t="s">
        <v>301</v>
      </c>
      <c r="I146" s="3" t="s">
        <v>306</v>
      </c>
      <c r="J146" s="3" t="s">
        <v>165</v>
      </c>
      <c r="K146" s="3" t="str">
        <f t="shared" si="4"/>
        <v>J2b</v>
      </c>
      <c r="L146" s="36">
        <v>5.0000000000000002E-5</v>
      </c>
      <c r="M146" s="37" t="s">
        <v>518</v>
      </c>
    </row>
    <row r="147" spans="1:13" x14ac:dyDescent="0.25">
      <c r="A147" s="37" t="str">
        <f t="shared" ref="A147:A148" si="5">E147&amp;C147&amp;D147&amp;B147&amp;F147</f>
        <v>Hose_and_CouplingOtherSpray_Release_FrequencyComponentsEffective length of crack: Hose diameter</v>
      </c>
      <c r="B147" s="3" t="s">
        <v>8</v>
      </c>
      <c r="C147" s="3" t="s">
        <v>107</v>
      </c>
      <c r="D147" s="3" t="s">
        <v>81</v>
      </c>
      <c r="E147" s="3" t="s">
        <v>87</v>
      </c>
      <c r="F147" s="3" t="s">
        <v>307</v>
      </c>
      <c r="G147" s="3" t="s">
        <v>104</v>
      </c>
      <c r="H147" s="3" t="s">
        <v>302</v>
      </c>
      <c r="I147" s="3" t="s">
        <v>307</v>
      </c>
      <c r="J147" s="3" t="s">
        <v>140</v>
      </c>
      <c r="K147" s="3" t="str">
        <f t="shared" si="4"/>
        <v>J3a</v>
      </c>
      <c r="L147" s="3">
        <v>1.1999999999999999E-7</v>
      </c>
      <c r="M147" s="37" t="s">
        <v>531</v>
      </c>
    </row>
    <row r="148" spans="1:13" x14ac:dyDescent="0.25">
      <c r="A148" s="37" t="str">
        <f t="shared" si="5"/>
        <v>PipeOtherSpray_Release_FrequencyComponentsEffective length of crack: Pipe diameter (max 150 mm crack length)</v>
      </c>
      <c r="B148" s="3" t="s">
        <v>8</v>
      </c>
      <c r="C148" s="3" t="s">
        <v>107</v>
      </c>
      <c r="D148" s="3" t="s">
        <v>81</v>
      </c>
      <c r="E148" s="3" t="s">
        <v>88</v>
      </c>
      <c r="F148" s="3" t="s">
        <v>321</v>
      </c>
      <c r="G148" s="3" t="s">
        <v>105</v>
      </c>
      <c r="H148" s="3" t="s">
        <v>303</v>
      </c>
      <c r="I148" s="3" t="s">
        <v>321</v>
      </c>
      <c r="J148" s="3" t="s">
        <v>140</v>
      </c>
      <c r="K148" s="3" t="str">
        <f t="shared" si="4"/>
        <v>J4a</v>
      </c>
      <c r="L148" s="36">
        <v>9.9999999999999995E-7</v>
      </c>
      <c r="M148" s="37" t="s">
        <v>518</v>
      </c>
    </row>
  </sheetData>
  <sheetProtection algorithmName="SHA-512" hashValue="MB0uOB9HZqiUmSepHAWHOOkGp/If5bLqlBFGTjcHG5khTUIYYdjX/1fBsyIHpwwfDWd0r0GuMlvcG2zHsNHzOg==" saltValue="s7K5OoMyYQllsW8HVOEqEQ==" spinCount="100000" sheet="1" objects="1" scenarios="1"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E296D-9CE4-48A9-89D3-2D9C1F1443DE}">
  <sheetPr codeName="Sheet9"/>
  <dimension ref="B3:Y34"/>
  <sheetViews>
    <sheetView zoomScale="80" zoomScaleNormal="80" workbookViewId="0">
      <selection activeCell="M36" sqref="M36"/>
    </sheetView>
  </sheetViews>
  <sheetFormatPr defaultRowHeight="15" x14ac:dyDescent="0.25"/>
  <cols>
    <col min="1" max="1" width="5.7109375" customWidth="1"/>
    <col min="2" max="2" width="1.5703125" customWidth="1"/>
    <col min="3" max="3" width="26.7109375" bestFit="1" customWidth="1"/>
    <col min="4" max="4" width="22.42578125" bestFit="1" customWidth="1"/>
    <col min="5" max="5" width="1.5703125" customWidth="1"/>
    <col min="6" max="6" width="20.85546875" customWidth="1"/>
    <col min="7" max="7" width="1.5703125" customWidth="1"/>
    <col min="8" max="8" width="28.5703125" bestFit="1" customWidth="1"/>
    <col min="10" max="10" width="9.140625" customWidth="1"/>
    <col min="11" max="11" width="1.5703125" customWidth="1"/>
    <col min="12" max="12" width="20" bestFit="1" customWidth="1"/>
    <col min="13" max="13" width="25.7109375" bestFit="1" customWidth="1"/>
    <col min="14" max="14" width="19.140625" bestFit="1" customWidth="1"/>
    <col min="15" max="15" width="15.85546875" bestFit="1" customWidth="1"/>
    <col min="16" max="16" width="21.140625" bestFit="1" customWidth="1"/>
    <col min="17" max="17" width="24.5703125" bestFit="1" customWidth="1"/>
    <col min="18" max="18" width="36.42578125" bestFit="1" customWidth="1"/>
    <col min="19" max="19" width="21.140625" bestFit="1" customWidth="1"/>
    <col min="20" max="20" width="15.85546875" bestFit="1" customWidth="1"/>
    <col min="21" max="21" width="6.42578125" bestFit="1" customWidth="1"/>
    <col min="22" max="22" width="15.5703125" bestFit="1" customWidth="1"/>
    <col min="23" max="23" width="24.5703125" bestFit="1" customWidth="1"/>
    <col min="24" max="24" width="1.5703125" customWidth="1"/>
    <col min="25" max="25" width="26.7109375" bestFit="1" customWidth="1"/>
  </cols>
  <sheetData>
    <row r="3" spans="2:25" ht="15.75" x14ac:dyDescent="0.25">
      <c r="B3" s="378" t="s">
        <v>34</v>
      </c>
      <c r="C3" s="379"/>
      <c r="D3" s="7" t="s">
        <v>16</v>
      </c>
      <c r="E3" s="378" t="s">
        <v>37</v>
      </c>
      <c r="F3" s="379"/>
      <c r="G3" s="373" t="s">
        <v>323</v>
      </c>
      <c r="H3" s="374"/>
      <c r="J3" s="373" t="s">
        <v>213</v>
      </c>
      <c r="K3" s="374"/>
      <c r="L3" s="374"/>
      <c r="M3" s="374"/>
      <c r="N3" s="374"/>
      <c r="O3" s="374"/>
      <c r="P3" s="374"/>
      <c r="R3" s="8" t="s">
        <v>201</v>
      </c>
      <c r="S3" s="8" t="s">
        <v>22</v>
      </c>
      <c r="T3" s="8" t="s">
        <v>134</v>
      </c>
      <c r="U3" s="8" t="s">
        <v>118</v>
      </c>
      <c r="V3" s="8" t="s">
        <v>252</v>
      </c>
      <c r="W3" s="46" t="s">
        <v>253</v>
      </c>
      <c r="X3" s="372" t="s">
        <v>34</v>
      </c>
      <c r="Y3" s="372"/>
    </row>
    <row r="4" spans="2:25" x14ac:dyDescent="0.25">
      <c r="B4" s="45"/>
      <c r="C4" s="11" t="s">
        <v>35</v>
      </c>
      <c r="D4" s="8" t="s">
        <v>26</v>
      </c>
      <c r="E4" s="8"/>
      <c r="F4" s="11" t="s">
        <v>42</v>
      </c>
      <c r="G4" s="8"/>
      <c r="H4" s="44" t="s">
        <v>324</v>
      </c>
      <c r="J4" s="23" t="s">
        <v>117</v>
      </c>
      <c r="K4" s="376" t="s">
        <v>43</v>
      </c>
      <c r="L4" s="377"/>
      <c r="M4" s="23" t="s">
        <v>118</v>
      </c>
      <c r="N4" s="23" t="s">
        <v>129</v>
      </c>
      <c r="O4" s="24" t="s">
        <v>130</v>
      </c>
      <c r="P4" s="34" t="s">
        <v>201</v>
      </c>
      <c r="R4" s="8" t="str">
        <f>S4&amp;T4</f>
        <v xml:space="preserve">[1] Extremely Unlikely[1] Minor </v>
      </c>
      <c r="S4" s="47" t="str">
        <f>P5</f>
        <v>[1] Extremely Unlikely</v>
      </c>
      <c r="T4" s="47" t="str">
        <f>P15</f>
        <v xml:space="preserve">[1] Minor </v>
      </c>
      <c r="U4" s="8">
        <v>1</v>
      </c>
      <c r="V4" s="8" t="s">
        <v>245</v>
      </c>
      <c r="W4" s="8" t="str">
        <f>"["&amp;U4&amp;"]"&amp;V4</f>
        <v>[1]Low Risk</v>
      </c>
      <c r="X4" s="45"/>
      <c r="Y4" s="50" t="s">
        <v>35</v>
      </c>
    </row>
    <row r="5" spans="2:25" ht="15.75" x14ac:dyDescent="0.25">
      <c r="B5" s="42"/>
      <c r="C5" s="43" t="s">
        <v>238</v>
      </c>
      <c r="D5" s="8" t="s">
        <v>27</v>
      </c>
      <c r="E5" s="8"/>
      <c r="F5" s="11" t="s">
        <v>38</v>
      </c>
      <c r="G5" s="8"/>
      <c r="H5" s="44" t="s">
        <v>325</v>
      </c>
      <c r="J5" s="25" t="s">
        <v>208</v>
      </c>
      <c r="K5" s="26"/>
      <c r="L5" s="25" t="s">
        <v>119</v>
      </c>
      <c r="M5" s="25" t="s">
        <v>124</v>
      </c>
      <c r="N5" s="51">
        <f>'User Information'!J8</f>
        <v>0</v>
      </c>
      <c r="O5" s="27">
        <f>N6</f>
        <v>9.9999999999999995E-7</v>
      </c>
      <c r="P5" s="33" t="str">
        <f>J5&amp;L5</f>
        <v>[1] Extremely Unlikely</v>
      </c>
      <c r="R5" s="8" t="str">
        <f t="shared" ref="R5:R28" si="0">S5&amp;T5</f>
        <v>[1] Extremely Unlikely[2] Significant</v>
      </c>
      <c r="S5" s="47" t="str">
        <f>P5</f>
        <v>[1] Extremely Unlikely</v>
      </c>
      <c r="T5" s="47" t="str">
        <f>P16</f>
        <v>[2] Significant</v>
      </c>
      <c r="U5" s="8">
        <v>2</v>
      </c>
      <c r="V5" s="8" t="s">
        <v>245</v>
      </c>
      <c r="W5" s="8" t="str">
        <f t="shared" ref="W5:W28" si="1">"["&amp;U5&amp;"]"&amp;V5</f>
        <v>[2]Low Risk</v>
      </c>
      <c r="X5" s="45"/>
      <c r="Y5" s="50" t="s">
        <v>35</v>
      </c>
    </row>
    <row r="6" spans="2:25" ht="15.75" x14ac:dyDescent="0.25">
      <c r="B6" s="9"/>
      <c r="C6" s="11" t="s">
        <v>237</v>
      </c>
      <c r="D6" s="8" t="s">
        <v>28</v>
      </c>
      <c r="E6" s="8"/>
      <c r="F6" s="11" t="s">
        <v>39</v>
      </c>
      <c r="G6" s="8"/>
      <c r="H6" s="44" t="s">
        <v>326</v>
      </c>
      <c r="J6" s="22" t="s">
        <v>209</v>
      </c>
      <c r="K6" s="28"/>
      <c r="L6" s="22" t="s">
        <v>120</v>
      </c>
      <c r="M6" s="22" t="s">
        <v>125</v>
      </c>
      <c r="N6" s="22">
        <f>'User Information'!J9</f>
        <v>9.9999999999999995E-7</v>
      </c>
      <c r="O6" s="21">
        <f>N7</f>
        <v>1E-4</v>
      </c>
      <c r="P6" s="8" t="str">
        <f>J6&amp;L6</f>
        <v>[2] Very Unlikely</v>
      </c>
      <c r="R6" s="8" t="str">
        <f t="shared" si="0"/>
        <v>[1] Extremely Unlikely[3] Serious</v>
      </c>
      <c r="S6" s="47" t="str">
        <f>P5</f>
        <v>[1] Extremely Unlikely</v>
      </c>
      <c r="T6" s="47" t="str">
        <f>P17</f>
        <v>[3] Serious</v>
      </c>
      <c r="U6" s="8">
        <v>3</v>
      </c>
      <c r="V6" s="8" t="s">
        <v>245</v>
      </c>
      <c r="W6" s="8" t="str">
        <f t="shared" si="1"/>
        <v>[3]Low Risk</v>
      </c>
      <c r="X6" s="45"/>
      <c r="Y6" s="50" t="s">
        <v>35</v>
      </c>
    </row>
    <row r="7" spans="2:25" ht="15.75" x14ac:dyDescent="0.25">
      <c r="B7" s="9"/>
      <c r="C7" s="11" t="s">
        <v>36</v>
      </c>
      <c r="D7" s="8" t="s">
        <v>29</v>
      </c>
      <c r="E7" s="8"/>
      <c r="F7" s="11" t="s">
        <v>40</v>
      </c>
      <c r="G7" s="8"/>
      <c r="H7" s="44" t="s">
        <v>327</v>
      </c>
      <c r="J7" s="25" t="s">
        <v>210</v>
      </c>
      <c r="K7" s="29"/>
      <c r="L7" s="25" t="s">
        <v>123</v>
      </c>
      <c r="M7" s="25" t="s">
        <v>126</v>
      </c>
      <c r="N7" s="25">
        <f>'User Information'!J10</f>
        <v>1E-4</v>
      </c>
      <c r="O7" s="27">
        <f>N8</f>
        <v>0.01</v>
      </c>
      <c r="P7" s="33" t="str">
        <f>J7&amp;L7</f>
        <v>[3] Unlikely</v>
      </c>
      <c r="R7" s="8" t="str">
        <f t="shared" si="0"/>
        <v>[1] Extremely Unlikely[4] Major</v>
      </c>
      <c r="S7" s="47" t="str">
        <f>P5</f>
        <v>[1] Extremely Unlikely</v>
      </c>
      <c r="T7" s="47" t="str">
        <f>P18</f>
        <v>[4] Major</v>
      </c>
      <c r="U7" s="8">
        <v>4</v>
      </c>
      <c r="V7" s="8" t="s">
        <v>244</v>
      </c>
      <c r="W7" s="8" t="str">
        <f t="shared" si="1"/>
        <v>[4]Medium Risk</v>
      </c>
      <c r="X7" s="42"/>
      <c r="Y7" s="50" t="s">
        <v>238</v>
      </c>
    </row>
    <row r="8" spans="2:25" ht="15.75" x14ac:dyDescent="0.25">
      <c r="B8" s="10"/>
      <c r="C8" s="10"/>
      <c r="D8" s="8" t="s">
        <v>30</v>
      </c>
      <c r="E8" s="8"/>
      <c r="F8" s="11"/>
      <c r="G8" s="11"/>
      <c r="H8" s="8"/>
      <c r="J8" s="22" t="s">
        <v>211</v>
      </c>
      <c r="K8" s="30"/>
      <c r="L8" s="22" t="s">
        <v>121</v>
      </c>
      <c r="M8" s="22" t="s">
        <v>128</v>
      </c>
      <c r="N8" s="22">
        <f>'User Information'!J11</f>
        <v>0.01</v>
      </c>
      <c r="O8" s="21">
        <f>N9</f>
        <v>1</v>
      </c>
      <c r="P8" s="8" t="str">
        <f>J8&amp;L8</f>
        <v>[4] Possible</v>
      </c>
      <c r="R8" s="8" t="str">
        <f t="shared" si="0"/>
        <v>[1] Extremely Unlikely[5] Catastrophic</v>
      </c>
      <c r="S8" s="47" t="str">
        <f>P5</f>
        <v>[1] Extremely Unlikely</v>
      </c>
      <c r="T8" s="47" t="str">
        <f>P19</f>
        <v>[5] Catastrophic</v>
      </c>
      <c r="U8" s="8">
        <v>5</v>
      </c>
      <c r="V8" s="8" t="s">
        <v>243</v>
      </c>
      <c r="W8" s="8" t="str">
        <f t="shared" si="1"/>
        <v>[5]High Risk</v>
      </c>
      <c r="X8" s="9"/>
      <c r="Y8" s="50" t="s">
        <v>237</v>
      </c>
    </row>
    <row r="9" spans="2:25" ht="15.75" x14ac:dyDescent="0.25">
      <c r="B9" s="10"/>
      <c r="C9" s="12"/>
      <c r="D9" s="8" t="s">
        <v>31</v>
      </c>
      <c r="E9" s="8"/>
      <c r="F9" s="88"/>
      <c r="G9" s="88"/>
      <c r="H9" s="8"/>
      <c r="J9" s="31" t="s">
        <v>212</v>
      </c>
      <c r="K9" s="32"/>
      <c r="L9" s="31" t="s">
        <v>122</v>
      </c>
      <c r="M9" s="31" t="s">
        <v>127</v>
      </c>
      <c r="N9" s="31">
        <f>'User Information'!J12</f>
        <v>1</v>
      </c>
      <c r="O9" s="33">
        <v>1000000</v>
      </c>
      <c r="P9" s="33" t="str">
        <f>J9&amp;L9</f>
        <v>[5] Probable</v>
      </c>
      <c r="R9" s="8" t="str">
        <f t="shared" si="0"/>
        <v xml:space="preserve">[2] Very Unlikely[1] Minor </v>
      </c>
      <c r="S9" s="47" t="str">
        <f>P6</f>
        <v>[2] Very Unlikely</v>
      </c>
      <c r="T9" s="47" t="str">
        <f>P15</f>
        <v xml:space="preserve">[1] Minor </v>
      </c>
      <c r="U9" s="8">
        <v>2</v>
      </c>
      <c r="V9" s="8" t="s">
        <v>254</v>
      </c>
      <c r="W9" s="8" t="str">
        <f t="shared" si="1"/>
        <v>[2] Low Risk</v>
      </c>
      <c r="X9" s="45"/>
      <c r="Y9" s="50" t="s">
        <v>35</v>
      </c>
    </row>
    <row r="10" spans="2:25" x14ac:dyDescent="0.25">
      <c r="B10" s="10"/>
      <c r="C10" s="12"/>
      <c r="D10" s="8" t="s">
        <v>32</v>
      </c>
      <c r="E10" s="8"/>
      <c r="F10" s="88"/>
      <c r="G10" s="88"/>
      <c r="H10" s="8"/>
      <c r="R10" s="8" t="str">
        <f t="shared" si="0"/>
        <v>[2] Very Unlikely[2] Significant</v>
      </c>
      <c r="S10" s="47" t="str">
        <f>P6</f>
        <v>[2] Very Unlikely</v>
      </c>
      <c r="T10" s="47" t="str">
        <f>P16</f>
        <v>[2] Significant</v>
      </c>
      <c r="U10" s="8">
        <v>4</v>
      </c>
      <c r="V10" s="8" t="s">
        <v>254</v>
      </c>
      <c r="W10" s="8" t="str">
        <f t="shared" si="1"/>
        <v>[4] Low Risk</v>
      </c>
      <c r="X10" s="45"/>
      <c r="Y10" s="50" t="s">
        <v>35</v>
      </c>
    </row>
    <row r="11" spans="2:25" x14ac:dyDescent="0.25">
      <c r="B11" s="10"/>
      <c r="C11" s="12"/>
      <c r="D11" s="8" t="s">
        <v>33</v>
      </c>
      <c r="E11" s="8"/>
      <c r="F11" s="88"/>
      <c r="G11" s="88"/>
      <c r="H11" s="8"/>
      <c r="R11" s="8" t="str">
        <f t="shared" si="0"/>
        <v>[2] Very Unlikely[3] Serious</v>
      </c>
      <c r="S11" s="47" t="str">
        <f>P6</f>
        <v>[2] Very Unlikely</v>
      </c>
      <c r="T11" s="47" t="str">
        <f>P17</f>
        <v>[3] Serious</v>
      </c>
      <c r="U11" s="8">
        <v>6</v>
      </c>
      <c r="V11" s="8" t="s">
        <v>244</v>
      </c>
      <c r="W11" s="8" t="str">
        <f t="shared" si="1"/>
        <v>[6]Medium Risk</v>
      </c>
      <c r="X11" s="42"/>
      <c r="Y11" s="50" t="s">
        <v>238</v>
      </c>
    </row>
    <row r="12" spans="2:25" x14ac:dyDescent="0.25">
      <c r="B12" s="381" t="s">
        <v>41</v>
      </c>
      <c r="C12" s="381"/>
      <c r="D12" s="17" t="s">
        <v>322</v>
      </c>
      <c r="E12" s="380" t="s">
        <v>41</v>
      </c>
      <c r="F12" s="381"/>
      <c r="G12" s="89"/>
      <c r="H12" s="17" t="s">
        <v>322</v>
      </c>
      <c r="R12" s="8" t="str">
        <f t="shared" si="0"/>
        <v>[2] Very Unlikely[4] Major</v>
      </c>
      <c r="S12" s="47" t="str">
        <f>P6</f>
        <v>[2] Very Unlikely</v>
      </c>
      <c r="T12" s="47" t="str">
        <f>P18</f>
        <v>[4] Major</v>
      </c>
      <c r="U12" s="8">
        <v>8</v>
      </c>
      <c r="V12" s="8" t="s">
        <v>243</v>
      </c>
      <c r="W12" s="8" t="str">
        <f t="shared" si="1"/>
        <v>[8]High Risk</v>
      </c>
      <c r="X12" s="9"/>
      <c r="Y12" s="50" t="s">
        <v>237</v>
      </c>
    </row>
    <row r="13" spans="2:25" ht="15.75" x14ac:dyDescent="0.25">
      <c r="J13" s="375" t="s">
        <v>214</v>
      </c>
      <c r="K13" s="375"/>
      <c r="L13" s="375"/>
      <c r="M13" s="375"/>
      <c r="N13" s="375"/>
      <c r="O13" s="375"/>
      <c r="P13" s="375"/>
      <c r="R13" s="8" t="str">
        <f t="shared" si="0"/>
        <v>[2] Very Unlikely[5] Catastrophic</v>
      </c>
      <c r="S13" s="47" t="str">
        <f>P6</f>
        <v>[2] Very Unlikely</v>
      </c>
      <c r="T13" s="47" t="str">
        <f>P19</f>
        <v>[5] Catastrophic</v>
      </c>
      <c r="U13" s="8">
        <v>10</v>
      </c>
      <c r="V13" s="8" t="s">
        <v>243</v>
      </c>
      <c r="W13" s="8" t="str">
        <f t="shared" si="1"/>
        <v>[10]High Risk</v>
      </c>
      <c r="X13" s="9"/>
      <c r="Y13" s="50" t="s">
        <v>237</v>
      </c>
    </row>
    <row r="14" spans="2:25" x14ac:dyDescent="0.25">
      <c r="J14" s="23" t="s">
        <v>117</v>
      </c>
      <c r="K14" s="376" t="s">
        <v>250</v>
      </c>
      <c r="L14" s="377"/>
      <c r="M14" s="23" t="s">
        <v>218</v>
      </c>
      <c r="N14" s="23" t="s">
        <v>219</v>
      </c>
      <c r="O14" s="24" t="s">
        <v>220</v>
      </c>
      <c r="P14" s="34" t="s">
        <v>201</v>
      </c>
      <c r="R14" s="8" t="str">
        <f t="shared" si="0"/>
        <v xml:space="preserve">[3] Unlikely[1] Minor </v>
      </c>
      <c r="S14" s="47" t="str">
        <f>P7</f>
        <v>[3] Unlikely</v>
      </c>
      <c r="T14" s="47" t="str">
        <f>P15</f>
        <v xml:space="preserve">[1] Minor </v>
      </c>
      <c r="U14" s="8">
        <v>3</v>
      </c>
      <c r="V14" s="8" t="s">
        <v>254</v>
      </c>
      <c r="W14" s="8" t="str">
        <f t="shared" si="1"/>
        <v>[3] Low Risk</v>
      </c>
      <c r="X14" s="45"/>
      <c r="Y14" s="50" t="s">
        <v>35</v>
      </c>
    </row>
    <row r="15" spans="2:25" ht="15.75" x14ac:dyDescent="0.25">
      <c r="J15" s="25" t="s">
        <v>208</v>
      </c>
      <c r="K15" s="26"/>
      <c r="L15" s="25" t="s">
        <v>215</v>
      </c>
      <c r="M15" s="25" t="str">
        <f>'User Information'!I19</f>
        <v>Slight health effect/injury</v>
      </c>
      <c r="N15" s="25" t="str">
        <f>'User Information'!J19</f>
        <v>Slight damage</v>
      </c>
      <c r="O15" s="27" t="str">
        <f>'User Information'!L19</f>
        <v>Slight effect</v>
      </c>
      <c r="P15" s="33" t="str">
        <f>J15&amp;L15</f>
        <v xml:space="preserve">[1] Minor </v>
      </c>
      <c r="R15" s="8" t="str">
        <f t="shared" si="0"/>
        <v>[3] Unlikely[2] Significant</v>
      </c>
      <c r="S15" s="47" t="str">
        <f>P7</f>
        <v>[3] Unlikely</v>
      </c>
      <c r="T15" s="47" t="str">
        <f>P16</f>
        <v>[2] Significant</v>
      </c>
      <c r="U15" s="8">
        <v>6</v>
      </c>
      <c r="V15" s="8" t="s">
        <v>244</v>
      </c>
      <c r="W15" s="8" t="str">
        <f t="shared" si="1"/>
        <v>[6]Medium Risk</v>
      </c>
      <c r="X15" s="42"/>
      <c r="Y15" s="50" t="s">
        <v>238</v>
      </c>
    </row>
    <row r="16" spans="2:25" ht="15.75" x14ac:dyDescent="0.25">
      <c r="J16" s="22" t="s">
        <v>209</v>
      </c>
      <c r="K16" s="28"/>
      <c r="L16" s="22" t="s">
        <v>216</v>
      </c>
      <c r="M16" s="22" t="str">
        <f>'User Information'!I20</f>
        <v>Minor health effect/injury</v>
      </c>
      <c r="N16" s="22" t="str">
        <f>'User Information'!J20</f>
        <v>Minor damage</v>
      </c>
      <c r="O16" s="21" t="str">
        <f>'User Information'!L20</f>
        <v>Minor effect</v>
      </c>
      <c r="P16" s="8" t="str">
        <f>J16&amp;L16</f>
        <v>[2] Significant</v>
      </c>
      <c r="R16" s="8" t="str">
        <f t="shared" si="0"/>
        <v>[3] Unlikely[3] Serious</v>
      </c>
      <c r="S16" s="47" t="str">
        <f>P7</f>
        <v>[3] Unlikely</v>
      </c>
      <c r="T16" s="47" t="str">
        <f>P17</f>
        <v>[3] Serious</v>
      </c>
      <c r="U16" s="8">
        <v>9</v>
      </c>
      <c r="V16" s="8" t="s">
        <v>243</v>
      </c>
      <c r="W16" s="8" t="str">
        <f t="shared" si="1"/>
        <v>[9]High Risk</v>
      </c>
      <c r="X16" s="9"/>
      <c r="Y16" s="50" t="s">
        <v>237</v>
      </c>
    </row>
    <row r="17" spans="5:25" ht="15.75" x14ac:dyDescent="0.25">
      <c r="J17" s="25" t="s">
        <v>210</v>
      </c>
      <c r="K17" s="29"/>
      <c r="L17" s="25" t="s">
        <v>217</v>
      </c>
      <c r="M17" s="25" t="str">
        <f>'User Information'!I21</f>
        <v>Major health effect/injury</v>
      </c>
      <c r="N17" s="25" t="str">
        <f>'User Information'!J21</f>
        <v>Localised damage</v>
      </c>
      <c r="O17" s="27" t="str">
        <f>'User Information'!L21</f>
        <v>Localised effect</v>
      </c>
      <c r="P17" s="33" t="str">
        <f>J17&amp;L17</f>
        <v>[3] Serious</v>
      </c>
      <c r="R17" s="8" t="str">
        <f t="shared" si="0"/>
        <v>[3] Unlikely[4] Major</v>
      </c>
      <c r="S17" s="47" t="str">
        <f>P7</f>
        <v>[3] Unlikely</v>
      </c>
      <c r="T17" s="47" t="str">
        <f>P18</f>
        <v>[4] Major</v>
      </c>
      <c r="U17" s="8">
        <v>12</v>
      </c>
      <c r="V17" s="8" t="s">
        <v>243</v>
      </c>
      <c r="W17" s="8" t="str">
        <f t="shared" si="1"/>
        <v>[12]High Risk</v>
      </c>
      <c r="X17" s="9"/>
      <c r="Y17" s="50" t="s">
        <v>237</v>
      </c>
    </row>
    <row r="18" spans="5:25" ht="15.75" x14ac:dyDescent="0.25">
      <c r="J18" s="22" t="s">
        <v>211</v>
      </c>
      <c r="K18" s="30"/>
      <c r="L18" s="22" t="s">
        <v>137</v>
      </c>
      <c r="M18" s="22" t="str">
        <f>'User Information'!I22</f>
        <v>Single fatality</v>
      </c>
      <c r="N18" s="22" t="str">
        <f>'User Information'!J22</f>
        <v>Major damage</v>
      </c>
      <c r="O18" s="21" t="str">
        <f>'User Information'!L22</f>
        <v>Major effect</v>
      </c>
      <c r="P18" s="8" t="str">
        <f>J18&amp;L18</f>
        <v>[4] Major</v>
      </c>
      <c r="R18" s="8" t="str">
        <f t="shared" si="0"/>
        <v>[3] Unlikely[5] Catastrophic</v>
      </c>
      <c r="S18" s="47" t="str">
        <f>P7</f>
        <v>[3] Unlikely</v>
      </c>
      <c r="T18" s="47" t="str">
        <f>P19</f>
        <v>[5] Catastrophic</v>
      </c>
      <c r="U18" s="8">
        <v>15</v>
      </c>
      <c r="V18" s="8" t="s">
        <v>242</v>
      </c>
      <c r="W18" s="8" t="str">
        <f t="shared" si="1"/>
        <v>[15]Very High Risk</v>
      </c>
      <c r="X18" s="9"/>
      <c r="Y18" s="50" t="s">
        <v>36</v>
      </c>
    </row>
    <row r="19" spans="5:25" ht="15.75" x14ac:dyDescent="0.25">
      <c r="J19" s="31" t="s">
        <v>212</v>
      </c>
      <c r="K19" s="32"/>
      <c r="L19" s="31" t="s">
        <v>138</v>
      </c>
      <c r="M19" s="31" t="str">
        <f>'User Information'!I23</f>
        <v>Multiple fatalities</v>
      </c>
      <c r="N19" s="31" t="str">
        <f>'User Information'!J23</f>
        <v>Extensive damage</v>
      </c>
      <c r="O19" s="33" t="str">
        <f>'User Information'!L23</f>
        <v>Massive effect</v>
      </c>
      <c r="P19" s="33" t="str">
        <f>J19&amp;L19</f>
        <v>[5] Catastrophic</v>
      </c>
      <c r="R19" s="8" t="str">
        <f t="shared" si="0"/>
        <v xml:space="preserve">[4] Possible[1] Minor </v>
      </c>
      <c r="S19" s="47" t="str">
        <f>P8</f>
        <v>[4] Possible</v>
      </c>
      <c r="T19" s="47" t="str">
        <f>P15</f>
        <v xml:space="preserve">[1] Minor </v>
      </c>
      <c r="U19" s="8">
        <v>4</v>
      </c>
      <c r="V19" s="8" t="s">
        <v>244</v>
      </c>
      <c r="W19" s="8" t="str">
        <f t="shared" si="1"/>
        <v>[4]Medium Risk</v>
      </c>
      <c r="X19" s="42"/>
      <c r="Y19" s="50" t="s">
        <v>238</v>
      </c>
    </row>
    <row r="20" spans="5:25" x14ac:dyDescent="0.25">
      <c r="R20" s="8" t="str">
        <f t="shared" si="0"/>
        <v>[4] Possible[2] Significant</v>
      </c>
      <c r="S20" s="47" t="str">
        <f>P8</f>
        <v>[4] Possible</v>
      </c>
      <c r="T20" s="47" t="str">
        <f>P16</f>
        <v>[2] Significant</v>
      </c>
      <c r="U20" s="8">
        <v>8</v>
      </c>
      <c r="V20" s="8" t="s">
        <v>243</v>
      </c>
      <c r="W20" s="8" t="str">
        <f t="shared" si="1"/>
        <v>[8]High Risk</v>
      </c>
      <c r="X20" s="9"/>
      <c r="Y20" s="50" t="s">
        <v>237</v>
      </c>
    </row>
    <row r="21" spans="5:25" x14ac:dyDescent="0.25">
      <c r="R21" s="8" t="str">
        <f t="shared" si="0"/>
        <v>[4] Possible[3] Serious</v>
      </c>
      <c r="S21" s="47" t="str">
        <f>P8</f>
        <v>[4] Possible</v>
      </c>
      <c r="T21" s="47" t="str">
        <f>P17</f>
        <v>[3] Serious</v>
      </c>
      <c r="U21" s="8">
        <v>12</v>
      </c>
      <c r="V21" s="8" t="s">
        <v>243</v>
      </c>
      <c r="W21" s="8" t="str">
        <f t="shared" si="1"/>
        <v>[12]High Risk</v>
      </c>
      <c r="X21" s="9"/>
      <c r="Y21" s="50" t="s">
        <v>237</v>
      </c>
    </row>
    <row r="22" spans="5:25" x14ac:dyDescent="0.25">
      <c r="M22" s="3"/>
      <c r="N22" s="3"/>
      <c r="O22" s="3"/>
      <c r="R22" s="8" t="str">
        <f t="shared" si="0"/>
        <v>[4] Possible[4] Major</v>
      </c>
      <c r="S22" s="47" t="str">
        <f>P8</f>
        <v>[4] Possible</v>
      </c>
      <c r="T22" s="47" t="str">
        <f>P18</f>
        <v>[4] Major</v>
      </c>
      <c r="U22" s="8">
        <v>16</v>
      </c>
      <c r="V22" s="8" t="s">
        <v>242</v>
      </c>
      <c r="W22" s="8" t="str">
        <f t="shared" si="1"/>
        <v>[16]Very High Risk</v>
      </c>
      <c r="X22" s="9"/>
      <c r="Y22" s="50" t="s">
        <v>36</v>
      </c>
    </row>
    <row r="23" spans="5:25" x14ac:dyDescent="0.25">
      <c r="N23" s="3"/>
      <c r="O23" s="3"/>
      <c r="R23" s="8" t="str">
        <f t="shared" si="0"/>
        <v>[4] Possible[5] Catastrophic</v>
      </c>
      <c r="S23" s="47" t="str">
        <f>P8</f>
        <v>[4] Possible</v>
      </c>
      <c r="T23" s="47" t="str">
        <f>P19</f>
        <v>[5] Catastrophic</v>
      </c>
      <c r="U23" s="8">
        <v>20</v>
      </c>
      <c r="V23" s="8" t="s">
        <v>242</v>
      </c>
      <c r="W23" s="8" t="str">
        <f t="shared" si="1"/>
        <v>[20]Very High Risk</v>
      </c>
      <c r="X23" s="9"/>
      <c r="Y23" s="50" t="s">
        <v>36</v>
      </c>
    </row>
    <row r="24" spans="5:25" x14ac:dyDescent="0.25">
      <c r="N24" s="3"/>
      <c r="O24" s="3"/>
      <c r="R24" s="8" t="str">
        <f t="shared" si="0"/>
        <v xml:space="preserve">[5] Probable[1] Minor </v>
      </c>
      <c r="S24" s="47" t="str">
        <f>P9</f>
        <v>[5] Probable</v>
      </c>
      <c r="T24" s="47" t="str">
        <f>P15</f>
        <v xml:space="preserve">[1] Minor </v>
      </c>
      <c r="U24" s="8">
        <v>5</v>
      </c>
      <c r="V24" s="8" t="s">
        <v>243</v>
      </c>
      <c r="W24" s="8" t="str">
        <f t="shared" si="1"/>
        <v>[5]High Risk</v>
      </c>
      <c r="X24" s="9"/>
      <c r="Y24" s="50" t="s">
        <v>237</v>
      </c>
    </row>
    <row r="25" spans="5:25" x14ac:dyDescent="0.25">
      <c r="N25" s="3"/>
      <c r="O25" s="3"/>
      <c r="R25" s="8" t="str">
        <f t="shared" si="0"/>
        <v>[5] Probable[2] Significant</v>
      </c>
      <c r="S25" s="47" t="str">
        <f>P9</f>
        <v>[5] Probable</v>
      </c>
      <c r="T25" s="47" t="str">
        <f>P16</f>
        <v>[2] Significant</v>
      </c>
      <c r="U25" s="8">
        <v>10</v>
      </c>
      <c r="V25" s="8" t="s">
        <v>243</v>
      </c>
      <c r="W25" s="8" t="str">
        <f t="shared" si="1"/>
        <v>[10]High Risk</v>
      </c>
      <c r="X25" s="9"/>
      <c r="Y25" s="50" t="s">
        <v>237</v>
      </c>
    </row>
    <row r="26" spans="5:25" x14ac:dyDescent="0.25">
      <c r="N26" s="3"/>
      <c r="O26" s="3"/>
      <c r="R26" s="8" t="str">
        <f t="shared" si="0"/>
        <v>[5] Probable[3] Serious</v>
      </c>
      <c r="S26" s="47" t="str">
        <f>P9</f>
        <v>[5] Probable</v>
      </c>
      <c r="T26" s="47" t="str">
        <f>P17</f>
        <v>[3] Serious</v>
      </c>
      <c r="U26" s="8">
        <v>15</v>
      </c>
      <c r="V26" s="8" t="s">
        <v>242</v>
      </c>
      <c r="W26" s="8" t="str">
        <f t="shared" si="1"/>
        <v>[15]Very High Risk</v>
      </c>
      <c r="X26" s="9"/>
      <c r="Y26" s="50" t="s">
        <v>36</v>
      </c>
    </row>
    <row r="27" spans="5:25" x14ac:dyDescent="0.25">
      <c r="E27" s="3"/>
      <c r="F27" s="3"/>
      <c r="G27" s="3"/>
      <c r="R27" s="8" t="str">
        <f t="shared" si="0"/>
        <v>[5] Probable[4] Major</v>
      </c>
      <c r="S27" s="47" t="str">
        <f>P9</f>
        <v>[5] Probable</v>
      </c>
      <c r="T27" s="47" t="str">
        <f>P18</f>
        <v>[4] Major</v>
      </c>
      <c r="U27" s="8">
        <v>20</v>
      </c>
      <c r="V27" s="8" t="s">
        <v>242</v>
      </c>
      <c r="W27" s="8" t="str">
        <f t="shared" si="1"/>
        <v>[20]Very High Risk</v>
      </c>
      <c r="X27" s="9"/>
      <c r="Y27" s="50" t="s">
        <v>36</v>
      </c>
    </row>
    <row r="28" spans="5:25" x14ac:dyDescent="0.25">
      <c r="E28" s="3"/>
      <c r="F28" s="3"/>
      <c r="G28" s="3"/>
      <c r="R28" s="8" t="str">
        <f t="shared" si="0"/>
        <v>[5] Probable[5] Catastrophic</v>
      </c>
      <c r="S28" s="47" t="str">
        <f>P9</f>
        <v>[5] Probable</v>
      </c>
      <c r="T28" s="47" t="str">
        <f>P19</f>
        <v>[5] Catastrophic</v>
      </c>
      <c r="U28" s="8">
        <v>25</v>
      </c>
      <c r="V28" s="8" t="s">
        <v>242</v>
      </c>
      <c r="W28" s="8" t="str">
        <f t="shared" si="1"/>
        <v>[25]Very High Risk</v>
      </c>
      <c r="X28" s="9"/>
      <c r="Y28" s="50" t="s">
        <v>36</v>
      </c>
    </row>
    <row r="29" spans="5:25" x14ac:dyDescent="0.25">
      <c r="E29" s="3"/>
      <c r="F29" s="3"/>
      <c r="G29" s="3"/>
    </row>
    <row r="30" spans="5:25" x14ac:dyDescent="0.25">
      <c r="E30" s="3"/>
      <c r="F30" s="3"/>
      <c r="G30" s="3"/>
    </row>
    <row r="31" spans="5:25" x14ac:dyDescent="0.25">
      <c r="E31" s="3"/>
      <c r="F31" s="3"/>
      <c r="G31" s="3"/>
    </row>
    <row r="32" spans="5:25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</sheetData>
  <sheetProtection algorithmName="SHA-512" hashValue="F4nDxnj7tGXsqXdlkiqpFhMJX7wniR8GpaVBHnXIaDuWHwcRIBy4H6QPEt73NQY7uybhWYax8RvY6meid20mhg==" saltValue="+F5iRWK5r+sJ623wWsEqZQ==" spinCount="100000" sheet="1" objects="1" scenarios="1"/>
  <mergeCells count="10">
    <mergeCell ref="B3:C3"/>
    <mergeCell ref="E12:F12"/>
    <mergeCell ref="E3:F3"/>
    <mergeCell ref="K4:L4"/>
    <mergeCell ref="B12:C12"/>
    <mergeCell ref="X3:Y3"/>
    <mergeCell ref="G3:H3"/>
    <mergeCell ref="J3:P3"/>
    <mergeCell ref="J13:P13"/>
    <mergeCell ref="K14:L14"/>
  </mergeCells>
  <conditionalFormatting sqref="B4">
    <cfRule type="expression" dxfId="65" priority="70">
      <formula>NOT($C$4="")</formula>
    </cfRule>
  </conditionalFormatting>
  <conditionalFormatting sqref="B6">
    <cfRule type="expression" dxfId="64" priority="69">
      <formula>NOT($C$6="")</formula>
    </cfRule>
  </conditionalFormatting>
  <conditionalFormatting sqref="B7">
    <cfRule type="expression" dxfId="63" priority="68">
      <formula>NOT($C$7="")</formula>
    </cfRule>
  </conditionalFormatting>
  <conditionalFormatting sqref="E4">
    <cfRule type="expression" dxfId="62" priority="67">
      <formula>NOT($F$4="")</formula>
    </cfRule>
  </conditionalFormatting>
  <conditionalFormatting sqref="E5">
    <cfRule type="expression" dxfId="61" priority="66">
      <formula>NOT($F$5="")</formula>
    </cfRule>
  </conditionalFormatting>
  <conditionalFormatting sqref="E6">
    <cfRule type="expression" dxfId="60" priority="65">
      <formula>NOT($F$6="")</formula>
    </cfRule>
  </conditionalFormatting>
  <conditionalFormatting sqref="E7">
    <cfRule type="expression" dxfId="59" priority="64">
      <formula>NOT($F$7="")</formula>
    </cfRule>
  </conditionalFormatting>
  <conditionalFormatting sqref="K5">
    <cfRule type="expression" dxfId="58" priority="54">
      <formula>NOT($P$5="")</formula>
    </cfRule>
    <cfRule type="colorScale" priority="63">
      <colorScale>
        <cfvo type="num" val="$N$5"/>
        <cfvo type="num" val="$O$5"/>
        <color theme="9" tint="-0.249977111117893"/>
        <color theme="9" tint="0.59999389629810485"/>
      </colorScale>
    </cfRule>
  </conditionalFormatting>
  <conditionalFormatting sqref="K15">
    <cfRule type="expression" dxfId="57" priority="59">
      <formula>NOT($P$15="")</formula>
    </cfRule>
    <cfRule type="colorScale" priority="61">
      <colorScale>
        <cfvo type="num" val="$N$5"/>
        <cfvo type="num" val="$O$5"/>
        <color theme="9" tint="-0.249977111117893"/>
        <color theme="9" tint="0.59999389629810485"/>
      </colorScale>
    </cfRule>
  </conditionalFormatting>
  <conditionalFormatting sqref="B5">
    <cfRule type="expression" dxfId="56" priority="60">
      <formula>NOT($C$5="")</formula>
    </cfRule>
  </conditionalFormatting>
  <conditionalFormatting sqref="K16">
    <cfRule type="expression" dxfId="55" priority="58">
      <formula>NOT($P$16="")</formula>
    </cfRule>
  </conditionalFormatting>
  <conditionalFormatting sqref="K17">
    <cfRule type="expression" dxfId="54" priority="57">
      <formula>NOT($P$17="")</formula>
    </cfRule>
  </conditionalFormatting>
  <conditionalFormatting sqref="K18">
    <cfRule type="expression" dxfId="53" priority="56">
      <formula>NOT($P$18="")</formula>
    </cfRule>
  </conditionalFormatting>
  <conditionalFormatting sqref="K19">
    <cfRule type="expression" dxfId="52" priority="55">
      <formula>NOT($P$19="")</formula>
    </cfRule>
  </conditionalFormatting>
  <conditionalFormatting sqref="K6">
    <cfRule type="expression" dxfId="51" priority="53">
      <formula>NOT($P$6="")</formula>
    </cfRule>
  </conditionalFormatting>
  <conditionalFormatting sqref="K7">
    <cfRule type="expression" dxfId="50" priority="52">
      <formula>NOT($P$7="")</formula>
    </cfRule>
  </conditionalFormatting>
  <conditionalFormatting sqref="K8">
    <cfRule type="expression" dxfId="49" priority="51">
      <formula>NOT($P$8="")</formula>
    </cfRule>
  </conditionalFormatting>
  <conditionalFormatting sqref="K9">
    <cfRule type="expression" dxfId="48" priority="50">
      <formula>NOT($P$9="")</formula>
    </cfRule>
  </conditionalFormatting>
  <conditionalFormatting sqref="X4">
    <cfRule type="expression" dxfId="47" priority="43">
      <formula>NOT($Y$4="")</formula>
    </cfRule>
  </conditionalFormatting>
  <conditionalFormatting sqref="X9">
    <cfRule type="expression" dxfId="46" priority="40">
      <formula>NOT($Y$9="")</formula>
    </cfRule>
  </conditionalFormatting>
  <conditionalFormatting sqref="X10">
    <cfRule type="expression" dxfId="45" priority="39">
      <formula>NOT($Y$10="")</formula>
    </cfRule>
  </conditionalFormatting>
  <conditionalFormatting sqref="X14">
    <cfRule type="expression" dxfId="44" priority="38">
      <formula>NOT($Y$14="")</formula>
    </cfRule>
  </conditionalFormatting>
  <conditionalFormatting sqref="X7">
    <cfRule type="expression" dxfId="43" priority="37">
      <formula>NOT($Y$7="")</formula>
    </cfRule>
  </conditionalFormatting>
  <conditionalFormatting sqref="X11">
    <cfRule type="expression" dxfId="42" priority="36">
      <formula>NOT($Y$11="")</formula>
    </cfRule>
  </conditionalFormatting>
  <conditionalFormatting sqref="X15">
    <cfRule type="expression" dxfId="41" priority="35">
      <formula>NOT($Y$15="")</formula>
    </cfRule>
  </conditionalFormatting>
  <conditionalFormatting sqref="X19">
    <cfRule type="expression" dxfId="40" priority="34">
      <formula>NOT($Y$19="")</formula>
    </cfRule>
  </conditionalFormatting>
  <conditionalFormatting sqref="X8">
    <cfRule type="expression" dxfId="39" priority="33">
      <formula>NOT($Y$8="")</formula>
    </cfRule>
  </conditionalFormatting>
  <conditionalFormatting sqref="X12">
    <cfRule type="expression" dxfId="38" priority="32">
      <formula>NOT($Y$12="")</formula>
    </cfRule>
  </conditionalFormatting>
  <conditionalFormatting sqref="X13">
    <cfRule type="expression" dxfId="37" priority="31">
      <formula>NOT($Y$13="")</formula>
    </cfRule>
  </conditionalFormatting>
  <conditionalFormatting sqref="X16">
    <cfRule type="expression" dxfId="36" priority="30">
      <formula>NOT($Y$16="")</formula>
    </cfRule>
  </conditionalFormatting>
  <conditionalFormatting sqref="X17">
    <cfRule type="expression" dxfId="35" priority="29">
      <formula>NOT($Y$17="")</formula>
    </cfRule>
  </conditionalFormatting>
  <conditionalFormatting sqref="X28">
    <cfRule type="expression" dxfId="34" priority="28">
      <formula>NOT($Y$28="")</formula>
    </cfRule>
  </conditionalFormatting>
  <conditionalFormatting sqref="X27">
    <cfRule type="expression" dxfId="33" priority="27">
      <formula>NOT($Y$27="")</formula>
    </cfRule>
  </conditionalFormatting>
  <conditionalFormatting sqref="X26">
    <cfRule type="expression" dxfId="32" priority="26">
      <formula>NOT($Y$26="")</formula>
    </cfRule>
  </conditionalFormatting>
  <conditionalFormatting sqref="X23">
    <cfRule type="expression" dxfId="31" priority="25">
      <formula>NOT($Y$23="")</formula>
    </cfRule>
  </conditionalFormatting>
  <conditionalFormatting sqref="X22">
    <cfRule type="expression" dxfId="30" priority="24">
      <formula>NOT($Y$22="")</formula>
    </cfRule>
  </conditionalFormatting>
  <conditionalFormatting sqref="X18">
    <cfRule type="expression" dxfId="29" priority="23">
      <formula>NOT($Y$18="")</formula>
    </cfRule>
  </conditionalFormatting>
  <conditionalFormatting sqref="X20">
    <cfRule type="expression" dxfId="28" priority="22">
      <formula>NOT($Y$20="")</formula>
    </cfRule>
  </conditionalFormatting>
  <conditionalFormatting sqref="X21">
    <cfRule type="expression" dxfId="27" priority="21">
      <formula>NOT($Y$21="")</formula>
    </cfRule>
  </conditionalFormatting>
  <conditionalFormatting sqref="X24">
    <cfRule type="expression" dxfId="26" priority="19">
      <formula>NOT($Y$24="")</formula>
    </cfRule>
  </conditionalFormatting>
  <conditionalFormatting sqref="X25">
    <cfRule type="expression" dxfId="25" priority="18">
      <formula>NOT($Y$25="")</formula>
    </cfRule>
  </conditionalFormatting>
  <conditionalFormatting sqref="X5:X6">
    <cfRule type="expression" dxfId="24" priority="17">
      <formula>NOT($Y$6="")</formula>
    </cfRule>
  </conditionalFormatting>
  <conditionalFormatting sqref="G4">
    <cfRule type="expression" dxfId="23" priority="16">
      <formula>NOT($F$4="")</formula>
    </cfRule>
  </conditionalFormatting>
  <conditionalFormatting sqref="G5">
    <cfRule type="expression" dxfId="22" priority="15">
      <formula>NOT($F$5="")</formula>
    </cfRule>
  </conditionalFormatting>
  <conditionalFormatting sqref="G6">
    <cfRule type="expression" dxfId="21" priority="14">
      <formula>NOT($F$6="")</formula>
    </cfRule>
  </conditionalFormatting>
  <conditionalFormatting sqref="G7">
    <cfRule type="expression" dxfId="20" priority="13">
      <formula>NOT($F$7="")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9F0BE-4EED-48FC-A09F-205DF64F00DC}">
  <dimension ref="B3:J52"/>
  <sheetViews>
    <sheetView zoomScale="80" zoomScaleNormal="80" workbookViewId="0">
      <selection activeCell="S29" sqref="S29"/>
    </sheetView>
  </sheetViews>
  <sheetFormatPr defaultColWidth="8.7109375" defaultRowHeight="14.25" x14ac:dyDescent="0.2"/>
  <cols>
    <col min="1" max="1" width="8.7109375" style="1"/>
    <col min="2" max="2" width="7.140625" style="1" bestFit="1" customWidth="1"/>
    <col min="3" max="3" width="1.5703125" style="1" customWidth="1"/>
    <col min="4" max="4" width="26.42578125" style="1" bestFit="1" customWidth="1"/>
    <col min="5" max="5" width="43.5703125" style="3" bestFit="1" customWidth="1"/>
    <col min="6" max="7" width="15.140625" style="1" bestFit="1" customWidth="1"/>
    <col min="8" max="8" width="15.28515625" style="1" bestFit="1" customWidth="1"/>
    <col min="9" max="9" width="8.7109375" style="1"/>
    <col min="10" max="10" width="37.7109375" style="1" customWidth="1"/>
    <col min="11" max="16384" width="8.7109375" style="1"/>
  </cols>
  <sheetData>
    <row r="3" spans="2:10" ht="15.75" x14ac:dyDescent="0.25">
      <c r="D3" s="162" t="s">
        <v>387</v>
      </c>
      <c r="E3" s="162" t="s">
        <v>388</v>
      </c>
    </row>
    <row r="4" spans="2:10" x14ac:dyDescent="0.2">
      <c r="D4" s="3" t="s">
        <v>390</v>
      </c>
      <c r="E4" s="3">
        <f>'Chemical Severity'!C9</f>
        <v>0</v>
      </c>
    </row>
    <row r="5" spans="2:10" x14ac:dyDescent="0.2">
      <c r="D5" s="3" t="s">
        <v>386</v>
      </c>
      <c r="E5" s="3">
        <f>'Chemical Severity'!C10</f>
        <v>0</v>
      </c>
    </row>
    <row r="6" spans="2:10" x14ac:dyDescent="0.2">
      <c r="D6" s="3"/>
    </row>
    <row r="9" spans="2:10" ht="15" x14ac:dyDescent="0.25">
      <c r="J9" s="163" t="s">
        <v>412</v>
      </c>
    </row>
    <row r="10" spans="2:10" ht="15.75" x14ac:dyDescent="0.25">
      <c r="B10" s="373" t="s">
        <v>384</v>
      </c>
      <c r="C10" s="374"/>
      <c r="D10" s="374"/>
      <c r="E10" s="374"/>
      <c r="F10" s="374"/>
      <c r="G10" s="374"/>
      <c r="H10" s="374"/>
      <c r="J10" s="37">
        <f>'Search Chemicals '!V15</f>
        <v>0</v>
      </c>
    </row>
    <row r="11" spans="2:10" ht="15" x14ac:dyDescent="0.25">
      <c r="B11" s="113" t="s">
        <v>117</v>
      </c>
      <c r="C11" s="376" t="s">
        <v>43</v>
      </c>
      <c r="D11" s="377"/>
      <c r="E11" s="113" t="s">
        <v>118</v>
      </c>
      <c r="F11" s="113" t="s">
        <v>129</v>
      </c>
      <c r="G11" s="24" t="s">
        <v>130</v>
      </c>
      <c r="H11" s="112" t="s">
        <v>201</v>
      </c>
    </row>
    <row r="12" spans="2:10" ht="15.75" x14ac:dyDescent="0.25">
      <c r="B12" s="25" t="s">
        <v>208</v>
      </c>
      <c r="C12" s="164"/>
      <c r="D12" s="25" t="s">
        <v>136</v>
      </c>
      <c r="E12" s="25" t="s">
        <v>389</v>
      </c>
      <c r="F12" s="165">
        <f>E4+1000000</f>
        <v>1000000</v>
      </c>
      <c r="G12" s="27">
        <f>E4+150</f>
        <v>150</v>
      </c>
      <c r="H12" s="33" t="str">
        <f>B12&amp;D12</f>
        <v>[1] Minor</v>
      </c>
      <c r="J12" s="163" t="s">
        <v>476</v>
      </c>
    </row>
    <row r="13" spans="2:10" ht="15" x14ac:dyDescent="0.2">
      <c r="B13" s="22" t="s">
        <v>209</v>
      </c>
      <c r="C13" s="166"/>
      <c r="D13" s="22" t="s">
        <v>216</v>
      </c>
      <c r="E13" s="22" t="s">
        <v>391</v>
      </c>
      <c r="F13" s="22">
        <f>E4+149</f>
        <v>149</v>
      </c>
      <c r="G13" s="21">
        <f>E4+100</f>
        <v>100</v>
      </c>
      <c r="H13" s="8" t="str">
        <f>B13&amp;D13</f>
        <v>[2] Significant</v>
      </c>
      <c r="J13" s="37">
        <f>J10-E4</f>
        <v>0</v>
      </c>
    </row>
    <row r="14" spans="2:10" ht="15" x14ac:dyDescent="0.2">
      <c r="B14" s="25" t="s">
        <v>210</v>
      </c>
      <c r="C14" s="167"/>
      <c r="D14" s="25" t="s">
        <v>217</v>
      </c>
      <c r="E14" s="25" t="s">
        <v>392</v>
      </c>
      <c r="F14" s="25">
        <f>E4+99</f>
        <v>99</v>
      </c>
      <c r="G14" s="27">
        <f>E4+50</f>
        <v>50</v>
      </c>
      <c r="H14" s="33" t="str">
        <f>B14&amp;D14</f>
        <v>[3] Serious</v>
      </c>
    </row>
    <row r="15" spans="2:10" ht="15" x14ac:dyDescent="0.2">
      <c r="B15" s="22" t="s">
        <v>211</v>
      </c>
      <c r="C15" s="168"/>
      <c r="D15" s="22" t="s">
        <v>137</v>
      </c>
      <c r="E15" s="22" t="s">
        <v>394</v>
      </c>
      <c r="F15" s="22">
        <f>E4+49</f>
        <v>49</v>
      </c>
      <c r="G15" s="21">
        <f>E4+1</f>
        <v>1</v>
      </c>
      <c r="H15" s="8" t="str">
        <f>B15&amp;D15</f>
        <v>[4] Major</v>
      </c>
    </row>
    <row r="16" spans="2:10" ht="15" x14ac:dyDescent="0.2">
      <c r="B16" s="31" t="s">
        <v>212</v>
      </c>
      <c r="C16" s="169"/>
      <c r="D16" s="31" t="s">
        <v>138</v>
      </c>
      <c r="E16" s="31" t="s">
        <v>393</v>
      </c>
      <c r="F16" s="31">
        <f>E4</f>
        <v>0</v>
      </c>
      <c r="G16" s="31">
        <f>E4-1000000</f>
        <v>-1000000</v>
      </c>
      <c r="H16" s="33" t="str">
        <f>B16&amp;D16</f>
        <v>[5] Catastrophic</v>
      </c>
    </row>
    <row r="22" spans="2:10" ht="15.75" x14ac:dyDescent="0.25">
      <c r="B22" s="373" t="s">
        <v>494</v>
      </c>
      <c r="C22" s="374"/>
      <c r="D22" s="374"/>
      <c r="E22" s="374"/>
      <c r="F22" s="374"/>
      <c r="G22" s="374"/>
      <c r="H22" s="374"/>
      <c r="J22" s="163" t="s">
        <v>495</v>
      </c>
    </row>
    <row r="23" spans="2:10" ht="15" x14ac:dyDescent="0.25">
      <c r="B23" s="113" t="s">
        <v>117</v>
      </c>
      <c r="C23" s="376" t="s">
        <v>43</v>
      </c>
      <c r="D23" s="377"/>
      <c r="E23" s="113" t="s">
        <v>118</v>
      </c>
      <c r="F23" s="113" t="s">
        <v>129</v>
      </c>
      <c r="G23" s="24" t="s">
        <v>130</v>
      </c>
      <c r="H23" s="112" t="s">
        <v>201</v>
      </c>
      <c r="J23" s="1">
        <f>'Search Chemicals '!V15</f>
        <v>0</v>
      </c>
    </row>
    <row r="24" spans="2:10" ht="15" x14ac:dyDescent="0.2">
      <c r="B24" s="25" t="s">
        <v>208</v>
      </c>
      <c r="C24" s="164"/>
      <c r="D24" s="25" t="s">
        <v>136</v>
      </c>
      <c r="E24" s="25" t="s">
        <v>500</v>
      </c>
      <c r="F24" s="165">
        <f>E4+1000000</f>
        <v>1000000</v>
      </c>
      <c r="G24" s="27">
        <f>E4+91</f>
        <v>91</v>
      </c>
      <c r="H24" s="33" t="str">
        <f>B24&amp;D24</f>
        <v>[1] Minor</v>
      </c>
    </row>
    <row r="25" spans="2:10" ht="15.75" x14ac:dyDescent="0.25">
      <c r="B25" s="22" t="s">
        <v>209</v>
      </c>
      <c r="C25" s="166"/>
      <c r="D25" s="22" t="s">
        <v>216</v>
      </c>
      <c r="E25" s="22" t="s">
        <v>499</v>
      </c>
      <c r="F25" s="22">
        <f>E4+90</f>
        <v>90</v>
      </c>
      <c r="G25" s="21">
        <f>E4+61</f>
        <v>61</v>
      </c>
      <c r="H25" s="8" t="str">
        <f>B25&amp;D25</f>
        <v>[2] Significant</v>
      </c>
      <c r="J25" s="163"/>
    </row>
    <row r="26" spans="2:10" ht="15" x14ac:dyDescent="0.2">
      <c r="B26" s="25" t="s">
        <v>210</v>
      </c>
      <c r="C26" s="167"/>
      <c r="D26" s="25" t="s">
        <v>217</v>
      </c>
      <c r="E26" s="25" t="s">
        <v>498</v>
      </c>
      <c r="F26" s="25">
        <f>E4+60</f>
        <v>60</v>
      </c>
      <c r="G26" s="27">
        <f>E4+16</f>
        <v>16</v>
      </c>
      <c r="H26" s="33" t="str">
        <f>B26&amp;D26</f>
        <v>[3] Serious</v>
      </c>
    </row>
    <row r="27" spans="2:10" ht="15" x14ac:dyDescent="0.2">
      <c r="B27" s="22" t="s">
        <v>211</v>
      </c>
      <c r="C27" s="168"/>
      <c r="D27" s="22" t="s">
        <v>137</v>
      </c>
      <c r="E27" s="22" t="s">
        <v>497</v>
      </c>
      <c r="F27" s="22">
        <f>E4+15</f>
        <v>15</v>
      </c>
      <c r="G27" s="21">
        <f>E4+1</f>
        <v>1</v>
      </c>
      <c r="H27" s="8" t="str">
        <f>B27&amp;D27</f>
        <v>[4] Major</v>
      </c>
    </row>
    <row r="28" spans="2:10" ht="15" x14ac:dyDescent="0.2">
      <c r="B28" s="31" t="s">
        <v>212</v>
      </c>
      <c r="C28" s="169"/>
      <c r="D28" s="31" t="s">
        <v>138</v>
      </c>
      <c r="E28" s="31" t="s">
        <v>496</v>
      </c>
      <c r="F28" s="31">
        <f>E4</f>
        <v>0</v>
      </c>
      <c r="G28" s="31">
        <f>E4-1000000</f>
        <v>-1000000</v>
      </c>
      <c r="H28" s="33" t="str">
        <f>B28&amp;D28</f>
        <v>[5] Catastrophic</v>
      </c>
    </row>
    <row r="34" spans="2:8" ht="15.75" x14ac:dyDescent="0.25">
      <c r="B34" s="373" t="s">
        <v>381</v>
      </c>
      <c r="C34" s="374"/>
      <c r="D34" s="374"/>
      <c r="E34" s="374"/>
      <c r="F34" s="374"/>
      <c r="G34" s="374"/>
      <c r="H34" s="374"/>
    </row>
    <row r="35" spans="2:8" ht="15" x14ac:dyDescent="0.25">
      <c r="B35" s="113" t="s">
        <v>117</v>
      </c>
      <c r="C35" s="376" t="s">
        <v>43</v>
      </c>
      <c r="D35" s="377"/>
      <c r="E35" s="113" t="s">
        <v>118</v>
      </c>
      <c r="F35" s="113" t="s">
        <v>129</v>
      </c>
      <c r="G35" s="24" t="s">
        <v>130</v>
      </c>
      <c r="H35" s="112" t="s">
        <v>201</v>
      </c>
    </row>
    <row r="36" spans="2:8" ht="15" x14ac:dyDescent="0.2">
      <c r="B36" s="25" t="s">
        <v>208</v>
      </c>
      <c r="C36" s="164"/>
      <c r="D36" s="25" t="s">
        <v>136</v>
      </c>
      <c r="E36" s="25" t="s">
        <v>504</v>
      </c>
      <c r="F36" s="165"/>
      <c r="G36" s="165"/>
      <c r="H36" s="33" t="str">
        <f>B36&amp;D36</f>
        <v>[1] Minor</v>
      </c>
    </row>
    <row r="37" spans="2:8" ht="15" x14ac:dyDescent="0.2">
      <c r="B37" s="22" t="s">
        <v>209</v>
      </c>
      <c r="C37" s="166"/>
      <c r="D37" s="22" t="s">
        <v>216</v>
      </c>
      <c r="E37" s="22" t="s">
        <v>504</v>
      </c>
      <c r="F37" s="22" t="s">
        <v>456</v>
      </c>
      <c r="G37" s="21" t="s">
        <v>456</v>
      </c>
      <c r="H37" s="8" t="str">
        <f>B37&amp;D37</f>
        <v>[2] Significant</v>
      </c>
    </row>
    <row r="38" spans="2:8" ht="15" x14ac:dyDescent="0.2">
      <c r="B38" s="25" t="s">
        <v>210</v>
      </c>
      <c r="C38" s="167"/>
      <c r="D38" s="25" t="s">
        <v>217</v>
      </c>
      <c r="E38" s="25" t="s">
        <v>546</v>
      </c>
      <c r="F38" s="25" t="s">
        <v>505</v>
      </c>
      <c r="G38" s="27" t="s">
        <v>506</v>
      </c>
      <c r="H38" s="33" t="str">
        <f>B38&amp;D38</f>
        <v>[3] Serious</v>
      </c>
    </row>
    <row r="39" spans="2:8" ht="15" x14ac:dyDescent="0.2">
      <c r="B39" s="22" t="s">
        <v>211</v>
      </c>
      <c r="C39" s="168"/>
      <c r="D39" s="22" t="s">
        <v>137</v>
      </c>
      <c r="E39" s="22" t="s">
        <v>547</v>
      </c>
      <c r="F39" s="22" t="s">
        <v>507</v>
      </c>
      <c r="G39" s="21" t="s">
        <v>507</v>
      </c>
      <c r="H39" s="8" t="str">
        <f>B39&amp;D39</f>
        <v>[4] Major</v>
      </c>
    </row>
    <row r="40" spans="2:8" ht="15" x14ac:dyDescent="0.2">
      <c r="B40" s="31" t="s">
        <v>212</v>
      </c>
      <c r="C40" s="169"/>
      <c r="D40" s="31" t="s">
        <v>138</v>
      </c>
      <c r="E40" s="31" t="s">
        <v>548</v>
      </c>
      <c r="F40" s="31" t="s">
        <v>508</v>
      </c>
      <c r="G40" s="31" t="s">
        <v>508</v>
      </c>
      <c r="H40" s="33" t="str">
        <f>B40&amp;D40</f>
        <v>[5] Catastrophic</v>
      </c>
    </row>
    <row r="46" spans="2:8" ht="15.75" x14ac:dyDescent="0.25">
      <c r="B46" s="373" t="s">
        <v>544</v>
      </c>
      <c r="C46" s="374"/>
      <c r="D46" s="374"/>
      <c r="E46" s="374"/>
      <c r="F46" s="374"/>
      <c r="G46" s="374"/>
      <c r="H46" s="374"/>
    </row>
    <row r="47" spans="2:8" ht="15" x14ac:dyDescent="0.25">
      <c r="B47" s="113" t="s">
        <v>117</v>
      </c>
      <c r="C47" s="376" t="s">
        <v>43</v>
      </c>
      <c r="D47" s="377"/>
      <c r="E47" s="113" t="s">
        <v>118</v>
      </c>
      <c r="F47" s="113" t="s">
        <v>129</v>
      </c>
      <c r="G47" s="24" t="s">
        <v>130</v>
      </c>
      <c r="H47" s="112" t="s">
        <v>201</v>
      </c>
    </row>
    <row r="48" spans="2:8" ht="15" x14ac:dyDescent="0.2">
      <c r="B48" s="25" t="s">
        <v>208</v>
      </c>
      <c r="C48" s="164"/>
      <c r="D48" s="25" t="s">
        <v>136</v>
      </c>
      <c r="E48" s="25" t="s">
        <v>552</v>
      </c>
      <c r="F48" s="165" t="s">
        <v>557</v>
      </c>
      <c r="G48" s="165" t="s">
        <v>557</v>
      </c>
      <c r="H48" s="33" t="str">
        <f>B48&amp;D48</f>
        <v>[1] Minor</v>
      </c>
    </row>
    <row r="49" spans="2:8" ht="15" x14ac:dyDescent="0.2">
      <c r="B49" s="22" t="s">
        <v>209</v>
      </c>
      <c r="C49" s="166"/>
      <c r="D49" s="22" t="s">
        <v>216</v>
      </c>
      <c r="E49" s="22" t="s">
        <v>545</v>
      </c>
      <c r="F49" s="22" t="s">
        <v>556</v>
      </c>
      <c r="G49" s="21" t="s">
        <v>556</v>
      </c>
      <c r="H49" s="8" t="str">
        <f>B49&amp;D49</f>
        <v>[2] Significant</v>
      </c>
    </row>
    <row r="50" spans="2:8" ht="15" x14ac:dyDescent="0.2">
      <c r="B50" s="25" t="s">
        <v>210</v>
      </c>
      <c r="C50" s="167"/>
      <c r="D50" s="25" t="s">
        <v>217</v>
      </c>
      <c r="E50" s="25" t="s">
        <v>551</v>
      </c>
      <c r="F50" s="25" t="s">
        <v>555</v>
      </c>
      <c r="G50" s="25" t="s">
        <v>555</v>
      </c>
      <c r="H50" s="33" t="str">
        <f>B50&amp;D50</f>
        <v>[3] Serious</v>
      </c>
    </row>
    <row r="51" spans="2:8" ht="15" x14ac:dyDescent="0.2">
      <c r="B51" s="22" t="s">
        <v>211</v>
      </c>
      <c r="C51" s="168"/>
      <c r="D51" s="22" t="s">
        <v>137</v>
      </c>
      <c r="E51" s="22" t="s">
        <v>550</v>
      </c>
      <c r="F51" s="22" t="s">
        <v>554</v>
      </c>
      <c r="G51" s="22" t="s">
        <v>554</v>
      </c>
      <c r="H51" s="8" t="str">
        <f>B51&amp;D51</f>
        <v>[4] Major</v>
      </c>
    </row>
    <row r="52" spans="2:8" ht="15" x14ac:dyDescent="0.2">
      <c r="B52" s="31" t="s">
        <v>212</v>
      </c>
      <c r="C52" s="169"/>
      <c r="D52" s="31" t="s">
        <v>138</v>
      </c>
      <c r="E52" s="31" t="s">
        <v>549</v>
      </c>
      <c r="F52" s="31" t="s">
        <v>553</v>
      </c>
      <c r="G52" s="31" t="s">
        <v>553</v>
      </c>
      <c r="H52" s="33" t="str">
        <f>B52&amp;D52</f>
        <v>[5] Catastrophic</v>
      </c>
    </row>
  </sheetData>
  <sheetProtection algorithmName="SHA-512" hashValue="D6rDMc8mJ5fz5x9Epz5DQYS+Ptc0CSxhI/fWsSes2qSg0UFosNBx/vp/w5GB7Uod7Wtg4jatsRS/vmu6DVBRrA==" saltValue="Cp+wgUeUGzZLjT2/YxgS4Q==" spinCount="100000" sheet="1" objects="1" scenarios="1"/>
  <mergeCells count="8">
    <mergeCell ref="B10:H10"/>
    <mergeCell ref="C11:D11"/>
    <mergeCell ref="B22:H22"/>
    <mergeCell ref="B46:H46"/>
    <mergeCell ref="C47:D47"/>
    <mergeCell ref="C23:D23"/>
    <mergeCell ref="B34:H34"/>
    <mergeCell ref="C35:D35"/>
  </mergeCells>
  <conditionalFormatting sqref="C12">
    <cfRule type="expression" dxfId="19" priority="35">
      <formula>NOT($R$5="")</formula>
    </cfRule>
    <cfRule type="colorScale" priority="36">
      <colorScale>
        <cfvo type="num" val="$P$5"/>
        <cfvo type="num" val="$Q$5"/>
        <color theme="9" tint="-0.249977111117893"/>
        <color theme="9" tint="0.59999389629810485"/>
      </colorScale>
    </cfRule>
  </conditionalFormatting>
  <conditionalFormatting sqref="C13">
    <cfRule type="expression" dxfId="18" priority="34">
      <formula>NOT($R$6="")</formula>
    </cfRule>
  </conditionalFormatting>
  <conditionalFormatting sqref="C14">
    <cfRule type="expression" dxfId="17" priority="33">
      <formula>NOT($R$7="")</formula>
    </cfRule>
  </conditionalFormatting>
  <conditionalFormatting sqref="C15">
    <cfRule type="expression" dxfId="16" priority="32">
      <formula>NOT($R$9="")</formula>
    </cfRule>
  </conditionalFormatting>
  <conditionalFormatting sqref="C16">
    <cfRule type="expression" dxfId="15" priority="31">
      <formula>NOT(#REF!="")</formula>
    </cfRule>
  </conditionalFormatting>
  <conditionalFormatting sqref="C24">
    <cfRule type="expression" dxfId="14" priority="17">
      <formula>NOT($R$5="")</formula>
    </cfRule>
    <cfRule type="colorScale" priority="18">
      <colorScale>
        <cfvo type="num" val="$P$5"/>
        <cfvo type="num" val="$Q$5"/>
        <color theme="9" tint="-0.249977111117893"/>
        <color theme="9" tint="0.59999389629810485"/>
      </colorScale>
    </cfRule>
  </conditionalFormatting>
  <conditionalFormatting sqref="C25">
    <cfRule type="expression" dxfId="13" priority="16">
      <formula>NOT($R$6="")</formula>
    </cfRule>
  </conditionalFormatting>
  <conditionalFormatting sqref="C26">
    <cfRule type="expression" dxfId="12" priority="15">
      <formula>NOT($R$7="")</formula>
    </cfRule>
  </conditionalFormatting>
  <conditionalFormatting sqref="C27">
    <cfRule type="expression" dxfId="11" priority="14">
      <formula>NOT($R$9="")</formula>
    </cfRule>
  </conditionalFormatting>
  <conditionalFormatting sqref="C28">
    <cfRule type="expression" dxfId="10" priority="13">
      <formula>NOT(#REF!="")</formula>
    </cfRule>
  </conditionalFormatting>
  <conditionalFormatting sqref="C40">
    <cfRule type="expression" dxfId="9" priority="7">
      <formula>NOT(#REF!="")</formula>
    </cfRule>
  </conditionalFormatting>
  <conditionalFormatting sqref="C36">
    <cfRule type="expression" dxfId="8" priority="11">
      <formula>NOT($R$5="")</formula>
    </cfRule>
    <cfRule type="colorScale" priority="12">
      <colorScale>
        <cfvo type="num" val="$P$5"/>
        <cfvo type="num" val="$Q$5"/>
        <color theme="9" tint="-0.249977111117893"/>
        <color theme="9" tint="0.59999389629810485"/>
      </colorScale>
    </cfRule>
  </conditionalFormatting>
  <conditionalFormatting sqref="C37">
    <cfRule type="expression" dxfId="7" priority="10">
      <formula>NOT($R$6="")</formula>
    </cfRule>
  </conditionalFormatting>
  <conditionalFormatting sqref="C38">
    <cfRule type="expression" dxfId="6" priority="9">
      <formula>NOT($R$7="")</formula>
    </cfRule>
  </conditionalFormatting>
  <conditionalFormatting sqref="C39">
    <cfRule type="expression" dxfId="5" priority="8">
      <formula>NOT($R$9="")</formula>
    </cfRule>
  </conditionalFormatting>
  <conditionalFormatting sqref="C52">
    <cfRule type="expression" dxfId="4" priority="1">
      <formula>NOT(#REF!="")</formula>
    </cfRule>
  </conditionalFormatting>
  <conditionalFormatting sqref="C48">
    <cfRule type="expression" dxfId="3" priority="5">
      <formula>NOT($R$5="")</formula>
    </cfRule>
    <cfRule type="colorScale" priority="6">
      <colorScale>
        <cfvo type="num" val="$P$5"/>
        <cfvo type="num" val="$Q$5"/>
        <color theme="9" tint="-0.249977111117893"/>
        <color theme="9" tint="0.59999389629810485"/>
      </colorScale>
    </cfRule>
  </conditionalFormatting>
  <conditionalFormatting sqref="C49">
    <cfRule type="expression" dxfId="2" priority="4">
      <formula>NOT($R$6="")</formula>
    </cfRule>
  </conditionalFormatting>
  <conditionalFormatting sqref="C50">
    <cfRule type="expression" dxfId="1" priority="3">
      <formula>NOT($R$7="")</formula>
    </cfRule>
  </conditionalFormatting>
  <conditionalFormatting sqref="C51">
    <cfRule type="expression" dxfId="0" priority="2">
      <formula>NOT($R$9="")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6E099-2001-489E-9943-ACFC0A288A41}">
  <sheetPr codeName="Sheet10"/>
  <dimension ref="B2:O92"/>
  <sheetViews>
    <sheetView zoomScale="80" zoomScaleNormal="80" workbookViewId="0">
      <selection activeCell="M35" sqref="M35"/>
    </sheetView>
  </sheetViews>
  <sheetFormatPr defaultRowHeight="15" x14ac:dyDescent="0.25"/>
  <cols>
    <col min="2" max="2" width="62" style="3" bestFit="1" customWidth="1"/>
    <col min="3" max="3" width="62" style="3" hidden="1" customWidth="1"/>
    <col min="4" max="4" width="57.140625" style="3" bestFit="1" customWidth="1"/>
    <col min="8" max="8" width="21.28515625" bestFit="1" customWidth="1"/>
    <col min="9" max="9" width="38.140625" bestFit="1" customWidth="1"/>
    <col min="13" max="13" width="20" style="3" bestFit="1" customWidth="1"/>
    <col min="14" max="14" width="99.140625" style="37" bestFit="1" customWidth="1"/>
  </cols>
  <sheetData>
    <row r="2" spans="2:15" ht="15.75" x14ac:dyDescent="0.25">
      <c r="B2" s="6" t="s">
        <v>50</v>
      </c>
      <c r="D2" s="18" t="s">
        <v>45</v>
      </c>
      <c r="H2" s="6" t="s">
        <v>90</v>
      </c>
      <c r="I2" s="18" t="s">
        <v>91</v>
      </c>
      <c r="M2" s="110" t="s">
        <v>502</v>
      </c>
      <c r="N2" s="148" t="s">
        <v>503</v>
      </c>
      <c r="O2" s="148" t="s">
        <v>511</v>
      </c>
    </row>
    <row r="3" spans="2:15" x14ac:dyDescent="0.25">
      <c r="B3" s="3" t="s">
        <v>139</v>
      </c>
      <c r="D3" s="3" t="str" cm="1">
        <f t="array" ref="D3:D42">_xlfn._xlws.FILTER(B3:B99999,ISNUMBER(SEARCH('Equipment Failure'!C22,'Search Data Entry'!B3:B99999)),"No Result")</f>
        <v>Small Ambient Temperature and Pressure Vessel</v>
      </c>
      <c r="H3" s="3" t="s">
        <v>414</v>
      </c>
      <c r="I3" s="3" t="str" cm="1">
        <f t="array" ref="I3:I27">_xlfn._xlws.FILTER(H3:H99999,ISNUMBER(SEARCH('Chemical Severity'!C31,'Search Data Entry'!H3:H99999)),"No Result")</f>
        <v>Acetone</v>
      </c>
      <c r="M3" s="3" t="s">
        <v>384</v>
      </c>
      <c r="N3" s="37" t="s">
        <v>501</v>
      </c>
    </row>
    <row r="4" spans="2:15" x14ac:dyDescent="0.25">
      <c r="B4" s="3" t="s">
        <v>170</v>
      </c>
      <c r="D4" s="3" t="str">
        <v>Medium Ambient Temperature and Pressure Vessel</v>
      </c>
      <c r="H4" s="3" t="s">
        <v>563</v>
      </c>
      <c r="I4" s="3" t="str">
        <v>Ammonia (Anhydrous)</v>
      </c>
      <c r="M4" s="3" t="s">
        <v>381</v>
      </c>
      <c r="N4" s="37" t="s">
        <v>572</v>
      </c>
    </row>
    <row r="5" spans="2:15" x14ac:dyDescent="0.25">
      <c r="B5" s="3" t="s">
        <v>171</v>
      </c>
      <c r="D5" s="3" t="str">
        <v>Large Ambient Temperature and Pressure Vessel</v>
      </c>
      <c r="H5" s="3" t="s">
        <v>411</v>
      </c>
      <c r="I5" s="3" t="str">
        <v xml:space="preserve">Ammonium Nitrate </v>
      </c>
      <c r="M5" s="3" t="s">
        <v>385</v>
      </c>
      <c r="N5" s="37" t="s">
        <v>509</v>
      </c>
    </row>
    <row r="6" spans="2:15" x14ac:dyDescent="0.25">
      <c r="B6" s="3" t="s">
        <v>172</v>
      </c>
      <c r="D6" s="3" t="str">
        <v>Refrigerated Liquid Oxygen Single Walled Vessel</v>
      </c>
      <c r="H6" s="3" t="s">
        <v>362</v>
      </c>
      <c r="I6" s="3" t="str">
        <v>Ammonium Phosphate</v>
      </c>
      <c r="M6" s="3" t="s">
        <v>543</v>
      </c>
      <c r="N6" s="37" t="s">
        <v>573</v>
      </c>
    </row>
    <row r="7" spans="2:15" x14ac:dyDescent="0.25">
      <c r="B7" s="3" t="s">
        <v>173</v>
      </c>
      <c r="D7" s="3" t="str">
        <v>Refrigerated Liquid Oxygen Cluster Tanks</v>
      </c>
      <c r="H7" s="3" t="s">
        <v>361</v>
      </c>
      <c r="I7" s="3" t="str">
        <v>Ammonium Sulphate</v>
      </c>
    </row>
    <row r="8" spans="2:15" x14ac:dyDescent="0.25">
      <c r="B8" s="3" t="s">
        <v>174</v>
      </c>
      <c r="D8" s="3" t="str">
        <v>Refrigerated Single Walled LNG Vessel</v>
      </c>
      <c r="H8" s="3" t="s">
        <v>351</v>
      </c>
      <c r="I8" s="3" t="str">
        <v>Benzene</v>
      </c>
    </row>
    <row r="9" spans="2:15" x14ac:dyDescent="0.25">
      <c r="B9" s="3" t="s">
        <v>175</v>
      </c>
      <c r="D9" s="3" t="str">
        <v>Refrigerated Double Walled LNG Vessel</v>
      </c>
      <c r="H9" s="3" t="s">
        <v>560</v>
      </c>
      <c r="I9" s="3" t="str">
        <v>Calcium Hydroxide (≥96 %)</v>
      </c>
    </row>
    <row r="10" spans="2:15" x14ac:dyDescent="0.25">
      <c r="B10" s="3" t="s">
        <v>176</v>
      </c>
      <c r="D10" s="3" t="str">
        <v>Refrigerated Full Containment LNG Vessel</v>
      </c>
      <c r="H10" s="3" t="s">
        <v>347</v>
      </c>
      <c r="I10" s="3" t="str">
        <v>Calcium Oxide</v>
      </c>
    </row>
    <row r="11" spans="2:15" x14ac:dyDescent="0.25">
      <c r="B11" s="3" t="s">
        <v>177</v>
      </c>
      <c r="D11" s="3" t="str">
        <v xml:space="preserve">Refrigerated Ambient Pressure Single Walled Vessel </v>
      </c>
      <c r="H11" s="3" t="s">
        <v>353</v>
      </c>
      <c r="I11" s="3" t="str">
        <v>Carbon Dioxide</v>
      </c>
    </row>
    <row r="12" spans="2:15" x14ac:dyDescent="0.25">
      <c r="B12" s="3" t="s">
        <v>178</v>
      </c>
      <c r="D12" s="3" t="str">
        <v>Refrigerated Ambient Pressure Single Walled LNG Vessel</v>
      </c>
      <c r="H12" s="3" t="s">
        <v>352</v>
      </c>
      <c r="I12" s="3" t="str">
        <v>Ethylbenzene</v>
      </c>
    </row>
    <row r="13" spans="2:15" x14ac:dyDescent="0.25">
      <c r="B13" s="3" t="s">
        <v>179</v>
      </c>
      <c r="D13" s="3" t="str">
        <v xml:space="preserve">Refrigerated Ambient Pressure Double Walled Vessel </v>
      </c>
      <c r="H13" s="3" t="s">
        <v>342</v>
      </c>
      <c r="I13" s="3" t="str">
        <v>Ethylene</v>
      </c>
    </row>
    <row r="14" spans="2:15" x14ac:dyDescent="0.25">
      <c r="B14" s="3" t="s">
        <v>180</v>
      </c>
      <c r="D14" s="3" t="str">
        <v xml:space="preserve">Refrigerated Ambient Pressure Double Walled LNG Vessel </v>
      </c>
      <c r="H14" s="3" t="s">
        <v>345</v>
      </c>
      <c r="I14" s="3" t="str">
        <v>Ethylene Dichloride</v>
      </c>
    </row>
    <row r="15" spans="2:15" x14ac:dyDescent="0.25">
      <c r="B15" s="3" t="s">
        <v>191</v>
      </c>
      <c r="D15" s="3" t="str">
        <v xml:space="preserve">Refrigerated Ambient Pressure Full Containment Vessel </v>
      </c>
      <c r="H15" s="3" t="s">
        <v>643</v>
      </c>
      <c r="I15" s="3" t="str">
        <v>Heptane</v>
      </c>
    </row>
    <row r="16" spans="2:15" x14ac:dyDescent="0.25">
      <c r="B16" s="3" t="s">
        <v>192</v>
      </c>
      <c r="D16" s="3" t="str">
        <v xml:space="preserve">Refrigerated Ambient Pressure Full Containment LNG Vessel </v>
      </c>
      <c r="H16" s="3" t="s">
        <v>358</v>
      </c>
      <c r="I16" s="3" t="str">
        <v>Hydrochloric Acid</v>
      </c>
    </row>
    <row r="17" spans="2:9" x14ac:dyDescent="0.25">
      <c r="B17" s="3" t="s">
        <v>190</v>
      </c>
      <c r="D17" s="3" t="str">
        <v xml:space="preserve">Generic Pressure Vessel </v>
      </c>
      <c r="H17" s="3" t="s">
        <v>355</v>
      </c>
      <c r="I17" s="3" t="str">
        <v>Methanol</v>
      </c>
    </row>
    <row r="18" spans="2:9" x14ac:dyDescent="0.25">
      <c r="B18" s="3" t="s">
        <v>189</v>
      </c>
      <c r="D18" s="3" t="str">
        <v xml:space="preserve">Chlorine Pressure Vessel </v>
      </c>
      <c r="H18" s="3" t="s">
        <v>349</v>
      </c>
      <c r="I18" s="3" t="str">
        <v>Nitric Acid</v>
      </c>
    </row>
    <row r="19" spans="2:9" x14ac:dyDescent="0.25">
      <c r="B19" s="3" t="s">
        <v>188</v>
      </c>
      <c r="D19" s="3" t="str">
        <v xml:space="preserve">LPG Pressure Vessel </v>
      </c>
      <c r="H19" s="3" t="s">
        <v>457</v>
      </c>
      <c r="I19" s="3" t="str">
        <v>Phosphoric Acid (85%)</v>
      </c>
    </row>
    <row r="20" spans="2:9" x14ac:dyDescent="0.25">
      <c r="B20" s="3" t="s">
        <v>187</v>
      </c>
      <c r="D20" s="3" t="str">
        <v>Spherical Pressure Vessel</v>
      </c>
      <c r="H20" s="3" t="s">
        <v>363</v>
      </c>
      <c r="I20" s="3" t="str">
        <v>Potassium Hydroxide</v>
      </c>
    </row>
    <row r="21" spans="2:9" x14ac:dyDescent="0.25">
      <c r="B21" s="3" t="s">
        <v>186</v>
      </c>
      <c r="D21" s="3" t="str">
        <v xml:space="preserve">Chemical Reactor Pressure Vessel </v>
      </c>
      <c r="H21" s="3" t="s">
        <v>343</v>
      </c>
      <c r="I21" s="3" t="str">
        <v>Propylene</v>
      </c>
    </row>
    <row r="22" spans="2:9" x14ac:dyDescent="0.25">
      <c r="B22" s="3" t="s">
        <v>185</v>
      </c>
      <c r="D22" s="3" t="str">
        <v>Manual Valve</v>
      </c>
      <c r="H22" s="3" t="s">
        <v>647</v>
      </c>
      <c r="I22" s="3" t="str">
        <v>Propanol</v>
      </c>
    </row>
    <row r="23" spans="2:9" x14ac:dyDescent="0.25">
      <c r="B23" s="3" t="s">
        <v>184</v>
      </c>
      <c r="D23" s="3" t="str">
        <v>Remotely Operated Shut-Off (ROSO) Valve</v>
      </c>
      <c r="H23" s="3" t="s">
        <v>348</v>
      </c>
      <c r="I23" s="3" t="str">
        <v>Sodium Carbonate</v>
      </c>
    </row>
    <row r="24" spans="2:9" x14ac:dyDescent="0.25">
      <c r="B24" s="3" t="s">
        <v>183</v>
      </c>
      <c r="D24" s="3" t="str">
        <v>Automatic Shut-Off (ASO) Valve</v>
      </c>
      <c r="H24" s="3" t="s">
        <v>366</v>
      </c>
      <c r="I24" s="3" t="str">
        <v>Sodium Chloride</v>
      </c>
    </row>
    <row r="25" spans="2:9" x14ac:dyDescent="0.25">
      <c r="B25" s="3" t="s">
        <v>182</v>
      </c>
      <c r="D25" s="3" t="str">
        <v>Speed Limiting (XSF) Valve</v>
      </c>
      <c r="H25" s="3" t="s">
        <v>354</v>
      </c>
      <c r="I25" s="3" t="str">
        <v>Styrene</v>
      </c>
    </row>
    <row r="26" spans="2:9" x14ac:dyDescent="0.25">
      <c r="B26" s="3" t="s">
        <v>181</v>
      </c>
      <c r="D26" s="3" t="str">
        <v>Pump Casing</v>
      </c>
      <c r="H26" s="3" t="s">
        <v>341</v>
      </c>
      <c r="I26" s="3" t="str">
        <v>Sulphuric Acid</v>
      </c>
    </row>
    <row r="27" spans="2:9" x14ac:dyDescent="0.25">
      <c r="B27" s="3" t="s">
        <v>92</v>
      </c>
      <c r="D27" s="3" t="str">
        <v>Hoses and Couplings (Basic Facilities)</v>
      </c>
      <c r="H27" s="3" t="s">
        <v>410</v>
      </c>
      <c r="I27" t="str">
        <v>Toluene</v>
      </c>
    </row>
    <row r="28" spans="2:9" ht="16.5" x14ac:dyDescent="0.3">
      <c r="B28" s="3" t="s">
        <v>93</v>
      </c>
      <c r="D28" s="3" t="str">
        <v>Hoses and Couplings (Average Facilities)</v>
      </c>
      <c r="H28" s="38"/>
    </row>
    <row r="29" spans="2:9" ht="16.5" x14ac:dyDescent="0.3">
      <c r="B29" s="3" t="s">
        <v>94</v>
      </c>
      <c r="D29" s="3" t="str">
        <v>Hoses and Couplings (Multi Safety System Facilities)</v>
      </c>
      <c r="H29" s="38"/>
    </row>
    <row r="30" spans="2:9" ht="16.5" x14ac:dyDescent="0.3">
      <c r="B30" s="3" t="s">
        <v>115</v>
      </c>
      <c r="D30" s="3" t="str">
        <v>Flanges and Gaskets</v>
      </c>
      <c r="H30" s="38"/>
    </row>
    <row r="31" spans="2:9" x14ac:dyDescent="0.25">
      <c r="B31" s="3" t="s">
        <v>11</v>
      </c>
      <c r="D31" s="3" t="str">
        <v>Pipework</v>
      </c>
    </row>
    <row r="32" spans="2:9" x14ac:dyDescent="0.25">
      <c r="B32" s="3" t="s">
        <v>95</v>
      </c>
      <c r="D32" s="3" t="str">
        <v>Compressor (Reciprocating)</v>
      </c>
    </row>
    <row r="33" spans="2:8" ht="16.5" x14ac:dyDescent="0.3">
      <c r="B33" s="3" t="s">
        <v>96</v>
      </c>
      <c r="D33" s="3" t="str">
        <v>Compressor (Centrifugal)</v>
      </c>
      <c r="H33" s="38"/>
    </row>
    <row r="34" spans="2:8" x14ac:dyDescent="0.25">
      <c r="B34" s="3" t="s">
        <v>97</v>
      </c>
      <c r="D34" s="3" t="str">
        <v>Tankers (Lifting)</v>
      </c>
    </row>
    <row r="35" spans="2:8" x14ac:dyDescent="0.25">
      <c r="B35" s="3" t="s">
        <v>98</v>
      </c>
      <c r="D35" s="3" t="str">
        <v>Tankers (No Lifting)</v>
      </c>
    </row>
    <row r="36" spans="2:8" x14ac:dyDescent="0.25">
      <c r="B36" s="3" t="s">
        <v>99</v>
      </c>
      <c r="D36" s="3" t="str">
        <v>Road Tanker (Generic)</v>
      </c>
    </row>
    <row r="37" spans="2:8" ht="16.5" x14ac:dyDescent="0.3">
      <c r="B37" s="3" t="s">
        <v>100</v>
      </c>
      <c r="D37" s="3" t="str">
        <v>Small LPG Road Tanker</v>
      </c>
      <c r="H37" s="38"/>
    </row>
    <row r="38" spans="2:8" ht="16.5" x14ac:dyDescent="0.3">
      <c r="B38" s="3" t="s">
        <v>101</v>
      </c>
      <c r="D38" s="3" t="str">
        <v>Large LPG Road Tanker</v>
      </c>
      <c r="H38" s="38"/>
    </row>
    <row r="39" spans="2:8" x14ac:dyDescent="0.25">
      <c r="B39" s="3" t="s">
        <v>103</v>
      </c>
      <c r="D39" s="3" t="str">
        <v>Spray Release Frequency (Valve)</v>
      </c>
    </row>
    <row r="40" spans="2:8" ht="16.5" x14ac:dyDescent="0.3">
      <c r="B40" s="3" t="s">
        <v>102</v>
      </c>
      <c r="D40" s="3" t="str">
        <v>Spray Release Frequency (Pump)</v>
      </c>
      <c r="H40" s="38"/>
    </row>
    <row r="41" spans="2:8" x14ac:dyDescent="0.25">
      <c r="B41" s="3" t="s">
        <v>104</v>
      </c>
      <c r="D41" s="3" t="str">
        <v>Spray Release Frequency (Hose and Coupling)</v>
      </c>
    </row>
    <row r="42" spans="2:8" ht="16.5" x14ac:dyDescent="0.3">
      <c r="B42" s="3" t="s">
        <v>105</v>
      </c>
      <c r="D42" s="3" t="str">
        <v>Spray Release Frequency (Pipe)</v>
      </c>
      <c r="H42" s="38"/>
    </row>
    <row r="43" spans="2:8" ht="16.5" x14ac:dyDescent="0.3">
      <c r="H43" s="38"/>
    </row>
    <row r="44" spans="2:8" ht="16.5" x14ac:dyDescent="0.3">
      <c r="H44" s="38"/>
    </row>
    <row r="45" spans="2:8" ht="16.5" x14ac:dyDescent="0.3">
      <c r="H45" s="38"/>
    </row>
    <row r="46" spans="2:8" ht="16.5" x14ac:dyDescent="0.3">
      <c r="H46" s="38"/>
    </row>
    <row r="48" spans="2:8" ht="16.5" x14ac:dyDescent="0.3">
      <c r="H48" s="38"/>
    </row>
    <row r="49" spans="8:8" ht="16.5" x14ac:dyDescent="0.3">
      <c r="H49" s="38"/>
    </row>
    <row r="50" spans="8:8" ht="16.5" x14ac:dyDescent="0.3">
      <c r="H50" s="38"/>
    </row>
    <row r="51" spans="8:8" ht="16.5" x14ac:dyDescent="0.3">
      <c r="H51" s="38"/>
    </row>
    <row r="52" spans="8:8" ht="16.5" x14ac:dyDescent="0.3">
      <c r="H52" s="38"/>
    </row>
    <row r="53" spans="8:8" ht="16.5" x14ac:dyDescent="0.3">
      <c r="H53" s="38"/>
    </row>
    <row r="54" spans="8:8" ht="16.5" x14ac:dyDescent="0.3">
      <c r="H54" s="38"/>
    </row>
    <row r="56" spans="8:8" ht="16.5" x14ac:dyDescent="0.3">
      <c r="H56" s="38"/>
    </row>
    <row r="57" spans="8:8" ht="16.5" x14ac:dyDescent="0.3">
      <c r="H57" s="38"/>
    </row>
    <row r="58" spans="8:8" ht="16.5" x14ac:dyDescent="0.3">
      <c r="H58" s="38"/>
    </row>
    <row r="59" spans="8:8" ht="16.5" x14ac:dyDescent="0.3">
      <c r="H59" s="38"/>
    </row>
    <row r="60" spans="8:8" ht="16.5" x14ac:dyDescent="0.3">
      <c r="H60" s="38"/>
    </row>
    <row r="61" spans="8:8" ht="16.5" x14ac:dyDescent="0.3">
      <c r="H61" s="38"/>
    </row>
    <row r="62" spans="8:8" ht="16.5" x14ac:dyDescent="0.3">
      <c r="H62" s="38"/>
    </row>
    <row r="64" spans="8:8" ht="16.5" x14ac:dyDescent="0.3">
      <c r="H64" s="38"/>
    </row>
    <row r="65" spans="8:8" ht="16.5" x14ac:dyDescent="0.3">
      <c r="H65" s="38"/>
    </row>
    <row r="66" spans="8:8" ht="16.5" x14ac:dyDescent="0.3">
      <c r="H66" s="38"/>
    </row>
    <row r="67" spans="8:8" ht="16.5" x14ac:dyDescent="0.3">
      <c r="H67" s="38"/>
    </row>
    <row r="68" spans="8:8" ht="16.5" x14ac:dyDescent="0.3">
      <c r="H68" s="38"/>
    </row>
    <row r="69" spans="8:8" ht="16.5" x14ac:dyDescent="0.3">
      <c r="H69" s="38"/>
    </row>
    <row r="70" spans="8:8" ht="16.5" x14ac:dyDescent="0.3">
      <c r="H70" s="38"/>
    </row>
    <row r="72" spans="8:8" ht="16.5" x14ac:dyDescent="0.3">
      <c r="H72" s="38"/>
    </row>
    <row r="73" spans="8:8" ht="16.5" x14ac:dyDescent="0.3">
      <c r="H73" s="38"/>
    </row>
    <row r="74" spans="8:8" ht="16.5" x14ac:dyDescent="0.3">
      <c r="H74" s="38"/>
    </row>
    <row r="75" spans="8:8" ht="16.5" x14ac:dyDescent="0.3">
      <c r="H75" s="38"/>
    </row>
    <row r="76" spans="8:8" ht="16.5" x14ac:dyDescent="0.3">
      <c r="H76" s="38"/>
    </row>
    <row r="77" spans="8:8" ht="16.5" x14ac:dyDescent="0.3">
      <c r="H77" s="38"/>
    </row>
    <row r="78" spans="8:8" ht="16.5" x14ac:dyDescent="0.3">
      <c r="H78" s="38"/>
    </row>
    <row r="79" spans="8:8" ht="16.5" x14ac:dyDescent="0.3">
      <c r="H79" s="38"/>
    </row>
    <row r="80" spans="8:8" ht="16.5" x14ac:dyDescent="0.3">
      <c r="H80" s="38"/>
    </row>
    <row r="81" spans="8:8" ht="16.5" x14ac:dyDescent="0.3">
      <c r="H81" s="38"/>
    </row>
    <row r="82" spans="8:8" ht="16.5" x14ac:dyDescent="0.3">
      <c r="H82" s="38"/>
    </row>
    <row r="83" spans="8:8" ht="16.5" x14ac:dyDescent="0.3">
      <c r="H83" s="38"/>
    </row>
    <row r="88" spans="8:8" ht="16.5" x14ac:dyDescent="0.3">
      <c r="H88" s="38"/>
    </row>
    <row r="89" spans="8:8" ht="16.5" x14ac:dyDescent="0.3">
      <c r="H89" s="38"/>
    </row>
    <row r="90" spans="8:8" ht="16.5" x14ac:dyDescent="0.3">
      <c r="H90" s="38"/>
    </row>
    <row r="91" spans="8:8" ht="16.5" x14ac:dyDescent="0.3">
      <c r="H91" s="38"/>
    </row>
    <row r="92" spans="8:8" ht="16.5" x14ac:dyDescent="0.3">
      <c r="H92" s="38"/>
    </row>
  </sheetData>
  <sheetProtection algorithmName="SHA-512" hashValue="hyVZqoB2mBWiZkjDRdP01d9umdIqvtA3m4tYWJTr7rARxr3WKnhyCffSoVGCH7sSoJMP0n9JXDrtEKZ2wO+FRw==" saltValue="Fbno6mJizH0U9YbjZ2/28Q==" spinCount="100000" sheet="1" objects="1" scenarios="1"/>
  <sortState xmlns:xlrd2="http://schemas.microsoft.com/office/spreadsheetml/2017/richdata2" ref="H3:H26">
    <sortCondition ref="H3:H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229</vt:i4>
      </vt:variant>
    </vt:vector>
  </HeadingPairs>
  <TitlesOfParts>
    <vt:vector size="241" baseType="lpstr">
      <vt:lpstr>Dashboard</vt:lpstr>
      <vt:lpstr>User Information</vt:lpstr>
      <vt:lpstr>Chemical Severity</vt:lpstr>
      <vt:lpstr>Equipment Failure</vt:lpstr>
      <vt:lpstr>HAZOP Log</vt:lpstr>
      <vt:lpstr>Severity Data Entry</vt:lpstr>
      <vt:lpstr>Search Chemicals </vt:lpstr>
      <vt:lpstr>Likelihood Data Entry</vt:lpstr>
      <vt:lpstr>Search Equipment</vt:lpstr>
      <vt:lpstr>Back End Tables (1)</vt:lpstr>
      <vt:lpstr>Back End Tables (2)</vt:lpstr>
      <vt:lpstr>Search Data Entry</vt:lpstr>
      <vt:lpstr>'Chemical Severity'!_0_to_49mm</vt:lpstr>
      <vt:lpstr>'Search Data Entry'!_0_to_49mm</vt:lpstr>
      <vt:lpstr>_0_to_49mm</vt:lpstr>
      <vt:lpstr>'Chemical Severity'!_150_to_299mm</vt:lpstr>
      <vt:lpstr>'Search Data Entry'!_150_to_299mm</vt:lpstr>
      <vt:lpstr>_150_to_299mm</vt:lpstr>
      <vt:lpstr>'Chemical Severity'!_200_to_499mm</vt:lpstr>
      <vt:lpstr>'Search Data Entry'!_200_to_499mm</vt:lpstr>
      <vt:lpstr>_200_to_499mm</vt:lpstr>
      <vt:lpstr>'Chemical Severity'!_50_to_149mm</vt:lpstr>
      <vt:lpstr>'Search Data Entry'!_50_to_149mm</vt:lpstr>
      <vt:lpstr>_50_to_149mm</vt:lpstr>
      <vt:lpstr>'Chemical Severity'!_500_to_1000mm</vt:lpstr>
      <vt:lpstr>'Search Data Entry'!_500_to_1000mm</vt:lpstr>
      <vt:lpstr>_500_to_1000mm</vt:lpstr>
      <vt:lpstr>'Chemical Severity'!Acids</vt:lpstr>
      <vt:lpstr>Acids</vt:lpstr>
      <vt:lpstr>'Chemical Severity'!Alcohols</vt:lpstr>
      <vt:lpstr>Alcohols</vt:lpstr>
      <vt:lpstr>'Chemical Severity'!Aldehydes_and_Ketones</vt:lpstr>
      <vt:lpstr>Aldehydes_and_Ketones</vt:lpstr>
      <vt:lpstr>'Chemical Severity'!Alkalis_and_Salts</vt:lpstr>
      <vt:lpstr>Alkalis_and_Salts</vt:lpstr>
      <vt:lpstr>'Chemical Severity'!Ambient</vt:lpstr>
      <vt:lpstr>'Search Data Entry'!Ambient</vt:lpstr>
      <vt:lpstr>Ambient</vt:lpstr>
      <vt:lpstr>'Chemical Severity'!Ambient_Pressure</vt:lpstr>
      <vt:lpstr>'Search Data Entry'!Ambient_Pressure</vt:lpstr>
      <vt:lpstr>Ambient_Pressure</vt:lpstr>
      <vt:lpstr>'Chemical Severity'!ASO</vt:lpstr>
      <vt:lpstr>'Search Data Entry'!ASO</vt:lpstr>
      <vt:lpstr>ASO</vt:lpstr>
      <vt:lpstr>'Chemical Severity'!Average_Facilities</vt:lpstr>
      <vt:lpstr>'Search Data Entry'!Average_Facilities</vt:lpstr>
      <vt:lpstr>Average_Facilities</vt:lpstr>
      <vt:lpstr>'Chemical Severity'!Basic_Facilities</vt:lpstr>
      <vt:lpstr>'Search Data Entry'!Basic_Facilities</vt:lpstr>
      <vt:lpstr>Basic_Facilities</vt:lpstr>
      <vt:lpstr>'Chemical Severity'!Carbonates</vt:lpstr>
      <vt:lpstr>Carbonates</vt:lpstr>
      <vt:lpstr>'Chemical Severity'!Casing</vt:lpstr>
      <vt:lpstr>'Search Data Entry'!Casing</vt:lpstr>
      <vt:lpstr>Casing</vt:lpstr>
      <vt:lpstr>'Chemical Severity'!Category</vt:lpstr>
      <vt:lpstr>'Search Data Entry'!Category</vt:lpstr>
      <vt:lpstr>Category</vt:lpstr>
      <vt:lpstr>'Chemical Severity'!CategoryChemicals</vt:lpstr>
      <vt:lpstr>CategoryChemicals</vt:lpstr>
      <vt:lpstr>'Chemical Severity'!Centrifugal</vt:lpstr>
      <vt:lpstr>'Search Data Entry'!Centrifugal</vt:lpstr>
      <vt:lpstr>Centrifugal</vt:lpstr>
      <vt:lpstr>'Chemical Severity'!Chemical_Reactors</vt:lpstr>
      <vt:lpstr>'Search Data Entry'!Chemical_Reactors</vt:lpstr>
      <vt:lpstr>Chemical_Reactors</vt:lpstr>
      <vt:lpstr>'Chemical Severity'!Chlorinated_Hydrocarbons</vt:lpstr>
      <vt:lpstr>Chlorinated_Hydrocarbons</vt:lpstr>
      <vt:lpstr>'Chemical Severity'!Chlorine</vt:lpstr>
      <vt:lpstr>Chlorine</vt:lpstr>
      <vt:lpstr>'Chemical Severity'!Cluster_Tanks</vt:lpstr>
      <vt:lpstr>'Search Data Entry'!Cluster_Tanks</vt:lpstr>
      <vt:lpstr>Cluster_Tanks</vt:lpstr>
      <vt:lpstr>'Chemical Severity'!Components</vt:lpstr>
      <vt:lpstr>'Search Data Entry'!Components</vt:lpstr>
      <vt:lpstr>Components</vt:lpstr>
      <vt:lpstr>'Chemical Severity'!Compressors</vt:lpstr>
      <vt:lpstr>'Search Data Entry'!Compressors</vt:lpstr>
      <vt:lpstr>Compressors</vt:lpstr>
      <vt:lpstr>'Chemical Severity'!Double.Walled</vt:lpstr>
      <vt:lpstr>'Search Data Entry'!Double.Walled</vt:lpstr>
      <vt:lpstr>Double.Walled</vt:lpstr>
      <vt:lpstr>'Chemical Severity'!Double_Walled</vt:lpstr>
      <vt:lpstr>'Search Data Entry'!Double_Walled</vt:lpstr>
      <vt:lpstr>Double_Walled</vt:lpstr>
      <vt:lpstr>'Chemical Severity'!Double_Walled_LNG</vt:lpstr>
      <vt:lpstr>'Search Data Entry'!Double_Walled_LNG</vt:lpstr>
      <vt:lpstr>Double_Walled_LNG</vt:lpstr>
      <vt:lpstr>'Chemical Severity'!Flanges_and_Gaskets</vt:lpstr>
      <vt:lpstr>'Search Data Entry'!Flanges_and_Gaskets</vt:lpstr>
      <vt:lpstr>Flanges_and_Gaskets</vt:lpstr>
      <vt:lpstr>'Chemical Severity'!Full.Containment</vt:lpstr>
      <vt:lpstr>'Search Data Entry'!Full.Containment</vt:lpstr>
      <vt:lpstr>Full.Containment</vt:lpstr>
      <vt:lpstr>'Chemical Severity'!Full_Containment</vt:lpstr>
      <vt:lpstr>'Search Data Entry'!Full_Containment</vt:lpstr>
      <vt:lpstr>Full_Containment</vt:lpstr>
      <vt:lpstr>'Chemical Severity'!Full_Containment_LNG</vt:lpstr>
      <vt:lpstr>'Search Data Entry'!Full_Containment_LNG</vt:lpstr>
      <vt:lpstr>Full_Containment_LNG</vt:lpstr>
      <vt:lpstr>'Chemical Severity'!General</vt:lpstr>
      <vt:lpstr>'Search Data Entry'!General</vt:lpstr>
      <vt:lpstr>General</vt:lpstr>
      <vt:lpstr>'Chemical Severity'!Generic</vt:lpstr>
      <vt:lpstr>'Search Data Entry'!Generic</vt:lpstr>
      <vt:lpstr>Generic</vt:lpstr>
      <vt:lpstr>'Chemical Severity'!Hose_and_Coupling</vt:lpstr>
      <vt:lpstr>'Search Data Entry'!Hose_and_Coupling</vt:lpstr>
      <vt:lpstr>Hose_and_Coupling</vt:lpstr>
      <vt:lpstr>'Chemical Severity'!Hoses_and_Couplings</vt:lpstr>
      <vt:lpstr>'Search Data Entry'!Hoses_and_Couplings</vt:lpstr>
      <vt:lpstr>Hoses_and_Couplings</vt:lpstr>
      <vt:lpstr>'Chemical Severity'!Hydrocarbons</vt:lpstr>
      <vt:lpstr>Hydrocarbons</vt:lpstr>
      <vt:lpstr>'Chemical Severity'!Inorganic</vt:lpstr>
      <vt:lpstr>Inorganic</vt:lpstr>
      <vt:lpstr>'Chemical Severity'!Large</vt:lpstr>
      <vt:lpstr>'Search Data Entry'!Large</vt:lpstr>
      <vt:lpstr>Large</vt:lpstr>
      <vt:lpstr>'Chemical Severity'!Larger</vt:lpstr>
      <vt:lpstr>'Search Data Entry'!Larger</vt:lpstr>
      <vt:lpstr>Larger</vt:lpstr>
      <vt:lpstr>'Chemical Severity'!Lifting</vt:lpstr>
      <vt:lpstr>'Search Data Entry'!Lifting</vt:lpstr>
      <vt:lpstr>Lifting</vt:lpstr>
      <vt:lpstr>'Chemical Severity'!Liquid_Oxygen</vt:lpstr>
      <vt:lpstr>'Search Data Entry'!Liquid_Oxygen</vt:lpstr>
      <vt:lpstr>Liquid_Oxygen</vt:lpstr>
      <vt:lpstr>'Chemical Severity'!LNG</vt:lpstr>
      <vt:lpstr>'Search Data Entry'!LNG</vt:lpstr>
      <vt:lpstr>LNG</vt:lpstr>
      <vt:lpstr>'Chemical Severity'!LPG</vt:lpstr>
      <vt:lpstr>'Search Data Entry'!LPG</vt:lpstr>
      <vt:lpstr>LPG</vt:lpstr>
      <vt:lpstr>'Chemical Severity'!LPG_Road_Tankers</vt:lpstr>
      <vt:lpstr>'Search Data Entry'!LPG_Road_Tankers</vt:lpstr>
      <vt:lpstr>LPG_Road_Tankers</vt:lpstr>
      <vt:lpstr>'Chemical Severity'!Manual</vt:lpstr>
      <vt:lpstr>'Search Data Entry'!Manual</vt:lpstr>
      <vt:lpstr>Manual</vt:lpstr>
      <vt:lpstr>'Chemical Severity'!Medium</vt:lpstr>
      <vt:lpstr>Medium</vt:lpstr>
      <vt:lpstr>'Chemical Severity'!Multi_Safety_System_Facilities</vt:lpstr>
      <vt:lpstr>'Search Data Entry'!Multi_Safety_System_Facilities</vt:lpstr>
      <vt:lpstr>Multi_Safety_System_Facilities</vt:lpstr>
      <vt:lpstr>'Chemical Severity'!No_Lifting</vt:lpstr>
      <vt:lpstr>'Search Data Entry'!No_Lifting</vt:lpstr>
      <vt:lpstr>No_Lifting</vt:lpstr>
      <vt:lpstr>'Chemical Severity'!Not.Applicable</vt:lpstr>
      <vt:lpstr>'Search Data Entry'!Not.Applicable</vt:lpstr>
      <vt:lpstr>Not.Applicable</vt:lpstr>
      <vt:lpstr>'Chemical Severity'!Organic</vt:lpstr>
      <vt:lpstr>Organic</vt:lpstr>
      <vt:lpstr>'Chemical Severity'!Other</vt:lpstr>
      <vt:lpstr>'Search Data Entry'!Other</vt:lpstr>
      <vt:lpstr>Other</vt:lpstr>
      <vt:lpstr>'Chemical Severity'!Others</vt:lpstr>
      <vt:lpstr>Others</vt:lpstr>
      <vt:lpstr>'Chemical Severity'!Phase</vt:lpstr>
      <vt:lpstr>Phase</vt:lpstr>
      <vt:lpstr>'Chemical Severity'!Pipe</vt:lpstr>
      <vt:lpstr>'Search Data Entry'!Pipe</vt:lpstr>
      <vt:lpstr>Pipe</vt:lpstr>
      <vt:lpstr>'Chemical Severity'!Pipework</vt:lpstr>
      <vt:lpstr>'Search Data Entry'!Pipework</vt:lpstr>
      <vt:lpstr>Pipework</vt:lpstr>
      <vt:lpstr>'Chemical Severity'!Pressure</vt:lpstr>
      <vt:lpstr>Pressure</vt:lpstr>
      <vt:lpstr>'Chemical Severity'!Pressurised</vt:lpstr>
      <vt:lpstr>'Search Data Entry'!Pressurised</vt:lpstr>
      <vt:lpstr>Pressurised</vt:lpstr>
      <vt:lpstr>'Chemical Severity'!Properties</vt:lpstr>
      <vt:lpstr>Properties</vt:lpstr>
      <vt:lpstr>'Chemical Severity'!Pump</vt:lpstr>
      <vt:lpstr>'Search Data Entry'!Pump</vt:lpstr>
      <vt:lpstr>Pump</vt:lpstr>
      <vt:lpstr>'Chemical Severity'!Pumps</vt:lpstr>
      <vt:lpstr>'Search Data Entry'!Pumps</vt:lpstr>
      <vt:lpstr>Pumps</vt:lpstr>
      <vt:lpstr>'Chemical Severity'!Reciprocating</vt:lpstr>
      <vt:lpstr>'Search Data Entry'!Reciprocating</vt:lpstr>
      <vt:lpstr>Reciprocating</vt:lpstr>
      <vt:lpstr>'Chemical Severity'!Refrigerated</vt:lpstr>
      <vt:lpstr>'Search Data Entry'!Refrigerated</vt:lpstr>
      <vt:lpstr>Refrigerated</vt:lpstr>
      <vt:lpstr>'Chemical Severity'!Road_Tankers</vt:lpstr>
      <vt:lpstr>'Search Data Entry'!Road_Tankers</vt:lpstr>
      <vt:lpstr>Road_Tankers</vt:lpstr>
      <vt:lpstr>'Chemical Severity'!ROSO</vt:lpstr>
      <vt:lpstr>'Search Data Entry'!ROSO</vt:lpstr>
      <vt:lpstr>ROSO</vt:lpstr>
      <vt:lpstr>'Chemical Severity'!Single.Walled</vt:lpstr>
      <vt:lpstr>'Search Data Entry'!Single.Walled</vt:lpstr>
      <vt:lpstr>Single.Walled</vt:lpstr>
      <vt:lpstr>'Chemical Severity'!Single_Walled</vt:lpstr>
      <vt:lpstr>'Search Data Entry'!Single_Walled</vt:lpstr>
      <vt:lpstr>Single_Walled</vt:lpstr>
      <vt:lpstr>'Chemical Severity'!Single_Walled_LNG</vt:lpstr>
      <vt:lpstr>'Search Data Entry'!Single_Walled_LNG</vt:lpstr>
      <vt:lpstr>Single_Walled_LNG</vt:lpstr>
      <vt:lpstr>'Chemical Severity'!Single_Walled_LO</vt:lpstr>
      <vt:lpstr>'Search Data Entry'!Single_Walled_LO</vt:lpstr>
      <vt:lpstr>Single_Walled_LO</vt:lpstr>
      <vt:lpstr>'Chemical Severity'!Small</vt:lpstr>
      <vt:lpstr>Small</vt:lpstr>
      <vt:lpstr>'Chemical Severity'!Smaller</vt:lpstr>
      <vt:lpstr>'Search Data Entry'!Smaller</vt:lpstr>
      <vt:lpstr>Smaller</vt:lpstr>
      <vt:lpstr>'Chemical Severity'!Spherical</vt:lpstr>
      <vt:lpstr>'Search Data Entry'!Spherical</vt:lpstr>
      <vt:lpstr>Spherical</vt:lpstr>
      <vt:lpstr>'Chemical Severity'!Spray_Release_Frequency</vt:lpstr>
      <vt:lpstr>'Search Data Entry'!Spray_Release_Frequency</vt:lpstr>
      <vt:lpstr>Spray_Release_Frequency</vt:lpstr>
      <vt:lpstr>'Chemical Severity'!Standard</vt:lpstr>
      <vt:lpstr>'Search Data Entry'!Standard</vt:lpstr>
      <vt:lpstr>Standard</vt:lpstr>
      <vt:lpstr>'Chemical Severity'!Synthetic_Chemicals</vt:lpstr>
      <vt:lpstr>Synthetic_Chemicals</vt:lpstr>
      <vt:lpstr>'Chemical Severity'!Tankers</vt:lpstr>
      <vt:lpstr>'Search Data Entry'!Tankers</vt:lpstr>
      <vt:lpstr>Tankers</vt:lpstr>
      <vt:lpstr>'Chemical Severity'!Temperature</vt:lpstr>
      <vt:lpstr>Temperature</vt:lpstr>
      <vt:lpstr>'Chemical Severity'!Temperature_and_Pressure</vt:lpstr>
      <vt:lpstr>'Search Data Entry'!Temperature_and_Pressure</vt:lpstr>
      <vt:lpstr>Temperature_and_Pressure</vt:lpstr>
      <vt:lpstr>'Chemical Severity'!Toxicity</vt:lpstr>
      <vt:lpstr>Toxicity</vt:lpstr>
      <vt:lpstr>'Chemical Severity'!Valve</vt:lpstr>
      <vt:lpstr>'Search Data Entry'!Valve</vt:lpstr>
      <vt:lpstr>Valve</vt:lpstr>
      <vt:lpstr>'Chemical Severity'!Valves</vt:lpstr>
      <vt:lpstr>'Search Data Entry'!Valves</vt:lpstr>
      <vt:lpstr>Valves</vt:lpstr>
      <vt:lpstr>'Chemical Severity'!Vessels</vt:lpstr>
      <vt:lpstr>'Search Data Entry'!Vessels</vt:lpstr>
      <vt:lpstr>Vessels</vt:lpstr>
      <vt:lpstr>'Chemical Severity'!XSF</vt:lpstr>
      <vt:lpstr>'Search Data Entry'!XSF</vt:lpstr>
      <vt:lpstr>XSF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Harry</dc:creator>
  <cp:lastModifiedBy>HP</cp:lastModifiedBy>
  <cp:lastPrinted>2021-03-08T13:48:29Z</cp:lastPrinted>
  <dcterms:created xsi:type="dcterms:W3CDTF">2021-03-02T11:48:33Z</dcterms:created>
  <dcterms:modified xsi:type="dcterms:W3CDTF">2021-07-26T14:12:18Z</dcterms:modified>
</cp:coreProperties>
</file>